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s Sales Annual (2018-2023)" sheetId="1" r:id="rId4"/>
    <sheet state="visible" name="Sheet32" sheetId="2" r:id="rId5"/>
    <sheet state="visible" name="Bias Costing Calculation" sheetId="3" r:id="rId6"/>
    <sheet state="visible" name="Bias Production 2023 H1&amp;H2" sheetId="4" r:id="rId7"/>
    <sheet state="visible" name="PCR Monthly Sales 19-23" sheetId="5" r:id="rId8"/>
    <sheet state="visible" name="PCR 2023" sheetId="6" r:id="rId9"/>
    <sheet state="visible" name="PCR Sales Annual (2018-2023)" sheetId="7" r:id="rId10"/>
    <sheet state="visible" name="PCR Production " sheetId="8" r:id="rId11"/>
    <sheet state="visible" name="MC Sales Yearly" sheetId="9" r:id="rId12"/>
    <sheet state="visible" name="MC Sales Monthly" sheetId="10" r:id="rId13"/>
    <sheet state="visible" name="MC Sales Distribution" sheetId="11" r:id="rId14"/>
    <sheet state="visible" name="MC production" sheetId="12" r:id="rId15"/>
    <sheet state="visible" name="Tube cost calculations" sheetId="13" r:id="rId16"/>
    <sheet state="visible" name="Tyre Revenue USD" sheetId="14" r:id="rId17"/>
    <sheet state="visible" name="Size Codes" sheetId="15" r:id="rId18"/>
    <sheet state="visible" name="Latest Price List" sheetId="16" r:id="rId19"/>
    <sheet state="visible" name="AG promotion 2023" sheetId="17" r:id="rId20"/>
    <sheet state="visible" name="MC tube analysis" sheetId="18" r:id="rId21"/>
    <sheet state="visible" name="MC distribution" sheetId="19" r:id="rId22"/>
    <sheet state="visible" name="Bias Specs" sheetId="20" r:id="rId23"/>
    <sheet state="visible" name="TUBE PRICE " sheetId="21" r:id="rId24"/>
    <sheet state="visible" name="2023 FLAP  (2)" sheetId="22" r:id="rId25"/>
  </sheets>
  <definedNames>
    <definedName hidden="1" localSheetId="14" name="_xlnm._FilterDatabase">'Size Codes'!$H$1:$H$1003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2018 to 2023 Q3 Data
	-Swan Htet
----
Need H2
	-Swan Htet
and up to 2023 Q3
	-Swan Htet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DIESEL COST MAY,2023
PREVIOUS 7000</t>
      </text>
    </comment>
    <comment authorId="0" ref="P3">
      <text>
        <t xml:space="preserve">HP:
FLAP NEW PRICE OCT 2023 </t>
      </text>
    </comment>
    <comment authorId="0" ref="M5">
      <text>
        <t xml:space="preserve">HP:
WT အသစ်နဲ့တွက် </t>
      </text>
    </comment>
    <comment authorId="0" ref="G32">
      <text>
        <t xml:space="preserve">UNiQUE:
19.3.2022 (New)</t>
      </text>
    </comment>
    <comment authorId="0" ref="I32">
      <text>
        <t xml:space="preserve">UNiQUE:
19.3.2022 (New)</t>
      </text>
    </comment>
    <comment authorId="0" ref="M43">
      <text>
        <t xml:space="preserve">HP:
JUNE WT REVISED </t>
      </text>
    </comment>
    <comment authorId="0" ref="M47">
      <text>
        <t xml:space="preserve">HP:
18-8-22 တွင်ပြင်သည်။ </t>
      </text>
    </comment>
    <comment authorId="0" ref="G58">
      <text>
        <t xml:space="preserve">UNiQUE:
25.6.2021 (New)
</t>
      </text>
    </comment>
    <comment authorId="0" ref="I58">
      <text>
        <t xml:space="preserve">UNiQUE:
25.6.2021 (New)
</t>
      </text>
    </comment>
    <comment authorId="0" ref="P66">
      <text>
        <t xml:space="preserve">HP:
18-8-22 တွင်ပြင်သည်။ </t>
      </text>
    </comment>
    <comment authorId="0" ref="M70">
      <text>
        <t xml:space="preserve">HP:
JUNE WT REVISED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2018-2023 Q3 nylon data
	-Swan Htet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Need data for all months and for each year until 2023 Q3
	-Swan Htet</t>
      </text>
    </comment>
  </commentList>
</comments>
</file>

<file path=xl/sharedStrings.xml><?xml version="1.0" encoding="utf-8"?>
<sst xmlns="http://schemas.openxmlformats.org/spreadsheetml/2006/main" count="3080" uniqueCount="923">
  <si>
    <t>Size</t>
  </si>
  <si>
    <t>Pattern</t>
  </si>
  <si>
    <t>Type</t>
  </si>
  <si>
    <t>Width</t>
  </si>
  <si>
    <t>Diameter</t>
  </si>
  <si>
    <t>PR</t>
  </si>
  <si>
    <t>Price
Feb 2024</t>
  </si>
  <si>
    <t>(14.8.23)
Price</t>
  </si>
  <si>
    <t>price 
change %</t>
  </si>
  <si>
    <t>spec wt</t>
  </si>
  <si>
    <t>2023 total wt(kg)</t>
  </si>
  <si>
    <t>cost per unit</t>
  </si>
  <si>
    <t>2023 annual cost</t>
  </si>
  <si>
    <t>2023 total amount</t>
  </si>
  <si>
    <t>Size group</t>
  </si>
  <si>
    <t>% dist</t>
  </si>
  <si>
    <t>2021 monthly avg</t>
  </si>
  <si>
    <t>2022 monthly avg</t>
  </si>
  <si>
    <t>2023 monthly avg</t>
  </si>
  <si>
    <t>4.00-8</t>
  </si>
  <si>
    <t>Lug</t>
  </si>
  <si>
    <t>Rib</t>
  </si>
  <si>
    <t>5.00-12</t>
  </si>
  <si>
    <t>12-15</t>
  </si>
  <si>
    <t>R/L</t>
  </si>
  <si>
    <t>5.50-13</t>
  </si>
  <si>
    <t>6.00-13</t>
  </si>
  <si>
    <t>HW/Rib</t>
  </si>
  <si>
    <t>6.00-14</t>
  </si>
  <si>
    <t>6.50-14</t>
  </si>
  <si>
    <t>6.00-15</t>
  </si>
  <si>
    <t>6.50-15</t>
  </si>
  <si>
    <t>7.00-15</t>
  </si>
  <si>
    <t>Grip</t>
  </si>
  <si>
    <t>7.50-15</t>
  </si>
  <si>
    <t>6.50-16</t>
  </si>
  <si>
    <t>16</t>
  </si>
  <si>
    <t>7.00-16</t>
  </si>
  <si>
    <t>7.50-16</t>
  </si>
  <si>
    <t>8.25-16</t>
  </si>
  <si>
    <t>8.25-20</t>
  </si>
  <si>
    <t>20</t>
  </si>
  <si>
    <t>9.00-20</t>
  </si>
  <si>
    <t>10.00-20</t>
  </si>
  <si>
    <t>11.00-20</t>
  </si>
  <si>
    <t>6.00-12</t>
  </si>
  <si>
    <t>AG</t>
  </si>
  <si>
    <t>6.00-16</t>
  </si>
  <si>
    <t>8.00-18</t>
  </si>
  <si>
    <t>6.50-20</t>
  </si>
  <si>
    <t>9.5 x 22</t>
  </si>
  <si>
    <t>8.3 x 24</t>
  </si>
  <si>
    <t>9.5 x 24</t>
  </si>
  <si>
    <t>11.2-24</t>
  </si>
  <si>
    <t>12.4-24</t>
  </si>
  <si>
    <t>Group</t>
  </si>
  <si>
    <t>total amount</t>
  </si>
  <si>
    <t>total wt (kg)</t>
  </si>
  <si>
    <t>Qty</t>
  </si>
  <si>
    <t>12"-15"</t>
  </si>
  <si>
    <t>Q1,Q2,Q3 
COST/MMK</t>
  </si>
  <si>
    <t>16"</t>
  </si>
  <si>
    <t>20"</t>
  </si>
  <si>
    <t>total wt</t>
  </si>
  <si>
    <t>2023 Sales 
Qty</t>
  </si>
  <si>
    <t>DESCRIPTION</t>
  </si>
  <si>
    <t>MMK/pc</t>
  </si>
  <si>
    <t>tube cost 
total (MMK)</t>
  </si>
  <si>
    <t>Rim</t>
  </si>
  <si>
    <t>Price in MMK</t>
  </si>
  <si>
    <t>4.00-8 (TR 13)</t>
  </si>
  <si>
    <t>JS 2</t>
  </si>
  <si>
    <t>4.00-8 (JS 2)</t>
  </si>
  <si>
    <t>TR 13</t>
  </si>
  <si>
    <t>5.00-12 (TR 13)</t>
  </si>
  <si>
    <t>TR13</t>
  </si>
  <si>
    <t>TR 15</t>
  </si>
  <si>
    <t>6.00-12 (TR 15)</t>
  </si>
  <si>
    <t>5.50/6.00</t>
  </si>
  <si>
    <t>5.50/6.00-13 (TR 13)</t>
  </si>
  <si>
    <t>TR 75A</t>
  </si>
  <si>
    <t>TR 177A</t>
  </si>
  <si>
    <t>6.00-14 (TR13)</t>
  </si>
  <si>
    <t>600-14 (TR13) 
for 6.50-14</t>
  </si>
  <si>
    <t>6.00-15 (TR 13)</t>
  </si>
  <si>
    <t>6.00-15 (TR 75A)</t>
  </si>
  <si>
    <t>600-15 (TR 75A) 
for 6.50-15</t>
  </si>
  <si>
    <t>7.00-15 (TR 13)</t>
  </si>
  <si>
    <t>7.00-15 (TR 177A)</t>
  </si>
  <si>
    <t>7.50-15 (TR 177A)</t>
  </si>
  <si>
    <t>6.00-16 (TR 13)</t>
  </si>
  <si>
    <t>TR 77A</t>
  </si>
  <si>
    <t>6.50-16 (TR 75A)</t>
  </si>
  <si>
    <t>6.50-16 (TR 177A)</t>
  </si>
  <si>
    <t>TR 78A</t>
  </si>
  <si>
    <t>7.00-16 (TR 177A)</t>
  </si>
  <si>
    <t>10.00/11.00</t>
  </si>
  <si>
    <t>TR 218A</t>
  </si>
  <si>
    <t>7.50-16 (TR 177A)</t>
  </si>
  <si>
    <t>8.25-16 (TR 177A)</t>
  </si>
  <si>
    <t>8.00-18 TR 13</t>
  </si>
  <si>
    <t>6.50-20 (TR 15)</t>
  </si>
  <si>
    <t>8.25-20 (TR 77A)</t>
  </si>
  <si>
    <t>8.25-20 (TR 78A)</t>
  </si>
  <si>
    <t>9.00-20 (TR 78A)</t>
  </si>
  <si>
    <t>10.00/11.00-20 (TR 78A)</t>
  </si>
  <si>
    <t>11.00-20 (TR 78A)</t>
  </si>
  <si>
    <t>9.5-22 TR 218 A</t>
  </si>
  <si>
    <t>8.3-24 TR 218 A</t>
  </si>
  <si>
    <t>9.5-24 TR 218 A</t>
  </si>
  <si>
    <t>11.2-24 TR 218 A</t>
  </si>
  <si>
    <t>12.4-24 TR 218 A</t>
  </si>
  <si>
    <t>2023
Sales Qty</t>
  </si>
  <si>
    <t>Total Sales Amount</t>
  </si>
  <si>
    <t>Total Sales Revenue after Tube Cost =</t>
  </si>
  <si>
    <t>In MMK</t>
  </si>
  <si>
    <t>2023 Sales Qty</t>
  </si>
  <si>
    <t xml:space="preserve">Tube Cost with 7% </t>
  </si>
  <si>
    <t>Total Sales Amount -
Tube Cost (MMK)</t>
  </si>
  <si>
    <t>Rate</t>
  </si>
  <si>
    <t>Total Sales Amount/
Sales</t>
  </si>
  <si>
    <t>Tube cost/
Total Sales amount</t>
  </si>
  <si>
    <t>Tube Cost/
Total Sales Qty</t>
  </si>
  <si>
    <t>(Total Sales Amount-Tube Cost)
/Total Sales Amount</t>
  </si>
  <si>
    <t>avg price per tyre</t>
  </si>
  <si>
    <t>avg cost per tube</t>
  </si>
  <si>
    <t>Gross Profit</t>
  </si>
  <si>
    <t>2024 Bias Cost Calculation</t>
  </si>
  <si>
    <t>Cost/Kg</t>
  </si>
  <si>
    <t xml:space="preserve">COST </t>
  </si>
  <si>
    <t>Ply Rating</t>
  </si>
  <si>
    <t xml:space="preserve">No </t>
  </si>
  <si>
    <t>Description</t>
  </si>
  <si>
    <t xml:space="preserve">TYRE WT </t>
  </si>
  <si>
    <t xml:space="preserve">TYRE ONLY </t>
  </si>
  <si>
    <t>TUBE</t>
  </si>
  <si>
    <t xml:space="preserve">FLAP </t>
  </si>
  <si>
    <t xml:space="preserve">1 Set Cost </t>
  </si>
  <si>
    <t>Price</t>
  </si>
  <si>
    <t>10 perc</t>
  </si>
  <si>
    <t>PROFIT</t>
  </si>
  <si>
    <t>%</t>
  </si>
  <si>
    <t xml:space="preserve">REBATE </t>
  </si>
  <si>
    <t>NET</t>
  </si>
  <si>
    <t>Key variables</t>
  </si>
  <si>
    <t>exchange rate</t>
  </si>
  <si>
    <t>per kg cost</t>
  </si>
  <si>
    <t>Rib/Lug</t>
  </si>
  <si>
    <t>waste percentage</t>
  </si>
  <si>
    <t>-- waste amount (kg)</t>
  </si>
  <si>
    <t>waste cost</t>
  </si>
  <si>
    <t>-annual production amount (kg)</t>
  </si>
  <si>
    <t>extra price increase ~5-10%</t>
  </si>
  <si>
    <t>-monday westlake price update
TBB TBR only</t>
  </si>
  <si>
    <t>PCR 2024 Dates 5%+</t>
  </si>
  <si>
    <t>9.5-22</t>
  </si>
  <si>
    <t>8.3-24</t>
  </si>
  <si>
    <t>9.5-24</t>
  </si>
  <si>
    <t>X - rate</t>
  </si>
  <si>
    <t>Cost/kg</t>
  </si>
  <si>
    <t>RSS/lb</t>
  </si>
  <si>
    <t>RSS/kg</t>
  </si>
  <si>
    <t>to kg</t>
  </si>
  <si>
    <t>Tyre Size</t>
  </si>
  <si>
    <t>JANUARY</t>
  </si>
  <si>
    <t>FEBRUARY</t>
  </si>
  <si>
    <t>MARCH</t>
  </si>
  <si>
    <t>Q1</t>
  </si>
  <si>
    <t>APRIL</t>
  </si>
  <si>
    <t>MAY</t>
  </si>
  <si>
    <t>JUNE</t>
  </si>
  <si>
    <t>Q2</t>
  </si>
  <si>
    <t>TOTAL</t>
  </si>
  <si>
    <t>Full Size</t>
  </si>
  <si>
    <t>Code</t>
  </si>
  <si>
    <t>Model</t>
  </si>
  <si>
    <t>QTY (PCS)</t>
  </si>
  <si>
    <t>WEIGHT (KG)</t>
  </si>
  <si>
    <t>5.00 - 12  712  RL</t>
  </si>
  <si>
    <t>N4</t>
  </si>
  <si>
    <t>5.00 - 12 12PR  747  L</t>
  </si>
  <si>
    <t>N5</t>
  </si>
  <si>
    <t>6.00 - 12  555  AG</t>
  </si>
  <si>
    <t>N6</t>
  </si>
  <si>
    <t>5.50 - 13  713  L</t>
  </si>
  <si>
    <t>N8</t>
  </si>
  <si>
    <t>-</t>
  </si>
  <si>
    <t>6.00 - 13  713  L</t>
  </si>
  <si>
    <t>N11</t>
  </si>
  <si>
    <t>6.00 - 14  711  R</t>
  </si>
  <si>
    <t>N12</t>
  </si>
  <si>
    <t>6.00 - 14  713  L</t>
  </si>
  <si>
    <t>N13</t>
  </si>
  <si>
    <t>6.50 - 14  711  R</t>
  </si>
  <si>
    <t>N14</t>
  </si>
  <si>
    <t>6.00 - 15  711  R</t>
  </si>
  <si>
    <t>N15</t>
  </si>
  <si>
    <t>6.00 - 15  713  L</t>
  </si>
  <si>
    <t>N16</t>
  </si>
  <si>
    <t>7.00 - 15  723  GRIP</t>
  </si>
  <si>
    <t>N20</t>
  </si>
  <si>
    <t>6.50 - 16  711  R</t>
  </si>
  <si>
    <t>N23</t>
  </si>
  <si>
    <t>6.50 - 16  713  L</t>
  </si>
  <si>
    <t>N24</t>
  </si>
  <si>
    <t>7.00 - 16  711  HW</t>
  </si>
  <si>
    <t>N25</t>
  </si>
  <si>
    <t>7.00 - 16  711  R</t>
  </si>
  <si>
    <t>N27</t>
  </si>
  <si>
    <t>7.00 - 16  713  L</t>
  </si>
  <si>
    <t>N28</t>
  </si>
  <si>
    <t>7.50 - 16  711  R</t>
  </si>
  <si>
    <t>N32</t>
  </si>
  <si>
    <t>7.50 - 16  713  L</t>
  </si>
  <si>
    <t>N33</t>
  </si>
  <si>
    <t>7.50 - 16  747  L</t>
  </si>
  <si>
    <t>N34</t>
  </si>
  <si>
    <t>7.50 - 16  555  AG</t>
  </si>
  <si>
    <t>N30</t>
  </si>
  <si>
    <t>8.25 - 16  711  HW</t>
  </si>
  <si>
    <t>N35</t>
  </si>
  <si>
    <t>8.25 - 16  713  MIN</t>
  </si>
  <si>
    <t>N36</t>
  </si>
  <si>
    <t>8.25 - 16  747  L</t>
  </si>
  <si>
    <t>N37</t>
  </si>
  <si>
    <t>8.25 - 16  737  L</t>
  </si>
  <si>
    <t>N38</t>
  </si>
  <si>
    <t>8.25 - 20  747  L</t>
  </si>
  <si>
    <t>N42</t>
  </si>
  <si>
    <t>8.25 - 20  737  L</t>
  </si>
  <si>
    <t>N43</t>
  </si>
  <si>
    <t>9.00 - 20  747  L</t>
  </si>
  <si>
    <t>N46</t>
  </si>
  <si>
    <t>9.00 - 20  737  L</t>
  </si>
  <si>
    <t>N47</t>
  </si>
  <si>
    <t>10.00 - 20  747  L</t>
  </si>
  <si>
    <t>N48</t>
  </si>
  <si>
    <t>10.00 - 20  737  L</t>
  </si>
  <si>
    <t>N49</t>
  </si>
  <si>
    <t>11.00 - 20  747  L</t>
  </si>
  <si>
    <t>N50</t>
  </si>
  <si>
    <t>9.5 - 22   6PR  357  AG</t>
  </si>
  <si>
    <t>N51</t>
  </si>
  <si>
    <t>9.5 - 24   12PR  357  AG</t>
  </si>
  <si>
    <t>N54</t>
  </si>
  <si>
    <t>12.4 - 24 12PR  357  AG</t>
  </si>
  <si>
    <t>N57</t>
  </si>
  <si>
    <t>9.5 - 24  (8 PR)  357  AG</t>
  </si>
  <si>
    <t>N53</t>
  </si>
  <si>
    <t>No.</t>
  </si>
  <si>
    <t>width</t>
  </si>
  <si>
    <t>diameter</t>
  </si>
  <si>
    <t>pattern</t>
  </si>
  <si>
    <t>2023 total</t>
  </si>
  <si>
    <t>Jan avg</t>
  </si>
  <si>
    <t>Feb avg</t>
  </si>
  <si>
    <t>March avg</t>
  </si>
  <si>
    <t>April avg</t>
  </si>
  <si>
    <t>May avg</t>
  </si>
  <si>
    <t>June avg</t>
  </si>
  <si>
    <t>July avg</t>
  </si>
  <si>
    <t>August avg</t>
  </si>
  <si>
    <t>September avg</t>
  </si>
  <si>
    <t>October avg</t>
  </si>
  <si>
    <t>November avg</t>
  </si>
  <si>
    <t>December avg</t>
  </si>
  <si>
    <t>5.00 R 12</t>
  </si>
  <si>
    <t>R1</t>
  </si>
  <si>
    <t>N/A</t>
  </si>
  <si>
    <t>145 R 12 C</t>
  </si>
  <si>
    <t>R2</t>
  </si>
  <si>
    <t>C</t>
  </si>
  <si>
    <t>155 R 12 C</t>
  </si>
  <si>
    <t>R3</t>
  </si>
  <si>
    <t>165/80 R 13</t>
  </si>
  <si>
    <t>R4</t>
  </si>
  <si>
    <t>165 R 13 C</t>
  </si>
  <si>
    <t>R5</t>
  </si>
  <si>
    <t>175 R 13 C</t>
  </si>
  <si>
    <t>R6</t>
  </si>
  <si>
    <t>175 R 14 C</t>
  </si>
  <si>
    <t>R7</t>
  </si>
  <si>
    <t>175/70 R 14</t>
  </si>
  <si>
    <t>R8</t>
  </si>
  <si>
    <t>185/70 R 14</t>
  </si>
  <si>
    <t>R9</t>
  </si>
  <si>
    <t>R10</t>
  </si>
  <si>
    <t>P1</t>
  </si>
  <si>
    <t>185 R 14 C</t>
  </si>
  <si>
    <t>R11</t>
  </si>
  <si>
    <t>PT</t>
  </si>
  <si>
    <t>195 R 14 C</t>
  </si>
  <si>
    <t>R12</t>
  </si>
  <si>
    <t>195/70 R 14</t>
  </si>
  <si>
    <t>R13</t>
  </si>
  <si>
    <t>195/65 R 15</t>
  </si>
  <si>
    <t>R14</t>
  </si>
  <si>
    <t>195 R 15 C</t>
  </si>
  <si>
    <t>R15</t>
  </si>
  <si>
    <t>R16</t>
  </si>
  <si>
    <t>205/70 R 15</t>
  </si>
  <si>
    <t>R17</t>
  </si>
  <si>
    <t>205/65 R 15</t>
  </si>
  <si>
    <t>R18</t>
  </si>
  <si>
    <t>215/75 R 15</t>
  </si>
  <si>
    <t>R19</t>
  </si>
  <si>
    <t>6.50 R 16</t>
  </si>
  <si>
    <t>R20</t>
  </si>
  <si>
    <t>R21</t>
  </si>
  <si>
    <t>7.00 R 16</t>
  </si>
  <si>
    <t>R22</t>
  </si>
  <si>
    <t>R23</t>
  </si>
  <si>
    <t>195/85 R 16</t>
  </si>
  <si>
    <t>R24</t>
  </si>
  <si>
    <t>R25</t>
  </si>
  <si>
    <t>205/75 R 16</t>
  </si>
  <si>
    <t>R26</t>
  </si>
  <si>
    <t>205/85 R 16</t>
  </si>
  <si>
    <t>R27</t>
  </si>
  <si>
    <t>R28</t>
  </si>
  <si>
    <t>215/75  R 16</t>
  </si>
  <si>
    <t>R29</t>
  </si>
  <si>
    <t>P 265/70 R 16</t>
  </si>
  <si>
    <t>R30</t>
  </si>
  <si>
    <t>Particular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</si>
  <si>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</si>
  <si>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</si>
  <si>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</si>
  <si>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</si>
  <si>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</si>
  <si>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</si>
  <si>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</si>
  <si>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</si>
  <si>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</si>
  <si>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</si>
  <si>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</si>
  <si>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</si>
  <si>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5.00 R 12 (YT-268)</t>
  </si>
  <si>
    <t>145 R 12 C (YT-168)</t>
  </si>
  <si>
    <t>155 R 12 C (YT 168)</t>
  </si>
  <si>
    <t>165 R 13 C (YT 168)</t>
  </si>
  <si>
    <t>165 / 80 R 13 (YT 219)</t>
  </si>
  <si>
    <t>175 R 13 C (YT 168)</t>
  </si>
  <si>
    <t>175 R 14 C (YT 168)</t>
  </si>
  <si>
    <t>175/70 R 14 C (YT 567)</t>
  </si>
  <si>
    <t>185/70 R 14 (YT-P1)</t>
  </si>
  <si>
    <t>185/70 R 14(Premier Taxi)</t>
  </si>
  <si>
    <t>185 R 14 C (YT-168)</t>
  </si>
  <si>
    <t>195 R 14 C (YT-168)</t>
  </si>
  <si>
    <t>195/70 R 14 C (YT-569)</t>
  </si>
  <si>
    <t>195/65 R 15 C (YT-168)</t>
  </si>
  <si>
    <t>195 R 15 C (YT-168)</t>
  </si>
  <si>
    <t>195/65 R 15 C (YT-P1)</t>
  </si>
  <si>
    <t>205/70 R 15 (YT-579)</t>
  </si>
  <si>
    <t>205/65 R 15 (YT-P1)</t>
  </si>
  <si>
    <t>215/75 R 15 (YT-701)</t>
  </si>
  <si>
    <t>6.50 R 16 (YTB-210)</t>
  </si>
  <si>
    <t>6.50 R 16 (YTB-300)</t>
  </si>
  <si>
    <t>7.00 R 16 (YT-300)</t>
  </si>
  <si>
    <t>700 R 16 (YT-210)</t>
  </si>
  <si>
    <t>195/85 R 16 (YT-210)</t>
  </si>
  <si>
    <t>195/85 R 16 (YT-804)</t>
  </si>
  <si>
    <t>205/75 R 16 C (YT-168)</t>
  </si>
  <si>
    <t>205/85 R 16 (YT-210)</t>
  </si>
  <si>
    <t>205/85 R 16 (YT-804)</t>
  </si>
  <si>
    <t>215/75 R 16 (YT-577)</t>
  </si>
  <si>
    <t>265/70 R 16 (YT-700)</t>
  </si>
  <si>
    <t>Total</t>
  </si>
  <si>
    <t>165/80 R 13 (YT-219)</t>
  </si>
  <si>
    <t>155 R 12 C (8PR) (YT-168)</t>
  </si>
  <si>
    <t>145 R 12 C (8PR) (YT-168)</t>
  </si>
  <si>
    <t>185/70 R 14 (Premier Taxi)</t>
  </si>
  <si>
    <t>195 R 15 C (8PR) (YT-168)</t>
  </si>
  <si>
    <t>205/70 R 15 (8PR) (YT-579)</t>
  </si>
  <si>
    <t>175 R 14 C (8PR) (YT-168)</t>
  </si>
  <si>
    <t>165 R 13 C (8PR) (YT-168)</t>
  </si>
  <si>
    <t>175 R 13 C (8PR) (YT-168)</t>
  </si>
  <si>
    <t>185 R 14 C (8PR) (YT-168)</t>
  </si>
  <si>
    <t>195 R 14 C (8PR) (YT-168)</t>
  </si>
  <si>
    <t>205/75 R 16 (12PR) (YT-168)</t>
  </si>
  <si>
    <t>5.00 R 12 (10PR) (YT-268)</t>
  </si>
  <si>
    <t>P 265/70 R 16 (YT-700)</t>
  </si>
  <si>
    <t>195/65 R 15 (YT-P1)</t>
  </si>
  <si>
    <t>6.50 R 16 (12PR) (YTB-210)</t>
  </si>
  <si>
    <t>175/70 R 14 (YT-567)</t>
  </si>
  <si>
    <t>6.50 R 16 (12PR) (YTB-300)</t>
  </si>
  <si>
    <t>215/75  R 16 (12PR) (YT-577)</t>
  </si>
  <si>
    <t>195/85 R 16 (YTB-210)</t>
  </si>
  <si>
    <t>195/85 R 16 (YTB-804)</t>
  </si>
  <si>
    <t>205/85 R 16 (YTB-210)</t>
  </si>
  <si>
    <t>205/85 R 16 (YTB-804)</t>
  </si>
  <si>
    <t>195/70 R 14 (YTB-569)</t>
  </si>
  <si>
    <t>195/65 R 15 (YT-168)</t>
  </si>
  <si>
    <t>7.00 R 16 (YTB-210)</t>
  </si>
  <si>
    <t>7.00 R 16 (YTB-300)</t>
  </si>
  <si>
    <t>Tyre Size 2022</t>
  </si>
  <si>
    <t>Total Weight 2019</t>
  </si>
  <si>
    <t>Febuary 2019</t>
  </si>
  <si>
    <t>Total Weight 2020</t>
  </si>
  <si>
    <t>Total Weight 2021</t>
  </si>
  <si>
    <t>Total Weight 2022</t>
  </si>
  <si>
    <t>145 R 12 C (6-PR)</t>
  </si>
  <si>
    <t>175/70 R 14(YT 567)</t>
  </si>
  <si>
    <t>195/70 R14</t>
  </si>
  <si>
    <t>205/70 R 15 C</t>
  </si>
  <si>
    <t>215/75R15</t>
  </si>
  <si>
    <t>6.50 R 16 (B-210)</t>
  </si>
  <si>
    <t>6.50 R 16 (B-300)</t>
  </si>
  <si>
    <t>7.00 R 16 (B-210)</t>
  </si>
  <si>
    <t>7.00 R 16 (B-300)</t>
  </si>
  <si>
    <t>195/85 R 16(B-210)</t>
  </si>
  <si>
    <t>195/85 R 16(B-804)</t>
  </si>
  <si>
    <t>205/75R16</t>
  </si>
  <si>
    <t>205/85 R 16(B-804)</t>
  </si>
  <si>
    <t>205/85 R 16(B-210)</t>
  </si>
  <si>
    <t>215/75R16C</t>
  </si>
  <si>
    <t>P265/70 R 16</t>
  </si>
  <si>
    <t>YT Motorcycle Tyre (Whole Sale &amp; Invoice)  (2018 , 2019, 2020, 2021, 2022, 2023)</t>
  </si>
  <si>
    <t>Date-6-1-2023</t>
  </si>
  <si>
    <t>Size Code</t>
  </si>
  <si>
    <t>Tube</t>
  </si>
  <si>
    <t>Grand Total</t>
  </si>
  <si>
    <t>MC23</t>
  </si>
  <si>
    <t>2.75-17 (YT-116)</t>
  </si>
  <si>
    <t>x&lt;1%</t>
  </si>
  <si>
    <t>MC12</t>
  </si>
  <si>
    <t>2.50-17 (YT-131)</t>
  </si>
  <si>
    <t>0.5%&lt;x&lt;4.5%</t>
  </si>
  <si>
    <t>MC26</t>
  </si>
  <si>
    <t>2.75-17 (YT-132)</t>
  </si>
  <si>
    <t>x&gt;4.5%</t>
  </si>
  <si>
    <t>MC29</t>
  </si>
  <si>
    <t>2.75-17 (YT-127)</t>
  </si>
  <si>
    <t>MC25</t>
  </si>
  <si>
    <t>2.75-17 (YT-123)</t>
  </si>
  <si>
    <t>MC07</t>
  </si>
  <si>
    <t>2.50-17 (YT-114)</t>
  </si>
  <si>
    <t>MC09</t>
  </si>
  <si>
    <t>2.50-17 (YT-119)</t>
  </si>
  <si>
    <t>MC14</t>
  </si>
  <si>
    <t>2.50-17 (YT-127)</t>
  </si>
  <si>
    <t>MC08</t>
  </si>
  <si>
    <t>2.50-17 (YT-115)</t>
  </si>
  <si>
    <t>MC28</t>
  </si>
  <si>
    <t>2.75-17 (YT-133)</t>
  </si>
  <si>
    <t>MC22</t>
  </si>
  <si>
    <t>2.75-17 (YT-114)</t>
  </si>
  <si>
    <t>MC11</t>
  </si>
  <si>
    <t>2.50-17 (YT-132)</t>
  </si>
  <si>
    <t>MC24</t>
  </si>
  <si>
    <t>2.75-17 (YT-119)</t>
  </si>
  <si>
    <t>MC04</t>
  </si>
  <si>
    <t>60/100-17 (YT-119)</t>
  </si>
  <si>
    <t>60/100</t>
  </si>
  <si>
    <t>MC05</t>
  </si>
  <si>
    <t>2.50-17 (YT-111)</t>
  </si>
  <si>
    <t>MC17</t>
  </si>
  <si>
    <t>70/90-17 (YT-119)</t>
  </si>
  <si>
    <t>70/90</t>
  </si>
  <si>
    <t>MC13</t>
  </si>
  <si>
    <t>2.50-17 (YT-122)</t>
  </si>
  <si>
    <t>MC33</t>
  </si>
  <si>
    <t>90/90-14 (YT-312)</t>
  </si>
  <si>
    <t>90/90</t>
  </si>
  <si>
    <t>MC31</t>
  </si>
  <si>
    <t>80/90-17 (YT-129)</t>
  </si>
  <si>
    <t>80/90</t>
  </si>
  <si>
    <t>MC18</t>
  </si>
  <si>
    <t>70/100-17 (YT-119)</t>
  </si>
  <si>
    <t>70/100</t>
  </si>
  <si>
    <t>MC06</t>
  </si>
  <si>
    <t>2.50-17 (YT-113)</t>
  </si>
  <si>
    <t>MC32</t>
  </si>
  <si>
    <t>80/90-14 (YT-312)</t>
  </si>
  <si>
    <t>MC01</t>
  </si>
  <si>
    <t>2.25-17 (YT-114)</t>
  </si>
  <si>
    <t>MC20</t>
  </si>
  <si>
    <t>70/90-17 (YT-129)</t>
  </si>
  <si>
    <t>MC03</t>
  </si>
  <si>
    <t>60/100-17 (YT-118)</t>
  </si>
  <si>
    <t>MC16</t>
  </si>
  <si>
    <t>70/100-17 (YT-117)</t>
  </si>
  <si>
    <t>MC15</t>
  </si>
  <si>
    <t>70/90-17 (YT-117)</t>
  </si>
  <si>
    <t>MC27</t>
  </si>
  <si>
    <t>2.75-17 (YT-125)</t>
  </si>
  <si>
    <t>MC35</t>
  </si>
  <si>
    <t>90/90-14 (YT-312) (Tubeless)</t>
  </si>
  <si>
    <t>Tubeless</t>
  </si>
  <si>
    <t>MC30</t>
  </si>
  <si>
    <t>80/90-17 (YT-128)</t>
  </si>
  <si>
    <t>MC34</t>
  </si>
  <si>
    <t>80/90-14 (YT-312) (Tubeless)</t>
  </si>
  <si>
    <t>MC02</t>
  </si>
  <si>
    <t>2.25-17 (YT-131)</t>
  </si>
  <si>
    <t>MC36</t>
  </si>
  <si>
    <t>80/90-14 (YT-315) (Tubeless)</t>
  </si>
  <si>
    <t>MC37</t>
  </si>
  <si>
    <t>90/90-14 (YT-314) (Tubeless)</t>
  </si>
  <si>
    <t>MC38</t>
  </si>
  <si>
    <t>100/90-14 (YT-316) (Tubeless)</t>
  </si>
  <si>
    <t>100/90</t>
  </si>
  <si>
    <t>MC19</t>
  </si>
  <si>
    <t>70/90-17 (YT-124)</t>
  </si>
  <si>
    <t>MC10</t>
  </si>
  <si>
    <t>2.50-17 (YT-126)</t>
  </si>
  <si>
    <t>MC21</t>
  </si>
  <si>
    <t>2.75-17 (YT-131)</t>
  </si>
  <si>
    <t>MC39</t>
  </si>
  <si>
    <t>70/100-17 (YT-121)</t>
  </si>
  <si>
    <t>2023 to oct</t>
  </si>
  <si>
    <t>Monthly</t>
  </si>
  <si>
    <t>MC Demand Distribution (17")</t>
  </si>
  <si>
    <t>% of 2023</t>
  </si>
  <si>
    <t>2023 est</t>
  </si>
  <si>
    <t>2024 est</t>
  </si>
  <si>
    <t>% of 2023 demand</t>
  </si>
  <si>
    <t>PLANT-B&amp;C  MC &amp; AG TYRE Production (2023  UPDATE)</t>
  </si>
  <si>
    <t>SR</t>
  </si>
  <si>
    <t>CODE</t>
  </si>
  <si>
    <t>A/U</t>
  </si>
  <si>
    <t>JULY</t>
  </si>
  <si>
    <t>AUGUST</t>
  </si>
  <si>
    <t>SEPTEMBER</t>
  </si>
  <si>
    <t>OCTOBER</t>
  </si>
  <si>
    <t>QTY</t>
  </si>
  <si>
    <t>MC  PRODUCTION</t>
  </si>
  <si>
    <t>YTMC001</t>
  </si>
  <si>
    <t>2.25-17     (YT-114)</t>
  </si>
  <si>
    <t>PCS</t>
  </si>
  <si>
    <t>YTMC003</t>
  </si>
  <si>
    <t>YTMC004</t>
  </si>
  <si>
    <t>YTMC005</t>
  </si>
  <si>
    <t>2.50-17     (YT-111)</t>
  </si>
  <si>
    <t>YTMC006</t>
  </si>
  <si>
    <t>2.50-17     (YT-113)</t>
  </si>
  <si>
    <t>YTMC007</t>
  </si>
  <si>
    <t>2.50-17     (YT-114)</t>
  </si>
  <si>
    <t>YTMC008</t>
  </si>
  <si>
    <t>2.50-17     (YT-115)</t>
  </si>
  <si>
    <t>YTMC009</t>
  </si>
  <si>
    <t>2.50-17     (YT-119)</t>
  </si>
  <si>
    <t>YTMC010</t>
  </si>
  <si>
    <t>2.50-17     (YT-122)</t>
  </si>
  <si>
    <t>YTMC012</t>
  </si>
  <si>
    <t>2.50-17     (YT-127)</t>
  </si>
  <si>
    <t>YTMC013</t>
  </si>
  <si>
    <t>2.50-17     (YT-131)</t>
  </si>
  <si>
    <t>YTMC014</t>
  </si>
  <si>
    <t>2.50-17     (YT-132)</t>
  </si>
  <si>
    <t>YTMC016</t>
  </si>
  <si>
    <t>70/90-17   (YT-119)</t>
  </si>
  <si>
    <t>YTMC018</t>
  </si>
  <si>
    <t>70/90-17   (YT-129)</t>
  </si>
  <si>
    <t>YTMC020</t>
  </si>
  <si>
    <t>YTMC021</t>
  </si>
  <si>
    <t>80/90-17   (YT-128)</t>
  </si>
  <si>
    <t>YTMC022</t>
  </si>
  <si>
    <t>80/90-17   (YT-129)</t>
  </si>
  <si>
    <t>YTMC023</t>
  </si>
  <si>
    <t>2.75-17     (YT-114)</t>
  </si>
  <si>
    <t>YTMC024</t>
  </si>
  <si>
    <t>2.75-17     (YT-116)</t>
  </si>
  <si>
    <t>YTMC025</t>
  </si>
  <si>
    <t>2.75-17     (YT-119)</t>
  </si>
  <si>
    <t>YTMC026</t>
  </si>
  <si>
    <t>2.75-17     (YT-123)</t>
  </si>
  <si>
    <t>YTMC027</t>
  </si>
  <si>
    <t>2.75-17     (YT-125)</t>
  </si>
  <si>
    <t>YTMC028</t>
  </si>
  <si>
    <t>2.75-17     (YT-127)</t>
  </si>
  <si>
    <t>YTMC029</t>
  </si>
  <si>
    <t>2.75-17     (YT-132)</t>
  </si>
  <si>
    <t>YTMC030</t>
  </si>
  <si>
    <t>2.75-17     (YT-133)</t>
  </si>
  <si>
    <t>YTMC031</t>
  </si>
  <si>
    <t>80/90-14   (YT-312)</t>
  </si>
  <si>
    <t>YTMC032</t>
  </si>
  <si>
    <t>90/90-14   (YT-312)</t>
  </si>
  <si>
    <t>YTMC034</t>
  </si>
  <si>
    <t>90/90-14   (YT-312)(Tubeless)</t>
  </si>
  <si>
    <t>2023 Tube Costing Calculation by Each Size in USD and MMK</t>
  </si>
  <si>
    <t>USD/pc</t>
  </si>
  <si>
    <t>Tube Cost
Total (USD)</t>
  </si>
  <si>
    <t>Tube Cost
Total (MMK)</t>
  </si>
  <si>
    <t>4.00-10 (TR13)</t>
  </si>
  <si>
    <t>Nylon</t>
  </si>
  <si>
    <t>Tyre Sales Amount (MMK &amp; USD)</t>
  </si>
  <si>
    <t>with 7%</t>
  </si>
  <si>
    <t>Total Sales Revenue 
after Tube Cost =</t>
  </si>
  <si>
    <t>Note: When there are two sizes, higher priced one is used. 
For example, in 4.00-8, we use JS2 because its more expensive</t>
  </si>
  <si>
    <t>MMK rates from 2023;Q1,Q2,Q3,Q4 TUBE COSTING(2 SYSTEM)</t>
  </si>
  <si>
    <t>USD rates from IM AMOUNT ; TUBE (2023-DEC)</t>
  </si>
  <si>
    <t>Total Sales Amount/
Sales Qty</t>
  </si>
  <si>
    <t>Month(2023)</t>
  </si>
  <si>
    <t>Radial</t>
  </si>
  <si>
    <t>MC</t>
  </si>
  <si>
    <t>All</t>
  </si>
  <si>
    <t>unit price</t>
  </si>
  <si>
    <t>avg monthly rate</t>
  </si>
  <si>
    <t>2019-2020 Radial Tyre Sale(2019-2020).xlsx</t>
  </si>
  <si>
    <t>2021 Yangon Tyre (Bias , Radial) Whole Sale For (2021).xlsx</t>
  </si>
  <si>
    <t>2022 YT Radial Tyre (Sale) { (2021) &amp; ( H1-2022) } Compare.xlsx</t>
  </si>
  <si>
    <t>155 R 12 C (YT-168)</t>
  </si>
  <si>
    <t>165 R 13 C (YT-168)</t>
  </si>
  <si>
    <t>175 R 13 C (YT-168)</t>
  </si>
  <si>
    <t>175 R 14 C (YT-168)</t>
  </si>
  <si>
    <t>6.50 R 16 LT (YTB-300)</t>
  </si>
  <si>
    <t>6.50 R 16 LT (YTB-210)</t>
  </si>
  <si>
    <t>6.50 R 16 C (YTB-210)</t>
  </si>
  <si>
    <t>N1</t>
  </si>
  <si>
    <t>N2</t>
  </si>
  <si>
    <t>N3</t>
  </si>
  <si>
    <t>215/75 R 16  (YT-577)</t>
  </si>
  <si>
    <t>N7</t>
  </si>
  <si>
    <t>N9</t>
  </si>
  <si>
    <t>265 /70 R 16 (YT-700)</t>
  </si>
  <si>
    <t>N10</t>
  </si>
  <si>
    <t>N17</t>
  </si>
  <si>
    <t>N18</t>
  </si>
  <si>
    <t>N19</t>
  </si>
  <si>
    <t>N21</t>
  </si>
  <si>
    <t>N22</t>
  </si>
  <si>
    <t>N26</t>
  </si>
  <si>
    <t>N29</t>
  </si>
  <si>
    <t>N31</t>
  </si>
  <si>
    <t>N41</t>
  </si>
  <si>
    <t>N44</t>
  </si>
  <si>
    <t>N45</t>
  </si>
  <si>
    <t>N39</t>
  </si>
  <si>
    <t>N40</t>
  </si>
  <si>
    <t>9.5 - 22</t>
  </si>
  <si>
    <t>N52</t>
  </si>
  <si>
    <t>8.3 - 24</t>
  </si>
  <si>
    <t>9.5 - 24</t>
  </si>
  <si>
    <t>N55</t>
  </si>
  <si>
    <t>N56</t>
  </si>
  <si>
    <t>N58</t>
  </si>
  <si>
    <t>N59</t>
  </si>
  <si>
    <t xml:space="preserve"> Yangon Tyre (Bias) Price List</t>
  </si>
  <si>
    <t xml:space="preserve"> Whole Sale (14.8.23)(MMK)</t>
  </si>
  <si>
    <t>4.00-8  (6PR)</t>
  </si>
  <si>
    <t>YT-748(Rib)</t>
  </si>
  <si>
    <t>4.00-8 (6PR)</t>
  </si>
  <si>
    <t>YT-713(Lug)</t>
  </si>
  <si>
    <t xml:space="preserve">5.00-12 (8PR) </t>
  </si>
  <si>
    <t>YT-711(Rib)</t>
  </si>
  <si>
    <t>5.00-12 (10PR)</t>
  </si>
  <si>
    <t>YT-712(R/L)</t>
  </si>
  <si>
    <t>5.00-12 (12PR)</t>
  </si>
  <si>
    <t>YT-747(Lug)</t>
  </si>
  <si>
    <t>5.00-12 (14PR)</t>
  </si>
  <si>
    <t xml:space="preserve">5.50-13 (8PR) </t>
  </si>
  <si>
    <t>5.50-13 (12PR)</t>
  </si>
  <si>
    <t>6.00-13 (8PR)</t>
  </si>
  <si>
    <t>YT-711(HW)(Rib)</t>
  </si>
  <si>
    <t xml:space="preserve">6.00-13 (10PR) </t>
  </si>
  <si>
    <t>6.00-13 (10PR)</t>
  </si>
  <si>
    <t>6.00-14 (8PR)</t>
  </si>
  <si>
    <t>6.50-14 (10PR)</t>
  </si>
  <si>
    <t>6.00-15 (10PR)</t>
  </si>
  <si>
    <t>6.50-15 (12PR)</t>
  </si>
  <si>
    <t>6.50-15(12PR)</t>
  </si>
  <si>
    <t>7.00-15 (14PR)</t>
  </si>
  <si>
    <t>7.50-15 (16PR)</t>
  </si>
  <si>
    <t>6.50-16 (12PR)</t>
  </si>
  <si>
    <t>7.00-16 (12PR)</t>
  </si>
  <si>
    <t>YT-727(Rib)</t>
  </si>
  <si>
    <t>7.00-16 (14PR)</t>
  </si>
  <si>
    <t>7.50-16 (16PR)</t>
  </si>
  <si>
    <t>8.25-16 (14PR)</t>
  </si>
  <si>
    <t>8.25-16 (18PR)</t>
  </si>
  <si>
    <t>YT-737(Lug)</t>
  </si>
  <si>
    <t>8.25-20 (16PR)</t>
  </si>
  <si>
    <t>YT-717(Rib)</t>
  </si>
  <si>
    <t>8.25-20 (18PR)</t>
  </si>
  <si>
    <t>9.00-20 (16PR)</t>
  </si>
  <si>
    <t>YT-746(Lug)</t>
  </si>
  <si>
    <t>9.00-20 (18PR)</t>
  </si>
  <si>
    <t>10.00-20 (18PR)</t>
  </si>
  <si>
    <t>11.00-20 (18PR)</t>
  </si>
  <si>
    <t>7.00-15 (10PR)</t>
  </si>
  <si>
    <t>YT-723(Grip)</t>
  </si>
  <si>
    <t>7.50-16 (14PR)</t>
  </si>
  <si>
    <t>6.00-12 (8PR)</t>
  </si>
  <si>
    <t>555 (AG)</t>
  </si>
  <si>
    <t>6.00-16 (10PR)</t>
  </si>
  <si>
    <t>6.50-20 (8PR)</t>
  </si>
  <si>
    <t>575 (AG)</t>
  </si>
  <si>
    <t>7.50-16 (10PR)</t>
  </si>
  <si>
    <t>8.00-18 (8PR)</t>
  </si>
  <si>
    <t>8.3 x 24 (8PR)</t>
  </si>
  <si>
    <t>357 (AG)</t>
  </si>
  <si>
    <t>9.5 x 22 (6PR)</t>
  </si>
  <si>
    <t>9.5 x 24 (8PR)</t>
  </si>
  <si>
    <t>9.5 x 24 (12PR)</t>
  </si>
  <si>
    <t>11.2-24 (8PR)</t>
  </si>
  <si>
    <t>135 (AG)</t>
  </si>
  <si>
    <t>11.2-24 (12PR)</t>
  </si>
  <si>
    <t>12.4-24 (8PR)</t>
  </si>
  <si>
    <t>12.4-24 (12PR)</t>
  </si>
  <si>
    <t>557 (AG)</t>
  </si>
  <si>
    <t xml:space="preserve"> Yangon Steel Radial  Price List</t>
  </si>
  <si>
    <t xml:space="preserve">No. </t>
  </si>
  <si>
    <t xml:space="preserve"> Whole Sale (14.8.23)Price</t>
  </si>
  <si>
    <t>145 R 12 C  (6PR)</t>
  </si>
  <si>
    <t>YT-168</t>
  </si>
  <si>
    <t xml:space="preserve">155 R 12 C (8PR) </t>
  </si>
  <si>
    <t>5.00 R 12 (10PR)</t>
  </si>
  <si>
    <t>YTB-268</t>
  </si>
  <si>
    <t xml:space="preserve">165 R 13 C </t>
  </si>
  <si>
    <t xml:space="preserve">165/80 R 13 </t>
  </si>
  <si>
    <t>YT-219</t>
  </si>
  <si>
    <t xml:space="preserve">175 R 13 C (8PR) </t>
  </si>
  <si>
    <t>175 R 14 C (8PR)</t>
  </si>
  <si>
    <t>175/70 R 14 C (8PR)</t>
  </si>
  <si>
    <t>YT-567</t>
  </si>
  <si>
    <t xml:space="preserve">185 R 14 C  </t>
  </si>
  <si>
    <t xml:space="preserve">185/70 R 14 </t>
  </si>
  <si>
    <t>YT Premier Taxi</t>
  </si>
  <si>
    <t>YT-P1</t>
  </si>
  <si>
    <t xml:space="preserve">195 R 14 C  </t>
  </si>
  <si>
    <t xml:space="preserve">195/70 R 14 </t>
  </si>
  <si>
    <t>YTB-569</t>
  </si>
  <si>
    <t xml:space="preserve">195 R 15 C  </t>
  </si>
  <si>
    <t xml:space="preserve">195/65 R 15 </t>
  </si>
  <si>
    <t xml:space="preserve">205/65 R 15 </t>
  </si>
  <si>
    <t>YT-579</t>
  </si>
  <si>
    <t>215/75 R 15 C</t>
  </si>
  <si>
    <t>YT-701</t>
  </si>
  <si>
    <t>215/75 R 16</t>
  </si>
  <si>
    <t>YT-577</t>
  </si>
  <si>
    <t>205/75 R 16 (12PR)</t>
  </si>
  <si>
    <t xml:space="preserve"> YT-168</t>
  </si>
  <si>
    <t>YT-700</t>
  </si>
  <si>
    <t xml:space="preserve">6.50 R 16 (12PR) </t>
  </si>
  <si>
    <t>YTB-210</t>
  </si>
  <si>
    <t>6.50 R 16 (12PR)</t>
  </si>
  <si>
    <t>YTB-300</t>
  </si>
  <si>
    <t xml:space="preserve">195/85 R 16 </t>
  </si>
  <si>
    <t>YTB-804</t>
  </si>
  <si>
    <t>Whole Sale (14.8.23)Price in MMK</t>
  </si>
  <si>
    <t>October total</t>
  </si>
  <si>
    <t>10 month</t>
  </si>
  <si>
    <t>Promotion</t>
  </si>
  <si>
    <t>Everfly</t>
  </si>
  <si>
    <t>Nicestone</t>
  </si>
  <si>
    <t>price(mmk)</t>
  </si>
  <si>
    <t>weight(kg)</t>
  </si>
  <si>
    <t>width(mm)</t>
  </si>
  <si>
    <t>price(THB)</t>
  </si>
  <si>
    <t xml:space="preserve">2.25-17 </t>
  </si>
  <si>
    <t>2.50-17</t>
  </si>
  <si>
    <t>2.75-17</t>
  </si>
  <si>
    <t>80-90/14</t>
  </si>
  <si>
    <t>90-90/14</t>
  </si>
  <si>
    <t>Name</t>
  </si>
  <si>
    <t>Nov Amount</t>
  </si>
  <si>
    <t>Nov Qty</t>
  </si>
  <si>
    <t>Total Amount</t>
  </si>
  <si>
    <t xml:space="preserve">total </t>
  </si>
  <si>
    <t>Ko Phyo</t>
  </si>
  <si>
    <t>MDY</t>
  </si>
  <si>
    <t>Ko Phyo (B tyre)</t>
  </si>
  <si>
    <t xml:space="preserve">MDY </t>
  </si>
  <si>
    <t>YGN</t>
  </si>
  <si>
    <t xml:space="preserve">Ko Phyo </t>
  </si>
  <si>
    <t>Ko Tin Ko</t>
  </si>
  <si>
    <t>MLM</t>
  </si>
  <si>
    <t>Ko Tin Ko (B tyre)</t>
  </si>
  <si>
    <t>Ko Tin Ko (R Tyre)</t>
  </si>
  <si>
    <t>MANPOWER</t>
  </si>
  <si>
    <t>Total amount</t>
  </si>
  <si>
    <t>Date - 10.8.22</t>
  </si>
  <si>
    <t>N0</t>
  </si>
  <si>
    <t>Tyre size</t>
  </si>
  <si>
    <t>DOT NO</t>
  </si>
  <si>
    <t>Wt (Kg)</t>
  </si>
  <si>
    <t>Colour</t>
  </si>
  <si>
    <t>5.00 - 12  (Rib)</t>
  </si>
  <si>
    <t>YNB6</t>
  </si>
  <si>
    <t>5.00 - 12  (Rib/Lug)</t>
  </si>
  <si>
    <t>5.00 - 12  (Lug)</t>
  </si>
  <si>
    <t>6.00 - 12  (AG)</t>
  </si>
  <si>
    <t>YNCM</t>
  </si>
  <si>
    <t>5.50 - 13  (Rib)</t>
  </si>
  <si>
    <t>YNDP</t>
  </si>
  <si>
    <t>5.50 - 13  (Lug)</t>
  </si>
  <si>
    <t>6.00 - 13 (H.W)</t>
  </si>
  <si>
    <t>YND3</t>
  </si>
  <si>
    <t>6.00 - 13 (Rib)</t>
  </si>
  <si>
    <t>6.00 - 13 (Lug)</t>
  </si>
  <si>
    <t>YNHP</t>
  </si>
  <si>
    <t>6.00 - 14  (Rib)</t>
  </si>
  <si>
    <t>6.00 - 14  (Lug)</t>
  </si>
  <si>
    <t>YNXP</t>
  </si>
  <si>
    <t>6.50 - 14  (Rib)</t>
  </si>
  <si>
    <t>YNHX</t>
  </si>
  <si>
    <t>6.00 - 15  (Rib)</t>
  </si>
  <si>
    <t>YNNA</t>
  </si>
  <si>
    <t>6.00 - 15  (Lug)</t>
  </si>
  <si>
    <t>6.50 - 15  (Rib)</t>
  </si>
  <si>
    <t>YNWT</t>
  </si>
  <si>
    <t>6.50 - 15  (Lug)</t>
  </si>
  <si>
    <t>7.00 - 15  (Grip)</t>
  </si>
  <si>
    <t xml:space="preserve">  YTNV *</t>
  </si>
  <si>
    <t>7.00 - 15  (Rib)</t>
  </si>
  <si>
    <t>YNNV</t>
  </si>
  <si>
    <t>7.50 - 15  (Rib)</t>
  </si>
  <si>
    <t>YNPM</t>
  </si>
  <si>
    <t>6.00 - 16  (AG)</t>
  </si>
  <si>
    <t>YNCO</t>
  </si>
  <si>
    <t>6.50 - 16  (Rib)</t>
  </si>
  <si>
    <t>6.50 - 16  (Lug)</t>
  </si>
  <si>
    <t>7.00 - 16  (H.W)</t>
  </si>
  <si>
    <t>YNWW</t>
  </si>
  <si>
    <t>7.00 - 16  (Rib)</t>
  </si>
  <si>
    <t>7.00 - 16  (Grip)</t>
  </si>
  <si>
    <t>7.00 - 16  (Lug)</t>
  </si>
  <si>
    <t>7.50 - 16  (Lug)</t>
  </si>
  <si>
    <t>YNWY</t>
  </si>
  <si>
    <t>7.50 - 16  (747)</t>
  </si>
  <si>
    <t>7.50 - 16  (Rib)</t>
  </si>
  <si>
    <t>7.50 - 16  (AG)</t>
  </si>
  <si>
    <t>YNCP</t>
  </si>
  <si>
    <t>7.50 - 16  (Grip)</t>
  </si>
  <si>
    <t>YTWY</t>
  </si>
  <si>
    <t>8.25 - 16  (H.W)</t>
  </si>
  <si>
    <t>YNW4</t>
  </si>
  <si>
    <t>8.25 - 16  (Min)</t>
  </si>
  <si>
    <t>8.25 - 16  (737)</t>
  </si>
  <si>
    <t>8.25 - 16  (Lug)</t>
  </si>
  <si>
    <t>8.00 - 18 (AG)</t>
  </si>
  <si>
    <t>YN2D</t>
  </si>
  <si>
    <t>6.50 - 20  (AG)</t>
  </si>
  <si>
    <t>8.25 - 20  (Rib)</t>
  </si>
  <si>
    <t>8.25 - 20  (Lug)</t>
  </si>
  <si>
    <t>8.25 - 20  (737)</t>
  </si>
  <si>
    <t>9.00 - 20  (Rib)</t>
  </si>
  <si>
    <t>YN2F</t>
  </si>
  <si>
    <t>9.00 - 20  (Lug)</t>
  </si>
  <si>
    <t>9.00 - 20  (746)</t>
  </si>
  <si>
    <t>9.00 - 20  (737)</t>
  </si>
  <si>
    <t>10.00 - 20  (Lug)</t>
  </si>
  <si>
    <t>YN2J</t>
  </si>
  <si>
    <t>10.00 - 20  (737)</t>
  </si>
  <si>
    <t>11.00 - 20  (Lug)</t>
  </si>
  <si>
    <t>YN2L</t>
  </si>
  <si>
    <t>8.3 - 24    (AG)</t>
  </si>
  <si>
    <t>YNAG</t>
  </si>
  <si>
    <t>9.5   - 24  (AG)</t>
  </si>
  <si>
    <t>YNAH</t>
  </si>
  <si>
    <t>11.2 -24   (AG)</t>
  </si>
  <si>
    <t>11.2 - 24  (AG)</t>
  </si>
  <si>
    <t>12.4 -24   (AG)</t>
  </si>
  <si>
    <t>Tube Costing (China &amp; Korea)</t>
  </si>
  <si>
    <t>Sr.</t>
  </si>
  <si>
    <t>Particulars</t>
  </si>
  <si>
    <t>Valve</t>
  </si>
  <si>
    <t>CHINA</t>
  </si>
  <si>
    <t>KOREA</t>
  </si>
  <si>
    <t>Original 
Price</t>
  </si>
  <si>
    <t>(+6%)</t>
  </si>
  <si>
    <t>SETTING PRICE</t>
  </si>
  <si>
    <t>Total Amount (MMK)</t>
  </si>
  <si>
    <t>AVG-PRICE/PCS</t>
  </si>
  <si>
    <t>400-8</t>
  </si>
  <si>
    <t>JS2</t>
  </si>
  <si>
    <t>TR87</t>
  </si>
  <si>
    <t>500-12</t>
  </si>
  <si>
    <t>550-13</t>
  </si>
  <si>
    <t>550/600-13</t>
  </si>
  <si>
    <t>600-12</t>
  </si>
  <si>
    <t>TR15</t>
  </si>
  <si>
    <t>600-14</t>
  </si>
  <si>
    <t>600-15</t>
  </si>
  <si>
    <t>TR75A</t>
  </si>
  <si>
    <t>650-14</t>
  </si>
  <si>
    <t>650-16</t>
  </si>
  <si>
    <t>TR177A</t>
  </si>
  <si>
    <t>650-20</t>
  </si>
  <si>
    <t>700-15</t>
  </si>
  <si>
    <t>700-16</t>
  </si>
  <si>
    <t>750-15</t>
  </si>
  <si>
    <t>750-16</t>
  </si>
  <si>
    <t>825-16</t>
  </si>
  <si>
    <t>825-20</t>
  </si>
  <si>
    <t>TR77A</t>
  </si>
  <si>
    <t>TR78A</t>
  </si>
  <si>
    <t>900-20</t>
  </si>
  <si>
    <t>1000/1100-20</t>
  </si>
  <si>
    <t>TR218A</t>
  </si>
  <si>
    <t>1100-20</t>
  </si>
  <si>
    <t>M2-434 (Flap)  Consumption</t>
  </si>
  <si>
    <t>Sr</t>
  </si>
  <si>
    <t xml:space="preserve">chemicals </t>
  </si>
  <si>
    <t>kgs</t>
  </si>
  <si>
    <t xml:space="preserve">u/ price </t>
  </si>
  <si>
    <t xml:space="preserve">amount </t>
  </si>
  <si>
    <t>Peptizer</t>
  </si>
  <si>
    <t>SBR - 1712</t>
  </si>
  <si>
    <t>BR / KBR</t>
  </si>
  <si>
    <t>N-660</t>
  </si>
  <si>
    <t>Collect C.B</t>
  </si>
  <si>
    <r>
      <rPr>
        <rFont val="pyidaungsu"/>
        <color theme="1"/>
        <sz val="11.0"/>
      </rPr>
      <t>Kaolin Clay / CaCo</t>
    </r>
    <r>
      <rPr>
        <rFont val="Pyidaungsu"/>
        <color theme="1"/>
        <sz val="9.0"/>
      </rPr>
      <t>3</t>
    </r>
  </si>
  <si>
    <t>ZnO2</t>
  </si>
  <si>
    <t xml:space="preserve">Stearin Acid </t>
  </si>
  <si>
    <t>RD / TMQ</t>
  </si>
  <si>
    <t>6PPD</t>
  </si>
  <si>
    <t>Paraffin Wax</t>
  </si>
  <si>
    <t>Aromatic Oil</t>
  </si>
  <si>
    <t>TBBS</t>
  </si>
  <si>
    <t>G-Sulphur</t>
  </si>
  <si>
    <t xml:space="preserve">TOTAL IMPORTED IN USD </t>
  </si>
  <si>
    <t xml:space="preserve">Imported Raw in MMK </t>
  </si>
  <si>
    <t xml:space="preserve">MSR / TSR/RSS3 </t>
  </si>
  <si>
    <t>Reclaim-Rubber</t>
  </si>
  <si>
    <t xml:space="preserve">PER KG </t>
  </si>
  <si>
    <t xml:space="preserve">30% OF PRODUCTION COST </t>
  </si>
  <si>
    <t xml:space="preserve">FLAP 1 KG ထုတ်လုပ်စရိတ်။ </t>
  </si>
  <si>
    <t xml:space="preserve">FLAP PRICE </t>
  </si>
  <si>
    <t>20" S</t>
  </si>
  <si>
    <t xml:space="preserve">20" 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</si>
</sst>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_(* #,##0_);_(* \(#,##0\);_(* &quot;-&quot;??_);_(@_)"/>
    <numFmt numFmtId="165" formatCode="0.0%"/>
    <numFmt numFmtId="166" formatCode="_(* #,##0.00_);_(* \(#,##0.00\);_(* &quot;-&quot;??_);_(@_)"/>
    <numFmt numFmtId="167" formatCode="[$Ks]#,##0"/>
    <numFmt numFmtId="168" formatCode="[$$]#,##0"/>
    <numFmt numFmtId="169" formatCode="_(* #,##0_);_(* \(#,##0\);_(* &quot;-&quot;????_);_(@_)"/>
    <numFmt numFmtId="170" formatCode="#,##0.0"/>
    <numFmt numFmtId="171" formatCode="0.0"/>
    <numFmt numFmtId="172" formatCode="D/M/YYYY"/>
    <numFmt numFmtId="173" formatCode="0.0000"/>
    <numFmt numFmtId="174" formatCode="yyyy - mmmm"/>
    <numFmt numFmtId="175" formatCode="mmmm yyyy"/>
    <numFmt numFmtId="176" formatCode="mmmmyyyy"/>
    <numFmt numFmtId="177" formatCode="mmm&quot; &quot;yy"/>
    <numFmt numFmtId="178" formatCode="mmm yyyy"/>
    <numFmt numFmtId="179" formatCode="yyyy mmm"/>
    <numFmt numFmtId="180" formatCode="[$MMK]#,##0"/>
    <numFmt numFmtId="181" formatCode="0.000"/>
  </numFmts>
  <fonts count="69">
    <font>
      <sz val="10.0"/>
      <color rgb="FF000000"/>
      <name val="Calibri"/>
      <scheme val="minor"/>
    </font>
    <font>
      <b/>
      <color theme="1"/>
      <name val="Calibri"/>
      <scheme val="minor"/>
    </font>
    <font>
      <b/>
      <sz val="13.0"/>
      <color theme="1"/>
      <name val="&quot;Times New Roman&quot;"/>
    </font>
    <font>
      <color theme="1"/>
      <name val="Calibri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b/>
      <sz val="13.0"/>
      <color theme="1"/>
      <name val="Arial"/>
    </font>
    <font>
      <b/>
      <sz val="11.0"/>
      <color theme="1"/>
      <name val="Arial"/>
    </font>
    <font>
      <b/>
      <sz val="16.0"/>
      <color theme="1"/>
      <name val="Arial"/>
    </font>
    <font>
      <b/>
      <sz val="16.0"/>
      <color theme="1"/>
      <name val="Pyidaungsu"/>
    </font>
    <font>
      <b/>
      <sz val="13.0"/>
      <color theme="1"/>
      <name val="Calibri"/>
      <scheme val="minor"/>
    </font>
    <font>
      <sz val="11.0"/>
      <color theme="1"/>
      <name val="Calibri"/>
      <scheme val="minor"/>
    </font>
    <font/>
    <font>
      <sz val="11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4.0"/>
      <color theme="1"/>
      <name val="Calibri"/>
      <scheme val="minor"/>
    </font>
    <font>
      <b/>
      <sz val="11.0"/>
      <color theme="1"/>
      <name val="Calibri"/>
      <scheme val="minor"/>
    </font>
    <font>
      <b/>
      <sz val="14.0"/>
      <color theme="1"/>
      <name val="Pyidaungsu"/>
    </font>
    <font>
      <b/>
      <sz val="16.0"/>
      <color theme="1"/>
      <name val="&quot;Times New Roman&quot;"/>
    </font>
    <font>
      <sz val="13.0"/>
      <color theme="1"/>
      <name val="&quot;Times New Roman&quot;"/>
    </font>
    <font>
      <b/>
      <sz val="14.0"/>
      <color rgb="FF000000"/>
      <name val="Arial"/>
    </font>
    <font>
      <b/>
      <sz val="13.0"/>
      <color rgb="FF000000"/>
      <name val="Pyidaungsu"/>
    </font>
    <font>
      <b/>
      <sz val="15.0"/>
      <color theme="1"/>
      <name val="Calibri"/>
      <scheme val="minor"/>
    </font>
    <font>
      <sz val="11.0"/>
      <color theme="1"/>
      <name val="Pyidaungsu"/>
    </font>
    <font>
      <sz val="11.0"/>
      <color theme="1"/>
      <name val="Calibri"/>
    </font>
    <font>
      <sz val="11.0"/>
      <color rgb="FF002060"/>
      <name val="Calibri"/>
    </font>
    <font>
      <sz val="11.0"/>
      <color rgb="FF346503"/>
      <name val="Calibri"/>
    </font>
    <font>
      <color rgb="FF006600"/>
      <name val="Zawgyi-One"/>
    </font>
    <font>
      <color rgb="FF006600"/>
      <name val="Arial"/>
    </font>
    <font>
      <color rgb="FF006600"/>
      <name val="Pyidaungsu"/>
    </font>
    <font>
      <b/>
      <sz val="11.0"/>
      <color theme="1"/>
      <name val="Calibri"/>
    </font>
    <font>
      <b/>
      <color theme="1"/>
      <name val="Pyidaungsu"/>
    </font>
    <font>
      <color theme="1"/>
      <name val="Pyidaungsu"/>
    </font>
    <font>
      <b/>
      <sz val="12.0"/>
      <color theme="1"/>
      <name val="Pyidaungsu"/>
    </font>
    <font>
      <b/>
      <sz val="11.0"/>
      <color theme="1"/>
      <name val="Pyidaungsu"/>
    </font>
    <font>
      <sz val="11.0"/>
      <color rgb="FFEFEFEF"/>
      <name val="Arial"/>
    </font>
    <font>
      <b/>
      <sz val="17.0"/>
      <color theme="1"/>
      <name val="Ubuntu"/>
    </font>
    <font>
      <b/>
      <sz val="13.0"/>
      <color theme="1"/>
      <name val="Ubuntu"/>
    </font>
    <font>
      <sz val="9.0"/>
      <color theme="1"/>
      <name val="Ubuntu"/>
    </font>
    <font>
      <sz val="13.0"/>
      <color theme="1"/>
      <name val="Ubuntu"/>
    </font>
    <font>
      <sz val="22.0"/>
      <color theme="1"/>
      <name val="Ubuntu"/>
    </font>
    <font>
      <sz val="14.0"/>
      <color theme="1"/>
      <name val="Pyidaungsu"/>
    </font>
    <font>
      <b/>
      <sz val="14.0"/>
      <color rgb="FFFF0000"/>
      <name val="Pyidaungsu"/>
    </font>
    <font>
      <b/>
      <sz val="11.0"/>
      <color theme="1"/>
      <name val="Ubuntu"/>
    </font>
    <font>
      <sz val="11.0"/>
      <color theme="1"/>
      <name val="Ubuntu"/>
    </font>
    <font>
      <b/>
      <sz val="12.0"/>
      <color theme="1"/>
      <name val="Ubuntu"/>
    </font>
    <font>
      <sz val="13.0"/>
      <color theme="1"/>
      <name val="Calibri"/>
      <scheme val="minor"/>
    </font>
    <font>
      <sz val="12.0"/>
      <color theme="1"/>
      <name val="Pyidaungsu"/>
    </font>
    <font>
      <b/>
      <sz val="11.0"/>
      <color theme="1"/>
      <name val="Inter"/>
    </font>
    <font>
      <b/>
      <color theme="1"/>
      <name val="Inter"/>
    </font>
    <font>
      <b/>
      <sz val="9.0"/>
      <color theme="1"/>
      <name val="Inter"/>
    </font>
    <font>
      <u/>
      <color theme="1"/>
      <name val="Calibri"/>
      <scheme val="minor"/>
    </font>
    <font>
      <u/>
      <color theme="1"/>
      <name val="Arial"/>
    </font>
    <font>
      <sz val="9.0"/>
      <color theme="1"/>
      <name val="Calibri"/>
      <scheme val="minor"/>
    </font>
    <font>
      <sz val="11.0"/>
      <color theme="1"/>
      <name val="Cambria"/>
    </font>
    <font>
      <b/>
      <sz val="11.0"/>
      <color theme="1"/>
      <name val="Cambria"/>
    </font>
    <font>
      <b/>
      <sz val="11.0"/>
      <color rgb="FF00B050"/>
      <name val="Cambria"/>
    </font>
    <font>
      <sz val="11.0"/>
      <color theme="0"/>
      <name val="Cambria"/>
    </font>
    <font>
      <sz val="10.0"/>
      <color theme="1"/>
      <name val="Cambria"/>
    </font>
    <font>
      <sz val="11.0"/>
      <color rgb="FFFF0000"/>
      <name val="Cambria"/>
    </font>
    <font>
      <sz val="10.0"/>
      <color rgb="FFFF0000"/>
      <name val="Cambria"/>
    </font>
    <font>
      <sz val="8.0"/>
      <color rgb="FFFF0000"/>
      <name val="Cambria"/>
    </font>
    <font>
      <sz val="14.0"/>
      <color theme="1"/>
      <name val="Calibri"/>
    </font>
    <font>
      <sz val="14.0"/>
      <color rgb="FFFF0000"/>
      <name val="Pyidaungsu"/>
    </font>
    <font>
      <sz val="11.0"/>
      <color rgb="FFFF0000"/>
      <name val="Pyidaungsu"/>
    </font>
  </fonts>
  <fills count="3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CCFFCC"/>
        <bgColor rgb="FFCCFF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BE5F1"/>
        <bgColor rgb="FFDBE5F1"/>
      </patternFill>
    </fill>
    <fill>
      <patternFill patternType="solid">
        <fgColor rgb="FFD0E0E3"/>
        <bgColor rgb="FFD0E0E3"/>
      </patternFill>
    </fill>
    <fill>
      <patternFill patternType="solid">
        <fgColor rgb="FFF2CB9A"/>
        <bgColor rgb="FFF2CB9A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CF313C"/>
        <bgColor rgb="FFCF313C"/>
      </patternFill>
    </fill>
    <fill>
      <patternFill patternType="solid">
        <fgColor rgb="FF92D050"/>
        <bgColor rgb="FF92D050"/>
      </patternFill>
    </fill>
    <fill>
      <patternFill patternType="solid">
        <fgColor rgb="FFFFCCFF"/>
        <bgColor rgb="FFFFCCFF"/>
      </patternFill>
    </fill>
    <fill>
      <patternFill patternType="solid">
        <fgColor rgb="FFFFC000"/>
        <bgColor rgb="FFFFC000"/>
      </patternFill>
    </fill>
  </fills>
  <borders count="28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1" fillId="4" fontId="2" numFmtId="0" xfId="0" applyAlignment="1" applyBorder="1" applyFill="1" applyFont="1">
      <alignment horizontal="center" readingOrder="0" shrinkToFit="0" wrapText="1"/>
    </xf>
    <xf borderId="0" fillId="3" fontId="1" numFmtId="0" xfId="0" applyAlignment="1" applyFont="1">
      <alignment readingOrder="0" vertical="center"/>
    </xf>
    <xf borderId="0" fillId="0" fontId="3" numFmtId="0" xfId="0" applyFont="1"/>
    <xf borderId="0" fillId="0" fontId="4" numFmtId="4" xfId="0" applyAlignment="1" applyFont="1" applyNumberFormat="1">
      <alignment readingOrder="0" vertical="bottom"/>
    </xf>
    <xf borderId="0" fillId="0" fontId="4" numFmtId="3" xfId="0" applyAlignment="1" applyFont="1" applyNumberFormat="1">
      <alignment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4" fontId="4" numFmtId="0" xfId="0" applyAlignment="1" applyFont="1">
      <alignment readingOrder="0" vertical="bottom"/>
    </xf>
    <xf borderId="0" fillId="5" fontId="1" numFmtId="1" xfId="0" applyAlignment="1" applyFill="1" applyFont="1" applyNumberFormat="1">
      <alignment readingOrder="0"/>
    </xf>
    <xf borderId="0" fillId="0" fontId="3" numFmtId="1" xfId="0" applyFont="1" applyNumberFormat="1"/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3" xfId="0" applyFont="1" applyNumberFormat="1"/>
    <xf borderId="0" fillId="0" fontId="3" numFmtId="10" xfId="0" applyFont="1" applyNumberFormat="1"/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center" vertical="bottom"/>
    </xf>
    <xf borderId="0" fillId="4" fontId="4" numFmtId="0" xfId="0" applyAlignment="1" applyFont="1">
      <alignment horizontal="right" vertical="bottom"/>
    </xf>
    <xf borderId="0" fillId="4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5" fontId="4" numFmtId="1" xfId="0" applyAlignment="1" applyFont="1" applyNumberFormat="1">
      <alignment horizontal="right" vertical="bottom"/>
    </xf>
    <xf borderId="0" fillId="0" fontId="3" numFmtId="9" xfId="0" applyFont="1" applyNumberFormat="1"/>
    <xf borderId="0" fillId="0" fontId="3" numFmtId="166" xfId="0" applyFont="1" applyNumberFormat="1"/>
    <xf borderId="0" fillId="0" fontId="3" numFmtId="4" xfId="0" applyFont="1" applyNumberFormat="1"/>
    <xf borderId="0" fillId="0" fontId="3" numFmtId="0" xfId="0" applyAlignment="1" applyFont="1">
      <alignment readingOrder="0"/>
    </xf>
    <xf borderId="0" fillId="5" fontId="3" numFmtId="1" xfId="0" applyAlignment="1" applyFont="1" applyNumberFormat="1">
      <alignment readingOrder="0"/>
    </xf>
    <xf borderId="0" fillId="0" fontId="3" numFmtId="49" xfId="0" applyAlignment="1" applyFont="1" applyNumberFormat="1">
      <alignment horizontal="center" readingOrder="0"/>
    </xf>
    <xf borderId="0" fillId="6" fontId="3" numFmtId="0" xfId="0" applyAlignment="1" applyFill="1" applyFont="1">
      <alignment readingOrder="0"/>
    </xf>
    <xf borderId="0" fillId="6" fontId="3" numFmtId="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49" xfId="0" applyAlignment="1" applyFont="1" applyNumberFormat="1">
      <alignment horizontal="center"/>
    </xf>
    <xf borderId="0" fillId="4" fontId="3" numFmtId="0" xfId="0" applyFont="1"/>
    <xf borderId="0" fillId="0" fontId="3" numFmtId="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0" fontId="3" numFmtId="165" xfId="0" applyFont="1" applyNumberFormat="1"/>
    <xf borderId="0" fillId="0" fontId="4" numFmtId="1" xfId="0" applyAlignment="1" applyFont="1" applyNumberFormat="1">
      <alignment vertical="bottom"/>
    </xf>
    <xf borderId="0" fillId="0" fontId="3" numFmtId="0" xfId="0" applyFont="1"/>
    <xf borderId="0" fillId="0" fontId="3" numFmtId="1" xfId="0" applyAlignment="1" applyFont="1" applyNumberFormat="1">
      <alignment readingOrder="0"/>
    </xf>
    <xf borderId="0" fillId="4" fontId="3" numFmtId="165" xfId="0" applyAlignment="1" applyFont="1" applyNumberFormat="1">
      <alignment readingOrder="0"/>
    </xf>
    <xf borderId="0" fillId="7" fontId="3" numFmtId="0" xfId="0" applyAlignment="1" applyFill="1" applyFont="1">
      <alignment readingOrder="0" vertical="center"/>
    </xf>
    <xf borderId="0" fillId="7" fontId="3" numFmtId="3" xfId="0" applyAlignment="1" applyFont="1" applyNumberFormat="1">
      <alignment readingOrder="0"/>
    </xf>
    <xf borderId="0" fillId="7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49" xfId="0" applyFont="1" applyNumberFormat="1"/>
    <xf borderId="2" fillId="2" fontId="6" numFmtId="1" xfId="0" applyAlignment="1" applyBorder="1" applyFont="1" applyNumberFormat="1">
      <alignment vertical="bottom"/>
    </xf>
    <xf borderId="2" fillId="4" fontId="6" numFmtId="1" xfId="0" applyAlignment="1" applyBorder="1" applyFont="1" applyNumberFormat="1">
      <alignment horizontal="right" readingOrder="0" vertical="bottom"/>
    </xf>
    <xf borderId="2" fillId="8" fontId="7" numFmtId="1" xfId="0" applyBorder="1" applyFill="1" applyFont="1" applyNumberFormat="1"/>
    <xf borderId="2" fillId="8" fontId="8" numFmtId="1" xfId="0" applyAlignment="1" applyBorder="1" applyFont="1" applyNumberFormat="1">
      <alignment horizontal="center" readingOrder="0"/>
    </xf>
    <xf borderId="2" fillId="8" fontId="9" numFmtId="167" xfId="0" applyAlignment="1" applyBorder="1" applyFont="1" applyNumberFormat="1">
      <alignment horizontal="center" readingOrder="0"/>
    </xf>
    <xf borderId="3" fillId="0" fontId="9" numFmtId="168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17" xfId="0" applyAlignment="1" applyFont="1" applyNumberFormat="1">
      <alignment horizontal="center"/>
    </xf>
    <xf borderId="2" fillId="4" fontId="6" numFmtId="164" xfId="0" applyAlignment="1" applyBorder="1" applyFont="1" applyNumberFormat="1">
      <alignment horizontal="right" vertical="bottom"/>
    </xf>
    <xf borderId="2" fillId="8" fontId="12" numFmtId="3" xfId="0" applyAlignment="1" applyBorder="1" applyFont="1" applyNumberFormat="1">
      <alignment horizontal="center" readingOrder="0"/>
    </xf>
    <xf borderId="4" fillId="8" fontId="12" numFmtId="167" xfId="0" applyBorder="1" applyFont="1" applyNumberFormat="1"/>
    <xf borderId="0" fillId="0" fontId="13" numFmtId="168" xfId="0" applyFont="1" applyNumberFormat="1"/>
    <xf borderId="0" fillId="0" fontId="3" numFmtId="0" xfId="0" applyAlignment="1" applyFont="1">
      <alignment horizontal="right" readingOrder="0" vertical="bottom"/>
    </xf>
    <xf borderId="2" fillId="8" fontId="7" numFmtId="1" xfId="0" applyAlignment="1" applyBorder="1" applyFont="1" applyNumberFormat="1">
      <alignment readingOrder="0"/>
    </xf>
    <xf borderId="5" fillId="0" fontId="14" numFmtId="0" xfId="0" applyBorder="1" applyFont="1"/>
    <xf borderId="4" fillId="8" fontId="7" numFmtId="1" xfId="0" applyBorder="1" applyFont="1" applyNumberFormat="1"/>
    <xf borderId="4" fillId="8" fontId="12" numFmtId="3" xfId="0" applyAlignment="1" applyBorder="1" applyFont="1" applyNumberFormat="1">
      <alignment horizontal="center" readingOrder="0"/>
    </xf>
    <xf borderId="0" fillId="0" fontId="3" numFmtId="168" xfId="0" applyFont="1" applyNumberFormat="1"/>
    <xf borderId="6" fillId="0" fontId="14" numFmtId="0" xfId="0" applyBorder="1" applyFont="1"/>
    <xf borderId="2" fillId="8" fontId="12" numFmtId="167" xfId="0" applyBorder="1" applyFont="1" applyNumberFormat="1"/>
    <xf borderId="2" fillId="8" fontId="7" numFmtId="0" xfId="0" applyAlignment="1" applyBorder="1" applyFont="1">
      <alignment readingOrder="0"/>
    </xf>
    <xf borderId="4" fillId="8" fontId="7" numFmtId="0" xfId="0" applyAlignment="1" applyBorder="1" applyFont="1">
      <alignment readingOrder="0"/>
    </xf>
    <xf borderId="2" fillId="2" fontId="6" numFmtId="0" xfId="0" applyAlignment="1" applyBorder="1" applyFont="1">
      <alignment vertical="bottom"/>
    </xf>
    <xf borderId="2" fillId="4" fontId="6" numFmtId="0" xfId="0" applyAlignment="1" applyBorder="1" applyFont="1">
      <alignment horizontal="right" vertical="bottom"/>
    </xf>
    <xf borderId="2" fillId="4" fontId="6" numFmtId="1" xfId="0" applyAlignment="1" applyBorder="1" applyFont="1" applyNumberFormat="1">
      <alignment horizontal="right" vertical="bottom"/>
    </xf>
    <xf borderId="4" fillId="8" fontId="8" numFmtId="167" xfId="0" applyAlignment="1" applyBorder="1" applyFont="1" applyNumberFormat="1">
      <alignment vertical="bottom"/>
    </xf>
    <xf borderId="0" fillId="0" fontId="15" numFmtId="168" xfId="0" applyAlignment="1" applyFont="1" applyNumberFormat="1">
      <alignment vertical="bottom"/>
    </xf>
    <xf borderId="0" fillId="9" fontId="4" numFmtId="1" xfId="0" applyAlignment="1" applyFill="1" applyFont="1" applyNumberFormat="1">
      <alignment vertical="bottom"/>
    </xf>
    <xf borderId="2" fillId="8" fontId="8" numFmtId="167" xfId="0" applyAlignment="1" applyBorder="1" applyFont="1" applyNumberFormat="1">
      <alignment vertical="bottom"/>
    </xf>
    <xf borderId="2" fillId="2" fontId="16" numFmtId="1" xfId="0" applyAlignment="1" applyBorder="1" applyFont="1" applyNumberFormat="1">
      <alignment vertical="bottom"/>
    </xf>
    <xf borderId="2" fillId="4" fontId="3" numFmtId="0" xfId="0" applyBorder="1" applyFont="1"/>
    <xf borderId="2" fillId="8" fontId="3" numFmtId="0" xfId="0" applyBorder="1" applyFont="1"/>
    <xf borderId="0" fillId="0" fontId="17" numFmtId="168" xfId="0" applyAlignment="1" applyFont="1" applyNumberFormat="1">
      <alignment vertical="bottom"/>
    </xf>
    <xf borderId="0" fillId="0" fontId="18" numFmtId="1" xfId="0" applyAlignment="1" applyFont="1" applyNumberFormat="1">
      <alignment readingOrder="0" vertical="bottom"/>
    </xf>
    <xf borderId="2" fillId="4" fontId="19" numFmtId="0" xfId="0" applyAlignment="1" applyBorder="1" applyFont="1">
      <alignment horizontal="center" readingOrder="0"/>
    </xf>
    <xf borderId="2" fillId="8" fontId="19" numFmtId="0" xfId="0" applyAlignment="1" applyBorder="1" applyFont="1">
      <alignment horizontal="center" readingOrder="0"/>
    </xf>
    <xf borderId="2" fillId="8" fontId="19" numFmtId="0" xfId="0" applyBorder="1" applyFont="1"/>
    <xf borderId="2" fillId="8" fontId="17" numFmtId="167" xfId="0" applyAlignment="1" applyBorder="1" applyFont="1" applyNumberFormat="1">
      <alignment vertical="bottom"/>
    </xf>
    <xf borderId="0" fillId="0" fontId="18" numFmtId="1" xfId="0" applyAlignment="1" applyFont="1" applyNumberFormat="1">
      <alignment vertical="bottom"/>
    </xf>
    <xf borderId="2" fillId="4" fontId="17" numFmtId="3" xfId="0" applyAlignment="1" applyBorder="1" applyFont="1" applyNumberFormat="1">
      <alignment horizontal="right" vertical="bottom"/>
    </xf>
    <xf borderId="2" fillId="8" fontId="19" numFmtId="3" xfId="0" applyAlignment="1" applyBorder="1" applyFont="1" applyNumberFormat="1">
      <alignment horizontal="center"/>
    </xf>
    <xf borderId="2" fillId="8" fontId="17" numFmtId="9" xfId="0" applyAlignment="1" applyBorder="1" applyFont="1" applyNumberFormat="1">
      <alignment horizontal="center" readingOrder="0" vertical="bottom"/>
    </xf>
    <xf borderId="2" fillId="4" fontId="6" numFmtId="1" xfId="0" applyAlignment="1" applyBorder="1" applyFont="1" applyNumberFormat="1">
      <alignment readingOrder="0" vertical="bottom"/>
    </xf>
    <xf borderId="7" fillId="5" fontId="8" numFmtId="3" xfId="0" applyAlignment="1" applyBorder="1" applyFont="1" applyNumberFormat="1">
      <alignment horizontal="center" readingOrder="0" vertical="bottom"/>
    </xf>
    <xf borderId="8" fillId="0" fontId="14" numFmtId="0" xfId="0" applyBorder="1" applyFont="1"/>
    <xf borderId="2" fillId="5" fontId="17" numFmtId="167" xfId="0" applyAlignment="1" applyBorder="1" applyFont="1" applyNumberFormat="1">
      <alignment vertical="bottom"/>
    </xf>
    <xf borderId="0" fillId="2" fontId="16" numFmtId="1" xfId="0" applyAlignment="1" applyFont="1" applyNumberFormat="1">
      <alignment vertical="bottom"/>
    </xf>
    <xf borderId="0" fillId="4" fontId="6" numFmtId="1" xfId="0" applyAlignment="1" applyFont="1" applyNumberFormat="1">
      <alignment vertical="bottom"/>
    </xf>
    <xf borderId="0" fillId="0" fontId="7" numFmtId="1" xfId="0" applyFont="1" applyNumberFormat="1"/>
    <xf borderId="0" fillId="0" fontId="8" numFmtId="0" xfId="0" applyAlignment="1" applyFont="1">
      <alignment horizontal="left" readingOrder="0" vertical="bottom"/>
    </xf>
    <xf borderId="0" fillId="0" fontId="9" numFmtId="167" xfId="0" applyAlignment="1" applyFont="1" applyNumberFormat="1">
      <alignment vertical="bottom"/>
    </xf>
    <xf borderId="0" fillId="0" fontId="8" numFmtId="1" xfId="0" applyAlignment="1" applyFont="1" applyNumberFormat="1">
      <alignment horizontal="center" vertical="bottom"/>
    </xf>
    <xf borderId="2" fillId="3" fontId="5" numFmtId="0" xfId="0" applyAlignment="1" applyBorder="1" applyFont="1">
      <alignment readingOrder="0" vertical="bottom"/>
    </xf>
    <xf borderId="2" fillId="3" fontId="5" numFmtId="1" xfId="0" applyAlignment="1" applyBorder="1" applyFont="1" applyNumberFormat="1">
      <alignment readingOrder="0" vertical="bottom"/>
    </xf>
    <xf borderId="2" fillId="3" fontId="5" numFmtId="1" xfId="0" applyAlignment="1" applyBorder="1" applyFont="1" applyNumberFormat="1">
      <alignment vertical="bottom"/>
    </xf>
    <xf borderId="2" fillId="3" fontId="1" numFmtId="1" xfId="0" applyBorder="1" applyFont="1" applyNumberFormat="1"/>
    <xf borderId="2" fillId="3" fontId="9" numFmtId="0" xfId="0" applyAlignment="1" applyBorder="1" applyFont="1">
      <alignment readingOrder="0" vertical="bottom"/>
    </xf>
    <xf borderId="2" fillId="3" fontId="20" numFmtId="167" xfId="0" applyAlignment="1" applyBorder="1" applyFont="1" applyNumberFormat="1">
      <alignment readingOrder="0"/>
    </xf>
    <xf borderId="2" fillId="3" fontId="20" numFmtId="0" xfId="0" applyAlignment="1" applyBorder="1" applyFont="1">
      <alignment readingOrder="0"/>
    </xf>
    <xf borderId="0" fillId="0" fontId="9" numFmtId="167" xfId="0" applyAlignment="1" applyFont="1" applyNumberFormat="1">
      <alignment readingOrder="0" vertical="bottom"/>
    </xf>
    <xf borderId="2" fillId="3" fontId="9" numFmtId="3" xfId="0" applyAlignment="1" applyBorder="1" applyFont="1" applyNumberFormat="1">
      <alignment vertical="bottom"/>
    </xf>
    <xf borderId="2" fillId="3" fontId="9" numFmtId="167" xfId="0" applyAlignment="1" applyBorder="1" applyFont="1" applyNumberFormat="1">
      <alignment vertical="bottom"/>
    </xf>
    <xf borderId="2" fillId="3" fontId="20" numFmtId="167" xfId="0" applyBorder="1" applyFont="1" applyNumberFormat="1"/>
    <xf borderId="2" fillId="0" fontId="5" numFmtId="1" xfId="0" applyAlignment="1" applyBorder="1" applyFont="1" applyNumberFormat="1">
      <alignment readingOrder="0" vertical="bottom"/>
    </xf>
    <xf borderId="2" fillId="0" fontId="5" numFmtId="3" xfId="0" applyAlignment="1" applyBorder="1" applyFont="1" applyNumberFormat="1">
      <alignment readingOrder="0" vertical="bottom"/>
    </xf>
    <xf borderId="2" fillId="3" fontId="7" numFmtId="168" xfId="0" applyBorder="1" applyFont="1" applyNumberFormat="1"/>
    <xf borderId="2" fillId="0" fontId="1" numFmtId="0" xfId="0" applyBorder="1" applyFont="1"/>
    <xf borderId="2" fillId="3" fontId="9" numFmtId="1" xfId="0" applyAlignment="1" applyBorder="1" applyFont="1" applyNumberFormat="1">
      <alignment readingOrder="0" vertical="bottom"/>
    </xf>
    <xf borderId="2" fillId="3" fontId="20" numFmtId="1" xfId="0" applyAlignment="1" applyBorder="1" applyFont="1" applyNumberFormat="1">
      <alignment readingOrder="0"/>
    </xf>
    <xf borderId="2" fillId="3" fontId="9" numFmtId="0" xfId="0" applyAlignment="1" applyBorder="1" applyFont="1">
      <alignment vertical="bottom"/>
    </xf>
    <xf borderId="2" fillId="3" fontId="9" numFmtId="1" xfId="0" applyAlignment="1" applyBorder="1" applyFont="1" applyNumberFormat="1">
      <alignment vertical="bottom"/>
    </xf>
    <xf borderId="2" fillId="3" fontId="9" numFmtId="10" xfId="0" applyAlignment="1" applyBorder="1" applyFont="1" applyNumberFormat="1">
      <alignment vertical="bottom"/>
    </xf>
    <xf borderId="2" fillId="3" fontId="20" numFmtId="10" xfId="0" applyBorder="1" applyFont="1" applyNumberFormat="1"/>
    <xf borderId="2" fillId="3" fontId="20" numFmtId="0" xfId="0" applyBorder="1" applyFont="1"/>
    <xf borderId="2" fillId="3" fontId="20" numFmtId="1" xfId="0" applyAlignment="1" applyBorder="1" applyFont="1" applyNumberFormat="1">
      <alignment horizontal="right" readingOrder="0"/>
    </xf>
    <xf borderId="2" fillId="0" fontId="5" numFmtId="1" xfId="0" applyAlignment="1" applyBorder="1" applyFont="1" applyNumberFormat="1">
      <alignment vertical="bottom"/>
    </xf>
    <xf borderId="2" fillId="0" fontId="1" numFmtId="1" xfId="0" applyBorder="1" applyFont="1" applyNumberFormat="1"/>
    <xf borderId="9" fillId="4" fontId="17" numFmtId="0" xfId="0" applyAlignment="1" applyBorder="1" applyFont="1">
      <alignment horizontal="center" readingOrder="0" shrinkToFit="0" vertical="center" wrapText="1"/>
    </xf>
    <xf borderId="10" fillId="4" fontId="17" numFmtId="0" xfId="0" applyAlignment="1" applyBorder="1" applyFont="1">
      <alignment horizontal="center" readingOrder="0" shrinkToFit="0" vertical="center" wrapText="1"/>
    </xf>
    <xf borderId="9" fillId="0" fontId="14" numFmtId="0" xfId="0" applyBorder="1" applyFont="1"/>
    <xf borderId="9" fillId="10" fontId="17" numFmtId="0" xfId="0" applyAlignment="1" applyBorder="1" applyFill="1" applyFont="1">
      <alignment horizontal="center" readingOrder="0" shrinkToFit="0" vertical="center" wrapText="1"/>
    </xf>
    <xf borderId="9" fillId="11" fontId="17" numFmtId="0" xfId="0" applyAlignment="1" applyBorder="1" applyFill="1" applyFont="1">
      <alignment horizontal="center" readingOrder="0" shrinkToFit="0" vertical="center" wrapText="1"/>
    </xf>
    <xf borderId="11" fillId="4" fontId="17" numFmtId="0" xfId="0" applyAlignment="1" applyBorder="1" applyFont="1">
      <alignment horizontal="center" readingOrder="0" shrinkToFit="0" vertical="center" wrapText="1"/>
    </xf>
    <xf borderId="12" fillId="4" fontId="17" numFmtId="0" xfId="0" applyAlignment="1" applyBorder="1" applyFont="1">
      <alignment horizontal="center"/>
    </xf>
    <xf borderId="12" fillId="4" fontId="21" numFmtId="0" xfId="0" applyAlignment="1" applyBorder="1" applyFont="1">
      <alignment horizontal="center"/>
    </xf>
    <xf borderId="2" fillId="0" fontId="21" numFmtId="0" xfId="0" applyAlignment="1" applyBorder="1" applyFont="1">
      <alignment horizontal="center"/>
    </xf>
    <xf borderId="2" fillId="0" fontId="17" numFmtId="0" xfId="0" applyAlignment="1" applyBorder="1" applyFont="1">
      <alignment horizontal="center"/>
    </xf>
    <xf borderId="2" fillId="0" fontId="17" numFmtId="0" xfId="0" applyAlignment="1" applyBorder="1" applyFont="1">
      <alignment horizontal="center" readingOrder="0"/>
    </xf>
    <xf borderId="2" fillId="4" fontId="17" numFmtId="0" xfId="0" applyAlignment="1" applyBorder="1" applyFont="1">
      <alignment horizontal="center" readingOrder="0"/>
    </xf>
    <xf borderId="2" fillId="10" fontId="17" numFmtId="0" xfId="0" applyAlignment="1" applyBorder="1" applyFont="1">
      <alignment horizontal="center"/>
    </xf>
    <xf borderId="2" fillId="11" fontId="17" numFmtId="0" xfId="0" applyAlignment="1" applyBorder="1" applyFont="1">
      <alignment horizontal="center" shrinkToFit="0" vertical="center" wrapText="1"/>
    </xf>
    <xf borderId="2" fillId="4" fontId="17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8" fillId="4" fontId="22" numFmtId="0" xfId="0" applyAlignment="1" applyBorder="1" applyFont="1">
      <alignment horizontal="center"/>
    </xf>
    <xf borderId="7" fillId="4" fontId="17" numFmtId="0" xfId="0" applyAlignment="1" applyBorder="1" applyFont="1">
      <alignment readingOrder="0"/>
    </xf>
    <xf borderId="1" fillId="4" fontId="17" numFmtId="0" xfId="0" applyAlignment="1" applyBorder="1" applyFont="1">
      <alignment readingOrder="0"/>
    </xf>
    <xf borderId="8" fillId="4" fontId="17" numFmtId="3" xfId="0" applyAlignment="1" applyBorder="1" applyFont="1" applyNumberFormat="1">
      <alignment readingOrder="0"/>
    </xf>
    <xf borderId="1" fillId="4" fontId="17" numFmtId="0" xfId="0" applyAlignment="1" applyBorder="1" applyFont="1">
      <alignment horizontal="center"/>
    </xf>
    <xf borderId="2" fillId="0" fontId="17" numFmtId="0" xfId="0" applyAlignment="1" applyBorder="1" applyFont="1">
      <alignment horizontal="center" vertical="center"/>
    </xf>
    <xf borderId="2" fillId="12" fontId="17" numFmtId="0" xfId="0" applyAlignment="1" applyBorder="1" applyFill="1" applyFont="1">
      <alignment horizontal="center" shrinkToFit="0" vertical="center" wrapText="1"/>
    </xf>
    <xf borderId="2" fillId="0" fontId="17" numFmtId="0" xfId="0" applyAlignment="1" applyBorder="1" applyFont="1">
      <alignment horizontal="center" readingOrder="0" vertical="center"/>
    </xf>
    <xf borderId="2" fillId="12" fontId="17" numFmtId="0" xfId="0" applyAlignment="1" applyBorder="1" applyFont="1">
      <alignment horizontal="center" readingOrder="0" shrinkToFit="0" vertical="center" wrapText="1"/>
    </xf>
    <xf borderId="2" fillId="12" fontId="17" numFmtId="0" xfId="0" applyAlignment="1" applyBorder="1" applyFont="1">
      <alignment horizontal="center" vertical="center"/>
    </xf>
    <xf borderId="2" fillId="10" fontId="17" numFmtId="0" xfId="0" applyAlignment="1" applyBorder="1" applyFont="1">
      <alignment horizontal="center" vertical="center"/>
    </xf>
    <xf borderId="2" fillId="11" fontId="17" numFmtId="0" xfId="0" applyAlignment="1" applyBorder="1" applyFont="1">
      <alignment horizontal="center" readingOrder="0" vertical="center"/>
    </xf>
    <xf borderId="1" fillId="4" fontId="17" numFmtId="0" xfId="0" applyAlignment="1" applyBorder="1" applyFont="1">
      <alignment horizontal="center" shrinkToFit="0" wrapText="1"/>
    </xf>
    <xf borderId="1" fillId="4" fontId="17" numFmtId="0" xfId="0" applyAlignment="1" applyBorder="1" applyFont="1">
      <alignment horizontal="center" readingOrder="0" shrinkToFit="0" wrapText="1"/>
    </xf>
    <xf borderId="13" fillId="0" fontId="23" numFmtId="0" xfId="0" applyAlignment="1" applyBorder="1" applyFont="1">
      <alignment horizontal="center" readingOrder="0" vertical="bottom"/>
    </xf>
    <xf borderId="14" fillId="0" fontId="18" numFmtId="4" xfId="0" applyAlignment="1" applyBorder="1" applyFont="1" applyNumberFormat="1">
      <alignment vertical="bottom"/>
    </xf>
    <xf borderId="14" fillId="0" fontId="18" numFmtId="3" xfId="0" applyAlignment="1" applyBorder="1" applyFont="1" applyNumberFormat="1">
      <alignment vertical="bottom"/>
    </xf>
    <xf borderId="13" fillId="0" fontId="18" numFmtId="3" xfId="0" applyAlignment="1" applyBorder="1" applyFont="1" applyNumberFormat="1">
      <alignment readingOrder="0" vertical="bottom"/>
    </xf>
    <xf borderId="13" fillId="0" fontId="18" numFmtId="0" xfId="0" applyAlignment="1" applyBorder="1" applyFont="1">
      <alignment horizontal="center" readingOrder="0" vertical="bottom"/>
    </xf>
    <xf borderId="2" fillId="12" fontId="17" numFmtId="0" xfId="0" applyAlignment="1" applyBorder="1" applyFont="1">
      <alignment horizontal="center" vertical="center"/>
    </xf>
    <xf borderId="2" fillId="12" fontId="17" numFmtId="2" xfId="0" applyAlignment="1" applyBorder="1" applyFont="1" applyNumberFormat="1">
      <alignment horizontal="center" vertical="center"/>
    </xf>
    <xf borderId="2" fillId="12" fontId="17" numFmtId="3" xfId="0" applyAlignment="1" applyBorder="1" applyFont="1" applyNumberFormat="1">
      <alignment horizontal="center" readingOrder="0" vertical="center"/>
    </xf>
    <xf borderId="2" fillId="10" fontId="17" numFmtId="3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readingOrder="0"/>
    </xf>
    <xf borderId="2" fillId="11" fontId="17" numFmtId="1" xfId="0" applyAlignment="1" applyBorder="1" applyFont="1" applyNumberFormat="1">
      <alignment horizontal="center" vertical="center"/>
    </xf>
    <xf borderId="3" fillId="4" fontId="18" numFmtId="164" xfId="0" applyAlignment="1" applyBorder="1" applyFont="1" applyNumberFormat="1">
      <alignment horizontal="right" vertical="bottom"/>
    </xf>
    <xf borderId="3" fillId="13" fontId="18" numFmtId="164" xfId="0" applyAlignment="1" applyBorder="1" applyFill="1" applyFont="1" applyNumberFormat="1">
      <alignment horizontal="center" vertical="bottom"/>
    </xf>
    <xf borderId="2" fillId="0" fontId="17" numFmtId="169" xfId="0" applyAlignment="1" applyBorder="1" applyFont="1" applyNumberFormat="1">
      <alignment horizontal="center"/>
    </xf>
    <xf borderId="2" fillId="0" fontId="17" numFmtId="9" xfId="0" applyAlignment="1" applyBorder="1" applyFont="1" applyNumberFormat="1">
      <alignment horizontal="center"/>
    </xf>
    <xf borderId="0" fillId="0" fontId="17" numFmtId="0" xfId="0" applyAlignment="1" applyFont="1">
      <alignment horizontal="center" readingOrder="0"/>
    </xf>
    <xf borderId="13" fillId="13" fontId="23" numFmtId="0" xfId="0" applyAlignment="1" applyBorder="1" applyFont="1">
      <alignment horizontal="center" readingOrder="0" vertical="bottom"/>
    </xf>
    <xf borderId="14" fillId="13" fontId="18" numFmtId="4" xfId="0" applyAlignment="1" applyBorder="1" applyFont="1" applyNumberFormat="1">
      <alignment vertical="bottom"/>
    </xf>
    <xf borderId="14" fillId="13" fontId="18" numFmtId="3" xfId="0" applyAlignment="1" applyBorder="1" applyFont="1" applyNumberFormat="1">
      <alignment vertical="bottom"/>
    </xf>
    <xf borderId="13" fillId="13" fontId="18" numFmtId="3" xfId="0" applyAlignment="1" applyBorder="1" applyFont="1" applyNumberFormat="1">
      <alignment readingOrder="0" vertical="bottom"/>
    </xf>
    <xf borderId="13" fillId="13" fontId="18" numFmtId="0" xfId="0" applyAlignment="1" applyBorder="1" applyFont="1">
      <alignment horizontal="center" readingOrder="0" vertical="bottom"/>
    </xf>
    <xf borderId="0" fillId="12" fontId="17" numFmtId="0" xfId="0" applyAlignment="1" applyFont="1">
      <alignment horizontal="center" readingOrder="0" vertical="center"/>
    </xf>
    <xf borderId="2" fillId="10" fontId="17" numFmtId="3" xfId="0" applyAlignment="1" applyBorder="1" applyFont="1" applyNumberFormat="1">
      <alignment horizontal="center" vertical="center"/>
    </xf>
    <xf borderId="3" fillId="4" fontId="18" numFmtId="164" xfId="0" applyAlignment="1" applyBorder="1" applyFont="1" applyNumberFormat="1">
      <alignment horizontal="center" vertical="bottom"/>
    </xf>
    <xf borderId="0" fillId="9" fontId="24" numFmtId="0" xfId="0" applyAlignment="1" applyFont="1">
      <alignment horizontal="center" readingOrder="0"/>
    </xf>
    <xf borderId="13" fillId="14" fontId="23" numFmtId="0" xfId="0" applyAlignment="1" applyBorder="1" applyFill="1" applyFont="1">
      <alignment horizontal="center" readingOrder="0" vertical="bottom"/>
    </xf>
    <xf borderId="14" fillId="14" fontId="18" numFmtId="4" xfId="0" applyAlignment="1" applyBorder="1" applyFont="1" applyNumberFormat="1">
      <alignment vertical="bottom"/>
    </xf>
    <xf borderId="14" fillId="14" fontId="18" numFmtId="3" xfId="0" applyAlignment="1" applyBorder="1" applyFont="1" applyNumberFormat="1">
      <alignment vertical="bottom"/>
    </xf>
    <xf borderId="13" fillId="14" fontId="18" numFmtId="3" xfId="0" applyAlignment="1" applyBorder="1" applyFont="1" applyNumberFormat="1">
      <alignment readingOrder="0" vertical="bottom"/>
    </xf>
    <xf borderId="13" fillId="14" fontId="18" numFmtId="0" xfId="0" applyAlignment="1" applyBorder="1" applyFont="1">
      <alignment horizontal="center" readingOrder="0" vertical="bottom"/>
    </xf>
    <xf borderId="2" fillId="14" fontId="17" numFmtId="0" xfId="0" applyAlignment="1" applyBorder="1" applyFont="1">
      <alignment horizontal="center" vertical="center"/>
    </xf>
    <xf borderId="2" fillId="14" fontId="17" numFmtId="0" xfId="0" applyAlignment="1" applyBorder="1" applyFont="1">
      <alignment horizontal="center" vertical="center"/>
    </xf>
    <xf borderId="2" fillId="14" fontId="17" numFmtId="0" xfId="0" applyAlignment="1" applyBorder="1" applyFont="1">
      <alignment horizontal="center" readingOrder="0" vertical="center"/>
    </xf>
    <xf borderId="2" fillId="14" fontId="17" numFmtId="2" xfId="0" applyAlignment="1" applyBorder="1" applyFont="1" applyNumberFormat="1">
      <alignment horizontal="center" vertical="center"/>
    </xf>
    <xf borderId="2" fillId="14" fontId="17" numFmtId="3" xfId="0" applyAlignment="1" applyBorder="1" applyFont="1" applyNumberFormat="1">
      <alignment horizontal="center" readingOrder="0" vertical="center"/>
    </xf>
    <xf borderId="2" fillId="14" fontId="17" numFmtId="3" xfId="0" applyAlignment="1" applyBorder="1" applyFont="1" applyNumberFormat="1">
      <alignment horizontal="center" vertical="center"/>
    </xf>
    <xf borderId="2" fillId="14" fontId="17" numFmtId="1" xfId="0" applyAlignment="1" applyBorder="1" applyFont="1" applyNumberFormat="1">
      <alignment horizontal="center" vertical="center"/>
    </xf>
    <xf borderId="3" fillId="14" fontId="18" numFmtId="164" xfId="0" applyAlignment="1" applyBorder="1" applyFont="1" applyNumberFormat="1">
      <alignment horizontal="right" vertical="bottom"/>
    </xf>
    <xf borderId="3" fillId="14" fontId="18" numFmtId="164" xfId="0" applyAlignment="1" applyBorder="1" applyFont="1" applyNumberFormat="1">
      <alignment horizontal="center" vertical="bottom"/>
    </xf>
    <xf borderId="2" fillId="14" fontId="17" numFmtId="169" xfId="0" applyAlignment="1" applyBorder="1" applyFont="1" applyNumberFormat="1">
      <alignment horizontal="center"/>
    </xf>
    <xf borderId="2" fillId="14" fontId="17" numFmtId="9" xfId="0" applyAlignment="1" applyBorder="1" applyFont="1" applyNumberFormat="1">
      <alignment horizontal="center"/>
    </xf>
    <xf borderId="0" fillId="14" fontId="21" numFmtId="0" xfId="0" applyAlignment="1" applyFont="1">
      <alignment horizontal="center"/>
    </xf>
    <xf borderId="0" fillId="14" fontId="17" numFmtId="0" xfId="0" applyAlignment="1" applyFont="1">
      <alignment horizontal="center" readingOrder="0"/>
    </xf>
    <xf borderId="0" fillId="14" fontId="17" numFmtId="9" xfId="0" applyAlignment="1" applyFont="1" applyNumberFormat="1">
      <alignment horizontal="center" readingOrder="0"/>
    </xf>
    <xf borderId="0" fillId="14" fontId="25" numFmtId="4" xfId="0" applyAlignment="1" applyFont="1" applyNumberFormat="1">
      <alignment horizontal="right" readingOrder="0" shrinkToFit="0" vertical="bottom" wrapText="0"/>
    </xf>
    <xf borderId="0" fillId="14" fontId="17" numFmtId="4" xfId="0" applyAlignment="1" applyFont="1" applyNumberFormat="1">
      <alignment horizontal="center" readingOrder="0"/>
    </xf>
    <xf borderId="0" fillId="0" fontId="17" numFmtId="3" xfId="0" applyAlignment="1" applyFont="1" applyNumberFormat="1">
      <alignment horizontal="center" readingOrder="0"/>
    </xf>
    <xf borderId="2" fillId="12" fontId="17" numFmtId="0" xfId="0" applyAlignment="1" applyBorder="1" applyFont="1">
      <alignment horizontal="center" readingOrder="0" vertical="center"/>
    </xf>
    <xf borderId="14" fillId="9" fontId="18" numFmtId="4" xfId="0" applyAlignment="1" applyBorder="1" applyFont="1" applyNumberFormat="1">
      <alignment vertical="bottom"/>
    </xf>
    <xf borderId="14" fillId="9" fontId="18" numFmtId="3" xfId="0" applyAlignment="1" applyBorder="1" applyFont="1" applyNumberFormat="1">
      <alignment vertical="bottom"/>
    </xf>
    <xf borderId="13" fillId="9" fontId="18" numFmtId="3" xfId="0" applyAlignment="1" applyBorder="1" applyFont="1" applyNumberFormat="1">
      <alignment readingOrder="0" vertical="bottom"/>
    </xf>
    <xf borderId="13" fillId="15" fontId="23" numFmtId="0" xfId="0" applyAlignment="1" applyBorder="1" applyFill="1" applyFont="1">
      <alignment horizontal="center" readingOrder="0" vertical="bottom"/>
    </xf>
    <xf borderId="14" fillId="15" fontId="18" numFmtId="4" xfId="0" applyAlignment="1" applyBorder="1" applyFont="1" applyNumberFormat="1">
      <alignment vertical="bottom"/>
    </xf>
    <xf borderId="14" fillId="15" fontId="18" numFmtId="3" xfId="0" applyAlignment="1" applyBorder="1" applyFont="1" applyNumberFormat="1">
      <alignment vertical="bottom"/>
    </xf>
    <xf borderId="13" fillId="15" fontId="18" numFmtId="3" xfId="0" applyAlignment="1" applyBorder="1" applyFont="1" applyNumberFormat="1">
      <alignment readingOrder="0" vertical="bottom"/>
    </xf>
    <xf borderId="13" fillId="15" fontId="18" numFmtId="0" xfId="0" applyAlignment="1" applyBorder="1" applyFont="1">
      <alignment horizontal="center" readingOrder="0" vertical="bottom"/>
    </xf>
    <xf borderId="2" fillId="15" fontId="17" numFmtId="0" xfId="0" applyAlignment="1" applyBorder="1" applyFont="1">
      <alignment horizontal="center" vertical="center"/>
    </xf>
    <xf borderId="2" fillId="15" fontId="17" numFmtId="0" xfId="0" applyAlignment="1" applyBorder="1" applyFont="1">
      <alignment horizontal="center" vertical="center"/>
    </xf>
    <xf borderId="2" fillId="15" fontId="17" numFmtId="0" xfId="0" applyAlignment="1" applyBorder="1" applyFont="1">
      <alignment horizontal="center" readingOrder="0" vertical="center"/>
    </xf>
    <xf borderId="2" fillId="15" fontId="17" numFmtId="2" xfId="0" applyAlignment="1" applyBorder="1" applyFont="1" applyNumberFormat="1">
      <alignment horizontal="center" vertical="center"/>
    </xf>
    <xf borderId="2" fillId="15" fontId="17" numFmtId="3" xfId="0" applyAlignment="1" applyBorder="1" applyFont="1" applyNumberFormat="1">
      <alignment horizontal="center" readingOrder="0" vertical="center"/>
    </xf>
    <xf borderId="2" fillId="15" fontId="17" numFmtId="3" xfId="0" applyAlignment="1" applyBorder="1" applyFont="1" applyNumberFormat="1">
      <alignment horizontal="center" vertical="center"/>
    </xf>
    <xf borderId="2" fillId="15" fontId="17" numFmtId="1" xfId="0" applyAlignment="1" applyBorder="1" applyFont="1" applyNumberFormat="1">
      <alignment horizontal="center" vertical="center"/>
    </xf>
    <xf borderId="3" fillId="15" fontId="18" numFmtId="164" xfId="0" applyAlignment="1" applyBorder="1" applyFont="1" applyNumberFormat="1">
      <alignment horizontal="center" vertical="bottom"/>
    </xf>
    <xf borderId="2" fillId="15" fontId="17" numFmtId="169" xfId="0" applyAlignment="1" applyBorder="1" applyFont="1" applyNumberFormat="1">
      <alignment horizontal="center"/>
    </xf>
    <xf borderId="2" fillId="15" fontId="17" numFmtId="9" xfId="0" applyAlignment="1" applyBorder="1" applyFont="1" applyNumberFormat="1">
      <alignment horizontal="center"/>
    </xf>
    <xf borderId="0" fillId="15" fontId="21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2" fillId="0" fontId="17" numFmtId="166" xfId="0" applyAlignment="1" applyBorder="1" applyFont="1" applyNumberFormat="1">
      <alignment horizontal="center"/>
    </xf>
    <xf borderId="2" fillId="4" fontId="17" numFmtId="0" xfId="0" applyAlignment="1" applyBorder="1" applyFont="1">
      <alignment horizontal="center" vertical="center"/>
    </xf>
    <xf borderId="2" fillId="4" fontId="17" numFmtId="0" xfId="0" applyAlignment="1" applyBorder="1" applyFont="1">
      <alignment horizontal="center" readingOrder="0" vertical="center"/>
    </xf>
    <xf borderId="2" fillId="4" fontId="17" numFmtId="2" xfId="0" applyAlignment="1" applyBorder="1" applyFont="1" applyNumberFormat="1">
      <alignment horizontal="center" vertical="center"/>
    </xf>
    <xf borderId="2" fillId="4" fontId="17" numFmtId="3" xfId="0" applyAlignment="1" applyBorder="1" applyFont="1" applyNumberFormat="1">
      <alignment horizontal="center" readingOrder="0" vertical="center"/>
    </xf>
    <xf borderId="2" fillId="4" fontId="17" numFmtId="0" xfId="0" applyAlignment="1" applyBorder="1" applyFont="1">
      <alignment horizontal="center" vertical="center"/>
    </xf>
    <xf borderId="2" fillId="15" fontId="17" numFmtId="166" xfId="0" applyAlignment="1" applyBorder="1" applyFont="1" applyNumberFormat="1">
      <alignment horizontal="center"/>
    </xf>
    <xf borderId="2" fillId="15" fontId="17" numFmtId="9" xfId="0" applyAlignment="1" applyBorder="1" applyFont="1" applyNumberFormat="1">
      <alignment horizontal="center" readingOrder="0"/>
    </xf>
    <xf borderId="13" fillId="9" fontId="23" numFmtId="0" xfId="0" applyAlignment="1" applyBorder="1" applyFont="1">
      <alignment horizontal="center" readingOrder="0" vertical="bottom"/>
    </xf>
    <xf borderId="13" fillId="9" fontId="18" numFmtId="0" xfId="0" applyAlignment="1" applyBorder="1" applyFont="1">
      <alignment horizontal="center" readingOrder="0" vertical="bottom"/>
    </xf>
    <xf borderId="2" fillId="16" fontId="17" numFmtId="0" xfId="0" applyAlignment="1" applyBorder="1" applyFill="1" applyFont="1">
      <alignment horizontal="center" vertical="center"/>
    </xf>
    <xf borderId="13" fillId="7" fontId="23" numFmtId="0" xfId="0" applyAlignment="1" applyBorder="1" applyFont="1">
      <alignment horizontal="center" readingOrder="0" vertical="bottom"/>
    </xf>
    <xf borderId="14" fillId="7" fontId="18" numFmtId="4" xfId="0" applyAlignment="1" applyBorder="1" applyFont="1" applyNumberFormat="1">
      <alignment vertical="bottom"/>
    </xf>
    <xf borderId="14" fillId="7" fontId="18" numFmtId="3" xfId="0" applyAlignment="1" applyBorder="1" applyFont="1" applyNumberFormat="1">
      <alignment vertical="bottom"/>
    </xf>
    <xf borderId="13" fillId="7" fontId="18" numFmtId="3" xfId="0" applyAlignment="1" applyBorder="1" applyFont="1" applyNumberFormat="1">
      <alignment readingOrder="0" vertical="bottom"/>
    </xf>
    <xf borderId="13" fillId="7" fontId="18" numFmtId="0" xfId="0" applyAlignment="1" applyBorder="1" applyFont="1">
      <alignment horizontal="center" readingOrder="0" vertical="bottom"/>
    </xf>
    <xf borderId="2" fillId="7" fontId="17" numFmtId="0" xfId="0" applyAlignment="1" applyBorder="1" applyFont="1">
      <alignment horizontal="center" vertical="center"/>
    </xf>
    <xf borderId="2" fillId="7" fontId="17" numFmtId="0" xfId="0" applyAlignment="1" applyBorder="1" applyFont="1">
      <alignment horizontal="center" vertical="center"/>
    </xf>
    <xf borderId="2" fillId="7" fontId="17" numFmtId="2" xfId="0" applyAlignment="1" applyBorder="1" applyFont="1" applyNumberFormat="1">
      <alignment horizontal="center" vertical="center"/>
    </xf>
    <xf borderId="2" fillId="7" fontId="17" numFmtId="3" xfId="0" applyAlignment="1" applyBorder="1" applyFont="1" applyNumberFormat="1">
      <alignment horizontal="center" readingOrder="0" vertical="center"/>
    </xf>
    <xf borderId="2" fillId="7" fontId="17" numFmtId="0" xfId="0" applyAlignment="1" applyBorder="1" applyFont="1">
      <alignment horizontal="center" readingOrder="0" vertical="center"/>
    </xf>
    <xf borderId="2" fillId="7" fontId="17" numFmtId="3" xfId="0" applyAlignment="1" applyBorder="1" applyFont="1" applyNumberFormat="1">
      <alignment horizontal="center" vertical="center"/>
    </xf>
    <xf borderId="2" fillId="7" fontId="18" numFmtId="0" xfId="0" applyBorder="1" applyFont="1"/>
    <xf borderId="14" fillId="7" fontId="18" numFmtId="170" xfId="0" applyAlignment="1" applyBorder="1" applyFont="1" applyNumberFormat="1">
      <alignment vertical="bottom"/>
    </xf>
    <xf borderId="2" fillId="7" fontId="17" numFmtId="2" xfId="0" applyAlignment="1" applyBorder="1" applyFont="1" applyNumberFormat="1">
      <alignment horizontal="center" readingOrder="0" vertical="center"/>
    </xf>
    <xf borderId="2" fillId="4" fontId="17" numFmtId="9" xfId="0" applyAlignment="1" applyBorder="1" applyFont="1" applyNumberFormat="1">
      <alignment horizontal="center"/>
    </xf>
    <xf borderId="2" fillId="7" fontId="17" numFmtId="1" xfId="0" applyAlignment="1" applyBorder="1" applyFont="1" applyNumberFormat="1">
      <alignment horizontal="center" vertical="center"/>
    </xf>
    <xf borderId="2" fillId="7" fontId="17" numFmtId="171" xfId="0" applyAlignment="1" applyBorder="1" applyFont="1" applyNumberFormat="1">
      <alignment horizontal="center" vertical="center"/>
    </xf>
    <xf borderId="0" fillId="0" fontId="3" numFmtId="0" xfId="0" applyFont="1"/>
    <xf borderId="0" fillId="0" fontId="26" numFmtId="0" xfId="0" applyAlignment="1" applyFont="1">
      <alignment readingOrder="0"/>
    </xf>
    <xf borderId="0" fillId="0" fontId="26" numFmtId="0" xfId="0" applyFont="1"/>
    <xf borderId="0" fillId="0" fontId="26" numFmtId="3" xfId="0" applyAlignment="1" applyFont="1" applyNumberFormat="1">
      <alignment readingOrder="0"/>
    </xf>
    <xf borderId="0" fillId="0" fontId="26" numFmtId="0" xfId="0" applyFont="1"/>
    <xf borderId="0" fillId="0" fontId="3" numFmtId="172" xfId="0" applyFont="1" applyNumberFormat="1"/>
    <xf borderId="2" fillId="0" fontId="21" numFmtId="166" xfId="0" applyAlignment="1" applyBorder="1" applyFont="1" applyNumberFormat="1">
      <alignment horizontal="center"/>
    </xf>
    <xf borderId="0" fillId="0" fontId="21" numFmtId="173" xfId="0" applyAlignment="1" applyFont="1" applyNumberFormat="1">
      <alignment horizontal="center"/>
    </xf>
    <xf borderId="0" fillId="10" fontId="21" numFmtId="0" xfId="0" applyAlignment="1" applyFont="1">
      <alignment horizontal="center"/>
    </xf>
    <xf borderId="0" fillId="11" fontId="21" numFmtId="0" xfId="0" applyAlignment="1" applyFont="1">
      <alignment horizontal="center"/>
    </xf>
    <xf borderId="0" fillId="4" fontId="21" numFmtId="0" xfId="0" applyAlignment="1" applyFont="1">
      <alignment horizontal="center"/>
    </xf>
    <xf borderId="0" fillId="0" fontId="27" numFmtId="0" xfId="0" applyAlignment="1" applyFont="1">
      <alignment horizontal="left" readingOrder="0" shrinkToFit="0" wrapText="0"/>
    </xf>
    <xf borderId="0" fillId="0" fontId="27" numFmtId="174" xfId="0" applyAlignment="1" applyFont="1" applyNumberFormat="1">
      <alignment horizontal="center" readingOrder="0" shrinkToFit="0" wrapText="0"/>
    </xf>
    <xf borderId="0" fillId="0" fontId="27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27" numFmtId="0" xfId="0" applyAlignment="1" applyFont="1">
      <alignment horizontal="center" readingOrder="0" shrinkToFit="0" wrapText="0"/>
    </xf>
    <xf borderId="0" fillId="0" fontId="15" numFmtId="0" xfId="0" applyAlignment="1" applyFont="1">
      <alignment horizontal="left" readingOrder="0"/>
    </xf>
    <xf borderId="0" fillId="0" fontId="27" numFmtId="0" xfId="0" applyAlignment="1" applyFont="1">
      <alignment horizontal="left" readingOrder="0"/>
    </xf>
    <xf borderId="0" fillId="0" fontId="27" numFmtId="3" xfId="0" applyAlignment="1" applyFont="1" applyNumberFormat="1">
      <alignment horizontal="center" readingOrder="0" shrinkToFit="0" wrapText="0"/>
    </xf>
    <xf borderId="0" fillId="5" fontId="27" numFmtId="0" xfId="0" applyAlignment="1" applyFont="1">
      <alignment horizontal="left" readingOrder="0"/>
    </xf>
    <xf borderId="0" fillId="5" fontId="27" numFmtId="0" xfId="0" applyAlignment="1" applyFont="1">
      <alignment horizontal="center" readingOrder="0" shrinkToFit="0" wrapText="0"/>
    </xf>
    <xf borderId="0" fillId="5" fontId="27" numFmtId="3" xfId="0" applyAlignment="1" applyFont="1" applyNumberFormat="1">
      <alignment horizontal="center" readingOrder="0" shrinkToFit="0" wrapText="0"/>
    </xf>
    <xf borderId="0" fillId="5" fontId="3" numFmtId="3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27" numFmtId="0" xfId="0" applyAlignment="1" applyFont="1">
      <alignment horizontal="left" readingOrder="0" shrinkToFit="0" wrapText="0"/>
    </xf>
    <xf borderId="0" fillId="0" fontId="27" numFmtId="3" xfId="0" applyAlignment="1" applyFont="1" applyNumberFormat="1">
      <alignment horizontal="center" readingOrder="0"/>
    </xf>
    <xf borderId="0" fillId="0" fontId="3" numFmtId="0" xfId="0" applyAlignment="1" applyFont="1">
      <alignment horizontal="left"/>
    </xf>
    <xf borderId="0" fillId="17" fontId="1" numFmtId="0" xfId="0" applyAlignment="1" applyFill="1" applyFont="1">
      <alignment readingOrder="0"/>
    </xf>
    <xf borderId="0" fillId="0" fontId="28" numFmtId="0" xfId="0" applyAlignment="1" applyFont="1">
      <alignment horizontal="left" readingOrder="0" vertical="bottom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7" fontId="3" numFmtId="175" xfId="0" applyAlignment="1" applyFont="1" applyNumberFormat="1">
      <alignment readingOrder="0"/>
    </xf>
    <xf borderId="0" fillId="17" fontId="3" numFmtId="175" xfId="0" applyFont="1" applyNumberFormat="1"/>
    <xf borderId="0" fillId="5" fontId="3" numFmtId="175" xfId="0" applyFont="1" applyNumberFormat="1"/>
    <xf borderId="0" fillId="5" fontId="3" numFmtId="176" xfId="0" applyFont="1" applyNumberFormat="1"/>
    <xf borderId="0" fillId="5" fontId="3" numFmtId="175" xfId="0" applyAlignment="1" applyFont="1" applyNumberFormat="1">
      <alignment readingOrder="0"/>
    </xf>
    <xf borderId="0" fillId="18" fontId="3" numFmtId="177" xfId="0" applyAlignment="1" applyFill="1" applyFont="1" applyNumberFormat="1">
      <alignment readingOrder="0"/>
    </xf>
    <xf borderId="0" fillId="19" fontId="3" numFmtId="177" xfId="0" applyAlignment="1" applyFill="1" applyFont="1" applyNumberFormat="1">
      <alignment readingOrder="0"/>
    </xf>
    <xf borderId="0" fillId="0" fontId="3" numFmtId="175" xfId="0" applyAlignment="1" applyFont="1" applyNumberFormat="1">
      <alignment readingOrder="0"/>
    </xf>
    <xf borderId="0" fillId="0" fontId="3" numFmtId="178" xfId="0" applyAlignment="1" applyFont="1" applyNumberFormat="1">
      <alignment readingOrder="0"/>
    </xf>
    <xf borderId="0" fillId="19" fontId="3" numFmtId="0" xfId="0" applyAlignment="1" applyFont="1">
      <alignment readingOrder="0"/>
    </xf>
    <xf borderId="0" fillId="17" fontId="1" numFmtId="0" xfId="0" applyFont="1"/>
    <xf borderId="0" fillId="0" fontId="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17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18" fontId="3" numFmtId="0" xfId="0" applyAlignment="1" applyFont="1">
      <alignment horizontal="center" readingOrder="0"/>
    </xf>
    <xf borderId="0" fillId="19" fontId="3" numFmtId="0" xfId="0" applyAlignment="1" applyFont="1">
      <alignment horizontal="center"/>
    </xf>
    <xf borderId="0" fillId="19" fontId="3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17" fontId="29" numFmtId="0" xfId="0" applyAlignment="1" applyFont="1">
      <alignment horizontal="center" readingOrder="0" shrinkToFit="0" vertical="bottom" wrapText="0"/>
    </xf>
    <xf borderId="0" fillId="17" fontId="30" numFmtId="0" xfId="0" applyAlignment="1" applyFont="1">
      <alignment horizontal="center" readingOrder="0" shrinkToFit="0" vertical="bottom" wrapText="0"/>
    </xf>
    <xf borderId="0" fillId="17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5" fontId="31" numFmtId="0" xfId="0" applyAlignment="1" applyFont="1">
      <alignment horizontal="center" readingOrder="0" shrinkToFit="0" wrapText="0"/>
    </xf>
    <xf borderId="0" fillId="5" fontId="32" numFmtId="0" xfId="0" applyAlignment="1" applyFont="1">
      <alignment horizontal="center" readingOrder="0" shrinkToFit="0" wrapText="0"/>
    </xf>
    <xf borderId="0" fillId="5" fontId="33" numFmtId="0" xfId="0" applyAlignment="1" applyFont="1">
      <alignment horizontal="center" readingOrder="0" shrinkToFit="0" wrapText="0"/>
    </xf>
    <xf borderId="0" fillId="18" fontId="4" numFmtId="0" xfId="0" applyAlignment="1" applyFont="1">
      <alignment horizontal="center" vertical="bottom"/>
    </xf>
    <xf borderId="0" fillId="19" fontId="4" numFmtId="0" xfId="0" applyAlignment="1" applyFont="1">
      <alignment horizontal="center" vertical="bottom"/>
    </xf>
    <xf borderId="0" fillId="19" fontId="4" numFmtId="0" xfId="0" applyAlignment="1" applyFont="1">
      <alignment horizontal="center" readingOrder="0" vertical="bottom"/>
    </xf>
    <xf borderId="0" fillId="18" fontId="33" numFmtId="0" xfId="0" applyAlignment="1" applyFont="1">
      <alignment horizontal="center" readingOrder="0" shrinkToFit="0" wrapText="0"/>
    </xf>
    <xf borderId="0" fillId="19" fontId="33" numFmtId="0" xfId="0" applyAlignment="1" applyFont="1">
      <alignment horizontal="center" readingOrder="0" shrinkToFit="0" wrapText="0"/>
    </xf>
    <xf borderId="0" fillId="5" fontId="29" numFmtId="0" xfId="0" applyAlignment="1" applyFont="1">
      <alignment horizontal="center" readingOrder="0" shrinkToFit="0" vertical="bottom" wrapText="0"/>
    </xf>
    <xf borderId="0" fillId="11" fontId="34" numFmtId="0" xfId="0" applyAlignment="1" applyFont="1">
      <alignment horizontal="left" readingOrder="0" vertical="bottom"/>
    </xf>
    <xf borderId="0" fillId="11" fontId="1" numFmtId="0" xfId="0" applyAlignment="1" applyFont="1">
      <alignment readingOrder="0"/>
    </xf>
    <xf borderId="0" fillId="11" fontId="1" numFmtId="0" xfId="0" applyAlignment="1" applyFont="1">
      <alignment horizontal="center" readingOrder="0"/>
    </xf>
    <xf borderId="3" fillId="20" fontId="34" numFmtId="0" xfId="0" applyAlignment="1" applyBorder="1" applyFill="1" applyFont="1">
      <alignment horizontal="left" vertical="bottom"/>
    </xf>
    <xf borderId="3" fillId="21" fontId="34" numFmtId="0" xfId="0" applyAlignment="1" applyBorder="1" applyFill="1" applyFont="1">
      <alignment horizontal="left" vertical="bottom"/>
    </xf>
    <xf borderId="3" fillId="18" fontId="34" numFmtId="0" xfId="0" applyAlignment="1" applyBorder="1" applyFont="1">
      <alignment horizontal="left" vertical="bottom"/>
    </xf>
    <xf borderId="3" fillId="3" fontId="34" numFmtId="0" xfId="0" applyAlignment="1" applyBorder="1" applyFont="1">
      <alignment horizontal="left" vertical="bottom"/>
    </xf>
    <xf borderId="0" fillId="5" fontId="34" numFmtId="0" xfId="0" applyAlignment="1" applyFont="1">
      <alignment horizontal="left" readingOrder="0" vertical="bottom"/>
    </xf>
    <xf borderId="0" fillId="11" fontId="1" numFmtId="1" xfId="0" applyAlignment="1" applyFont="1" applyNumberFormat="1">
      <alignment horizontal="left" readingOrder="0"/>
    </xf>
    <xf borderId="0" fillId="11" fontId="1" numFmtId="165" xfId="0" applyAlignment="1" applyFont="1" applyNumberFormat="1">
      <alignment horizontal="left" readingOrder="0"/>
    </xf>
    <xf borderId="0" fillId="19" fontId="34" numFmtId="1" xfId="0" applyAlignment="1" applyFont="1" applyNumberFormat="1">
      <alignment horizontal="left" vertical="bottom"/>
    </xf>
    <xf borderId="0" fillId="11" fontId="1" numFmtId="0" xfId="0" applyAlignment="1" applyFont="1">
      <alignment horizontal="left"/>
    </xf>
    <xf borderId="0" fillId="11" fontId="4" numFmtId="0" xfId="0" applyAlignment="1" applyFont="1">
      <alignment horizontal="left" readingOrder="0"/>
    </xf>
    <xf borderId="0" fillId="2" fontId="35" numFmtId="0" xfId="0" applyAlignment="1" applyFont="1">
      <alignment horizontal="left"/>
    </xf>
    <xf borderId="13" fillId="20" fontId="36" numFmtId="0" xfId="0" applyAlignment="1" applyBorder="1" applyFont="1">
      <alignment horizontal="left"/>
    </xf>
    <xf borderId="13" fillId="21" fontId="36" numFmtId="0" xfId="0" applyAlignment="1" applyBorder="1" applyFont="1">
      <alignment horizontal="left"/>
    </xf>
    <xf borderId="13" fillId="18" fontId="36" numFmtId="0" xfId="0" applyAlignment="1" applyBorder="1" applyFont="1">
      <alignment horizontal="left"/>
    </xf>
    <xf borderId="13" fillId="3" fontId="36" numFmtId="0" xfId="0" applyAlignment="1" applyBorder="1" applyFont="1">
      <alignment horizontal="left"/>
    </xf>
    <xf borderId="0" fillId="5" fontId="36" numFmtId="0" xfId="0" applyAlignment="1" applyFont="1">
      <alignment horizontal="left"/>
    </xf>
    <xf borderId="0" fillId="0" fontId="3" numFmtId="1" xfId="0" applyAlignment="1" applyFont="1" applyNumberFormat="1">
      <alignment horizontal="left"/>
    </xf>
    <xf borderId="0" fillId="0" fontId="3" numFmtId="165" xfId="0" applyAlignment="1" applyFont="1" applyNumberFormat="1">
      <alignment horizontal="left"/>
    </xf>
    <xf borderId="0" fillId="19" fontId="28" numFmtId="1" xfId="0" applyAlignment="1" applyFont="1" applyNumberFormat="1">
      <alignment horizontal="left" vertical="bottom"/>
    </xf>
    <xf borderId="13" fillId="21" fontId="4" numFmtId="0" xfId="0" applyAlignment="1" applyBorder="1" applyFont="1">
      <alignment horizontal="left"/>
    </xf>
    <xf borderId="8" fillId="20" fontId="36" numFmtId="0" xfId="0" applyAlignment="1" applyBorder="1" applyFont="1">
      <alignment horizontal="left"/>
    </xf>
    <xf borderId="8" fillId="21" fontId="36" numFmtId="0" xfId="0" applyAlignment="1" applyBorder="1" applyFont="1">
      <alignment horizontal="left"/>
    </xf>
    <xf borderId="8" fillId="18" fontId="36" numFmtId="0" xfId="0" applyAlignment="1" applyBorder="1" applyFont="1">
      <alignment horizontal="left"/>
    </xf>
    <xf borderId="8" fillId="3" fontId="36" numFmtId="0" xfId="0" applyAlignment="1" applyBorder="1" applyFont="1">
      <alignment horizontal="left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4" numFmtId="1" xfId="0" applyAlignment="1" applyFont="1" applyNumberFormat="1">
      <alignment horizontal="left" vertical="bottom"/>
    </xf>
    <xf borderId="13" fillId="20" fontId="36" numFmtId="0" xfId="0" applyAlignment="1" applyBorder="1" applyFont="1">
      <alignment horizontal="left" vertical="bottom"/>
    </xf>
    <xf borderId="13" fillId="21" fontId="36" numFmtId="0" xfId="0" applyAlignment="1" applyBorder="1" applyFont="1">
      <alignment horizontal="left" vertical="bottom"/>
    </xf>
    <xf borderId="13" fillId="18" fontId="36" numFmtId="0" xfId="0" applyAlignment="1" applyBorder="1" applyFont="1">
      <alignment horizontal="left" vertical="bottom"/>
    </xf>
    <xf borderId="13" fillId="3" fontId="36" numFmtId="0" xfId="0" applyAlignment="1" applyBorder="1" applyFont="1">
      <alignment horizontal="left" vertical="bottom"/>
    </xf>
    <xf borderId="0" fillId="5" fontId="36" numFmtId="0" xfId="0" applyAlignment="1" applyFont="1">
      <alignment horizontal="left" vertical="bottom"/>
    </xf>
    <xf borderId="13" fillId="20" fontId="4" numFmtId="0" xfId="0" applyAlignment="1" applyBorder="1" applyFont="1">
      <alignment horizontal="left" readingOrder="0"/>
    </xf>
    <xf borderId="13" fillId="21" fontId="4" numFmtId="0" xfId="0" applyAlignment="1" applyBorder="1" applyFont="1">
      <alignment horizontal="left" readingOrder="0"/>
    </xf>
    <xf borderId="13" fillId="18" fontId="4" numFmtId="0" xfId="0" applyAlignment="1" applyBorder="1" applyFont="1">
      <alignment horizontal="left" readingOrder="0"/>
    </xf>
    <xf borderId="0" fillId="2" fontId="34" numFmtId="0" xfId="0" applyAlignment="1" applyFont="1">
      <alignment horizontal="left" vertical="bottom"/>
    </xf>
    <xf borderId="13" fillId="20" fontId="3" numFmtId="0" xfId="0" applyAlignment="1" applyBorder="1" applyFont="1">
      <alignment horizontal="left"/>
    </xf>
    <xf borderId="13" fillId="21" fontId="3" numFmtId="0" xfId="0" applyAlignment="1" applyBorder="1" applyFont="1">
      <alignment horizontal="left"/>
    </xf>
    <xf borderId="13" fillId="18" fontId="3" numFmtId="0" xfId="0" applyAlignment="1" applyBorder="1" applyFont="1">
      <alignment horizontal="left"/>
    </xf>
    <xf borderId="13" fillId="3" fontId="3" numFmtId="0" xfId="0" applyAlignment="1" applyBorder="1" applyFont="1">
      <alignment horizontal="left"/>
    </xf>
    <xf borderId="0" fillId="5" fontId="3" numFmtId="0" xfId="0" applyAlignment="1" applyFont="1">
      <alignment horizontal="left"/>
    </xf>
    <xf borderId="0" fillId="2" fontId="5" numFmtId="0" xfId="0" applyAlignment="1" applyFont="1">
      <alignment horizontal="left"/>
    </xf>
    <xf borderId="0" fillId="20" fontId="4" numFmtId="0" xfId="0" applyAlignment="1" applyFont="1">
      <alignment horizontal="left" readingOrder="0"/>
    </xf>
    <xf borderId="0" fillId="21" fontId="4" numFmtId="0" xfId="0" applyAlignment="1" applyFont="1">
      <alignment horizontal="left" readingOrder="0"/>
    </xf>
    <xf borderId="0" fillId="18" fontId="36" numFmtId="0" xfId="0" applyAlignment="1" applyFont="1">
      <alignment horizontal="left"/>
    </xf>
    <xf borderId="0" fillId="3" fontId="36" numFmtId="0" xfId="0" applyAlignment="1" applyFont="1">
      <alignment horizontal="left"/>
    </xf>
    <xf borderId="13" fillId="20" fontId="4" numFmtId="0" xfId="0" applyAlignment="1" applyBorder="1" applyFont="1">
      <alignment horizontal="left"/>
    </xf>
    <xf borderId="13" fillId="20" fontId="3" numFmtId="0" xfId="0" applyAlignment="1" applyBorder="1" applyFont="1">
      <alignment horizontal="left" readingOrder="0"/>
    </xf>
    <xf borderId="13" fillId="21" fontId="3" numFmtId="0" xfId="0" applyAlignment="1" applyBorder="1" applyFont="1">
      <alignment horizontal="left" readingOrder="0"/>
    </xf>
    <xf borderId="13" fillId="18" fontId="3" numFmtId="0" xfId="0" applyAlignment="1" applyBorder="1" applyFont="1">
      <alignment horizontal="left" readingOrder="0"/>
    </xf>
    <xf borderId="13" fillId="3" fontId="3" numFmtId="0" xfId="0" applyAlignment="1" applyBorder="1" applyFont="1">
      <alignment horizontal="left" readingOrder="0"/>
    </xf>
    <xf borderId="0" fillId="5" fontId="3" numFmtId="0" xfId="0" applyAlignment="1" applyFont="1">
      <alignment horizontal="left" readingOrder="0"/>
    </xf>
    <xf borderId="0" fillId="20" fontId="36" numFmtId="0" xfId="0" applyAlignment="1" applyFont="1">
      <alignment horizontal="left"/>
    </xf>
    <xf borderId="0" fillId="21" fontId="36" numFmtId="0" xfId="0" applyAlignment="1" applyFont="1">
      <alignment horizontal="left"/>
    </xf>
    <xf borderId="0" fillId="20" fontId="3" numFmtId="0" xfId="0" applyAlignment="1" applyFont="1">
      <alignment horizontal="left" readingOrder="0"/>
    </xf>
    <xf borderId="0" fillId="21" fontId="3" numFmtId="0" xfId="0" applyAlignment="1" applyFont="1">
      <alignment horizontal="left" readingOrder="0"/>
    </xf>
    <xf borderId="0" fillId="18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28" numFmtId="0" xfId="0" applyAlignment="1" applyFont="1">
      <alignment vertical="bottom"/>
    </xf>
    <xf borderId="0" fillId="0" fontId="28" numFmtId="175" xfId="0" applyAlignment="1" applyFont="1" applyNumberFormat="1">
      <alignment horizontal="right" vertical="bottom"/>
    </xf>
    <xf borderId="0" fillId="0" fontId="36" numFmtId="0" xfId="0" applyAlignment="1" applyFont="1">
      <alignment horizontal="left" readingOrder="0"/>
    </xf>
    <xf borderId="0" fillId="0" fontId="36" numFmtId="0" xfId="0" applyAlignment="1" applyFont="1">
      <alignment horizontal="left"/>
    </xf>
    <xf borderId="0" fillId="0" fontId="28" numFmtId="0" xfId="0" applyAlignment="1" applyFont="1">
      <alignment horizontal="right" vertical="bottom"/>
    </xf>
    <xf borderId="0" fillId="0" fontId="36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28" numFmtId="0" xfId="0" applyAlignment="1" applyFont="1">
      <alignment horizontal="right" readingOrder="0" vertical="bottom"/>
    </xf>
    <xf borderId="0" fillId="0" fontId="28" numFmtId="0" xfId="0" applyAlignment="1" applyFont="1">
      <alignment horizontal="left" vertical="bottom"/>
    </xf>
    <xf borderId="0" fillId="0" fontId="6" numFmtId="164" xfId="0" applyAlignment="1" applyFont="1" applyNumberFormat="1">
      <alignment horizontal="center" readingOrder="0"/>
    </xf>
    <xf borderId="0" fillId="0" fontId="37" numFmtId="164" xfId="0" applyAlignment="1" applyFont="1" applyNumberFormat="1">
      <alignment horizontal="center"/>
    </xf>
    <xf borderId="3" fillId="0" fontId="28" numFmtId="0" xfId="0" applyBorder="1" applyFont="1"/>
    <xf borderId="3" fillId="0" fontId="37" numFmtId="0" xfId="0" applyAlignment="1" applyBorder="1" applyFont="1">
      <alignment horizontal="right"/>
    </xf>
    <xf borderId="3" fillId="0" fontId="6" numFmtId="0" xfId="0" applyAlignment="1" applyBorder="1" applyFont="1">
      <alignment horizontal="right" readingOrder="0"/>
    </xf>
    <xf borderId="6" fillId="0" fontId="37" numFmtId="0" xfId="0" applyAlignment="1" applyBorder="1" applyFont="1">
      <alignment horizontal="center"/>
    </xf>
    <xf borderId="15" fillId="22" fontId="37" numFmtId="0" xfId="0" applyAlignment="1" applyBorder="1" applyFill="1" applyFont="1">
      <alignment horizontal="center" shrinkToFit="0" wrapText="1"/>
    </xf>
    <xf borderId="15" fillId="0" fontId="17" numFmtId="0" xfId="0" applyAlignment="1" applyBorder="1" applyFont="1">
      <alignment horizontal="center" readingOrder="0"/>
    </xf>
    <xf borderId="15" fillId="0" fontId="6" numFmtId="0" xfId="0" applyAlignment="1" applyBorder="1" applyFont="1">
      <alignment horizontal="right" readingOrder="0"/>
    </xf>
    <xf borderId="15" fillId="0" fontId="6" numFmtId="0" xfId="0" applyAlignment="1" applyBorder="1" applyFont="1">
      <alignment horizontal="center" readingOrder="0" shrinkToFit="0" wrapText="1"/>
    </xf>
    <xf borderId="13" fillId="0" fontId="37" numFmtId="0" xfId="0" applyAlignment="1" applyBorder="1" applyFont="1">
      <alignment horizontal="center" shrinkToFit="0" wrapText="1"/>
    </xf>
    <xf borderId="15" fillId="0" fontId="6" numFmtId="0" xfId="0" applyAlignment="1" applyBorder="1" applyFont="1">
      <alignment horizontal="center" readingOrder="0"/>
    </xf>
    <xf borderId="15" fillId="0" fontId="37" numFmtId="0" xfId="0" applyAlignment="1" applyBorder="1" applyFont="1">
      <alignment horizontal="center" shrinkToFit="0" wrapText="1"/>
    </xf>
    <xf borderId="5" fillId="0" fontId="27" numFmtId="0" xfId="0" applyAlignment="1" applyBorder="1" applyFont="1">
      <alignment horizontal="center"/>
    </xf>
    <xf borderId="13" fillId="22" fontId="27" numFmtId="0" xfId="0" applyAlignment="1" applyBorder="1" applyFont="1">
      <alignment horizontal="center"/>
    </xf>
    <xf borderId="13" fillId="0" fontId="21" numFmtId="0" xfId="0" applyAlignment="1" applyBorder="1" applyFont="1">
      <alignment shrinkToFit="0" wrapText="1"/>
    </xf>
    <xf borderId="13" fillId="0" fontId="27" numFmtId="0" xfId="0" applyAlignment="1" applyBorder="1" applyFont="1">
      <alignment horizontal="right" shrinkToFit="0" wrapText="1"/>
    </xf>
    <xf borderId="13" fillId="0" fontId="38" numFmtId="0" xfId="0" applyAlignment="1" applyBorder="1" applyFont="1">
      <alignment horizontal="right" readingOrder="0" shrinkToFit="0" wrapText="1"/>
    </xf>
    <xf borderId="13" fillId="0" fontId="27" numFmtId="0" xfId="0" applyAlignment="1" applyBorder="1" applyFont="1">
      <alignment horizontal="center"/>
    </xf>
    <xf borderId="13" fillId="0" fontId="27" numFmtId="10" xfId="0" applyAlignment="1" applyBorder="1" applyFont="1" applyNumberFormat="1">
      <alignment horizontal="center"/>
    </xf>
    <xf borderId="13" fillId="0" fontId="27" numFmtId="0" xfId="0" applyAlignment="1" applyBorder="1" applyFont="1">
      <alignment shrinkToFit="0" wrapText="1"/>
    </xf>
    <xf borderId="13" fillId="0" fontId="38" numFmtId="0" xfId="0" applyAlignment="1" applyBorder="1" applyFont="1">
      <alignment horizontal="center"/>
    </xf>
    <xf borderId="3" fillId="23" fontId="39" numFmtId="0" xfId="0" applyAlignment="1" applyBorder="1" applyFill="1" applyFont="1">
      <alignment horizontal="center" readingOrder="0"/>
    </xf>
    <xf borderId="13" fillId="0" fontId="14" numFmtId="0" xfId="0" applyBorder="1" applyFont="1"/>
    <xf borderId="13" fillId="0" fontId="15" numFmtId="0" xfId="0" applyAlignment="1" applyBorder="1" applyFont="1">
      <alignment horizontal="center" readingOrder="0"/>
    </xf>
    <xf borderId="0" fillId="24" fontId="3" numFmtId="0" xfId="0" applyAlignment="1" applyFill="1" applyFont="1">
      <alignment readingOrder="0"/>
    </xf>
    <xf borderId="13" fillId="0" fontId="27" numFmtId="0" xfId="0" applyAlignment="1" applyBorder="1" applyFont="1">
      <alignment readingOrder="0" shrinkToFit="0" wrapText="1"/>
    </xf>
    <xf borderId="13" fillId="0" fontId="27" numFmtId="0" xfId="0" applyAlignment="1" applyBorder="1" applyFont="1">
      <alignment shrinkToFit="0" wrapText="1"/>
    </xf>
    <xf borderId="0" fillId="0" fontId="40" numFmtId="0" xfId="0" applyAlignment="1" applyFont="1">
      <alignment horizontal="center" readingOrder="0"/>
    </xf>
    <xf borderId="6" fillId="0" fontId="41" numFmtId="0" xfId="0" applyAlignment="1" applyBorder="1" applyFont="1">
      <alignment horizontal="center"/>
    </xf>
    <xf borderId="15" fillId="0" fontId="41" numFmtId="0" xfId="0" applyAlignment="1" applyBorder="1" applyFont="1">
      <alignment horizontal="center" readingOrder="0"/>
    </xf>
    <xf borderId="15" fillId="0" fontId="41" numFmtId="0" xfId="0" applyAlignment="1" applyBorder="1" applyFont="1">
      <alignment horizontal="center" readingOrder="0" shrinkToFit="0" wrapText="1"/>
    </xf>
    <xf borderId="15" fillId="0" fontId="41" numFmtId="1" xfId="0" applyAlignment="1" applyBorder="1" applyFont="1" applyNumberFormat="1">
      <alignment horizontal="center" readingOrder="0" shrinkToFit="0" wrapText="1"/>
    </xf>
    <xf borderId="13" fillId="0" fontId="41" numFmtId="0" xfId="0" applyAlignment="1" applyBorder="1" applyFont="1">
      <alignment horizontal="center" shrinkToFit="0" wrapText="1"/>
    </xf>
    <xf borderId="15" fillId="0" fontId="41" numFmtId="179" xfId="0" applyAlignment="1" applyBorder="1" applyFont="1" applyNumberFormat="1">
      <alignment horizontal="center" readingOrder="0" shrinkToFit="0" wrapText="1"/>
    </xf>
    <xf borderId="0" fillId="0" fontId="42" numFmtId="0" xfId="0" applyAlignment="1" applyFont="1">
      <alignment readingOrder="0"/>
    </xf>
    <xf borderId="5" fillId="20" fontId="43" numFmtId="0" xfId="0" applyAlignment="1" applyBorder="1" applyFont="1">
      <alignment horizontal="center"/>
    </xf>
    <xf borderId="13" fillId="20" fontId="43" numFmtId="0" xfId="0" applyAlignment="1" applyBorder="1" applyFont="1">
      <alignment shrinkToFit="0" wrapText="1"/>
    </xf>
    <xf borderId="13" fillId="20" fontId="43" numFmtId="0" xfId="0" applyAlignment="1" applyBorder="1" applyFont="1">
      <alignment shrinkToFit="0" wrapText="1"/>
    </xf>
    <xf borderId="13" fillId="20" fontId="43" numFmtId="0" xfId="0" applyAlignment="1" applyBorder="1" applyFont="1">
      <alignment readingOrder="0" shrinkToFit="0" wrapText="1"/>
    </xf>
    <xf borderId="13" fillId="20" fontId="43" numFmtId="10" xfId="0" applyAlignment="1" applyBorder="1" applyFont="1" applyNumberFormat="1">
      <alignment horizontal="center"/>
    </xf>
    <xf borderId="13" fillId="20" fontId="43" numFmtId="1" xfId="0" applyAlignment="1" applyBorder="1" applyFont="1" applyNumberFormat="1">
      <alignment horizontal="center"/>
    </xf>
    <xf borderId="13" fillId="20" fontId="43" numFmtId="0" xfId="0" applyAlignment="1" applyBorder="1" applyFont="1">
      <alignment horizontal="center"/>
    </xf>
    <xf borderId="13" fillId="20" fontId="43" numFmtId="0" xfId="0" applyAlignment="1" applyBorder="1" applyFont="1">
      <alignment horizontal="center" readingOrder="0"/>
    </xf>
    <xf borderId="4" fillId="21" fontId="44" numFmtId="10" xfId="0" applyBorder="1" applyFont="1" applyNumberFormat="1"/>
    <xf borderId="6" fillId="21" fontId="44" numFmtId="3" xfId="0" applyBorder="1" applyFont="1" applyNumberFormat="1"/>
    <xf borderId="5" fillId="3" fontId="43" numFmtId="0" xfId="0" applyAlignment="1" applyBorder="1" applyFont="1">
      <alignment horizontal="center"/>
    </xf>
    <xf borderId="13" fillId="3" fontId="43" numFmtId="0" xfId="0" applyAlignment="1" applyBorder="1" applyFont="1">
      <alignment shrinkToFit="0" wrapText="1"/>
    </xf>
    <xf borderId="13" fillId="3" fontId="43" numFmtId="0" xfId="0" applyAlignment="1" applyBorder="1" applyFont="1">
      <alignment shrinkToFit="0" wrapText="1"/>
    </xf>
    <xf borderId="13" fillId="3" fontId="43" numFmtId="0" xfId="0" applyAlignment="1" applyBorder="1" applyFont="1">
      <alignment readingOrder="0" shrinkToFit="0" wrapText="1"/>
    </xf>
    <xf borderId="13" fillId="3" fontId="43" numFmtId="10" xfId="0" applyAlignment="1" applyBorder="1" applyFont="1" applyNumberFormat="1">
      <alignment horizontal="center"/>
    </xf>
    <xf borderId="13" fillId="3" fontId="43" numFmtId="1" xfId="0" applyAlignment="1" applyBorder="1" applyFont="1" applyNumberFormat="1">
      <alignment horizontal="center"/>
    </xf>
    <xf borderId="13" fillId="3" fontId="43" numFmtId="0" xfId="0" applyAlignment="1" applyBorder="1" applyFont="1">
      <alignment horizontal="center"/>
    </xf>
    <xf borderId="13" fillId="3" fontId="43" numFmtId="0" xfId="0" applyAlignment="1" applyBorder="1" applyFont="1">
      <alignment horizontal="center" readingOrder="0"/>
    </xf>
    <xf borderId="4" fillId="3" fontId="44" numFmtId="10" xfId="0" applyBorder="1" applyFont="1" applyNumberFormat="1"/>
    <xf borderId="6" fillId="3" fontId="44" numFmtId="3" xfId="0" applyBorder="1" applyFont="1" applyNumberFormat="1"/>
    <xf borderId="5" fillId="11" fontId="43" numFmtId="0" xfId="0" applyAlignment="1" applyBorder="1" applyFont="1">
      <alignment horizontal="center"/>
    </xf>
    <xf borderId="13" fillId="11" fontId="43" numFmtId="0" xfId="0" applyAlignment="1" applyBorder="1" applyFont="1">
      <alignment shrinkToFit="0" wrapText="1"/>
    </xf>
    <xf borderId="13" fillId="11" fontId="43" numFmtId="0" xfId="0" applyAlignment="1" applyBorder="1" applyFont="1">
      <alignment shrinkToFit="0" wrapText="1"/>
    </xf>
    <xf borderId="13" fillId="11" fontId="43" numFmtId="0" xfId="0" applyAlignment="1" applyBorder="1" applyFont="1">
      <alignment readingOrder="0" shrinkToFit="0" wrapText="1"/>
    </xf>
    <xf borderId="13" fillId="11" fontId="43" numFmtId="10" xfId="0" applyAlignment="1" applyBorder="1" applyFont="1" applyNumberFormat="1">
      <alignment horizontal="center"/>
    </xf>
    <xf borderId="13" fillId="11" fontId="43" numFmtId="1" xfId="0" applyAlignment="1" applyBorder="1" applyFont="1" applyNumberFormat="1">
      <alignment horizontal="center"/>
    </xf>
    <xf borderId="13" fillId="11" fontId="43" numFmtId="0" xfId="0" applyAlignment="1" applyBorder="1" applyFont="1">
      <alignment horizontal="center"/>
    </xf>
    <xf borderId="13" fillId="11" fontId="43" numFmtId="0" xfId="0" applyAlignment="1" applyBorder="1" applyFont="1">
      <alignment horizontal="center" readingOrder="0"/>
    </xf>
    <xf borderId="4" fillId="11" fontId="44" numFmtId="10" xfId="0" applyBorder="1" applyFont="1" applyNumberFormat="1"/>
    <xf borderId="6" fillId="11" fontId="44" numFmtId="3" xfId="0" applyBorder="1" applyFont="1" applyNumberFormat="1"/>
    <xf borderId="5" fillId="5" fontId="43" numFmtId="0" xfId="0" applyAlignment="1" applyBorder="1" applyFont="1">
      <alignment horizontal="center"/>
    </xf>
    <xf borderId="13" fillId="5" fontId="43" numFmtId="0" xfId="0" applyAlignment="1" applyBorder="1" applyFont="1">
      <alignment shrinkToFit="0" wrapText="1"/>
    </xf>
    <xf borderId="13" fillId="5" fontId="43" numFmtId="0" xfId="0" applyAlignment="1" applyBorder="1" applyFont="1">
      <alignment shrinkToFit="0" wrapText="1"/>
    </xf>
    <xf borderId="13" fillId="5" fontId="43" numFmtId="0" xfId="0" applyAlignment="1" applyBorder="1" applyFont="1">
      <alignment readingOrder="0" shrinkToFit="0" wrapText="1"/>
    </xf>
    <xf borderId="13" fillId="5" fontId="43" numFmtId="10" xfId="0" applyAlignment="1" applyBorder="1" applyFont="1" applyNumberFormat="1">
      <alignment horizontal="center"/>
    </xf>
    <xf borderId="13" fillId="5" fontId="43" numFmtId="1" xfId="0" applyAlignment="1" applyBorder="1" applyFont="1" applyNumberFormat="1">
      <alignment horizontal="center"/>
    </xf>
    <xf borderId="13" fillId="5" fontId="43" numFmtId="0" xfId="0" applyAlignment="1" applyBorder="1" applyFont="1">
      <alignment horizontal="center"/>
    </xf>
    <xf borderId="13" fillId="5" fontId="43" numFmtId="0" xfId="0" applyAlignment="1" applyBorder="1" applyFont="1">
      <alignment horizontal="center" readingOrder="0"/>
    </xf>
    <xf borderId="4" fillId="5" fontId="44" numFmtId="10" xfId="0" applyBorder="1" applyFont="1" applyNumberFormat="1"/>
    <xf borderId="2" fillId="25" fontId="43" numFmtId="0" xfId="0" applyBorder="1" applyFill="1" applyFont="1"/>
    <xf borderId="2" fillId="25" fontId="43" numFmtId="10" xfId="0" applyBorder="1" applyFont="1" applyNumberFormat="1"/>
    <xf borderId="2" fillId="25" fontId="43" numFmtId="1" xfId="0" applyBorder="1" applyFont="1" applyNumberFormat="1"/>
    <xf borderId="2" fillId="25" fontId="43" numFmtId="3" xfId="0" applyBorder="1" applyFont="1" applyNumberFormat="1"/>
    <xf borderId="3" fillId="9" fontId="28" numFmtId="0" xfId="0" applyAlignment="1" applyBorder="1" applyFont="1">
      <alignment vertical="bottom"/>
    </xf>
    <xf borderId="3" fillId="9" fontId="21" numFmtId="0" xfId="0" applyAlignment="1" applyBorder="1" applyFont="1">
      <alignment shrinkToFit="0" wrapText="0"/>
    </xf>
    <xf borderId="3" fillId="9" fontId="28" numFmtId="0" xfId="0" applyBorder="1" applyFont="1"/>
    <xf borderId="3" fillId="9" fontId="28" numFmtId="2" xfId="0" applyAlignment="1" applyBorder="1" applyFont="1" applyNumberFormat="1">
      <alignment vertical="bottom"/>
    </xf>
    <xf borderId="6" fillId="9" fontId="21" numFmtId="0" xfId="0" applyAlignment="1" applyBorder="1" applyFont="1">
      <alignment horizontal="center"/>
    </xf>
    <xf borderId="15" fillId="9" fontId="21" numFmtId="0" xfId="0" applyAlignment="1" applyBorder="1" applyFont="1">
      <alignment horizontal="center"/>
    </xf>
    <xf borderId="3" fillId="9" fontId="21" numFmtId="0" xfId="0" applyAlignment="1" applyBorder="1" applyFont="1">
      <alignment horizontal="center"/>
    </xf>
    <xf borderId="13" fillId="0" fontId="21" numFmtId="0" xfId="0" applyAlignment="1" applyBorder="1" applyFont="1">
      <alignment horizontal="center"/>
    </xf>
    <xf borderId="13" fillId="9" fontId="21" numFmtId="2" xfId="0" applyAlignment="1" applyBorder="1" applyFont="1" applyNumberFormat="1">
      <alignment horizontal="center" shrinkToFit="0" wrapText="1"/>
    </xf>
    <xf borderId="5" fillId="9" fontId="28" numFmtId="0" xfId="0" applyBorder="1" applyFont="1"/>
    <xf borderId="13" fillId="9" fontId="28" numFmtId="0" xfId="0" applyBorder="1" applyFont="1"/>
    <xf borderId="13" fillId="4" fontId="21" numFmtId="0" xfId="0" applyBorder="1" applyFont="1"/>
    <xf borderId="13" fillId="0" fontId="28" numFmtId="0" xfId="0" applyBorder="1" applyFont="1"/>
    <xf borderId="13" fillId="9" fontId="28" numFmtId="2" xfId="0" applyBorder="1" applyFont="1" applyNumberFormat="1"/>
    <xf borderId="5" fillId="9" fontId="45" numFmtId="0" xfId="0" applyAlignment="1" applyBorder="1" applyFont="1">
      <alignment horizontal="right"/>
    </xf>
    <xf borderId="13" fillId="0" fontId="21" numFmtId="0" xfId="0" applyBorder="1" applyFont="1"/>
    <xf borderId="13" fillId="0" fontId="45" numFmtId="0" xfId="0" applyBorder="1" applyFont="1"/>
    <xf borderId="13" fillId="0" fontId="45" numFmtId="164" xfId="0" applyAlignment="1" applyBorder="1" applyFont="1" applyNumberFormat="1">
      <alignment horizontal="right"/>
    </xf>
    <xf borderId="13" fillId="0" fontId="28" numFmtId="164" xfId="0" applyBorder="1" applyFont="1" applyNumberFormat="1"/>
    <xf borderId="13" fillId="26" fontId="28" numFmtId="0" xfId="0" applyBorder="1" applyFill="1" applyFont="1"/>
    <xf borderId="13" fillId="26" fontId="46" numFmtId="164" xfId="0" applyAlignment="1" applyBorder="1" applyFont="1" applyNumberFormat="1">
      <alignment horizontal="right"/>
    </xf>
    <xf borderId="16" fillId="0" fontId="40" numFmtId="0" xfId="0" applyAlignment="1" applyBorder="1" applyFont="1">
      <alignment readingOrder="0"/>
    </xf>
    <xf borderId="17" fillId="0" fontId="14" numFmtId="0" xfId="0" applyBorder="1" applyFont="1"/>
    <xf borderId="18" fillId="0" fontId="14" numFmtId="0" xfId="0" applyBorder="1" applyFont="1"/>
    <xf borderId="0" fillId="0" fontId="3" numFmtId="168" xfId="0" applyAlignment="1" applyFont="1" applyNumberFormat="1">
      <alignment readingOrder="0"/>
    </xf>
    <xf borderId="0" fillId="0" fontId="3" numFmtId="17" xfId="0" applyFont="1" applyNumberFormat="1"/>
    <xf borderId="14" fillId="0" fontId="14" numFmtId="0" xfId="0" applyBorder="1" applyFont="1"/>
    <xf borderId="3" fillId="0" fontId="14" numFmtId="0" xfId="0" applyBorder="1" applyFont="1"/>
    <xf borderId="2" fillId="4" fontId="47" numFmtId="1" xfId="0" applyBorder="1" applyFont="1" applyNumberFormat="1"/>
    <xf borderId="2" fillId="0" fontId="47" numFmtId="1" xfId="0" applyAlignment="1" applyBorder="1" applyFont="1" applyNumberFormat="1">
      <alignment readingOrder="0"/>
    </xf>
    <xf borderId="2" fillId="0" fontId="47" numFmtId="1" xfId="0" applyBorder="1" applyFont="1" applyNumberFormat="1"/>
    <xf borderId="2" fillId="0" fontId="47" numFmtId="4" xfId="0" applyAlignment="1" applyBorder="1" applyFont="1" applyNumberFormat="1">
      <alignment readingOrder="0"/>
    </xf>
    <xf borderId="2" fillId="0" fontId="47" numFmtId="168" xfId="0" applyAlignment="1" applyBorder="1" applyFont="1" applyNumberFormat="1">
      <alignment readingOrder="0"/>
    </xf>
    <xf borderId="2" fillId="0" fontId="47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2" fillId="4" fontId="48" numFmtId="1" xfId="0" applyBorder="1" applyFont="1" applyNumberFormat="1"/>
    <xf borderId="2" fillId="5" fontId="48" numFmtId="164" xfId="0" applyBorder="1" applyFont="1" applyNumberFormat="1"/>
    <xf borderId="2" fillId="5" fontId="48" numFmtId="1" xfId="0" applyBorder="1" applyFont="1" applyNumberFormat="1"/>
    <xf borderId="2" fillId="5" fontId="48" numFmtId="4" xfId="0" applyAlignment="1" applyBorder="1" applyFont="1" applyNumberFormat="1">
      <alignment readingOrder="0"/>
    </xf>
    <xf borderId="4" fillId="5" fontId="48" numFmtId="168" xfId="0" applyAlignment="1" applyBorder="1" applyFont="1" applyNumberFormat="1">
      <alignment readingOrder="0"/>
    </xf>
    <xf borderId="2" fillId="5" fontId="48" numFmtId="3" xfId="0" applyAlignment="1" applyBorder="1" applyFont="1" applyNumberFormat="1">
      <alignment readingOrder="0"/>
    </xf>
    <xf borderId="4" fillId="5" fontId="48" numFmtId="167" xfId="0" applyBorder="1" applyFont="1" applyNumberFormat="1"/>
    <xf borderId="0" fillId="0" fontId="3" numFmtId="167" xfId="0" applyFont="1" applyNumberFormat="1"/>
    <xf borderId="2" fillId="5" fontId="48" numFmtId="1" xfId="0" applyAlignment="1" applyBorder="1" applyFont="1" applyNumberFormat="1">
      <alignment readingOrder="0"/>
    </xf>
    <xf borderId="4" fillId="5" fontId="48" numFmtId="1" xfId="0" applyBorder="1" applyFont="1" applyNumberFormat="1"/>
    <xf borderId="4" fillId="5" fontId="48" numFmtId="4" xfId="0" applyAlignment="1" applyBorder="1" applyFont="1" applyNumberFormat="1">
      <alignment readingOrder="0"/>
    </xf>
    <xf borderId="4" fillId="5" fontId="48" numFmtId="3" xfId="0" applyAlignment="1" applyBorder="1" applyFont="1" applyNumberFormat="1">
      <alignment readingOrder="0"/>
    </xf>
    <xf borderId="2" fillId="5" fontId="48" numFmtId="168" xfId="0" applyAlignment="1" applyBorder="1" applyFont="1" applyNumberFormat="1">
      <alignment readingOrder="0"/>
    </xf>
    <xf borderId="2" fillId="5" fontId="48" numFmtId="167" xfId="0" applyBorder="1" applyFont="1" applyNumberFormat="1"/>
    <xf borderId="2" fillId="5" fontId="48" numFmtId="0" xfId="0" applyAlignment="1" applyBorder="1" applyFont="1">
      <alignment readingOrder="0"/>
    </xf>
    <xf borderId="2" fillId="27" fontId="48" numFmtId="164" xfId="0" applyBorder="1" applyFill="1" applyFont="1" applyNumberFormat="1"/>
    <xf borderId="2" fillId="27" fontId="48" numFmtId="1" xfId="0" applyBorder="1" applyFont="1" applyNumberFormat="1"/>
    <xf borderId="2" fillId="27" fontId="48" numFmtId="4" xfId="0" applyAlignment="1" applyBorder="1" applyFont="1" applyNumberFormat="1">
      <alignment readingOrder="0"/>
    </xf>
    <xf borderId="4" fillId="27" fontId="48" numFmtId="168" xfId="0" applyAlignment="1" applyBorder="1" applyFont="1" applyNumberFormat="1">
      <alignment readingOrder="0"/>
    </xf>
    <xf borderId="2" fillId="27" fontId="48" numFmtId="3" xfId="0" applyAlignment="1" applyBorder="1" applyFont="1" applyNumberFormat="1">
      <alignment readingOrder="0"/>
    </xf>
    <xf borderId="4" fillId="27" fontId="48" numFmtId="167" xfId="0" applyBorder="1" applyFont="1" applyNumberFormat="1"/>
    <xf borderId="4" fillId="27" fontId="48" numFmtId="0" xfId="0" applyAlignment="1" applyBorder="1" applyFont="1">
      <alignment readingOrder="0"/>
    </xf>
    <xf borderId="4" fillId="27" fontId="48" numFmtId="4" xfId="0" applyAlignment="1" applyBorder="1" applyFont="1" applyNumberFormat="1">
      <alignment readingOrder="0"/>
    </xf>
    <xf borderId="4" fillId="27" fontId="48" numFmtId="3" xfId="0" applyAlignment="1" applyBorder="1" applyFont="1" applyNumberFormat="1">
      <alignment readingOrder="0"/>
    </xf>
    <xf borderId="2" fillId="27" fontId="48" numFmtId="168" xfId="0" applyAlignment="1" applyBorder="1" applyFont="1" applyNumberFormat="1">
      <alignment readingOrder="0"/>
    </xf>
    <xf borderId="2" fillId="27" fontId="48" numFmtId="167" xfId="0" applyBorder="1" applyFont="1" applyNumberFormat="1"/>
    <xf borderId="4" fillId="27" fontId="48" numFmtId="1" xfId="0" applyBorder="1" applyFont="1" applyNumberFormat="1"/>
    <xf borderId="2" fillId="4" fontId="48" numFmtId="0" xfId="0" applyBorder="1" applyFont="1"/>
    <xf borderId="2" fillId="27" fontId="48" numFmtId="0" xfId="0" applyBorder="1" applyFont="1"/>
    <xf borderId="4" fillId="27" fontId="48" numFmtId="3" xfId="0" applyAlignment="1" applyBorder="1" applyFont="1" applyNumberFormat="1">
      <alignment horizontal="right" readingOrder="0"/>
    </xf>
    <xf borderId="2" fillId="10" fontId="48" numFmtId="1" xfId="0" applyBorder="1" applyFont="1" applyNumberFormat="1"/>
    <xf borderId="2" fillId="10" fontId="48" numFmtId="4" xfId="0" applyAlignment="1" applyBorder="1" applyFont="1" applyNumberFormat="1">
      <alignment readingOrder="0"/>
    </xf>
    <xf borderId="2" fillId="10" fontId="48" numFmtId="168" xfId="0" applyAlignment="1" applyBorder="1" applyFont="1" applyNumberFormat="1">
      <alignment readingOrder="0"/>
    </xf>
    <xf borderId="2" fillId="10" fontId="48" numFmtId="3" xfId="0" applyAlignment="1" applyBorder="1" applyFont="1" applyNumberFormat="1">
      <alignment readingOrder="0"/>
    </xf>
    <xf borderId="2" fillId="10" fontId="48" numFmtId="167" xfId="0" applyBorder="1" applyFont="1" applyNumberFormat="1"/>
    <xf borderId="4" fillId="10" fontId="48" numFmtId="168" xfId="0" applyAlignment="1" applyBorder="1" applyFont="1" applyNumberFormat="1">
      <alignment readingOrder="0"/>
    </xf>
    <xf borderId="4" fillId="10" fontId="48" numFmtId="167" xfId="0" applyBorder="1" applyFont="1" applyNumberFormat="1"/>
    <xf borderId="7" fillId="10" fontId="48" numFmtId="1" xfId="0" applyBorder="1" applyFont="1" applyNumberFormat="1"/>
    <xf borderId="4" fillId="10" fontId="48" numFmtId="1" xfId="0" applyBorder="1" applyFont="1" applyNumberFormat="1"/>
    <xf borderId="4" fillId="10" fontId="48" numFmtId="4" xfId="0" applyAlignment="1" applyBorder="1" applyFont="1" applyNumberFormat="1">
      <alignment readingOrder="0"/>
    </xf>
    <xf borderId="4" fillId="10" fontId="48" numFmtId="3" xfId="0" applyAlignment="1" applyBorder="1" applyFont="1" applyNumberFormat="1">
      <alignment readingOrder="0"/>
    </xf>
    <xf borderId="7" fillId="21" fontId="48" numFmtId="1" xfId="0" applyAlignment="1" applyBorder="1" applyFont="1" applyNumberFormat="1">
      <alignment readingOrder="0"/>
    </xf>
    <xf borderId="1" fillId="0" fontId="14" numFmtId="0" xfId="0" applyBorder="1" applyFont="1"/>
    <xf borderId="2" fillId="21" fontId="48" numFmtId="4" xfId="0" applyBorder="1" applyFont="1" applyNumberFormat="1"/>
    <xf borderId="2" fillId="21" fontId="48" numFmtId="168" xfId="0" applyBorder="1" applyFont="1" applyNumberFormat="1"/>
    <xf borderId="2" fillId="21" fontId="48" numFmtId="0" xfId="0" applyBorder="1" applyFont="1"/>
    <xf borderId="2" fillId="21" fontId="48" numFmtId="167" xfId="0" applyBorder="1" applyFont="1" applyNumberFormat="1"/>
    <xf borderId="2" fillId="21" fontId="48" numFmtId="0" xfId="0" applyAlignment="1" applyBorder="1" applyFont="1">
      <alignment readingOrder="0"/>
    </xf>
    <xf borderId="7" fillId="21" fontId="48" numFmtId="0" xfId="0" applyAlignment="1" applyBorder="1" applyFont="1">
      <alignment horizontal="center" readingOrder="0"/>
    </xf>
    <xf borderId="8" fillId="21" fontId="48" numFmtId="0" xfId="0" applyAlignment="1" applyBorder="1" applyFont="1">
      <alignment horizontal="center" readingOrder="0"/>
    </xf>
    <xf borderId="0" fillId="0" fontId="3" numFmtId="9" xfId="0" applyAlignment="1" applyFont="1" applyNumberFormat="1">
      <alignment readingOrder="0"/>
    </xf>
    <xf borderId="2" fillId="21" fontId="48" numFmtId="0" xfId="0" applyBorder="1" applyFont="1"/>
    <xf borderId="7" fillId="21" fontId="48" numFmtId="167" xfId="0" applyAlignment="1" applyBorder="1" applyFont="1" applyNumberFormat="1">
      <alignment horizontal="center"/>
    </xf>
    <xf borderId="8" fillId="21" fontId="48" numFmtId="168" xfId="0" applyAlignment="1" applyBorder="1" applyFont="1" applyNumberFormat="1">
      <alignment horizontal="center"/>
    </xf>
    <xf borderId="2" fillId="21" fontId="48" numFmtId="4" xfId="0" applyAlignment="1" applyBorder="1" applyFont="1" applyNumberFormat="1">
      <alignment readingOrder="0"/>
    </xf>
    <xf borderId="2" fillId="21" fontId="48" numFmtId="9" xfId="0" applyAlignment="1" applyBorder="1" applyFont="1" applyNumberFormat="1">
      <alignment readingOrder="0"/>
    </xf>
    <xf borderId="0" fillId="0" fontId="27" numFmtId="0" xfId="0" applyAlignment="1" applyFont="1">
      <alignment vertical="center"/>
    </xf>
    <xf borderId="2" fillId="21" fontId="48" numFmtId="1" xfId="0" applyBorder="1" applyFont="1" applyNumberFormat="1"/>
    <xf borderId="2" fillId="21" fontId="48" numFmtId="1" xfId="0" applyAlignment="1" applyBorder="1" applyFont="1" applyNumberFormat="1">
      <alignment readingOrder="0"/>
    </xf>
    <xf borderId="2" fillId="21" fontId="48" numFmtId="3" xfId="0" applyAlignment="1" applyBorder="1" applyFont="1" applyNumberFormat="1">
      <alignment readingOrder="0"/>
    </xf>
    <xf borderId="0" fillId="0" fontId="43" numFmtId="1" xfId="0" applyAlignment="1" applyFont="1" applyNumberFormat="1">
      <alignment readingOrder="0"/>
    </xf>
    <xf borderId="2" fillId="10" fontId="12" numFmtId="1" xfId="0" applyBorder="1" applyFont="1" applyNumberFormat="1"/>
    <xf borderId="0" fillId="0" fontId="49" numFmtId="1" xfId="0" applyAlignment="1" applyFont="1" applyNumberFormat="1">
      <alignment readingOrder="0"/>
    </xf>
    <xf borderId="0" fillId="10" fontId="12" numFmtId="1" xfId="0" applyFont="1" applyNumberFormat="1"/>
    <xf borderId="7" fillId="10" fontId="12" numFmtId="167" xfId="0" applyBorder="1" applyFont="1" applyNumberFormat="1"/>
    <xf borderId="7" fillId="10" fontId="12" numFmtId="1" xfId="0" applyAlignment="1" applyBorder="1" applyFont="1" applyNumberFormat="1">
      <alignment readingOrder="0"/>
    </xf>
    <xf borderId="7" fillId="10" fontId="12" numFmtId="1" xfId="0" applyBorder="1" applyFont="1" applyNumberFormat="1"/>
    <xf borderId="2" fillId="10" fontId="50" numFmtId="1" xfId="0" applyBorder="1" applyFont="1" applyNumberFormat="1"/>
    <xf borderId="2" fillId="10" fontId="50" numFmtId="167" xfId="0" applyBorder="1" applyFont="1" applyNumberFormat="1"/>
    <xf borderId="2" fillId="10" fontId="50" numFmtId="168" xfId="0" applyBorder="1" applyFont="1" applyNumberFormat="1"/>
    <xf borderId="2" fillId="10" fontId="50" numFmtId="0" xfId="0" applyAlignment="1" applyBorder="1" applyFont="1">
      <alignment readingOrder="0"/>
    </xf>
    <xf borderId="2" fillId="10" fontId="50" numFmtId="167" xfId="0" applyAlignment="1" applyBorder="1" applyFont="1" applyNumberFormat="1">
      <alignment horizontal="right" readingOrder="0"/>
    </xf>
    <xf borderId="2" fillId="10" fontId="50" numFmtId="0" xfId="0" applyAlignment="1" applyBorder="1" applyFont="1">
      <alignment horizontal="right" readingOrder="0"/>
    </xf>
    <xf borderId="2" fillId="28" fontId="50" numFmtId="1" xfId="0" applyAlignment="1" applyBorder="1" applyFill="1" applyFont="1" applyNumberFormat="1">
      <alignment horizontal="right"/>
    </xf>
    <xf borderId="2" fillId="10" fontId="50" numFmtId="167" xfId="0" applyAlignment="1" applyBorder="1" applyFont="1" applyNumberFormat="1">
      <alignment readingOrder="0"/>
    </xf>
    <xf borderId="2" fillId="10" fontId="50" numFmtId="3" xfId="0" applyBorder="1" applyFont="1" applyNumberFormat="1"/>
    <xf borderId="2" fillId="10" fontId="50" numFmtId="167" xfId="0" applyAlignment="1" applyBorder="1" applyFont="1" applyNumberFormat="1">
      <alignment horizontal="right"/>
    </xf>
    <xf borderId="2" fillId="10" fontId="50" numFmtId="1" xfId="0" applyAlignment="1" applyBorder="1" applyFont="1" applyNumberFormat="1">
      <alignment readingOrder="0"/>
    </xf>
    <xf borderId="2" fillId="10" fontId="50" numFmtId="3" xfId="0" applyAlignment="1" applyBorder="1" applyFont="1" applyNumberFormat="1">
      <alignment readingOrder="0"/>
    </xf>
    <xf borderId="2" fillId="10" fontId="50" numFmtId="168" xfId="0" applyAlignment="1" applyBorder="1" applyFont="1" applyNumberFormat="1">
      <alignment horizontal="right"/>
    </xf>
    <xf borderId="2" fillId="10" fontId="50" numFmtId="0" xfId="0" applyAlignment="1" applyBorder="1" applyFont="1">
      <alignment horizontal="right"/>
    </xf>
    <xf borderId="2" fillId="10" fontId="12" numFmtId="1" xfId="0" applyAlignment="1" applyBorder="1" applyFont="1" applyNumberFormat="1">
      <alignment readingOrder="0"/>
    </xf>
    <xf borderId="2" fillId="10" fontId="50" numFmtId="10" xfId="0" applyBorder="1" applyFont="1" applyNumberFormat="1"/>
    <xf borderId="2" fillId="10" fontId="12" numFmtId="167" xfId="0" applyBorder="1" applyFont="1" applyNumberFormat="1"/>
    <xf borderId="2" fillId="10" fontId="50" numFmtId="0" xfId="0" applyBorder="1" applyFont="1"/>
    <xf borderId="0" fillId="4" fontId="3" numFmtId="1" xfId="0" applyFont="1" applyNumberFormat="1"/>
    <xf borderId="0" fillId="0" fontId="28" numFmtId="168" xfId="0" applyAlignment="1" applyFont="1" applyNumberFormat="1">
      <alignment horizontal="right" vertical="bottom"/>
    </xf>
    <xf borderId="0" fillId="0" fontId="28" numFmtId="164" xfId="0" applyAlignment="1" applyFont="1" applyNumberFormat="1">
      <alignment horizontal="right" vertical="bottom"/>
    </xf>
    <xf borderId="0" fillId="0" fontId="28" numFmtId="0" xfId="0" applyAlignment="1" applyFont="1">
      <alignment shrinkToFit="0" vertical="bottom" wrapText="0"/>
    </xf>
    <xf borderId="0" fillId="0" fontId="51" numFmtId="1" xfId="0" applyAlignment="1" applyFont="1" applyNumberFormat="1">
      <alignment horizontal="center" vertical="bottom"/>
    </xf>
    <xf borderId="0" fillId="0" fontId="28" numFmtId="1" xfId="0" applyAlignment="1" applyFont="1" applyNumberFormat="1">
      <alignment horizontal="right" vertical="bottom"/>
    </xf>
    <xf borderId="2" fillId="11" fontId="52" numFmtId="0" xfId="0" applyAlignment="1" applyBorder="1" applyFont="1">
      <alignment horizontal="left" readingOrder="0" vertical="bottom"/>
    </xf>
    <xf borderId="2" fillId="11" fontId="52" numFmtId="0" xfId="0" applyAlignment="1" applyBorder="1" applyFont="1">
      <alignment horizontal="center" readingOrder="0"/>
    </xf>
    <xf borderId="2" fillId="11" fontId="53" numFmtId="0" xfId="0" applyAlignment="1" applyBorder="1" applyFont="1">
      <alignment readingOrder="0"/>
    </xf>
    <xf borderId="2" fillId="11" fontId="53" numFmtId="0" xfId="0" applyAlignment="1" applyBorder="1" applyFont="1">
      <alignment horizontal="center" readingOrder="0"/>
    </xf>
    <xf borderId="2" fillId="11" fontId="54" numFmtId="0" xfId="0" applyAlignment="1" applyBorder="1" applyFont="1">
      <alignment horizontal="center" readingOrder="0"/>
    </xf>
    <xf borderId="0" fillId="11" fontId="3" numFmtId="0" xfId="0" applyFont="1"/>
    <xf borderId="0" fillId="11" fontId="3" numFmtId="0" xfId="0" applyAlignment="1" applyFont="1">
      <alignment readingOrder="0"/>
    </xf>
    <xf borderId="2" fillId="21" fontId="53" numFmtId="0" xfId="0" applyAlignment="1" applyBorder="1" applyFont="1">
      <alignment horizontal="left" readingOrder="0"/>
    </xf>
    <xf borderId="2" fillId="21" fontId="52" numFmtId="0" xfId="0" applyBorder="1" applyFont="1"/>
    <xf borderId="2" fillId="21" fontId="53" numFmtId="0" xfId="0" applyAlignment="1" applyBorder="1" applyFont="1">
      <alignment readingOrder="0"/>
    </xf>
    <xf borderId="2" fillId="21" fontId="53" numFmtId="0" xfId="0" applyAlignment="1" applyBorder="1" applyFont="1">
      <alignment horizontal="center" readingOrder="0"/>
    </xf>
    <xf borderId="2" fillId="21" fontId="54" numFmtId="0" xfId="0" applyAlignment="1" applyBorder="1" applyFont="1">
      <alignment readingOrder="0"/>
    </xf>
    <xf borderId="2" fillId="21" fontId="53" numFmtId="0" xfId="0" applyBorder="1" applyFont="1"/>
    <xf borderId="0" fillId="21" fontId="3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56" numFmtId="0" xfId="0" applyAlignment="1" applyFont="1">
      <alignment readingOrder="0" vertical="bottom"/>
    </xf>
    <xf borderId="13" fillId="0" fontId="15" numFmtId="0" xfId="0" applyBorder="1" applyFont="1"/>
    <xf borderId="0" fillId="0" fontId="4" numFmtId="0" xfId="0" applyAlignment="1" applyFont="1">
      <alignment vertical="bottom"/>
    </xf>
    <xf borderId="2" fillId="5" fontId="53" numFmtId="0" xfId="0" applyAlignment="1" applyBorder="1" applyFont="1">
      <alignment horizontal="left" readingOrder="0"/>
    </xf>
    <xf borderId="2" fillId="5" fontId="53" numFmtId="0" xfId="0" applyAlignment="1" applyBorder="1" applyFont="1">
      <alignment readingOrder="0"/>
    </xf>
    <xf borderId="2" fillId="5" fontId="54" numFmtId="0" xfId="0" applyAlignment="1" applyBorder="1" applyFont="1">
      <alignment readingOrder="0"/>
    </xf>
    <xf borderId="0" fillId="0" fontId="27" numFmtId="0" xfId="0" applyFont="1"/>
    <xf borderId="13" fillId="0" fontId="3" numFmtId="0" xfId="0" applyBorder="1" applyFont="1"/>
    <xf borderId="0" fillId="4" fontId="4" numFmtId="0" xfId="0" applyAlignment="1" applyFont="1">
      <alignment vertical="bottom"/>
    </xf>
    <xf borderId="0" fillId="4" fontId="4" numFmtId="0" xfId="0" applyAlignment="1" applyFont="1">
      <alignment shrinkToFit="0" vertical="bottom" wrapText="0"/>
    </xf>
    <xf borderId="13" fillId="0" fontId="27" numFmtId="0" xfId="0" applyBorder="1" applyFont="1"/>
    <xf borderId="2" fillId="3" fontId="53" numFmtId="0" xfId="0" applyAlignment="1" applyBorder="1" applyFont="1">
      <alignment vertical="bottom"/>
    </xf>
    <xf borderId="8" fillId="3" fontId="53" numFmtId="0" xfId="0" applyAlignment="1" applyBorder="1" applyFont="1">
      <alignment vertical="bottom"/>
    </xf>
    <xf borderId="8" fillId="3" fontId="53" numFmtId="0" xfId="0" applyAlignment="1" applyBorder="1" applyFont="1">
      <alignment horizontal="right" vertical="bottom"/>
    </xf>
    <xf borderId="8" fillId="3" fontId="54" numFmtId="0" xfId="0" applyAlignment="1" applyBorder="1" applyFont="1">
      <alignment horizontal="right" vertical="bottom"/>
    </xf>
    <xf borderId="5" fillId="3" fontId="53" numFmtId="0" xfId="0" applyAlignment="1" applyBorder="1" applyFont="1">
      <alignment vertical="bottom"/>
    </xf>
    <xf borderId="13" fillId="3" fontId="53" numFmtId="0" xfId="0" applyAlignment="1" applyBorder="1" applyFont="1">
      <alignment vertical="bottom"/>
    </xf>
    <xf borderId="13" fillId="3" fontId="53" numFmtId="0" xfId="0" applyAlignment="1" applyBorder="1" applyFont="1">
      <alignment horizontal="right" vertical="bottom"/>
    </xf>
    <xf borderId="13" fillId="3" fontId="54" numFmtId="0" xfId="0" applyAlignment="1" applyBorder="1" applyFont="1">
      <alignment horizontal="right" vertical="bottom"/>
    </xf>
    <xf borderId="2" fillId="3" fontId="53" numFmtId="0" xfId="0" applyAlignment="1" applyBorder="1" applyFont="1">
      <alignment horizontal="left" readingOrder="0"/>
    </xf>
    <xf borderId="2" fillId="3" fontId="53" numFmtId="0" xfId="0" applyAlignment="1" applyBorder="1" applyFont="1">
      <alignment readingOrder="0"/>
    </xf>
    <xf borderId="2" fillId="3" fontId="54" numFmtId="0" xfId="0" applyAlignment="1" applyBorder="1" applyFont="1">
      <alignment readingOrder="0"/>
    </xf>
    <xf borderId="2" fillId="19" fontId="53" numFmtId="0" xfId="0" applyAlignment="1" applyBorder="1" applyFont="1">
      <alignment horizontal="left" readingOrder="0"/>
    </xf>
    <xf borderId="2" fillId="19" fontId="53" numFmtId="0" xfId="0" applyAlignment="1" applyBorder="1" applyFont="1">
      <alignment vertical="bottom"/>
    </xf>
    <xf borderId="2" fillId="19" fontId="53" numFmtId="0" xfId="0" applyBorder="1" applyFont="1"/>
    <xf borderId="2" fillId="19" fontId="53" numFmtId="0" xfId="0" applyAlignment="1" applyBorder="1" applyFont="1">
      <alignment readingOrder="0"/>
    </xf>
    <xf borderId="2" fillId="19" fontId="54" numFmtId="0" xfId="0" applyBorder="1" applyFont="1"/>
    <xf borderId="2" fillId="19" fontId="53" numFmtId="0" xfId="0" applyBorder="1" applyFont="1"/>
    <xf borderId="2" fillId="19" fontId="54" numFmtId="0" xfId="0" applyAlignment="1" applyBorder="1" applyFont="1">
      <alignment readingOrder="0"/>
    </xf>
    <xf borderId="0" fillId="0" fontId="57" numFmtId="0" xfId="0" applyFont="1"/>
    <xf borderId="2" fillId="0" fontId="53" numFmtId="0" xfId="0" applyAlignment="1" applyBorder="1" applyFont="1">
      <alignment vertical="bottom"/>
    </xf>
    <xf borderId="2" fillId="0" fontId="53" numFmtId="0" xfId="0" applyBorder="1" applyFont="1"/>
    <xf borderId="2" fillId="0" fontId="54" numFmtId="0" xfId="0" applyBorder="1" applyFont="1"/>
    <xf borderId="0" fillId="0" fontId="28" numFmtId="0" xfId="0" applyAlignment="1" applyFont="1">
      <alignment vertical="bottom"/>
    </xf>
    <xf borderId="0" fillId="0" fontId="38" numFmtId="172" xfId="0" applyAlignment="1" applyFont="1" applyNumberForma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1" numFmtId="0" xfId="0" applyFont="1"/>
    <xf borderId="2" fillId="3" fontId="1" numFmtId="0" xfId="0" applyBorder="1" applyFont="1"/>
    <xf borderId="2" fillId="3" fontId="1" numFmtId="164" xfId="0" applyBorder="1" applyFont="1" applyNumberFormat="1"/>
    <xf borderId="0" fillId="0" fontId="1" numFmtId="164" xfId="0" applyFont="1" applyNumberFormat="1"/>
    <xf borderId="0" fillId="0" fontId="1" numFmtId="172" xfId="0" applyFont="1" applyNumberFormat="1"/>
    <xf borderId="2" fillId="3" fontId="1" numFmtId="9" xfId="0" applyBorder="1" applyFont="1" applyNumberFormat="1"/>
    <xf borderId="0" fillId="2" fontId="1" numFmtId="1" xfId="0" applyAlignment="1" applyFont="1" applyNumberFormat="1">
      <alignment readingOrder="0"/>
    </xf>
    <xf borderId="0" fillId="2" fontId="34" numFmtId="0" xfId="0" applyAlignment="1" applyFont="1">
      <alignment vertical="bottom"/>
    </xf>
    <xf borderId="0" fillId="2" fontId="1" numFmtId="1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34" numFmtId="0" xfId="0" applyAlignment="1" applyFont="1">
      <alignment horizontal="right" vertical="bottom"/>
    </xf>
    <xf borderId="0" fillId="0" fontId="5" numFmtId="1" xfId="0" applyAlignment="1" applyFont="1" applyNumberFormat="1">
      <alignment readingOrder="0" vertical="bottom"/>
    </xf>
    <xf borderId="0" fillId="0" fontId="4" numFmtId="1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5" numFmtId="1" xfId="0" applyAlignment="1" applyFont="1" applyNumberFormat="1">
      <alignment vertical="bottom"/>
    </xf>
    <xf borderId="0" fillId="18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18" fontId="3" numFmtId="0" xfId="0" applyAlignment="1" applyFont="1">
      <alignment readingOrder="0"/>
    </xf>
    <xf borderId="0" fillId="18" fontId="3" numFmtId="0" xfId="0" applyFont="1"/>
    <xf borderId="0" fillId="5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3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3" numFmtId="0" xfId="0" applyFont="1"/>
    <xf borderId="0" fillId="3" fontId="3" numFmtId="180" xfId="0" applyAlignment="1" applyFont="1" applyNumberFormat="1">
      <alignment readingOrder="0"/>
    </xf>
    <xf borderId="0" fillId="3" fontId="3" numFmtId="3" xfId="0" applyFont="1" applyNumberFormat="1"/>
    <xf borderId="0" fillId="3" fontId="3" numFmtId="9" xfId="0" applyFont="1" applyNumberFormat="1"/>
    <xf borderId="0" fillId="27" fontId="3" numFmtId="0" xfId="0" applyAlignment="1" applyFont="1">
      <alignment readingOrder="0"/>
    </xf>
    <xf borderId="0" fillId="27" fontId="3" numFmtId="3" xfId="0" applyAlignment="1" applyFont="1" applyNumberFormat="1">
      <alignment readingOrder="0"/>
    </xf>
    <xf borderId="0" fillId="27" fontId="3" numFmtId="165" xfId="0" applyAlignment="1" applyFont="1" applyNumberFormat="1">
      <alignment readingOrder="0"/>
    </xf>
    <xf borderId="0" fillId="27" fontId="3" numFmtId="0" xfId="0" applyFont="1"/>
    <xf borderId="0" fillId="27" fontId="3" numFmtId="3" xfId="0" applyFont="1" applyNumberFormat="1"/>
    <xf borderId="0" fillId="27" fontId="3" numFmtId="165" xfId="0" applyFont="1" applyNumberFormat="1"/>
    <xf borderId="0" fillId="21" fontId="3" numFmtId="0" xfId="0" applyFont="1"/>
    <xf borderId="0" fillId="21" fontId="3" numFmtId="3" xfId="0" applyAlignment="1" applyFont="1" applyNumberFormat="1">
      <alignment readingOrder="0"/>
    </xf>
    <xf borderId="0" fillId="21" fontId="3" numFmtId="165" xfId="0" applyFont="1" applyNumberFormat="1"/>
    <xf borderId="0" fillId="0" fontId="58" numFmtId="0" xfId="0" applyFont="1"/>
    <xf borderId="3" fillId="0" fontId="58" numFmtId="0" xfId="0" applyAlignment="1" applyBorder="1" applyFont="1">
      <alignment horizontal="right" vertical="center"/>
    </xf>
    <xf borderId="0" fillId="0" fontId="58" numFmtId="0" xfId="0" applyAlignment="1" applyFont="1">
      <alignment horizontal="center"/>
    </xf>
    <xf borderId="2" fillId="0" fontId="59" numFmtId="0" xfId="0" applyAlignment="1" applyBorder="1" applyFont="1">
      <alignment horizontal="center" vertical="center"/>
    </xf>
    <xf borderId="0" fillId="0" fontId="59" numFmtId="0" xfId="0" applyAlignment="1" applyFont="1">
      <alignment horizontal="center" vertical="center"/>
    </xf>
    <xf borderId="7" fillId="0" fontId="59" numFmtId="0" xfId="0" applyAlignment="1" applyBorder="1" applyFont="1">
      <alignment horizontal="center" vertical="center"/>
    </xf>
    <xf borderId="0" fillId="0" fontId="58" numFmtId="0" xfId="0" applyAlignment="1" applyFont="1">
      <alignment horizontal="center" vertical="center"/>
    </xf>
    <xf borderId="2" fillId="0" fontId="58" numFmtId="0" xfId="0" applyAlignment="1" applyBorder="1" applyFont="1">
      <alignment horizontal="center" vertical="center"/>
    </xf>
    <xf borderId="2" fillId="0" fontId="58" numFmtId="0" xfId="0" applyAlignment="1" applyBorder="1" applyFont="1">
      <alignment horizontal="left" vertical="center"/>
    </xf>
    <xf borderId="7" fillId="0" fontId="58" numFmtId="0" xfId="0" applyAlignment="1" applyBorder="1" applyFont="1">
      <alignment horizontal="center" vertical="center"/>
    </xf>
    <xf borderId="2" fillId="29" fontId="60" numFmtId="0" xfId="0" applyBorder="1" applyFill="1" applyFont="1"/>
    <xf borderId="0" fillId="0" fontId="60" numFmtId="0" xfId="0" applyFont="1"/>
    <xf borderId="2" fillId="0" fontId="58" numFmtId="0" xfId="0" applyBorder="1" applyFont="1"/>
    <xf borderId="2" fillId="30" fontId="58" numFmtId="0" xfId="0" applyBorder="1" applyFill="1" applyFont="1"/>
    <xf borderId="0" fillId="0" fontId="58" numFmtId="2" xfId="0" applyAlignment="1" applyFont="1" applyNumberFormat="1">
      <alignment horizontal="center" vertical="center"/>
    </xf>
    <xf borderId="7" fillId="0" fontId="58" numFmtId="0" xfId="0" applyBorder="1" applyFont="1"/>
    <xf borderId="2" fillId="31" fontId="58" numFmtId="0" xfId="0" applyBorder="1" applyFill="1" applyFont="1"/>
    <xf borderId="14" fillId="0" fontId="58" numFmtId="0" xfId="0" applyAlignment="1" applyBorder="1" applyFont="1">
      <alignment horizontal="center" vertical="center"/>
    </xf>
    <xf borderId="2" fillId="0" fontId="58" numFmtId="2" xfId="0" applyAlignment="1" applyBorder="1" applyFont="1" applyNumberFormat="1">
      <alignment horizontal="center" vertical="center"/>
    </xf>
    <xf borderId="14" fillId="0" fontId="58" numFmtId="0" xfId="0" applyBorder="1" applyFont="1"/>
    <xf borderId="19" fillId="0" fontId="58" numFmtId="0" xfId="0" applyAlignment="1" applyBorder="1" applyFont="1">
      <alignment horizontal="center" vertical="center"/>
    </xf>
    <xf borderId="19" fillId="0" fontId="58" numFmtId="0" xfId="0" applyAlignment="1" applyBorder="1" applyFont="1">
      <alignment horizontal="left" vertical="center"/>
    </xf>
    <xf borderId="20" fillId="0" fontId="58" numFmtId="0" xfId="0" applyAlignment="1" applyBorder="1" applyFont="1">
      <alignment horizontal="center" vertical="center"/>
    </xf>
    <xf borderId="2" fillId="4" fontId="58" numFmtId="0" xfId="0" applyBorder="1" applyFont="1"/>
    <xf borderId="2" fillId="29" fontId="58" numFmtId="0" xfId="0" applyBorder="1" applyFont="1"/>
    <xf borderId="2" fillId="12" fontId="61" numFmtId="0" xfId="0" applyBorder="1" applyFont="1"/>
    <xf borderId="0" fillId="0" fontId="62" numFmtId="0" xfId="0" applyAlignment="1" applyFont="1">
      <alignment horizontal="center" vertical="center"/>
    </xf>
    <xf borderId="2" fillId="12" fontId="58" numFmtId="0" xfId="0" applyBorder="1" applyFont="1"/>
    <xf borderId="19" fillId="0" fontId="58" numFmtId="2" xfId="0" applyAlignment="1" applyBorder="1" applyFont="1" applyNumberFormat="1">
      <alignment horizontal="center" vertical="center"/>
    </xf>
    <xf borderId="0" fillId="0" fontId="63" numFmtId="0" xfId="0" applyAlignment="1" applyFont="1">
      <alignment horizontal="center" vertical="center"/>
    </xf>
    <xf borderId="3" fillId="0" fontId="58" numFmtId="0" xfId="0" applyBorder="1" applyFont="1"/>
    <xf borderId="0" fillId="0" fontId="64" numFmtId="0" xfId="0" applyAlignment="1" applyFont="1">
      <alignment horizontal="center" vertical="center"/>
    </xf>
    <xf borderId="5" fillId="0" fontId="58" numFmtId="0" xfId="0" applyBorder="1" applyFont="1"/>
    <xf borderId="0" fillId="0" fontId="62" numFmtId="0" xfId="0" applyAlignment="1" applyFont="1">
      <alignment horizontal="left" vertical="center"/>
    </xf>
    <xf borderId="0" fillId="0" fontId="65" numFmtId="0" xfId="0" applyAlignment="1" applyFont="1">
      <alignment horizontal="center" vertical="center"/>
    </xf>
    <xf borderId="2" fillId="4" fontId="58" numFmtId="2" xfId="0" applyAlignment="1" applyBorder="1" applyFont="1" applyNumberFormat="1">
      <alignment horizontal="center" vertical="center"/>
    </xf>
    <xf borderId="0" fillId="0" fontId="63" numFmtId="0" xfId="0" applyFont="1"/>
    <xf borderId="21" fillId="0" fontId="58" numFmtId="0" xfId="0" applyBorder="1" applyFont="1"/>
    <xf borderId="0" fillId="0" fontId="58" numFmtId="2" xfId="0" applyAlignment="1" applyFont="1" applyNumberFormat="1">
      <alignment horizontal="center"/>
    </xf>
    <xf borderId="3" fillId="0" fontId="21" numFmtId="0" xfId="0" applyAlignment="1" applyBorder="1" applyFont="1">
      <alignment horizontal="center" vertical="center"/>
    </xf>
    <xf borderId="0" fillId="0" fontId="66" numFmtId="0" xfId="0" applyFont="1"/>
    <xf borderId="4" fillId="0" fontId="45" numFmtId="0" xfId="0" applyAlignment="1" applyBorder="1" applyFont="1">
      <alignment horizontal="center" vertical="center"/>
    </xf>
    <xf borderId="7" fillId="0" fontId="46" numFmtId="0" xfId="0" applyAlignment="1" applyBorder="1" applyFont="1">
      <alignment horizontal="center" vertical="center"/>
    </xf>
    <xf borderId="2" fillId="0" fontId="45" numFmtId="0" xfId="0" applyAlignment="1" applyBorder="1" applyFont="1">
      <alignment horizontal="center" shrinkToFit="0" vertical="center" wrapText="1"/>
    </xf>
    <xf borderId="2" fillId="0" fontId="67" numFmtId="0" xfId="0" applyAlignment="1" applyBorder="1" applyFont="1">
      <alignment horizontal="center" vertical="center"/>
    </xf>
    <xf borderId="0" fillId="0" fontId="28" numFmtId="9" xfId="0" applyFont="1" applyNumberFormat="1"/>
    <xf borderId="2" fillId="0" fontId="45" numFmtId="0" xfId="0" applyAlignment="1" applyBorder="1" applyFont="1">
      <alignment horizontal="center" vertical="center"/>
    </xf>
    <xf borderId="2" fillId="0" fontId="45" numFmtId="0" xfId="0" applyAlignment="1" applyBorder="1" applyFont="1">
      <alignment vertical="center"/>
    </xf>
    <xf borderId="2" fillId="0" fontId="45" numFmtId="166" xfId="0" applyAlignment="1" applyBorder="1" applyFont="1" applyNumberFormat="1">
      <alignment vertical="center"/>
    </xf>
    <xf borderId="2" fillId="0" fontId="67" numFmtId="166" xfId="0" applyAlignment="1" applyBorder="1" applyFont="1" applyNumberFormat="1">
      <alignment vertical="center"/>
    </xf>
    <xf borderId="2" fillId="0" fontId="18" numFmtId="166" xfId="0" applyAlignment="1" applyBorder="1" applyFont="1" applyNumberFormat="1">
      <alignment readingOrder="0" vertical="center"/>
    </xf>
    <xf borderId="2" fillId="4" fontId="67" numFmtId="166" xfId="0" applyAlignment="1" applyBorder="1" applyFont="1" applyNumberFormat="1">
      <alignment vertical="center"/>
    </xf>
    <xf borderId="0" fillId="0" fontId="21" numFmtId="0" xfId="0" applyAlignment="1" applyFont="1">
      <alignment vertical="center"/>
    </xf>
    <xf borderId="22" fillId="0" fontId="21" numFmtId="0" xfId="0" applyAlignment="1" applyBorder="1" applyFont="1">
      <alignment vertical="center"/>
    </xf>
    <xf borderId="0" fillId="0" fontId="27" numFmtId="0" xfId="0" applyFont="1"/>
    <xf borderId="2" fillId="0" fontId="21" numFmtId="0" xfId="0" applyAlignment="1" applyBorder="1" applyFont="1">
      <alignment vertical="center"/>
    </xf>
    <xf borderId="7" fillId="0" fontId="21" numFmtId="0" xfId="0" applyAlignment="1" applyBorder="1" applyFont="1">
      <alignment vertical="center"/>
    </xf>
    <xf borderId="2" fillId="0" fontId="27" numFmtId="0" xfId="0" applyBorder="1" applyFont="1"/>
    <xf borderId="8" fillId="0" fontId="27" numFmtId="0" xfId="0" applyBorder="1" applyFont="1"/>
    <xf borderId="5" fillId="0" fontId="27" numFmtId="0" xfId="0" applyAlignment="1" applyBorder="1" applyFont="1">
      <alignment horizontal="center" vertical="center"/>
    </xf>
    <xf borderId="13" fillId="0" fontId="27" numFmtId="0" xfId="0" applyAlignment="1" applyBorder="1" applyFont="1">
      <alignment horizontal="left" vertical="center"/>
    </xf>
    <xf borderId="14" fillId="0" fontId="27" numFmtId="181" xfId="0" applyAlignment="1" applyBorder="1" applyFont="1" applyNumberFormat="1">
      <alignment horizontal="right" vertical="center"/>
    </xf>
    <xf borderId="2" fillId="0" fontId="27" numFmtId="181" xfId="0" applyBorder="1" applyFont="1" applyNumberFormat="1"/>
    <xf borderId="23" fillId="4" fontId="27" numFmtId="0" xfId="0" applyAlignment="1" applyBorder="1" applyFont="1">
      <alignment horizontal="left" vertical="center"/>
    </xf>
    <xf borderId="7" fillId="0" fontId="27" numFmtId="181" xfId="0" applyAlignment="1" applyBorder="1" applyFont="1" applyNumberFormat="1">
      <alignment horizontal="right" vertical="center"/>
    </xf>
    <xf borderId="2" fillId="4" fontId="27" numFmtId="2" xfId="0" applyBorder="1" applyFont="1" applyNumberFormat="1"/>
    <xf borderId="8" fillId="0" fontId="27" numFmtId="0" xfId="0" applyAlignment="1" applyBorder="1" applyFont="1">
      <alignment horizontal="left" vertical="center"/>
    </xf>
    <xf borderId="2" fillId="0" fontId="27" numFmtId="2" xfId="0" applyBorder="1" applyFont="1" applyNumberFormat="1"/>
    <xf borderId="7" fillId="0" fontId="27" numFmtId="181" xfId="0" applyAlignment="1" applyBorder="1" applyFont="1" applyNumberFormat="1">
      <alignment vertical="center"/>
    </xf>
    <xf borderId="8" fillId="0" fontId="51" numFmtId="0" xfId="0" applyAlignment="1" applyBorder="1" applyFont="1">
      <alignment vertical="center"/>
    </xf>
    <xf borderId="23" fillId="4" fontId="27" numFmtId="0" xfId="0" applyBorder="1" applyFont="1"/>
    <xf borderId="7" fillId="0" fontId="27" numFmtId="0" xfId="0" applyAlignment="1" applyBorder="1" applyFont="1">
      <alignment horizontal="right"/>
    </xf>
    <xf borderId="8" fillId="0" fontId="27" numFmtId="0" xfId="0" applyAlignment="1" applyBorder="1" applyFont="1">
      <alignment horizontal="left" vertical="top"/>
    </xf>
    <xf borderId="7" fillId="0" fontId="27" numFmtId="181" xfId="0" applyAlignment="1" applyBorder="1" applyFont="1" applyNumberFormat="1">
      <alignment horizontal="right"/>
    </xf>
    <xf borderId="2" fillId="0" fontId="27" numFmtId="0" xfId="0" applyAlignment="1" applyBorder="1" applyFont="1">
      <alignment horizontal="center" vertical="center"/>
    </xf>
    <xf borderId="23" fillId="32" fontId="27" numFmtId="0" xfId="0" applyAlignment="1" applyBorder="1" applyFill="1" applyFont="1">
      <alignment horizontal="left" vertical="top"/>
    </xf>
    <xf borderId="24" fillId="4" fontId="27" numFmtId="1" xfId="0" applyAlignment="1" applyBorder="1" applyFont="1" applyNumberFormat="1">
      <alignment horizontal="right"/>
    </xf>
    <xf borderId="2" fillId="32" fontId="27" numFmtId="181" xfId="0" applyBorder="1" applyFont="1" applyNumberFormat="1"/>
    <xf borderId="23" fillId="33" fontId="27" numFmtId="0" xfId="0" applyAlignment="1" applyBorder="1" applyFill="1" applyFont="1">
      <alignment horizontal="left" vertical="top"/>
    </xf>
    <xf borderId="2" fillId="34" fontId="38" numFmtId="0" xfId="0" applyBorder="1" applyFill="1" applyFont="1"/>
    <xf borderId="2" fillId="4" fontId="27" numFmtId="1" xfId="0" applyBorder="1" applyFont="1" applyNumberFormat="1"/>
    <xf borderId="2" fillId="33" fontId="27" numFmtId="0" xfId="0" applyBorder="1" applyFont="1"/>
    <xf borderId="25" fillId="0" fontId="27" numFmtId="0" xfId="0" applyAlignment="1" applyBorder="1" applyFont="1">
      <alignment horizontal="right"/>
    </xf>
    <xf borderId="2" fillId="0" fontId="27" numFmtId="1" xfId="0" applyBorder="1" applyFont="1" applyNumberFormat="1"/>
    <xf borderId="2" fillId="0" fontId="27" numFmtId="0" xfId="0" applyAlignment="1" applyBorder="1" applyFont="1">
      <alignment horizontal="center"/>
    </xf>
    <xf borderId="18" fillId="0" fontId="68" numFmtId="0" xfId="0" applyBorder="1" applyFont="1"/>
    <xf borderId="26" fillId="4" fontId="68" numFmtId="171" xfId="0" applyAlignment="1" applyBorder="1" applyFont="1" applyNumberFormat="1">
      <alignment horizontal="right"/>
    </xf>
    <xf borderId="27" fillId="32" fontId="27" numFmtId="1" xfId="0" applyBorder="1" applyFont="1" applyNumberFormat="1"/>
    <xf borderId="2" fillId="32" fontId="27" numFmtId="1" xfId="0" applyBorder="1" applyFont="1" applyNumberFormat="1"/>
    <xf borderId="2" fillId="0" fontId="38" numFmtId="0" xfId="0" applyBorder="1" applyFont="1"/>
    <xf borderId="2" fillId="4" fontId="38" numFmtId="0" xfId="0" applyBorder="1" applyFont="1"/>
    <xf borderId="5" fillId="0" fontId="27" numFmtId="181" xfId="0" applyBorder="1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DBE5F1"/>
      </font>
      <fill>
        <patternFill patternType="solid">
          <fgColor rgb="FFCC4125"/>
          <bgColor rgb="FFCC4125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theme="0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MC Tyre Sales 2018-2023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'MC Sales Yearly'!$J$48:$N$48</c:f>
            </c:strRef>
          </c:cat>
          <c:val>
            <c:numRef>
              <c:f>'MC Sales Yearly'!$J$49:$N$49</c:f>
              <c:numCache/>
            </c:numRef>
          </c:val>
        </c:ser>
        <c:axId val="2132249208"/>
        <c:axId val="138648243"/>
      </c:barChart>
      <c:catAx>
        <c:axId val="2132249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48243"/>
      </c:catAx>
      <c:valAx>
        <c:axId val="138648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249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MC Tyre Sales Distribution by Size (2023 and 2022)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'MC Sales Yearly'!$D$1:$D$3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'MC Sales Yearly'!$C$4:$C$42</c:f>
            </c:strRef>
          </c:cat>
          <c:val>
            <c:numRef>
              <c:f>'MC Sales Yearly'!$D$4:$D$42</c:f>
              <c:numCache/>
            </c:numRef>
          </c:val>
          <c:smooth val="0"/>
        </c:ser>
        <c:axId val="739570280"/>
        <c:axId val="871342306"/>
      </c:lineChart>
      <c:catAx>
        <c:axId val="739570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Full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sz="1200">
                <a:solidFill>
                  <a:srgbClr val="000000"/>
                </a:solidFill>
                <a:latin typeface="Verdana"/>
              </a:defRPr>
            </a:pPr>
          </a:p>
        </c:txPr>
        <c:crossAx val="871342306"/>
      </c:catAx>
      <c:valAx>
        <c:axId val="871342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739570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Verdana"/>
            </a:defRPr>
          </a:pPr>
        </a:p>
      </c:txPr>
    </c:legend>
    <c:plotVisOnly val="1"/>
  </c:chart>
  <c:spPr>
    <a:solidFill>
      <a:srgbClr val="FFF2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'AG promotion 2023'!$G$61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 promotion 2023'!$B$62:$B$71</c:f>
            </c:strRef>
          </c:cat>
          <c:val>
            <c:numRef>
              <c:f>'AG promotion 2023'!$G$62:$G$71</c:f>
              <c:numCache/>
            </c:numRef>
          </c:val>
        </c:ser>
        <c:axId val="1484377308"/>
        <c:axId val="1065687868"/>
      </c:barChart>
      <c:catAx>
        <c:axId val="1484377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65687868"/>
      </c:catAx>
      <c:valAx>
        <c:axId val="1065687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377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50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695325</xdr:colOff>
      <xdr:row>30</xdr:row>
      <xdr:rowOff>28575</xdr:rowOff>
    </xdr:from>
    <xdr:ext cx="10477500" cy="6477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390525</xdr:colOff>
      <xdr:row>58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9</xdr:row>
      <xdr:rowOff>66675</xdr:rowOff>
    </xdr:from>
    <xdr:ext cx="8353425" cy="54292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-47625</xdr:rowOff>
    </xdr:from>
    <xdr:ext cx="6943725" cy="3533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0</xdr:row>
      <xdr:rowOff>0</xdr:rowOff>
    </xdr:from>
    <xdr:ext cx="6858000" cy="36861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857250</xdr:colOff>
      <xdr:row>6</xdr:row>
      <xdr:rowOff>200025</xdr:rowOff>
    </xdr:from>
    <xdr:ext cx="5486400" cy="41052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5Fj4j4dWwHVKBF2Zhtp8yTyk5sfHXNPr/edit" TargetMode="External"/><Relationship Id="rId2" Type="http://schemas.openxmlformats.org/officeDocument/2006/relationships/hyperlink" Target="https://docs.google.com/spreadsheets/u/0/d/12isc0B3t8FpZVrKTlthmyQ5Z70-v2ajs/edit" TargetMode="External"/><Relationship Id="rId3" Type="http://schemas.openxmlformats.org/officeDocument/2006/relationships/hyperlink" Target="https://docs.google.com/spreadsheets/u/0/d/1sYHPXxAn9aFR87P8OlDPQjcHHZT4MW_i/edit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8.0"/>
    <col customWidth="1" min="2" max="2" width="4.71"/>
    <col customWidth="1" min="3" max="3" width="8.0"/>
    <col customWidth="1" min="4" max="4" width="4.71"/>
    <col customWidth="1" min="5" max="5" width="5.29"/>
    <col customWidth="1" min="6" max="6" width="5.86"/>
    <col customWidth="1" min="7" max="7" width="11.43"/>
    <col customWidth="1" min="8" max="9" width="11.71"/>
    <col customWidth="1" min="10" max="10" width="8.57"/>
    <col customWidth="1" min="11" max="13" width="11.71"/>
    <col customWidth="1" min="14" max="14" width="17.43"/>
    <col customWidth="1" min="15" max="17" width="8.29"/>
    <col customWidth="1" min="18" max="18" width="10.43"/>
    <col customWidth="1" min="19" max="19" width="7.86"/>
    <col customWidth="1" min="20" max="20" width="8.57"/>
    <col customWidth="1" min="21" max="21" width="7.43"/>
    <col customWidth="1" min="22" max="22" width="8.29"/>
    <col customWidth="1" min="23" max="23" width="8.0"/>
    <col customWidth="1" min="24" max="24" width="11.71"/>
    <col customWidth="1" min="25" max="25" width="13.14"/>
    <col customWidth="1" min="26" max="26" width="4.14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9">
        <v>2023.0</v>
      </c>
      <c r="Q1" s="9" t="s">
        <v>15</v>
      </c>
      <c r="R1" s="2">
        <v>2022.0</v>
      </c>
      <c r="S1" s="2">
        <v>2021.0</v>
      </c>
      <c r="T1" s="2">
        <v>2020.0</v>
      </c>
      <c r="U1" s="2">
        <v>2019.0</v>
      </c>
      <c r="V1" s="2">
        <v>2018.0</v>
      </c>
      <c r="W1" s="10" t="s">
        <v>16</v>
      </c>
      <c r="X1" s="10" t="s">
        <v>17</v>
      </c>
      <c r="Y1" s="10" t="s">
        <v>18</v>
      </c>
      <c r="Z1" s="11"/>
    </row>
    <row r="2">
      <c r="A2" s="12" t="s">
        <v>19</v>
      </c>
      <c r="B2" s="13">
        <v>713.0</v>
      </c>
      <c r="C2" s="5" t="s">
        <v>20</v>
      </c>
      <c r="D2" s="5">
        <v>4.0</v>
      </c>
      <c r="E2" s="5">
        <v>8.0</v>
      </c>
      <c r="F2" s="5">
        <v>6.0</v>
      </c>
      <c r="G2" s="14">
        <v>42000.0</v>
      </c>
      <c r="H2" s="15">
        <v>45000.0</v>
      </c>
      <c r="I2" s="16">
        <f t="shared" ref="I2:I60" si="1">(G2-H2)/H2</f>
        <v>-0.06666666667</v>
      </c>
      <c r="J2" s="17">
        <v>3.42</v>
      </c>
      <c r="K2" s="18">
        <f t="shared" ref="K2:K60" si="2">J2*P2</f>
        <v>35858.7</v>
      </c>
      <c r="L2" s="19">
        <f t="shared" ref="L2:L60" si="3">J2*611</f>
        <v>2089.62</v>
      </c>
      <c r="M2" s="19">
        <f t="shared" ref="M2:M60" si="4">K2*4657</f>
        <v>166993965.9</v>
      </c>
      <c r="N2" s="19">
        <f t="shared" ref="N2:N60" si="5">H2*P2</f>
        <v>471825000</v>
      </c>
      <c r="O2" s="20"/>
      <c r="P2" s="21">
        <v>10485.0</v>
      </c>
      <c r="Q2" s="22">
        <f t="shared" ref="Q2:Q62" si="6">P2/263317</f>
        <v>0.03981892548</v>
      </c>
      <c r="R2" s="23">
        <v>10401.0</v>
      </c>
      <c r="S2" s="23">
        <v>7467.0</v>
      </c>
      <c r="T2" s="23">
        <v>9410.0</v>
      </c>
      <c r="U2" s="23">
        <v>8332.0</v>
      </c>
      <c r="V2" s="23">
        <v>2760.0</v>
      </c>
      <c r="W2" s="24">
        <f t="shared" ref="W2:W60" si="7">S2/12</f>
        <v>622.25</v>
      </c>
      <c r="X2" s="24">
        <v>1040.1</v>
      </c>
      <c r="Y2" s="24">
        <f t="shared" ref="Y2:Y60" si="8">P2/12</f>
        <v>873.75</v>
      </c>
      <c r="Z2" s="25">
        <f t="shared" ref="Z2:Z62" si="9">Y2/23519</f>
        <v>0.03715081424</v>
      </c>
    </row>
    <row r="3">
      <c r="A3" s="12" t="s">
        <v>19</v>
      </c>
      <c r="B3" s="13">
        <v>748.0</v>
      </c>
      <c r="C3" s="5" t="s">
        <v>21</v>
      </c>
      <c r="D3" s="5">
        <v>4.0</v>
      </c>
      <c r="E3" s="5">
        <v>8.0</v>
      </c>
      <c r="F3" s="5">
        <v>6.0</v>
      </c>
      <c r="G3" s="14">
        <v>42000.0</v>
      </c>
      <c r="H3" s="15">
        <v>45000.0</v>
      </c>
      <c r="I3" s="16">
        <f t="shared" si="1"/>
        <v>-0.06666666667</v>
      </c>
      <c r="J3" s="23">
        <v>3.48</v>
      </c>
      <c r="K3" s="18">
        <f t="shared" si="2"/>
        <v>29332.92</v>
      </c>
      <c r="L3" s="19">
        <f t="shared" si="3"/>
        <v>2126.28</v>
      </c>
      <c r="M3" s="19">
        <f t="shared" si="4"/>
        <v>136603408.4</v>
      </c>
      <c r="N3" s="19">
        <f t="shared" si="5"/>
        <v>379305000</v>
      </c>
      <c r="O3" s="20"/>
      <c r="P3" s="21">
        <v>8429.0</v>
      </c>
      <c r="Q3" s="22">
        <f t="shared" si="6"/>
        <v>0.03201084624</v>
      </c>
      <c r="R3" s="23">
        <v>14296.0</v>
      </c>
      <c r="S3" s="23">
        <v>8093.0</v>
      </c>
      <c r="T3" s="23">
        <v>5225.0</v>
      </c>
      <c r="U3" s="23">
        <v>3920.0</v>
      </c>
      <c r="V3" s="23">
        <v>1426.0</v>
      </c>
      <c r="W3" s="24">
        <f t="shared" si="7"/>
        <v>674.4166667</v>
      </c>
      <c r="X3" s="24">
        <v>1429.6</v>
      </c>
      <c r="Y3" s="24">
        <f t="shared" si="8"/>
        <v>702.4166667</v>
      </c>
      <c r="Z3" s="25">
        <f t="shared" si="9"/>
        <v>0.029865924</v>
      </c>
    </row>
    <row r="4">
      <c r="A4" s="1" t="s">
        <v>22</v>
      </c>
      <c r="B4" s="1">
        <v>711.0</v>
      </c>
      <c r="C4" s="5" t="s">
        <v>21</v>
      </c>
      <c r="D4" s="5">
        <v>5.0</v>
      </c>
      <c r="E4" s="5">
        <v>12.0</v>
      </c>
      <c r="F4" s="5">
        <v>8.0</v>
      </c>
      <c r="G4" s="14">
        <v>92500.0</v>
      </c>
      <c r="H4" s="15">
        <v>88000.0</v>
      </c>
      <c r="I4" s="16">
        <f t="shared" si="1"/>
        <v>0.05113636364</v>
      </c>
      <c r="J4" s="26">
        <v>6.94</v>
      </c>
      <c r="K4" s="27">
        <f t="shared" si="2"/>
        <v>11756.36</v>
      </c>
      <c r="L4" s="19">
        <f t="shared" si="3"/>
        <v>4240.34</v>
      </c>
      <c r="M4" s="19">
        <f t="shared" si="4"/>
        <v>54749368.52</v>
      </c>
      <c r="N4" s="15">
        <f t="shared" si="5"/>
        <v>149072000</v>
      </c>
      <c r="O4" s="8" t="s">
        <v>23</v>
      </c>
      <c r="P4" s="21">
        <v>1694.0</v>
      </c>
      <c r="Q4" s="22">
        <f t="shared" si="6"/>
        <v>0.006433310421</v>
      </c>
      <c r="R4" s="28">
        <v>2417.0</v>
      </c>
      <c r="S4" s="28">
        <v>4297.0</v>
      </c>
      <c r="T4" s="28">
        <v>3804.0</v>
      </c>
      <c r="U4" s="28">
        <v>6417.0</v>
      </c>
      <c r="V4" s="28">
        <v>7348.0</v>
      </c>
      <c r="W4" s="29">
        <f t="shared" si="7"/>
        <v>358.0833333</v>
      </c>
      <c r="X4" s="29">
        <v>241.7</v>
      </c>
      <c r="Y4" s="29">
        <f t="shared" si="8"/>
        <v>141.1666667</v>
      </c>
      <c r="Z4" s="25">
        <f t="shared" si="9"/>
        <v>0.006002239324</v>
      </c>
    </row>
    <row r="5">
      <c r="A5" s="1" t="s">
        <v>22</v>
      </c>
      <c r="B5" s="1">
        <v>712.0</v>
      </c>
      <c r="C5" s="5" t="s">
        <v>24</v>
      </c>
      <c r="D5" s="5">
        <v>5.0</v>
      </c>
      <c r="E5" s="5">
        <v>12.0</v>
      </c>
      <c r="F5" s="5">
        <v>10.0</v>
      </c>
      <c r="G5" s="14">
        <v>93500.0</v>
      </c>
      <c r="H5" s="15">
        <v>89000.0</v>
      </c>
      <c r="I5" s="16">
        <f t="shared" si="1"/>
        <v>0.05056179775</v>
      </c>
      <c r="J5" s="26">
        <v>7.01</v>
      </c>
      <c r="K5" s="27">
        <f t="shared" si="2"/>
        <v>170062.6</v>
      </c>
      <c r="L5" s="19">
        <f t="shared" si="3"/>
        <v>4283.11</v>
      </c>
      <c r="M5" s="19">
        <f t="shared" si="4"/>
        <v>791981528.2</v>
      </c>
      <c r="N5" s="15">
        <f t="shared" si="5"/>
        <v>2159140000</v>
      </c>
      <c r="O5" s="8" t="s">
        <v>23</v>
      </c>
      <c r="P5" s="21">
        <v>24260.0</v>
      </c>
      <c r="Q5" s="22">
        <f t="shared" si="6"/>
        <v>0.09213229681</v>
      </c>
      <c r="R5" s="28">
        <v>26542.0</v>
      </c>
      <c r="S5" s="28">
        <v>27489.0</v>
      </c>
      <c r="T5" s="28">
        <v>32649.0</v>
      </c>
      <c r="U5" s="28">
        <v>43965.0</v>
      </c>
      <c r="V5" s="28">
        <v>39385.0</v>
      </c>
      <c r="W5" s="29">
        <f t="shared" si="7"/>
        <v>2290.75</v>
      </c>
      <c r="X5" s="29">
        <v>2654.2</v>
      </c>
      <c r="Y5" s="29">
        <f t="shared" si="8"/>
        <v>2021.666667</v>
      </c>
      <c r="Z5" s="25">
        <f t="shared" si="9"/>
        <v>0.08595887013</v>
      </c>
    </row>
    <row r="6">
      <c r="A6" s="1" t="s">
        <v>22</v>
      </c>
      <c r="B6" s="1">
        <v>747.0</v>
      </c>
      <c r="C6" s="5" t="s">
        <v>20</v>
      </c>
      <c r="D6" s="5">
        <v>5.0</v>
      </c>
      <c r="E6" s="5">
        <v>12.0</v>
      </c>
      <c r="F6" s="5">
        <v>12.0</v>
      </c>
      <c r="G6" s="14">
        <v>97500.0</v>
      </c>
      <c r="H6" s="15">
        <v>93000.0</v>
      </c>
      <c r="I6" s="16">
        <f t="shared" si="1"/>
        <v>0.04838709677</v>
      </c>
      <c r="J6" s="26">
        <v>7.01</v>
      </c>
      <c r="K6" s="27">
        <f t="shared" si="2"/>
        <v>157255.33</v>
      </c>
      <c r="L6" s="19">
        <f t="shared" si="3"/>
        <v>4283.11</v>
      </c>
      <c r="M6" s="19">
        <f t="shared" si="4"/>
        <v>732338071.8</v>
      </c>
      <c r="N6" s="15">
        <f t="shared" si="5"/>
        <v>2086269000</v>
      </c>
      <c r="O6" s="8" t="s">
        <v>23</v>
      </c>
      <c r="P6" s="21">
        <v>22433.0</v>
      </c>
      <c r="Q6" s="22">
        <f t="shared" si="6"/>
        <v>0.08519389177</v>
      </c>
      <c r="R6" s="28">
        <v>19499.0</v>
      </c>
      <c r="S6" s="28">
        <v>15809.0</v>
      </c>
      <c r="T6" s="28">
        <v>10494.0</v>
      </c>
      <c r="U6" s="28">
        <v>2106.0</v>
      </c>
      <c r="V6" s="28"/>
      <c r="W6" s="29">
        <f t="shared" si="7"/>
        <v>1317.416667</v>
      </c>
      <c r="X6" s="29">
        <v>1949.9</v>
      </c>
      <c r="Y6" s="29">
        <f t="shared" si="8"/>
        <v>1869.416667</v>
      </c>
      <c r="Z6" s="25">
        <f t="shared" si="9"/>
        <v>0.07948538061</v>
      </c>
    </row>
    <row r="7">
      <c r="A7" s="1" t="s">
        <v>25</v>
      </c>
      <c r="B7" s="1">
        <v>711.0</v>
      </c>
      <c r="C7" s="5" t="s">
        <v>21</v>
      </c>
      <c r="D7" s="5">
        <v>5.5</v>
      </c>
      <c r="E7" s="5">
        <v>13.0</v>
      </c>
      <c r="F7" s="5">
        <v>8.0</v>
      </c>
      <c r="G7" s="14">
        <v>113500.0</v>
      </c>
      <c r="H7" s="15">
        <v>108000.0</v>
      </c>
      <c r="I7" s="16">
        <f t="shared" si="1"/>
        <v>0.05092592593</v>
      </c>
      <c r="J7" s="26">
        <v>8.68</v>
      </c>
      <c r="K7" s="27">
        <f t="shared" si="2"/>
        <v>8836.24</v>
      </c>
      <c r="L7" s="19">
        <f t="shared" si="3"/>
        <v>5303.48</v>
      </c>
      <c r="M7" s="19">
        <f t="shared" si="4"/>
        <v>41150369.68</v>
      </c>
      <c r="N7" s="15">
        <f t="shared" si="5"/>
        <v>109944000</v>
      </c>
      <c r="O7" s="8" t="s">
        <v>23</v>
      </c>
      <c r="P7" s="21">
        <v>1018.0</v>
      </c>
      <c r="Q7" s="22">
        <f t="shared" si="6"/>
        <v>0.003866062579</v>
      </c>
      <c r="R7" s="28">
        <v>1795.0</v>
      </c>
      <c r="S7" s="28">
        <v>1649.0</v>
      </c>
      <c r="T7" s="28">
        <v>2269.0</v>
      </c>
      <c r="U7" s="28">
        <v>3349.0</v>
      </c>
      <c r="V7" s="28">
        <v>3534.0</v>
      </c>
      <c r="W7" s="29">
        <f t="shared" si="7"/>
        <v>137.4166667</v>
      </c>
      <c r="X7" s="29">
        <v>179.5</v>
      </c>
      <c r="Y7" s="29">
        <f t="shared" si="8"/>
        <v>84.83333333</v>
      </c>
      <c r="Z7" s="25">
        <f t="shared" si="9"/>
        <v>0.00360701277</v>
      </c>
    </row>
    <row r="8">
      <c r="A8" s="1" t="s">
        <v>25</v>
      </c>
      <c r="B8" s="1">
        <v>713.0</v>
      </c>
      <c r="C8" s="5" t="s">
        <v>20</v>
      </c>
      <c r="D8" s="5">
        <v>5.5</v>
      </c>
      <c r="E8" s="5">
        <v>13.0</v>
      </c>
      <c r="F8" s="5">
        <v>12.0</v>
      </c>
      <c r="G8" s="14">
        <v>113500.0</v>
      </c>
      <c r="H8" s="15">
        <v>108000.0</v>
      </c>
      <c r="I8" s="16">
        <f t="shared" si="1"/>
        <v>0.05092592593</v>
      </c>
      <c r="J8" s="26">
        <v>8.6</v>
      </c>
      <c r="K8" s="27">
        <f t="shared" si="2"/>
        <v>56029</v>
      </c>
      <c r="L8" s="19">
        <f t="shared" si="3"/>
        <v>5254.6</v>
      </c>
      <c r="M8" s="19">
        <f t="shared" si="4"/>
        <v>260927053</v>
      </c>
      <c r="N8" s="15">
        <f t="shared" si="5"/>
        <v>703620000</v>
      </c>
      <c r="O8" s="8" t="s">
        <v>23</v>
      </c>
      <c r="P8" s="21">
        <v>6515.0</v>
      </c>
      <c r="Q8" s="22">
        <f t="shared" si="6"/>
        <v>0.02474204096</v>
      </c>
      <c r="R8" s="28">
        <v>6840.0</v>
      </c>
      <c r="S8" s="28">
        <v>6173.0</v>
      </c>
      <c r="T8" s="28">
        <v>5104.0</v>
      </c>
      <c r="U8" s="28">
        <v>6040.0</v>
      </c>
      <c r="V8" s="28">
        <v>5120.0</v>
      </c>
      <c r="W8" s="29">
        <f t="shared" si="7"/>
        <v>514.4166667</v>
      </c>
      <c r="X8" s="29">
        <v>684.0</v>
      </c>
      <c r="Y8" s="29">
        <f t="shared" si="8"/>
        <v>542.9166667</v>
      </c>
      <c r="Z8" s="25">
        <f t="shared" si="9"/>
        <v>0.02308417308</v>
      </c>
    </row>
    <row r="9">
      <c r="A9" s="1" t="s">
        <v>26</v>
      </c>
      <c r="B9" s="1">
        <v>711.0</v>
      </c>
      <c r="C9" s="5" t="s">
        <v>27</v>
      </c>
      <c r="D9" s="5">
        <v>6.0</v>
      </c>
      <c r="E9" s="5">
        <v>13.0</v>
      </c>
      <c r="F9" s="5">
        <v>8.0</v>
      </c>
      <c r="G9" s="14">
        <v>125000.0</v>
      </c>
      <c r="H9" s="15">
        <v>119000.0</v>
      </c>
      <c r="I9" s="16">
        <f t="shared" si="1"/>
        <v>0.05042016807</v>
      </c>
      <c r="J9" s="26">
        <v>9.54</v>
      </c>
      <c r="K9" s="27">
        <f t="shared" si="2"/>
        <v>6954.66</v>
      </c>
      <c r="L9" s="19">
        <f t="shared" si="3"/>
        <v>5828.94</v>
      </c>
      <c r="M9" s="19">
        <f t="shared" si="4"/>
        <v>32387851.62</v>
      </c>
      <c r="N9" s="15">
        <f t="shared" si="5"/>
        <v>86751000</v>
      </c>
      <c r="O9" s="8" t="s">
        <v>23</v>
      </c>
      <c r="P9" s="21">
        <v>729.0</v>
      </c>
      <c r="Q9" s="22">
        <f t="shared" si="6"/>
        <v>0.002768526149</v>
      </c>
      <c r="R9" s="28">
        <v>589.0</v>
      </c>
      <c r="S9" s="28">
        <v>896.0</v>
      </c>
      <c r="T9" s="28">
        <v>786.0</v>
      </c>
      <c r="U9" s="28">
        <v>1358.0</v>
      </c>
      <c r="V9" s="28">
        <v>1491.0</v>
      </c>
      <c r="W9" s="29">
        <f t="shared" si="7"/>
        <v>74.66666667</v>
      </c>
      <c r="X9" s="29">
        <v>58.9</v>
      </c>
      <c r="Y9" s="29">
        <f t="shared" si="8"/>
        <v>60.75</v>
      </c>
      <c r="Z9" s="25">
        <f t="shared" si="9"/>
        <v>0.002583017985</v>
      </c>
    </row>
    <row r="10">
      <c r="A10" s="1" t="s">
        <v>26</v>
      </c>
      <c r="B10" s="1">
        <v>711.0</v>
      </c>
      <c r="C10" s="5" t="s">
        <v>21</v>
      </c>
      <c r="D10" s="5">
        <v>6.0</v>
      </c>
      <c r="E10" s="5">
        <v>13.0</v>
      </c>
      <c r="F10" s="5">
        <v>10.0</v>
      </c>
      <c r="G10" s="14">
        <v>128000.0</v>
      </c>
      <c r="H10" s="15">
        <v>122000.0</v>
      </c>
      <c r="I10" s="16">
        <f t="shared" si="1"/>
        <v>0.04918032787</v>
      </c>
      <c r="J10" s="26">
        <v>9.62</v>
      </c>
      <c r="K10" s="27">
        <f t="shared" si="2"/>
        <v>9668.1</v>
      </c>
      <c r="L10" s="19">
        <f t="shared" si="3"/>
        <v>5877.82</v>
      </c>
      <c r="M10" s="19">
        <f t="shared" si="4"/>
        <v>45024341.7</v>
      </c>
      <c r="N10" s="15">
        <f t="shared" si="5"/>
        <v>122610000</v>
      </c>
      <c r="O10" s="8" t="s">
        <v>23</v>
      </c>
      <c r="P10" s="21">
        <v>1005.0</v>
      </c>
      <c r="Q10" s="22">
        <f t="shared" si="6"/>
        <v>0.003816692428</v>
      </c>
      <c r="R10" s="28">
        <v>1419.0</v>
      </c>
      <c r="S10" s="28">
        <v>1485.0</v>
      </c>
      <c r="T10" s="28">
        <v>1449.0</v>
      </c>
      <c r="U10" s="28">
        <v>2300.0</v>
      </c>
      <c r="V10" s="28">
        <v>2200.0</v>
      </c>
      <c r="W10" s="29">
        <f t="shared" si="7"/>
        <v>123.75</v>
      </c>
      <c r="X10" s="29">
        <v>141.9</v>
      </c>
      <c r="Y10" s="29">
        <f t="shared" si="8"/>
        <v>83.75</v>
      </c>
      <c r="Z10" s="25">
        <f t="shared" si="9"/>
        <v>0.003560950721</v>
      </c>
    </row>
    <row r="11">
      <c r="A11" s="1" t="s">
        <v>26</v>
      </c>
      <c r="B11" s="1">
        <v>713.0</v>
      </c>
      <c r="C11" s="5" t="s">
        <v>20</v>
      </c>
      <c r="D11" s="5">
        <v>6.0</v>
      </c>
      <c r="E11" s="5">
        <v>13.0</v>
      </c>
      <c r="F11" s="5">
        <v>10.0</v>
      </c>
      <c r="G11" s="14">
        <v>134000.0</v>
      </c>
      <c r="H11" s="15">
        <v>127500.0</v>
      </c>
      <c r="I11" s="16">
        <f t="shared" si="1"/>
        <v>0.05098039216</v>
      </c>
      <c r="J11" s="26">
        <v>10.07</v>
      </c>
      <c r="K11" s="27">
        <f t="shared" si="2"/>
        <v>29142.58</v>
      </c>
      <c r="L11" s="19">
        <f t="shared" si="3"/>
        <v>6152.77</v>
      </c>
      <c r="M11" s="19">
        <f t="shared" si="4"/>
        <v>135716995.1</v>
      </c>
      <c r="N11" s="15">
        <f t="shared" si="5"/>
        <v>368985000</v>
      </c>
      <c r="O11" s="8" t="s">
        <v>23</v>
      </c>
      <c r="P11" s="21">
        <v>2894.0</v>
      </c>
      <c r="Q11" s="22">
        <f t="shared" si="6"/>
        <v>0.01099055511</v>
      </c>
      <c r="R11" s="28">
        <v>3040.0</v>
      </c>
      <c r="S11" s="28">
        <v>2858.0</v>
      </c>
      <c r="T11" s="28">
        <v>2459.0</v>
      </c>
      <c r="U11" s="28">
        <v>2840.0</v>
      </c>
      <c r="V11" s="28">
        <v>2203.0</v>
      </c>
      <c r="W11" s="29">
        <f t="shared" si="7"/>
        <v>238.1666667</v>
      </c>
      <c r="X11" s="29">
        <v>304.0</v>
      </c>
      <c r="Y11" s="29">
        <f t="shared" si="8"/>
        <v>241.1666667</v>
      </c>
      <c r="Z11" s="25">
        <f t="shared" si="9"/>
        <v>0.01025412078</v>
      </c>
    </row>
    <row r="12">
      <c r="A12" s="1" t="s">
        <v>28</v>
      </c>
      <c r="B12" s="1">
        <v>711.0</v>
      </c>
      <c r="C12" s="5" t="s">
        <v>21</v>
      </c>
      <c r="D12" s="5">
        <v>6.0</v>
      </c>
      <c r="E12" s="5">
        <v>14.0</v>
      </c>
      <c r="F12" s="5">
        <v>8.0</v>
      </c>
      <c r="G12" s="14">
        <v>138500.0</v>
      </c>
      <c r="H12" s="15">
        <v>132000.0</v>
      </c>
      <c r="I12" s="16">
        <f t="shared" si="1"/>
        <v>0.04924242424</v>
      </c>
      <c r="J12" s="26">
        <v>10.26</v>
      </c>
      <c r="K12" s="27">
        <f t="shared" si="2"/>
        <v>29435.94</v>
      </c>
      <c r="L12" s="19">
        <f t="shared" si="3"/>
        <v>6268.86</v>
      </c>
      <c r="M12" s="19">
        <f t="shared" si="4"/>
        <v>137083172.6</v>
      </c>
      <c r="N12" s="15">
        <f t="shared" si="5"/>
        <v>378708000</v>
      </c>
      <c r="O12" s="8" t="s">
        <v>23</v>
      </c>
      <c r="P12" s="21">
        <v>2869.0</v>
      </c>
      <c r="Q12" s="22">
        <f t="shared" si="6"/>
        <v>0.01089561251</v>
      </c>
      <c r="R12" s="28">
        <v>2401.0</v>
      </c>
      <c r="S12" s="28">
        <v>2631.0</v>
      </c>
      <c r="T12" s="28">
        <v>3465.0</v>
      </c>
      <c r="U12" s="28">
        <v>4533.0</v>
      </c>
      <c r="V12" s="28">
        <v>4759.0</v>
      </c>
      <c r="W12" s="29">
        <f t="shared" si="7"/>
        <v>219.25</v>
      </c>
      <c r="X12" s="29">
        <v>240.1</v>
      </c>
      <c r="Y12" s="29">
        <f t="shared" si="8"/>
        <v>239.0833333</v>
      </c>
      <c r="Z12" s="25">
        <f t="shared" si="9"/>
        <v>0.01016553992</v>
      </c>
    </row>
    <row r="13">
      <c r="A13" s="1" t="s">
        <v>28</v>
      </c>
      <c r="B13" s="1">
        <v>713.0</v>
      </c>
      <c r="C13" s="5" t="s">
        <v>20</v>
      </c>
      <c r="D13" s="5">
        <v>6.0</v>
      </c>
      <c r="E13" s="5">
        <v>14.0</v>
      </c>
      <c r="F13" s="5">
        <v>8.0</v>
      </c>
      <c r="G13" s="14">
        <v>142000.0</v>
      </c>
      <c r="H13" s="15">
        <v>135000.0</v>
      </c>
      <c r="I13" s="16">
        <f t="shared" si="1"/>
        <v>0.05185185185</v>
      </c>
      <c r="J13" s="26">
        <v>10.69</v>
      </c>
      <c r="K13" s="27">
        <f t="shared" si="2"/>
        <v>112950.54</v>
      </c>
      <c r="L13" s="19">
        <f t="shared" si="3"/>
        <v>6531.59</v>
      </c>
      <c r="M13" s="19">
        <f t="shared" si="4"/>
        <v>526010664.8</v>
      </c>
      <c r="N13" s="15">
        <f t="shared" si="5"/>
        <v>1426410000</v>
      </c>
      <c r="O13" s="8" t="s">
        <v>23</v>
      </c>
      <c r="P13" s="21">
        <v>10566.0</v>
      </c>
      <c r="Q13" s="22">
        <f t="shared" si="6"/>
        <v>0.04012653949</v>
      </c>
      <c r="R13" s="28">
        <v>8297.0</v>
      </c>
      <c r="S13" s="28">
        <v>10316.0</v>
      </c>
      <c r="T13" s="28">
        <v>10501.0</v>
      </c>
      <c r="U13" s="28">
        <v>11395.0</v>
      </c>
      <c r="V13" s="28">
        <v>12242.0</v>
      </c>
      <c r="W13" s="29">
        <f t="shared" si="7"/>
        <v>859.6666667</v>
      </c>
      <c r="X13" s="29">
        <v>829.7</v>
      </c>
      <c r="Y13" s="29">
        <f t="shared" si="8"/>
        <v>880.5</v>
      </c>
      <c r="Z13" s="25">
        <f t="shared" si="9"/>
        <v>0.03743781623</v>
      </c>
    </row>
    <row r="14">
      <c r="A14" s="1" t="s">
        <v>29</v>
      </c>
      <c r="B14" s="1">
        <v>711.0</v>
      </c>
      <c r="C14" s="5" t="s">
        <v>21</v>
      </c>
      <c r="D14" s="5">
        <v>6.5</v>
      </c>
      <c r="E14" s="5">
        <v>14.0</v>
      </c>
      <c r="F14" s="5">
        <v>10.0</v>
      </c>
      <c r="G14" s="14">
        <v>180500.0</v>
      </c>
      <c r="H14" s="15">
        <v>172000.0</v>
      </c>
      <c r="I14" s="16">
        <f t="shared" si="1"/>
        <v>0.04941860465</v>
      </c>
      <c r="J14" s="26">
        <v>13.94</v>
      </c>
      <c r="K14" s="27">
        <f t="shared" si="2"/>
        <v>20533.62</v>
      </c>
      <c r="L14" s="19">
        <f t="shared" si="3"/>
        <v>8517.34</v>
      </c>
      <c r="M14" s="19">
        <f t="shared" si="4"/>
        <v>95625068.34</v>
      </c>
      <c r="N14" s="15">
        <f t="shared" si="5"/>
        <v>253356000</v>
      </c>
      <c r="O14" s="8" t="s">
        <v>23</v>
      </c>
      <c r="P14" s="21">
        <v>1473.0</v>
      </c>
      <c r="Q14" s="22">
        <f t="shared" si="6"/>
        <v>0.005594017857</v>
      </c>
      <c r="R14" s="28">
        <v>1747.0</v>
      </c>
      <c r="S14" s="28">
        <v>1644.0</v>
      </c>
      <c r="T14" s="28">
        <v>2164.0</v>
      </c>
      <c r="U14" s="28">
        <v>3124.0</v>
      </c>
      <c r="V14" s="28">
        <v>3255.0</v>
      </c>
      <c r="W14" s="29">
        <f t="shared" si="7"/>
        <v>137</v>
      </c>
      <c r="X14" s="29">
        <v>174.7</v>
      </c>
      <c r="Y14" s="29">
        <f t="shared" si="8"/>
        <v>122.75</v>
      </c>
      <c r="Z14" s="25">
        <f t="shared" si="9"/>
        <v>0.005219184489</v>
      </c>
    </row>
    <row r="15">
      <c r="A15" s="1" t="s">
        <v>30</v>
      </c>
      <c r="B15" s="1">
        <v>711.0</v>
      </c>
      <c r="C15" s="5" t="s">
        <v>21</v>
      </c>
      <c r="D15" s="5">
        <v>6.0</v>
      </c>
      <c r="E15" s="5">
        <v>15.0</v>
      </c>
      <c r="F15" s="5">
        <v>10.0</v>
      </c>
      <c r="G15" s="14">
        <v>148500.0</v>
      </c>
      <c r="H15" s="15">
        <v>141500.0</v>
      </c>
      <c r="I15" s="16">
        <f t="shared" si="1"/>
        <v>0.04946996466</v>
      </c>
      <c r="J15" s="26">
        <v>11.22</v>
      </c>
      <c r="K15" s="27">
        <f t="shared" si="2"/>
        <v>124138.08</v>
      </c>
      <c r="L15" s="19">
        <f t="shared" si="3"/>
        <v>6855.42</v>
      </c>
      <c r="M15" s="19">
        <f t="shared" si="4"/>
        <v>578111038.6</v>
      </c>
      <c r="N15" s="15">
        <f t="shared" si="5"/>
        <v>1565556000</v>
      </c>
      <c r="O15" s="8" t="s">
        <v>23</v>
      </c>
      <c r="P15" s="21">
        <v>11064.0</v>
      </c>
      <c r="Q15" s="22">
        <f t="shared" si="6"/>
        <v>0.04201779604</v>
      </c>
      <c r="R15" s="28">
        <v>10127.0</v>
      </c>
      <c r="S15" s="28">
        <v>11397.0</v>
      </c>
      <c r="T15" s="28">
        <v>11032.0</v>
      </c>
      <c r="U15" s="28">
        <v>11062.0</v>
      </c>
      <c r="V15" s="28">
        <v>10764.0</v>
      </c>
      <c r="W15" s="29">
        <f t="shared" si="7"/>
        <v>949.75</v>
      </c>
      <c r="X15" s="29">
        <v>1012.7</v>
      </c>
      <c r="Y15" s="29">
        <f t="shared" si="8"/>
        <v>922</v>
      </c>
      <c r="Z15" s="25">
        <f t="shared" si="9"/>
        <v>0.03920234704</v>
      </c>
    </row>
    <row r="16">
      <c r="A16" s="1" t="s">
        <v>30</v>
      </c>
      <c r="B16" s="1">
        <v>713.0</v>
      </c>
      <c r="C16" s="5" t="s">
        <v>20</v>
      </c>
      <c r="D16" s="5">
        <v>6.0</v>
      </c>
      <c r="E16" s="5">
        <v>15.0</v>
      </c>
      <c r="F16" s="5">
        <v>10.0</v>
      </c>
      <c r="G16" s="14">
        <v>163000.0</v>
      </c>
      <c r="H16" s="15">
        <v>155000.0</v>
      </c>
      <c r="I16" s="16">
        <f t="shared" si="1"/>
        <v>0.05161290323</v>
      </c>
      <c r="J16" s="26">
        <v>12.1</v>
      </c>
      <c r="K16" s="27">
        <f t="shared" si="2"/>
        <v>169605.7</v>
      </c>
      <c r="L16" s="19">
        <f t="shared" si="3"/>
        <v>7393.1</v>
      </c>
      <c r="M16" s="19">
        <f t="shared" si="4"/>
        <v>789853744.9</v>
      </c>
      <c r="N16" s="15">
        <f t="shared" si="5"/>
        <v>2172635000</v>
      </c>
      <c r="O16" s="8" t="s">
        <v>23</v>
      </c>
      <c r="P16" s="21">
        <v>14017.0</v>
      </c>
      <c r="Q16" s="22">
        <f t="shared" si="6"/>
        <v>0.05323241568</v>
      </c>
      <c r="R16" s="28">
        <v>13889.0</v>
      </c>
      <c r="S16" s="28">
        <v>16244.0</v>
      </c>
      <c r="T16" s="28">
        <v>17268.0</v>
      </c>
      <c r="U16" s="28">
        <v>16636.0</v>
      </c>
      <c r="V16" s="28">
        <v>15074.0</v>
      </c>
      <c r="W16" s="29">
        <f t="shared" si="7"/>
        <v>1353.666667</v>
      </c>
      <c r="X16" s="29">
        <v>1388.9</v>
      </c>
      <c r="Y16" s="29">
        <f t="shared" si="8"/>
        <v>1168.083333</v>
      </c>
      <c r="Z16" s="25">
        <f t="shared" si="9"/>
        <v>0.04966551866</v>
      </c>
    </row>
    <row r="17">
      <c r="A17" s="1" t="s">
        <v>31</v>
      </c>
      <c r="B17" s="1">
        <v>711.0</v>
      </c>
      <c r="C17" s="5" t="s">
        <v>21</v>
      </c>
      <c r="D17" s="5">
        <v>6.5</v>
      </c>
      <c r="E17" s="5">
        <v>15.0</v>
      </c>
      <c r="F17" s="5">
        <v>12.0</v>
      </c>
      <c r="G17" s="14">
        <v>203000.0</v>
      </c>
      <c r="H17" s="15">
        <v>193500.0</v>
      </c>
      <c r="I17" s="16">
        <f t="shared" si="1"/>
        <v>0.04909560724</v>
      </c>
      <c r="J17" s="26">
        <v>15.8</v>
      </c>
      <c r="K17" s="27">
        <f t="shared" si="2"/>
        <v>2338.4</v>
      </c>
      <c r="L17" s="19">
        <f t="shared" si="3"/>
        <v>9653.8</v>
      </c>
      <c r="M17" s="19">
        <f t="shared" si="4"/>
        <v>10889928.8</v>
      </c>
      <c r="N17" s="15">
        <f t="shared" si="5"/>
        <v>28638000</v>
      </c>
      <c r="O17" s="8" t="s">
        <v>23</v>
      </c>
      <c r="P17" s="21">
        <v>148.0</v>
      </c>
      <c r="Q17" s="22">
        <f t="shared" si="6"/>
        <v>0.0005620601784</v>
      </c>
      <c r="R17" s="28">
        <v>474.0</v>
      </c>
      <c r="S17" s="28">
        <v>618.0</v>
      </c>
      <c r="T17" s="28">
        <v>473.0</v>
      </c>
      <c r="U17" s="28">
        <v>676.0</v>
      </c>
      <c r="V17" s="28">
        <v>515.0</v>
      </c>
      <c r="W17" s="29">
        <f t="shared" si="7"/>
        <v>51.5</v>
      </c>
      <c r="X17" s="29">
        <v>47.4</v>
      </c>
      <c r="Y17" s="29">
        <f t="shared" si="8"/>
        <v>12.33333333</v>
      </c>
      <c r="Z17" s="25">
        <f t="shared" si="9"/>
        <v>0.0005243987131</v>
      </c>
    </row>
    <row r="18">
      <c r="A18" s="1" t="s">
        <v>31</v>
      </c>
      <c r="B18" s="1">
        <v>713.0</v>
      </c>
      <c r="C18" s="5" t="s">
        <v>20</v>
      </c>
      <c r="D18" s="5">
        <v>6.5</v>
      </c>
      <c r="E18" s="5">
        <v>15.0</v>
      </c>
      <c r="F18" s="5">
        <v>12.0</v>
      </c>
      <c r="G18" s="14">
        <v>210000.0</v>
      </c>
      <c r="H18" s="15">
        <v>200000.0</v>
      </c>
      <c r="I18" s="16">
        <f t="shared" si="1"/>
        <v>0.05</v>
      </c>
      <c r="J18" s="26">
        <v>16.13</v>
      </c>
      <c r="K18" s="27">
        <f t="shared" si="2"/>
        <v>5500.33</v>
      </c>
      <c r="L18" s="19">
        <f t="shared" si="3"/>
        <v>9855.43</v>
      </c>
      <c r="M18" s="19">
        <f t="shared" si="4"/>
        <v>25615036.81</v>
      </c>
      <c r="N18" s="15">
        <f t="shared" si="5"/>
        <v>68200000</v>
      </c>
      <c r="O18" s="8" t="s">
        <v>23</v>
      </c>
      <c r="P18" s="21">
        <v>341.0</v>
      </c>
      <c r="Q18" s="22">
        <f t="shared" si="6"/>
        <v>0.001295017033</v>
      </c>
      <c r="R18" s="28">
        <v>450.0</v>
      </c>
      <c r="S18" s="28">
        <v>654.0</v>
      </c>
      <c r="T18" s="28">
        <v>561.0</v>
      </c>
      <c r="U18" s="28">
        <v>728.0</v>
      </c>
      <c r="V18" s="28">
        <v>554.0</v>
      </c>
      <c r="W18" s="29">
        <f t="shared" si="7"/>
        <v>54.5</v>
      </c>
      <c r="X18" s="29">
        <v>45.0</v>
      </c>
      <c r="Y18" s="29">
        <f t="shared" si="8"/>
        <v>28.41666667</v>
      </c>
      <c r="Z18" s="25">
        <f t="shared" si="9"/>
        <v>0.001208242981</v>
      </c>
    </row>
    <row r="19">
      <c r="A19" s="1" t="s">
        <v>32</v>
      </c>
      <c r="B19" s="1">
        <v>711.0</v>
      </c>
      <c r="C19" s="5" t="s">
        <v>21</v>
      </c>
      <c r="D19" s="5">
        <v>7.0</v>
      </c>
      <c r="E19" s="5">
        <v>15.0</v>
      </c>
      <c r="F19" s="5">
        <v>14.0</v>
      </c>
      <c r="G19" s="14">
        <v>241000.0</v>
      </c>
      <c r="H19" s="15">
        <v>229500.0</v>
      </c>
      <c r="I19" s="16">
        <f t="shared" si="1"/>
        <v>0.05010893246</v>
      </c>
      <c r="J19" s="26">
        <v>18.42</v>
      </c>
      <c r="K19" s="27">
        <f t="shared" si="2"/>
        <v>22711.86</v>
      </c>
      <c r="L19" s="19">
        <f t="shared" si="3"/>
        <v>11254.62</v>
      </c>
      <c r="M19" s="19">
        <f t="shared" si="4"/>
        <v>105769132</v>
      </c>
      <c r="N19" s="15">
        <f t="shared" si="5"/>
        <v>282973500</v>
      </c>
      <c r="O19" s="8" t="s">
        <v>23</v>
      </c>
      <c r="P19" s="21">
        <v>1233.0</v>
      </c>
      <c r="Q19" s="22">
        <f t="shared" si="6"/>
        <v>0.004682568919</v>
      </c>
      <c r="R19" s="28">
        <v>1582.0</v>
      </c>
      <c r="S19" s="28">
        <v>1491.0</v>
      </c>
      <c r="T19" s="28">
        <v>1847.0</v>
      </c>
      <c r="U19" s="28">
        <v>2422.0</v>
      </c>
      <c r="V19" s="28">
        <v>2348.0</v>
      </c>
      <c r="W19" s="29">
        <f t="shared" si="7"/>
        <v>124.25</v>
      </c>
      <c r="X19" s="29">
        <v>158.2</v>
      </c>
      <c r="Y19" s="29">
        <f t="shared" si="8"/>
        <v>102.75</v>
      </c>
      <c r="Z19" s="25">
        <f t="shared" si="9"/>
        <v>0.004368808198</v>
      </c>
    </row>
    <row r="20">
      <c r="A20" s="1" t="s">
        <v>32</v>
      </c>
      <c r="B20" s="1">
        <v>723.0</v>
      </c>
      <c r="C20" s="5" t="s">
        <v>33</v>
      </c>
      <c r="D20" s="5">
        <v>7.0</v>
      </c>
      <c r="E20" s="5">
        <v>15.0</v>
      </c>
      <c r="F20" s="5">
        <v>10.0</v>
      </c>
      <c r="G20" s="14">
        <v>245500.0</v>
      </c>
      <c r="H20" s="15">
        <v>234000.0</v>
      </c>
      <c r="I20" s="16">
        <f t="shared" si="1"/>
        <v>0.04914529915</v>
      </c>
      <c r="J20" s="26">
        <v>18.96</v>
      </c>
      <c r="K20" s="27">
        <f t="shared" si="2"/>
        <v>41200.08</v>
      </c>
      <c r="L20" s="19">
        <f t="shared" si="3"/>
        <v>11584.56</v>
      </c>
      <c r="M20" s="19">
        <f t="shared" si="4"/>
        <v>191868772.6</v>
      </c>
      <c r="N20" s="15">
        <f t="shared" si="5"/>
        <v>508482000</v>
      </c>
      <c r="O20" s="8" t="s">
        <v>23</v>
      </c>
      <c r="P20" s="21">
        <v>2173.0</v>
      </c>
      <c r="Q20" s="22">
        <f t="shared" si="6"/>
        <v>0.008252410593</v>
      </c>
      <c r="R20" s="28">
        <v>2460.0</v>
      </c>
      <c r="S20" s="28">
        <v>3479.0</v>
      </c>
      <c r="T20" s="28">
        <v>2646.0</v>
      </c>
      <c r="U20" s="28">
        <v>2563.0</v>
      </c>
      <c r="V20" s="28">
        <v>2851.0</v>
      </c>
      <c r="W20" s="29">
        <f t="shared" si="7"/>
        <v>289.9166667</v>
      </c>
      <c r="X20" s="29">
        <v>246.0</v>
      </c>
      <c r="Y20" s="29">
        <f t="shared" si="8"/>
        <v>181.0833333</v>
      </c>
      <c r="Z20" s="25">
        <f t="shared" si="9"/>
        <v>0.007699448673</v>
      </c>
    </row>
    <row r="21">
      <c r="A21" s="1" t="s">
        <v>34</v>
      </c>
      <c r="B21" s="1">
        <v>711.0</v>
      </c>
      <c r="C21" s="5" t="s">
        <v>21</v>
      </c>
      <c r="D21" s="5">
        <v>7.5</v>
      </c>
      <c r="E21" s="5">
        <v>15.0</v>
      </c>
      <c r="F21" s="5">
        <v>16.0</v>
      </c>
      <c r="G21" s="14">
        <v>302000.0</v>
      </c>
      <c r="H21" s="15">
        <v>287500.0</v>
      </c>
      <c r="I21" s="16">
        <f t="shared" si="1"/>
        <v>0.05043478261</v>
      </c>
      <c r="J21" s="26">
        <v>23.41</v>
      </c>
      <c r="K21" s="27">
        <f t="shared" si="2"/>
        <v>31626.91</v>
      </c>
      <c r="L21" s="19">
        <f t="shared" si="3"/>
        <v>14303.51</v>
      </c>
      <c r="M21" s="19">
        <f t="shared" si="4"/>
        <v>147286519.9</v>
      </c>
      <c r="N21" s="15">
        <f t="shared" si="5"/>
        <v>388412500</v>
      </c>
      <c r="O21" s="8" t="s">
        <v>23</v>
      </c>
      <c r="P21" s="21">
        <v>1351.0</v>
      </c>
      <c r="Q21" s="22">
        <f t="shared" si="6"/>
        <v>0.00513069798</v>
      </c>
      <c r="R21" s="28">
        <v>1469.0</v>
      </c>
      <c r="S21" s="28">
        <v>1312.0</v>
      </c>
      <c r="T21" s="28">
        <v>1654.0</v>
      </c>
      <c r="U21" s="28">
        <v>2711.0</v>
      </c>
      <c r="V21" s="28">
        <v>2281.0</v>
      </c>
      <c r="W21" s="29">
        <f t="shared" si="7"/>
        <v>109.3333333</v>
      </c>
      <c r="X21" s="29">
        <v>146.9</v>
      </c>
      <c r="Y21" s="29">
        <f t="shared" si="8"/>
        <v>112.5833333</v>
      </c>
      <c r="Z21" s="25">
        <f t="shared" si="9"/>
        <v>0.004786909874</v>
      </c>
    </row>
    <row r="22">
      <c r="A22" s="1" t="s">
        <v>35</v>
      </c>
      <c r="B22" s="1">
        <v>711.0</v>
      </c>
      <c r="C22" s="5" t="s">
        <v>21</v>
      </c>
      <c r="D22" s="5">
        <v>6.5</v>
      </c>
      <c r="E22" s="5">
        <v>16.0</v>
      </c>
      <c r="F22" s="5">
        <v>12.0</v>
      </c>
      <c r="G22" s="14">
        <v>210000.0</v>
      </c>
      <c r="H22" s="15">
        <v>210000.0</v>
      </c>
      <c r="I22" s="16">
        <f t="shared" si="1"/>
        <v>0</v>
      </c>
      <c r="J22" s="26">
        <v>15.72</v>
      </c>
      <c r="K22" s="27">
        <f t="shared" si="2"/>
        <v>88818</v>
      </c>
      <c r="L22" s="19">
        <f t="shared" si="3"/>
        <v>9604.92</v>
      </c>
      <c r="M22" s="19">
        <f t="shared" si="4"/>
        <v>413625426</v>
      </c>
      <c r="N22" s="15">
        <f t="shared" si="5"/>
        <v>1186500000</v>
      </c>
      <c r="O22" s="30" t="s">
        <v>36</v>
      </c>
      <c r="P22" s="21">
        <v>5650.0</v>
      </c>
      <c r="Q22" s="22">
        <f t="shared" si="6"/>
        <v>0.02145702708</v>
      </c>
      <c r="R22" s="28">
        <v>6209.0</v>
      </c>
      <c r="S22" s="28">
        <v>5901.0</v>
      </c>
      <c r="T22" s="28">
        <v>7001.0</v>
      </c>
      <c r="U22" s="28">
        <v>7691.0</v>
      </c>
      <c r="V22" s="28">
        <v>7057.0</v>
      </c>
      <c r="W22" s="29">
        <f t="shared" si="7"/>
        <v>491.75</v>
      </c>
      <c r="X22" s="29">
        <v>620.9</v>
      </c>
      <c r="Y22" s="29">
        <f t="shared" si="8"/>
        <v>470.8333333</v>
      </c>
      <c r="Z22" s="25">
        <f t="shared" si="9"/>
        <v>0.0200192752</v>
      </c>
    </row>
    <row r="23">
      <c r="A23" s="1" t="s">
        <v>35</v>
      </c>
      <c r="B23" s="1">
        <v>713.0</v>
      </c>
      <c r="C23" s="5" t="s">
        <v>20</v>
      </c>
      <c r="D23" s="5">
        <v>6.5</v>
      </c>
      <c r="E23" s="5">
        <v>16.0</v>
      </c>
      <c r="F23" s="5">
        <v>12.0</v>
      </c>
      <c r="G23" s="14">
        <v>221000.0</v>
      </c>
      <c r="H23" s="15">
        <v>221000.0</v>
      </c>
      <c r="I23" s="16">
        <f t="shared" si="1"/>
        <v>0</v>
      </c>
      <c r="J23" s="26">
        <v>16.73</v>
      </c>
      <c r="K23" s="27">
        <f t="shared" si="2"/>
        <v>168370.72</v>
      </c>
      <c r="L23" s="19">
        <f t="shared" si="3"/>
        <v>10222.03</v>
      </c>
      <c r="M23" s="19">
        <f t="shared" si="4"/>
        <v>784102443</v>
      </c>
      <c r="N23" s="15">
        <f t="shared" si="5"/>
        <v>2224144000</v>
      </c>
      <c r="O23" s="30" t="s">
        <v>36</v>
      </c>
      <c r="P23" s="21">
        <v>10064.0</v>
      </c>
      <c r="Q23" s="22">
        <f t="shared" si="6"/>
        <v>0.03822009213</v>
      </c>
      <c r="R23" s="28">
        <v>11357.0</v>
      </c>
      <c r="S23" s="28">
        <v>12300.0</v>
      </c>
      <c r="T23" s="28">
        <v>13806.0</v>
      </c>
      <c r="U23" s="28">
        <v>14312.0</v>
      </c>
      <c r="V23" s="28">
        <v>12617.0</v>
      </c>
      <c r="W23" s="29">
        <f t="shared" si="7"/>
        <v>1025</v>
      </c>
      <c r="X23" s="29">
        <v>1135.7</v>
      </c>
      <c r="Y23" s="29">
        <f t="shared" si="8"/>
        <v>838.6666667</v>
      </c>
      <c r="Z23" s="25">
        <f t="shared" si="9"/>
        <v>0.03565911249</v>
      </c>
    </row>
    <row r="24">
      <c r="A24" s="1" t="s">
        <v>37</v>
      </c>
      <c r="B24" s="1">
        <v>711.0</v>
      </c>
      <c r="C24" s="5" t="s">
        <v>27</v>
      </c>
      <c r="D24" s="5">
        <v>7.0</v>
      </c>
      <c r="E24" s="5">
        <v>16.0</v>
      </c>
      <c r="F24" s="5">
        <v>12.0</v>
      </c>
      <c r="G24" s="14">
        <v>232000.0</v>
      </c>
      <c r="H24" s="15">
        <v>221000.0</v>
      </c>
      <c r="I24" s="16">
        <f t="shared" si="1"/>
        <v>0.04977375566</v>
      </c>
      <c r="J24" s="26">
        <v>16.86</v>
      </c>
      <c r="K24" s="27">
        <f t="shared" si="2"/>
        <v>60965.76</v>
      </c>
      <c r="L24" s="19">
        <f t="shared" si="3"/>
        <v>10301.46</v>
      </c>
      <c r="M24" s="19">
        <f t="shared" si="4"/>
        <v>283917544.3</v>
      </c>
      <c r="N24" s="15">
        <f t="shared" si="5"/>
        <v>799136000</v>
      </c>
      <c r="O24" s="30" t="s">
        <v>36</v>
      </c>
      <c r="P24" s="21">
        <v>3616.0</v>
      </c>
      <c r="Q24" s="22">
        <f t="shared" si="6"/>
        <v>0.01373249733</v>
      </c>
      <c r="R24" s="28">
        <v>4238.0</v>
      </c>
      <c r="S24" s="28">
        <v>4717.0</v>
      </c>
      <c r="T24" s="28">
        <v>4164.0</v>
      </c>
      <c r="U24" s="28">
        <v>4789.0</v>
      </c>
      <c r="V24" s="28">
        <v>3663.0</v>
      </c>
      <c r="W24" s="29">
        <f t="shared" si="7"/>
        <v>393.0833333</v>
      </c>
      <c r="X24" s="29">
        <v>423.8</v>
      </c>
      <c r="Y24" s="29">
        <f t="shared" si="8"/>
        <v>301.3333333</v>
      </c>
      <c r="Z24" s="25">
        <f t="shared" si="9"/>
        <v>0.01281233613</v>
      </c>
    </row>
    <row r="25">
      <c r="A25" s="1" t="s">
        <v>37</v>
      </c>
      <c r="B25" s="1">
        <v>711.0</v>
      </c>
      <c r="C25" s="5" t="s">
        <v>21</v>
      </c>
      <c r="D25" s="5">
        <v>7.0</v>
      </c>
      <c r="E25" s="5">
        <v>16.0</v>
      </c>
      <c r="F25" s="5">
        <v>14.0</v>
      </c>
      <c r="G25" s="14">
        <v>238500.0</v>
      </c>
      <c r="H25" s="15">
        <v>227000.0</v>
      </c>
      <c r="I25" s="16">
        <f t="shared" si="1"/>
        <v>0.05066079295</v>
      </c>
      <c r="J25" s="26">
        <v>17.27</v>
      </c>
      <c r="K25" s="27">
        <f t="shared" si="2"/>
        <v>135414.07</v>
      </c>
      <c r="L25" s="19">
        <f t="shared" si="3"/>
        <v>10551.97</v>
      </c>
      <c r="M25" s="19">
        <f t="shared" si="4"/>
        <v>630623324</v>
      </c>
      <c r="N25" s="15">
        <f t="shared" si="5"/>
        <v>1779907000</v>
      </c>
      <c r="O25" s="30" t="s">
        <v>36</v>
      </c>
      <c r="P25" s="21">
        <v>7841.0</v>
      </c>
      <c r="Q25" s="22">
        <f t="shared" si="6"/>
        <v>0.02977779634</v>
      </c>
      <c r="R25" s="28">
        <v>6834.0</v>
      </c>
      <c r="S25" s="28">
        <v>5712.0</v>
      </c>
      <c r="T25" s="28">
        <v>6922.0</v>
      </c>
      <c r="U25" s="28">
        <v>8293.0</v>
      </c>
      <c r="V25" s="28">
        <v>7752.0</v>
      </c>
      <c r="W25" s="29">
        <f t="shared" si="7"/>
        <v>476</v>
      </c>
      <c r="X25" s="29">
        <v>683.4</v>
      </c>
      <c r="Y25" s="29">
        <f t="shared" si="8"/>
        <v>653.4166667</v>
      </c>
      <c r="Z25" s="25">
        <f t="shared" si="9"/>
        <v>0.02778250209</v>
      </c>
    </row>
    <row r="26">
      <c r="A26" s="1" t="s">
        <v>37</v>
      </c>
      <c r="B26" s="1">
        <v>713.0</v>
      </c>
      <c r="C26" s="5" t="s">
        <v>20</v>
      </c>
      <c r="D26" s="5">
        <v>7.0</v>
      </c>
      <c r="E26" s="5">
        <v>16.0</v>
      </c>
      <c r="F26" s="5">
        <v>14.0</v>
      </c>
      <c r="G26" s="14">
        <v>258000.0</v>
      </c>
      <c r="H26" s="15">
        <v>245500.0</v>
      </c>
      <c r="I26" s="16">
        <f t="shared" si="1"/>
        <v>0.05091649695</v>
      </c>
      <c r="J26" s="26">
        <v>18.9</v>
      </c>
      <c r="K26" s="27">
        <f t="shared" si="2"/>
        <v>495652.5</v>
      </c>
      <c r="L26" s="19">
        <f t="shared" si="3"/>
        <v>11547.9</v>
      </c>
      <c r="M26" s="19">
        <f t="shared" si="4"/>
        <v>2308253693</v>
      </c>
      <c r="N26" s="15">
        <f t="shared" si="5"/>
        <v>6438237500</v>
      </c>
      <c r="O26" s="30" t="s">
        <v>36</v>
      </c>
      <c r="P26" s="21">
        <v>26225.0</v>
      </c>
      <c r="Q26" s="22">
        <f t="shared" si="6"/>
        <v>0.09959478499</v>
      </c>
      <c r="R26" s="28">
        <v>18245.0</v>
      </c>
      <c r="S26" s="28">
        <v>22633.0</v>
      </c>
      <c r="T26" s="28">
        <v>26574.0</v>
      </c>
      <c r="U26" s="28">
        <v>26971.0</v>
      </c>
      <c r="V26" s="28">
        <v>28219.0</v>
      </c>
      <c r="W26" s="29">
        <f t="shared" si="7"/>
        <v>1886.083333</v>
      </c>
      <c r="X26" s="29">
        <v>1824.5</v>
      </c>
      <c r="Y26" s="29">
        <f t="shared" si="8"/>
        <v>2185.416667</v>
      </c>
      <c r="Z26" s="25">
        <f t="shared" si="9"/>
        <v>0.09292132602</v>
      </c>
    </row>
    <row r="27">
      <c r="A27" s="1" t="s">
        <v>37</v>
      </c>
      <c r="B27" s="1">
        <v>723.0</v>
      </c>
      <c r="C27" s="5" t="s">
        <v>33</v>
      </c>
      <c r="D27" s="5">
        <v>7.0</v>
      </c>
      <c r="E27" s="5">
        <v>16.0</v>
      </c>
      <c r="F27" s="5">
        <v>12.0</v>
      </c>
      <c r="G27" s="14">
        <v>265000.0</v>
      </c>
      <c r="H27" s="15">
        <v>252500.0</v>
      </c>
      <c r="I27" s="16">
        <f t="shared" si="1"/>
        <v>0.0495049505</v>
      </c>
      <c r="J27" s="26">
        <v>19.7</v>
      </c>
      <c r="K27" s="27">
        <f t="shared" si="2"/>
        <v>9081.7</v>
      </c>
      <c r="L27" s="19">
        <f t="shared" si="3"/>
        <v>12036.7</v>
      </c>
      <c r="M27" s="19">
        <f t="shared" si="4"/>
        <v>42293476.9</v>
      </c>
      <c r="N27" s="15">
        <f t="shared" si="5"/>
        <v>116402500</v>
      </c>
      <c r="O27" s="30" t="s">
        <v>36</v>
      </c>
      <c r="P27" s="21">
        <v>461.0</v>
      </c>
      <c r="Q27" s="22">
        <f t="shared" si="6"/>
        <v>0.001750741502</v>
      </c>
      <c r="R27" s="28">
        <v>619.0</v>
      </c>
      <c r="S27" s="28">
        <v>2785.0</v>
      </c>
      <c r="T27" s="28">
        <v>1219.0</v>
      </c>
      <c r="U27" s="28">
        <v>566.0</v>
      </c>
      <c r="V27" s="28">
        <v>718.0</v>
      </c>
      <c r="W27" s="29">
        <f t="shared" si="7"/>
        <v>232.0833333</v>
      </c>
      <c r="X27" s="29">
        <v>61.9</v>
      </c>
      <c r="Y27" s="29">
        <f t="shared" si="8"/>
        <v>38.41666667</v>
      </c>
      <c r="Z27" s="25">
        <f t="shared" si="9"/>
        <v>0.001633431127</v>
      </c>
    </row>
    <row r="28">
      <c r="A28" s="1" t="s">
        <v>37</v>
      </c>
      <c r="B28" s="1">
        <v>727.0</v>
      </c>
      <c r="C28" s="5" t="s">
        <v>21</v>
      </c>
      <c r="D28" s="5">
        <v>7.0</v>
      </c>
      <c r="E28" s="5">
        <v>16.0</v>
      </c>
      <c r="F28" s="5">
        <v>12.0</v>
      </c>
      <c r="G28" s="14">
        <v>238500.0</v>
      </c>
      <c r="H28" s="15">
        <v>227000.0</v>
      </c>
      <c r="I28" s="16">
        <f t="shared" si="1"/>
        <v>0.05066079295</v>
      </c>
      <c r="J28" s="26">
        <v>17.1</v>
      </c>
      <c r="K28" s="27">
        <f t="shared" si="2"/>
        <v>0</v>
      </c>
      <c r="L28" s="19">
        <f t="shared" si="3"/>
        <v>10448.1</v>
      </c>
      <c r="M28" s="19">
        <f t="shared" si="4"/>
        <v>0</v>
      </c>
      <c r="N28" s="15">
        <f t="shared" si="5"/>
        <v>0</v>
      </c>
      <c r="O28" s="30" t="s">
        <v>36</v>
      </c>
      <c r="P28" s="21">
        <v>0.0</v>
      </c>
      <c r="Q28" s="22">
        <f t="shared" si="6"/>
        <v>0</v>
      </c>
      <c r="R28" s="28">
        <v>3.0</v>
      </c>
      <c r="S28" s="28">
        <v>0.0</v>
      </c>
      <c r="T28" s="28">
        <v>903.0</v>
      </c>
      <c r="U28" s="28">
        <v>1291.0</v>
      </c>
      <c r="V28" s="28">
        <v>2222.0</v>
      </c>
      <c r="W28" s="29">
        <f t="shared" si="7"/>
        <v>0</v>
      </c>
      <c r="X28" s="29">
        <v>0.3</v>
      </c>
      <c r="Y28" s="29">
        <f t="shared" si="8"/>
        <v>0</v>
      </c>
      <c r="Z28" s="25">
        <f t="shared" si="9"/>
        <v>0</v>
      </c>
    </row>
    <row r="29">
      <c r="A29" s="1" t="s">
        <v>38</v>
      </c>
      <c r="B29" s="1">
        <v>711.0</v>
      </c>
      <c r="C29" s="5" t="s">
        <v>21</v>
      </c>
      <c r="D29" s="5">
        <v>7.5</v>
      </c>
      <c r="E29" s="5">
        <v>16.0</v>
      </c>
      <c r="F29" s="5">
        <v>16.0</v>
      </c>
      <c r="G29" s="15">
        <v>333000.0</v>
      </c>
      <c r="H29" s="15">
        <v>317000.0</v>
      </c>
      <c r="I29" s="16">
        <f t="shared" si="1"/>
        <v>0.05047318612</v>
      </c>
      <c r="J29" s="26">
        <v>23.94</v>
      </c>
      <c r="K29" s="27">
        <f t="shared" si="2"/>
        <v>105192.36</v>
      </c>
      <c r="L29" s="19">
        <f t="shared" si="3"/>
        <v>14627.34</v>
      </c>
      <c r="M29" s="19">
        <f t="shared" si="4"/>
        <v>489880820.5</v>
      </c>
      <c r="N29" s="15">
        <f t="shared" si="5"/>
        <v>1392898000</v>
      </c>
      <c r="O29" s="30" t="s">
        <v>36</v>
      </c>
      <c r="P29" s="21">
        <v>4394.0</v>
      </c>
      <c r="Q29" s="22">
        <f t="shared" si="6"/>
        <v>0.01668711097</v>
      </c>
      <c r="R29" s="28">
        <v>5080.0</v>
      </c>
      <c r="S29" s="28">
        <v>4675.0</v>
      </c>
      <c r="T29" s="28">
        <v>5341.0</v>
      </c>
      <c r="U29" s="28">
        <v>6528.0</v>
      </c>
      <c r="V29" s="28">
        <v>5450.0</v>
      </c>
      <c r="W29" s="29">
        <f t="shared" si="7"/>
        <v>389.5833333</v>
      </c>
      <c r="X29" s="29">
        <v>508.0</v>
      </c>
      <c r="Y29" s="29">
        <f t="shared" si="8"/>
        <v>366.1666667</v>
      </c>
      <c r="Z29" s="25">
        <f t="shared" si="9"/>
        <v>0.0155689726</v>
      </c>
    </row>
    <row r="30">
      <c r="A30" s="1" t="s">
        <v>38</v>
      </c>
      <c r="B30" s="1">
        <v>713.0</v>
      </c>
      <c r="C30" s="5" t="s">
        <v>20</v>
      </c>
      <c r="D30" s="5">
        <v>7.5</v>
      </c>
      <c r="E30" s="5">
        <v>16.0</v>
      </c>
      <c r="F30" s="5">
        <v>16.0</v>
      </c>
      <c r="G30" s="15">
        <v>342500.0</v>
      </c>
      <c r="H30" s="15">
        <v>326000.0</v>
      </c>
      <c r="I30" s="16">
        <f t="shared" si="1"/>
        <v>0.05061349693</v>
      </c>
      <c r="J30" s="26">
        <v>25.14</v>
      </c>
      <c r="K30" s="27">
        <f t="shared" si="2"/>
        <v>281366.88</v>
      </c>
      <c r="L30" s="19">
        <f t="shared" si="3"/>
        <v>15360.54</v>
      </c>
      <c r="M30" s="19">
        <f t="shared" si="4"/>
        <v>1310325560</v>
      </c>
      <c r="N30" s="15">
        <f t="shared" si="5"/>
        <v>3648592000</v>
      </c>
      <c r="O30" s="30" t="s">
        <v>36</v>
      </c>
      <c r="P30" s="21">
        <v>11192.0</v>
      </c>
      <c r="Q30" s="22">
        <f t="shared" si="6"/>
        <v>0.04250390214</v>
      </c>
      <c r="R30" s="28">
        <v>10414.0</v>
      </c>
      <c r="S30" s="28">
        <v>11759.0</v>
      </c>
      <c r="T30" s="28">
        <v>13913.0</v>
      </c>
      <c r="U30" s="28">
        <v>16187.0</v>
      </c>
      <c r="V30" s="28">
        <v>21008.0</v>
      </c>
      <c r="W30" s="29">
        <f t="shared" si="7"/>
        <v>979.9166667</v>
      </c>
      <c r="X30" s="29">
        <v>1041.4</v>
      </c>
      <c r="Y30" s="29">
        <f t="shared" si="8"/>
        <v>932.6666667</v>
      </c>
      <c r="Z30" s="25">
        <f t="shared" si="9"/>
        <v>0.03965588106</v>
      </c>
    </row>
    <row r="31">
      <c r="A31" s="1" t="s">
        <v>38</v>
      </c>
      <c r="B31" s="1">
        <v>723.0</v>
      </c>
      <c r="C31" s="5" t="s">
        <v>33</v>
      </c>
      <c r="D31" s="5">
        <v>7.5</v>
      </c>
      <c r="E31" s="5">
        <v>16.0</v>
      </c>
      <c r="F31" s="5">
        <v>14.0</v>
      </c>
      <c r="G31" s="15">
        <v>293000.0</v>
      </c>
      <c r="H31" s="15">
        <v>279000.0</v>
      </c>
      <c r="I31" s="16">
        <f t="shared" si="1"/>
        <v>0.05017921147</v>
      </c>
      <c r="J31" s="26">
        <v>21.94</v>
      </c>
      <c r="K31" s="27">
        <f t="shared" si="2"/>
        <v>4453.82</v>
      </c>
      <c r="L31" s="19">
        <f t="shared" si="3"/>
        <v>13405.34</v>
      </c>
      <c r="M31" s="19">
        <f t="shared" si="4"/>
        <v>20741439.74</v>
      </c>
      <c r="N31" s="15">
        <f t="shared" si="5"/>
        <v>56637000</v>
      </c>
      <c r="O31" s="30" t="s">
        <v>36</v>
      </c>
      <c r="P31" s="21">
        <v>203.0</v>
      </c>
      <c r="Q31" s="22">
        <f t="shared" si="6"/>
        <v>0.0007709338934</v>
      </c>
      <c r="R31" s="28">
        <v>678.0</v>
      </c>
      <c r="S31" s="28"/>
      <c r="T31" s="28"/>
      <c r="U31" s="28"/>
      <c r="V31" s="28"/>
      <c r="W31" s="29">
        <f t="shared" si="7"/>
        <v>0</v>
      </c>
      <c r="X31" s="29">
        <v>67.8</v>
      </c>
      <c r="Y31" s="29">
        <f t="shared" si="8"/>
        <v>16.91666667</v>
      </c>
      <c r="Z31" s="25">
        <f t="shared" si="9"/>
        <v>0.0007192766132</v>
      </c>
    </row>
    <row r="32">
      <c r="A32" s="1" t="s">
        <v>38</v>
      </c>
      <c r="B32" s="1">
        <v>747.0</v>
      </c>
      <c r="C32" s="5" t="s">
        <v>20</v>
      </c>
      <c r="D32" s="5">
        <v>7.5</v>
      </c>
      <c r="E32" s="5">
        <v>16.0</v>
      </c>
      <c r="F32" s="5">
        <v>16.0</v>
      </c>
      <c r="G32" s="15">
        <v>380500.0</v>
      </c>
      <c r="H32" s="15">
        <v>362500.0</v>
      </c>
      <c r="I32" s="16">
        <f t="shared" si="1"/>
        <v>0.04965517241</v>
      </c>
      <c r="J32" s="26">
        <v>28.33</v>
      </c>
      <c r="K32" s="27">
        <f t="shared" si="2"/>
        <v>74762.87</v>
      </c>
      <c r="L32" s="19">
        <f t="shared" si="3"/>
        <v>17309.63</v>
      </c>
      <c r="M32" s="19">
        <f t="shared" si="4"/>
        <v>348170685.6</v>
      </c>
      <c r="N32" s="15">
        <f t="shared" si="5"/>
        <v>956637500</v>
      </c>
      <c r="O32" s="30" t="s">
        <v>36</v>
      </c>
      <c r="P32" s="21">
        <v>2639.0</v>
      </c>
      <c r="Q32" s="22">
        <f t="shared" si="6"/>
        <v>0.01002214061</v>
      </c>
      <c r="R32" s="28">
        <v>2845.0</v>
      </c>
      <c r="S32" s="28">
        <v>3255.0</v>
      </c>
      <c r="T32" s="28">
        <v>3043.0</v>
      </c>
      <c r="U32" s="28">
        <v>3487.0</v>
      </c>
      <c r="V32" s="28">
        <v>2920.0</v>
      </c>
      <c r="W32" s="29">
        <f t="shared" si="7"/>
        <v>271.25</v>
      </c>
      <c r="X32" s="29">
        <v>284.5</v>
      </c>
      <c r="Y32" s="29">
        <f t="shared" si="8"/>
        <v>219.9166667</v>
      </c>
      <c r="Z32" s="25">
        <f t="shared" si="9"/>
        <v>0.009350595972</v>
      </c>
    </row>
    <row r="33">
      <c r="A33" s="1" t="s">
        <v>39</v>
      </c>
      <c r="B33" s="1">
        <v>711.0</v>
      </c>
      <c r="C33" s="5" t="s">
        <v>27</v>
      </c>
      <c r="D33" s="5">
        <v>8.25</v>
      </c>
      <c r="E33" s="5">
        <v>16.0</v>
      </c>
      <c r="F33" s="5">
        <v>14.0</v>
      </c>
      <c r="G33" s="15">
        <v>359500.0</v>
      </c>
      <c r="H33" s="15">
        <v>342500.0</v>
      </c>
      <c r="I33" s="16">
        <f t="shared" si="1"/>
        <v>0.0496350365</v>
      </c>
      <c r="J33" s="26">
        <v>27.95</v>
      </c>
      <c r="K33" s="27">
        <f t="shared" si="2"/>
        <v>99054.8</v>
      </c>
      <c r="L33" s="19">
        <f t="shared" si="3"/>
        <v>17077.45</v>
      </c>
      <c r="M33" s="19">
        <f t="shared" si="4"/>
        <v>461298203.6</v>
      </c>
      <c r="N33" s="15">
        <f t="shared" si="5"/>
        <v>1213820000</v>
      </c>
      <c r="O33" s="30" t="s">
        <v>36</v>
      </c>
      <c r="P33" s="21">
        <v>3544.0</v>
      </c>
      <c r="Q33" s="22">
        <f t="shared" si="6"/>
        <v>0.01345906265</v>
      </c>
      <c r="R33" s="28">
        <v>3443.0</v>
      </c>
      <c r="S33" s="28">
        <v>3139.0</v>
      </c>
      <c r="T33" s="28">
        <v>3539.0</v>
      </c>
      <c r="U33" s="28">
        <v>4566.0</v>
      </c>
      <c r="V33" s="28">
        <v>3499.0</v>
      </c>
      <c r="W33" s="29">
        <f t="shared" si="7"/>
        <v>261.5833333</v>
      </c>
      <c r="X33" s="29">
        <v>344.3</v>
      </c>
      <c r="Y33" s="29">
        <f t="shared" si="8"/>
        <v>295.3333333</v>
      </c>
      <c r="Z33" s="25">
        <f t="shared" si="9"/>
        <v>0.01255722324</v>
      </c>
    </row>
    <row r="34">
      <c r="A34" s="1" t="s">
        <v>39</v>
      </c>
      <c r="B34" s="1">
        <v>713.0</v>
      </c>
      <c r="C34" s="5" t="s">
        <v>20</v>
      </c>
      <c r="D34" s="5">
        <v>8.25</v>
      </c>
      <c r="E34" s="5">
        <v>16.0</v>
      </c>
      <c r="F34" s="5">
        <v>18.0</v>
      </c>
      <c r="G34" s="15">
        <v>362500.0</v>
      </c>
      <c r="H34" s="15">
        <v>345000.0</v>
      </c>
      <c r="I34" s="16">
        <f t="shared" si="1"/>
        <v>0.05072463768</v>
      </c>
      <c r="J34" s="26">
        <v>28.53</v>
      </c>
      <c r="K34" s="27">
        <f t="shared" si="2"/>
        <v>66275.19</v>
      </c>
      <c r="L34" s="19">
        <f t="shared" si="3"/>
        <v>17431.83</v>
      </c>
      <c r="M34" s="19">
        <f t="shared" si="4"/>
        <v>308643559.8</v>
      </c>
      <c r="N34" s="15">
        <f t="shared" si="5"/>
        <v>801435000</v>
      </c>
      <c r="O34" s="30" t="s">
        <v>36</v>
      </c>
      <c r="P34" s="21">
        <v>2323.0</v>
      </c>
      <c r="Q34" s="22">
        <f t="shared" si="6"/>
        <v>0.008822066179</v>
      </c>
      <c r="R34" s="28">
        <v>3022.0</v>
      </c>
      <c r="S34" s="28">
        <v>3945.0</v>
      </c>
      <c r="T34" s="28">
        <v>5158.0</v>
      </c>
      <c r="U34" s="28">
        <v>6568.0</v>
      </c>
      <c r="V34" s="28">
        <v>6417.0</v>
      </c>
      <c r="W34" s="29">
        <f t="shared" si="7"/>
        <v>328.75</v>
      </c>
      <c r="X34" s="29">
        <v>302.2</v>
      </c>
      <c r="Y34" s="29">
        <f t="shared" si="8"/>
        <v>193.5833333</v>
      </c>
      <c r="Z34" s="25">
        <f t="shared" si="9"/>
        <v>0.008230933855</v>
      </c>
    </row>
    <row r="35">
      <c r="A35" s="1" t="s">
        <v>39</v>
      </c>
      <c r="B35" s="1">
        <v>737.0</v>
      </c>
      <c r="C35" s="5" t="s">
        <v>20</v>
      </c>
      <c r="D35" s="5">
        <v>8.25</v>
      </c>
      <c r="E35" s="5">
        <v>16.0</v>
      </c>
      <c r="F35" s="5">
        <v>18.0</v>
      </c>
      <c r="G35" s="15">
        <v>365500.0</v>
      </c>
      <c r="H35" s="15">
        <v>348000.0</v>
      </c>
      <c r="I35" s="16">
        <f t="shared" si="1"/>
        <v>0.05028735632</v>
      </c>
      <c r="J35" s="26">
        <v>29.55</v>
      </c>
      <c r="K35" s="27">
        <f t="shared" si="2"/>
        <v>134452.5</v>
      </c>
      <c r="L35" s="19">
        <f t="shared" si="3"/>
        <v>18055.05</v>
      </c>
      <c r="M35" s="19">
        <f t="shared" si="4"/>
        <v>626145292.5</v>
      </c>
      <c r="N35" s="15">
        <f t="shared" si="5"/>
        <v>1583400000</v>
      </c>
      <c r="O35" s="30" t="s">
        <v>36</v>
      </c>
      <c r="P35" s="21">
        <v>4550.0</v>
      </c>
      <c r="Q35" s="22">
        <f t="shared" si="6"/>
        <v>0.01727955278</v>
      </c>
      <c r="R35" s="28">
        <v>4269.0</v>
      </c>
      <c r="S35" s="28">
        <v>2543.0</v>
      </c>
      <c r="T35" s="28">
        <v>4297.0</v>
      </c>
      <c r="U35" s="28">
        <v>5642.0</v>
      </c>
      <c r="V35" s="28">
        <v>6831.0</v>
      </c>
      <c r="W35" s="29">
        <f t="shared" si="7"/>
        <v>211.9166667</v>
      </c>
      <c r="X35" s="29">
        <v>426.9</v>
      </c>
      <c r="Y35" s="29">
        <f t="shared" si="8"/>
        <v>379.1666667</v>
      </c>
      <c r="Z35" s="25">
        <f t="shared" si="9"/>
        <v>0.01612171719</v>
      </c>
    </row>
    <row r="36">
      <c r="A36" s="1" t="s">
        <v>39</v>
      </c>
      <c r="B36" s="1">
        <v>747.0</v>
      </c>
      <c r="C36" s="5" t="s">
        <v>20</v>
      </c>
      <c r="D36" s="5">
        <v>8.25</v>
      </c>
      <c r="E36" s="5">
        <v>16.0</v>
      </c>
      <c r="F36" s="5">
        <v>18.0</v>
      </c>
      <c r="G36" s="15">
        <v>364500.0</v>
      </c>
      <c r="H36" s="15">
        <v>347000.0</v>
      </c>
      <c r="I36" s="16">
        <f t="shared" si="1"/>
        <v>0.05043227666</v>
      </c>
      <c r="J36" s="26">
        <v>29.35</v>
      </c>
      <c r="K36" s="27">
        <f t="shared" si="2"/>
        <v>504144.95</v>
      </c>
      <c r="L36" s="19">
        <f t="shared" si="3"/>
        <v>17932.85</v>
      </c>
      <c r="M36" s="19">
        <f t="shared" si="4"/>
        <v>2347803032</v>
      </c>
      <c r="N36" s="15">
        <f t="shared" si="5"/>
        <v>5960419000</v>
      </c>
      <c r="O36" s="30" t="s">
        <v>36</v>
      </c>
      <c r="P36" s="21">
        <v>17177.0</v>
      </c>
      <c r="Q36" s="22">
        <f t="shared" si="6"/>
        <v>0.06523316003</v>
      </c>
      <c r="R36" s="28">
        <v>14679.0</v>
      </c>
      <c r="S36" s="28">
        <v>16287.0</v>
      </c>
      <c r="T36" s="28">
        <v>23859.0</v>
      </c>
      <c r="U36" s="28">
        <v>27615.0</v>
      </c>
      <c r="V36" s="28">
        <v>25986.0</v>
      </c>
      <c r="W36" s="29">
        <f t="shared" si="7"/>
        <v>1357.25</v>
      </c>
      <c r="X36" s="29">
        <v>1467.9</v>
      </c>
      <c r="Y36" s="29">
        <f t="shared" si="8"/>
        <v>1431.416667</v>
      </c>
      <c r="Z36" s="25">
        <f t="shared" si="9"/>
        <v>0.06086213983</v>
      </c>
    </row>
    <row r="37">
      <c r="A37" s="1" t="s">
        <v>40</v>
      </c>
      <c r="B37" s="1">
        <v>717.0</v>
      </c>
      <c r="C37" s="5" t="s">
        <v>21</v>
      </c>
      <c r="D37" s="5">
        <v>8.25</v>
      </c>
      <c r="E37" s="5">
        <v>20.0</v>
      </c>
      <c r="F37" s="5">
        <v>16.0</v>
      </c>
      <c r="G37" s="15">
        <v>451500.0</v>
      </c>
      <c r="H37" s="15">
        <v>430000.0</v>
      </c>
      <c r="I37" s="16">
        <f t="shared" si="1"/>
        <v>0.05</v>
      </c>
      <c r="J37" s="26">
        <v>34.18</v>
      </c>
      <c r="K37" s="27">
        <f t="shared" si="2"/>
        <v>27207.28</v>
      </c>
      <c r="L37" s="19">
        <f t="shared" si="3"/>
        <v>20883.98</v>
      </c>
      <c r="M37" s="19">
        <f t="shared" si="4"/>
        <v>126704303</v>
      </c>
      <c r="N37" s="15">
        <f t="shared" si="5"/>
        <v>342280000</v>
      </c>
      <c r="O37" s="8" t="s">
        <v>41</v>
      </c>
      <c r="P37" s="21">
        <v>796.0</v>
      </c>
      <c r="Q37" s="22">
        <f t="shared" si="6"/>
        <v>0.003022972311</v>
      </c>
      <c r="R37" s="28">
        <v>1205.0</v>
      </c>
      <c r="S37" s="28">
        <v>722.0</v>
      </c>
      <c r="T37" s="28">
        <v>1492.0</v>
      </c>
      <c r="U37" s="28">
        <v>1422.0</v>
      </c>
      <c r="V37" s="28">
        <v>1124.0</v>
      </c>
      <c r="W37" s="29">
        <f t="shared" si="7"/>
        <v>60.16666667</v>
      </c>
      <c r="X37" s="29">
        <v>120.5</v>
      </c>
      <c r="Y37" s="29">
        <f t="shared" si="8"/>
        <v>66.33333333</v>
      </c>
      <c r="Z37" s="25">
        <f t="shared" si="9"/>
        <v>0.0028204147</v>
      </c>
    </row>
    <row r="38">
      <c r="A38" s="1" t="s">
        <v>40</v>
      </c>
      <c r="B38" s="1">
        <v>737.0</v>
      </c>
      <c r="C38" s="5" t="s">
        <v>20</v>
      </c>
      <c r="D38" s="5">
        <v>8.25</v>
      </c>
      <c r="E38" s="5">
        <v>20.0</v>
      </c>
      <c r="F38" s="5">
        <v>18.0</v>
      </c>
      <c r="G38" s="15">
        <v>487000.0</v>
      </c>
      <c r="H38" s="15">
        <v>464000.0</v>
      </c>
      <c r="I38" s="16">
        <f t="shared" si="1"/>
        <v>0.04956896552</v>
      </c>
      <c r="J38" s="26">
        <v>37.28</v>
      </c>
      <c r="K38" s="27">
        <f t="shared" si="2"/>
        <v>48277.6</v>
      </c>
      <c r="L38" s="19">
        <f t="shared" si="3"/>
        <v>22778.08</v>
      </c>
      <c r="M38" s="19">
        <f t="shared" si="4"/>
        <v>224828783.2</v>
      </c>
      <c r="N38" s="15">
        <f t="shared" si="5"/>
        <v>600880000</v>
      </c>
      <c r="O38" s="8" t="s">
        <v>41</v>
      </c>
      <c r="P38" s="21">
        <v>1295.0</v>
      </c>
      <c r="Q38" s="22">
        <f t="shared" si="6"/>
        <v>0.004918026561</v>
      </c>
      <c r="R38" s="28">
        <v>6152.0</v>
      </c>
      <c r="S38" s="28">
        <v>6554.0</v>
      </c>
      <c r="T38" s="28">
        <v>9487.0</v>
      </c>
      <c r="U38" s="28">
        <v>11354.0</v>
      </c>
      <c r="V38" s="28">
        <v>11073.0</v>
      </c>
      <c r="W38" s="29">
        <f t="shared" si="7"/>
        <v>546.1666667</v>
      </c>
      <c r="X38" s="29">
        <v>615.2</v>
      </c>
      <c r="Y38" s="29">
        <f t="shared" si="8"/>
        <v>107.9166667</v>
      </c>
      <c r="Z38" s="25">
        <f t="shared" si="9"/>
        <v>0.00458848874</v>
      </c>
    </row>
    <row r="39">
      <c r="A39" s="1" t="s">
        <v>40</v>
      </c>
      <c r="B39" s="1">
        <v>747.0</v>
      </c>
      <c r="C39" s="5" t="s">
        <v>20</v>
      </c>
      <c r="D39" s="5">
        <v>8.25</v>
      </c>
      <c r="E39" s="5">
        <v>20.0</v>
      </c>
      <c r="F39" s="5">
        <v>18.0</v>
      </c>
      <c r="G39" s="15">
        <v>467500.0</v>
      </c>
      <c r="H39" s="15">
        <v>445000.0</v>
      </c>
      <c r="I39" s="16">
        <f t="shared" si="1"/>
        <v>0.05056179775</v>
      </c>
      <c r="J39" s="26">
        <v>35.5</v>
      </c>
      <c r="K39" s="27">
        <f t="shared" si="2"/>
        <v>235578</v>
      </c>
      <c r="L39" s="19">
        <f t="shared" si="3"/>
        <v>21690.5</v>
      </c>
      <c r="M39" s="19">
        <f t="shared" si="4"/>
        <v>1097086746</v>
      </c>
      <c r="N39" s="15">
        <f t="shared" si="5"/>
        <v>2953020000</v>
      </c>
      <c r="O39" s="8" t="s">
        <v>41</v>
      </c>
      <c r="P39" s="21">
        <v>6636.0</v>
      </c>
      <c r="Q39" s="22">
        <f t="shared" si="6"/>
        <v>0.02520156313</v>
      </c>
      <c r="R39" s="28">
        <v>930.0</v>
      </c>
      <c r="S39" s="28">
        <v>649.0</v>
      </c>
      <c r="T39" s="28">
        <v>1433.0</v>
      </c>
      <c r="U39" s="28">
        <v>1608.0</v>
      </c>
      <c r="V39" s="28">
        <v>2395.0</v>
      </c>
      <c r="W39" s="29">
        <f t="shared" si="7"/>
        <v>54.08333333</v>
      </c>
      <c r="X39" s="29">
        <v>93.0</v>
      </c>
      <c r="Y39" s="29">
        <f t="shared" si="8"/>
        <v>553</v>
      </c>
      <c r="Z39" s="25">
        <f t="shared" si="9"/>
        <v>0.02351290446</v>
      </c>
    </row>
    <row r="40">
      <c r="A40" s="1" t="s">
        <v>42</v>
      </c>
      <c r="B40" s="1">
        <v>717.0</v>
      </c>
      <c r="C40" s="5" t="s">
        <v>21</v>
      </c>
      <c r="D40" s="5">
        <v>9.0</v>
      </c>
      <c r="E40" s="5">
        <v>20.0</v>
      </c>
      <c r="F40" s="5">
        <v>16.0</v>
      </c>
      <c r="G40" s="15">
        <v>473500.0</v>
      </c>
      <c r="H40" s="15">
        <v>451000.0</v>
      </c>
      <c r="I40" s="16">
        <f t="shared" si="1"/>
        <v>0.04988913525</v>
      </c>
      <c r="J40" s="26">
        <v>38.89</v>
      </c>
      <c r="K40" s="27">
        <f t="shared" si="2"/>
        <v>18200.52</v>
      </c>
      <c r="L40" s="19">
        <f t="shared" si="3"/>
        <v>23761.79</v>
      </c>
      <c r="M40" s="19">
        <f t="shared" si="4"/>
        <v>84759821.64</v>
      </c>
      <c r="N40" s="15">
        <f t="shared" si="5"/>
        <v>211068000</v>
      </c>
      <c r="O40" s="8" t="s">
        <v>41</v>
      </c>
      <c r="P40" s="21">
        <v>468.0</v>
      </c>
      <c r="Q40" s="22">
        <f t="shared" si="6"/>
        <v>0.001777325429</v>
      </c>
      <c r="R40" s="28">
        <v>567.0</v>
      </c>
      <c r="S40" s="28">
        <v>437.0</v>
      </c>
      <c r="T40" s="28">
        <v>591.0</v>
      </c>
      <c r="U40" s="28">
        <v>560.0</v>
      </c>
      <c r="V40" s="28">
        <v>608.0</v>
      </c>
      <c r="W40" s="29">
        <f t="shared" si="7"/>
        <v>36.41666667</v>
      </c>
      <c r="X40" s="29">
        <v>56.7</v>
      </c>
      <c r="Y40" s="29">
        <f t="shared" si="8"/>
        <v>39</v>
      </c>
      <c r="Z40" s="25">
        <f t="shared" si="9"/>
        <v>0.001658233768</v>
      </c>
    </row>
    <row r="41">
      <c r="A41" s="1" t="s">
        <v>42</v>
      </c>
      <c r="B41" s="1">
        <v>737.0</v>
      </c>
      <c r="C41" s="5" t="s">
        <v>20</v>
      </c>
      <c r="D41" s="5">
        <v>9.0</v>
      </c>
      <c r="E41" s="5">
        <v>20.0</v>
      </c>
      <c r="F41" s="5">
        <v>18.0</v>
      </c>
      <c r="G41" s="15">
        <v>541000.0</v>
      </c>
      <c r="H41" s="15">
        <v>515000.0</v>
      </c>
      <c r="I41" s="16">
        <f t="shared" si="1"/>
        <v>0.05048543689</v>
      </c>
      <c r="J41" s="26">
        <v>43.5</v>
      </c>
      <c r="K41" s="27">
        <f t="shared" si="2"/>
        <v>28318.5</v>
      </c>
      <c r="L41" s="19">
        <f t="shared" si="3"/>
        <v>26578.5</v>
      </c>
      <c r="M41" s="19">
        <f t="shared" si="4"/>
        <v>131879254.5</v>
      </c>
      <c r="N41" s="15">
        <f t="shared" si="5"/>
        <v>335265000</v>
      </c>
      <c r="O41" s="8" t="s">
        <v>41</v>
      </c>
      <c r="P41" s="21">
        <v>651.0</v>
      </c>
      <c r="Q41" s="22">
        <f t="shared" si="6"/>
        <v>0.002472305244</v>
      </c>
      <c r="R41" s="28">
        <v>826.0</v>
      </c>
      <c r="S41" s="28">
        <v>740.0</v>
      </c>
      <c r="T41" s="28">
        <v>848.0</v>
      </c>
      <c r="U41" s="28">
        <v>967.0</v>
      </c>
      <c r="V41" s="28">
        <v>1002.0</v>
      </c>
      <c r="W41" s="29">
        <f t="shared" si="7"/>
        <v>61.66666667</v>
      </c>
      <c r="X41" s="29">
        <v>82.6</v>
      </c>
      <c r="Y41" s="29">
        <f t="shared" si="8"/>
        <v>54.25</v>
      </c>
      <c r="Z41" s="25">
        <f t="shared" si="9"/>
        <v>0.002306645691</v>
      </c>
    </row>
    <row r="42">
      <c r="A42" s="1" t="s">
        <v>42</v>
      </c>
      <c r="B42" s="1">
        <v>746.0</v>
      </c>
      <c r="C42" s="5" t="s">
        <v>20</v>
      </c>
      <c r="D42" s="5">
        <v>9.0</v>
      </c>
      <c r="E42" s="5">
        <v>20.0</v>
      </c>
      <c r="F42" s="5">
        <v>16.0</v>
      </c>
      <c r="G42" s="15">
        <v>483000.0</v>
      </c>
      <c r="H42" s="15">
        <v>460000.0</v>
      </c>
      <c r="I42" s="16">
        <f t="shared" si="1"/>
        <v>0.05</v>
      </c>
      <c r="J42" s="26">
        <v>38.6</v>
      </c>
      <c r="K42" s="27">
        <f t="shared" si="2"/>
        <v>35820.8</v>
      </c>
      <c r="L42" s="19">
        <f t="shared" si="3"/>
        <v>23584.6</v>
      </c>
      <c r="M42" s="19">
        <f t="shared" si="4"/>
        <v>166817465.6</v>
      </c>
      <c r="N42" s="15">
        <f t="shared" si="5"/>
        <v>426880000</v>
      </c>
      <c r="O42" s="8" t="s">
        <v>41</v>
      </c>
      <c r="P42" s="21">
        <v>928.0</v>
      </c>
      <c r="Q42" s="22">
        <f t="shared" si="6"/>
        <v>0.003524269227</v>
      </c>
      <c r="R42" s="28">
        <v>365.0</v>
      </c>
      <c r="S42" s="28">
        <v>696.0</v>
      </c>
      <c r="T42" s="28">
        <v>626.0</v>
      </c>
      <c r="U42" s="28">
        <v>622.0</v>
      </c>
      <c r="V42" s="28">
        <v>758.0</v>
      </c>
      <c r="W42" s="29">
        <f t="shared" si="7"/>
        <v>58</v>
      </c>
      <c r="X42" s="29">
        <v>36.5</v>
      </c>
      <c r="Y42" s="29">
        <f t="shared" si="8"/>
        <v>77.33333333</v>
      </c>
      <c r="Z42" s="25">
        <f t="shared" si="9"/>
        <v>0.003288121661</v>
      </c>
    </row>
    <row r="43">
      <c r="A43" s="1" t="s">
        <v>42</v>
      </c>
      <c r="B43" s="1">
        <v>747.0</v>
      </c>
      <c r="C43" s="5" t="s">
        <v>20</v>
      </c>
      <c r="D43" s="5">
        <v>9.0</v>
      </c>
      <c r="E43" s="5">
        <v>20.0</v>
      </c>
      <c r="F43" s="5">
        <v>18.0</v>
      </c>
      <c r="G43" s="15">
        <v>489000.0</v>
      </c>
      <c r="H43" s="15">
        <v>465500.0</v>
      </c>
      <c r="I43" s="16">
        <f t="shared" si="1"/>
        <v>0.05048335124</v>
      </c>
      <c r="J43" s="26">
        <v>38.7</v>
      </c>
      <c r="K43" s="27">
        <f t="shared" si="2"/>
        <v>148491.9</v>
      </c>
      <c r="L43" s="19">
        <f t="shared" si="3"/>
        <v>23645.7</v>
      </c>
      <c r="M43" s="19">
        <f t="shared" si="4"/>
        <v>691526778.3</v>
      </c>
      <c r="N43" s="15">
        <f t="shared" si="5"/>
        <v>1786123500</v>
      </c>
      <c r="O43" s="8" t="s">
        <v>41</v>
      </c>
      <c r="P43" s="21">
        <v>3837.0</v>
      </c>
      <c r="Q43" s="22">
        <f t="shared" si="6"/>
        <v>0.0145717899</v>
      </c>
      <c r="R43" s="28">
        <v>3122.0</v>
      </c>
      <c r="S43" s="28">
        <v>2612.0</v>
      </c>
      <c r="T43" s="28">
        <v>3904.0</v>
      </c>
      <c r="U43" s="28">
        <v>5307.0</v>
      </c>
      <c r="V43" s="28">
        <v>3768.0</v>
      </c>
      <c r="W43" s="29">
        <f t="shared" si="7"/>
        <v>217.6666667</v>
      </c>
      <c r="X43" s="29">
        <v>312.2</v>
      </c>
      <c r="Y43" s="29">
        <f t="shared" si="8"/>
        <v>319.75</v>
      </c>
      <c r="Z43" s="25">
        <f t="shared" si="9"/>
        <v>0.01359539096</v>
      </c>
    </row>
    <row r="44">
      <c r="A44" s="1" t="s">
        <v>43</v>
      </c>
      <c r="B44" s="1">
        <v>737.0</v>
      </c>
      <c r="C44" s="5" t="s">
        <v>20</v>
      </c>
      <c r="D44" s="5">
        <v>10.0</v>
      </c>
      <c r="E44" s="5">
        <v>20.0</v>
      </c>
      <c r="F44" s="5">
        <v>18.0</v>
      </c>
      <c r="G44" s="15">
        <v>662000.0</v>
      </c>
      <c r="H44" s="15">
        <v>630500.0</v>
      </c>
      <c r="I44" s="16">
        <f t="shared" si="1"/>
        <v>0.04996034893</v>
      </c>
      <c r="J44" s="26">
        <v>53.4</v>
      </c>
      <c r="K44" s="27">
        <f t="shared" si="2"/>
        <v>16340.4</v>
      </c>
      <c r="L44" s="19">
        <f t="shared" si="3"/>
        <v>32627.4</v>
      </c>
      <c r="M44" s="19">
        <f t="shared" si="4"/>
        <v>76097242.8</v>
      </c>
      <c r="N44" s="15">
        <f t="shared" si="5"/>
        <v>192933000</v>
      </c>
      <c r="O44" s="8" t="s">
        <v>41</v>
      </c>
      <c r="P44" s="21">
        <v>306.0</v>
      </c>
      <c r="Q44" s="22">
        <f t="shared" si="6"/>
        <v>0.001162097396</v>
      </c>
      <c r="R44" s="28">
        <v>333.0</v>
      </c>
      <c r="S44" s="28">
        <v>130.0</v>
      </c>
      <c r="T44" s="28">
        <v>474.0</v>
      </c>
      <c r="U44" s="28">
        <v>586.0</v>
      </c>
      <c r="V44" s="28">
        <v>90.0</v>
      </c>
      <c r="W44" s="29">
        <f t="shared" si="7"/>
        <v>10.83333333</v>
      </c>
      <c r="X44" s="29">
        <v>33.3</v>
      </c>
      <c r="Y44" s="29">
        <f t="shared" si="8"/>
        <v>25.5</v>
      </c>
      <c r="Z44" s="25">
        <f t="shared" si="9"/>
        <v>0.001084229772</v>
      </c>
    </row>
    <row r="45">
      <c r="A45" s="1" t="s">
        <v>43</v>
      </c>
      <c r="B45" s="1">
        <v>747.0</v>
      </c>
      <c r="C45" s="5" t="s">
        <v>20</v>
      </c>
      <c r="D45" s="5">
        <v>10.0</v>
      </c>
      <c r="E45" s="5">
        <v>20.0</v>
      </c>
      <c r="F45" s="5">
        <v>18.0</v>
      </c>
      <c r="G45" s="15">
        <v>578000.0</v>
      </c>
      <c r="H45" s="15">
        <v>550500.0</v>
      </c>
      <c r="I45" s="16">
        <f t="shared" si="1"/>
        <v>0.04995458674</v>
      </c>
      <c r="J45" s="26">
        <v>51.81</v>
      </c>
      <c r="K45" s="27">
        <f t="shared" si="2"/>
        <v>106676.79</v>
      </c>
      <c r="L45" s="19">
        <f t="shared" si="3"/>
        <v>31655.91</v>
      </c>
      <c r="M45" s="19">
        <f t="shared" si="4"/>
        <v>496793811</v>
      </c>
      <c r="N45" s="15">
        <f t="shared" si="5"/>
        <v>1133479500</v>
      </c>
      <c r="O45" s="8" t="s">
        <v>41</v>
      </c>
      <c r="P45" s="21">
        <v>2059.0</v>
      </c>
      <c r="Q45" s="22">
        <f t="shared" si="6"/>
        <v>0.007819472347</v>
      </c>
      <c r="R45" s="28">
        <v>1588.0</v>
      </c>
      <c r="S45" s="28">
        <v>888.0</v>
      </c>
      <c r="T45" s="28">
        <v>1572.0</v>
      </c>
      <c r="U45" s="28">
        <v>1704.0</v>
      </c>
      <c r="V45" s="28">
        <v>1041.0</v>
      </c>
      <c r="W45" s="29">
        <f t="shared" si="7"/>
        <v>74</v>
      </c>
      <c r="X45" s="29">
        <v>158.8</v>
      </c>
      <c r="Y45" s="29">
        <f t="shared" si="8"/>
        <v>171.5833333</v>
      </c>
      <c r="Z45" s="25">
        <f t="shared" si="9"/>
        <v>0.007295519934</v>
      </c>
    </row>
    <row r="46">
      <c r="A46" s="1" t="s">
        <v>44</v>
      </c>
      <c r="B46" s="1">
        <v>747.0</v>
      </c>
      <c r="C46" s="5" t="s">
        <v>20</v>
      </c>
      <c r="D46" s="5">
        <v>11.0</v>
      </c>
      <c r="E46" s="5">
        <v>20.0</v>
      </c>
      <c r="F46" s="5">
        <v>18.0</v>
      </c>
      <c r="G46" s="15">
        <v>641000.0</v>
      </c>
      <c r="H46" s="15">
        <v>610500.0</v>
      </c>
      <c r="I46" s="16">
        <f t="shared" si="1"/>
        <v>0.04995904996</v>
      </c>
      <c r="J46" s="26">
        <v>51.25</v>
      </c>
      <c r="K46" s="27">
        <f t="shared" si="2"/>
        <v>170816.25</v>
      </c>
      <c r="L46" s="19">
        <f t="shared" si="3"/>
        <v>31313.75</v>
      </c>
      <c r="M46" s="19">
        <f t="shared" si="4"/>
        <v>795491276.3</v>
      </c>
      <c r="N46" s="15">
        <f t="shared" si="5"/>
        <v>2034796500</v>
      </c>
      <c r="O46" s="8" t="s">
        <v>41</v>
      </c>
      <c r="P46" s="21">
        <v>3333.0</v>
      </c>
      <c r="Q46" s="22">
        <f t="shared" si="6"/>
        <v>0.01265774713</v>
      </c>
      <c r="R46" s="28">
        <v>2249.0</v>
      </c>
      <c r="S46" s="28">
        <v>1649.0</v>
      </c>
      <c r="T46" s="28">
        <v>2566.0</v>
      </c>
      <c r="U46" s="28">
        <v>2406.0</v>
      </c>
      <c r="V46" s="28">
        <v>1921.0</v>
      </c>
      <c r="W46" s="29">
        <f t="shared" si="7"/>
        <v>137.4166667</v>
      </c>
      <c r="X46" s="29">
        <v>224.9</v>
      </c>
      <c r="Y46" s="29">
        <f t="shared" si="8"/>
        <v>277.75</v>
      </c>
      <c r="Z46" s="25">
        <f t="shared" si="9"/>
        <v>0.01180960075</v>
      </c>
    </row>
    <row r="47">
      <c r="A47" s="1" t="s">
        <v>45</v>
      </c>
      <c r="B47" s="1">
        <v>555.0</v>
      </c>
      <c r="C47" s="5" t="s">
        <v>46</v>
      </c>
      <c r="D47" s="5">
        <v>6.0</v>
      </c>
      <c r="E47" s="5">
        <v>12.0</v>
      </c>
      <c r="F47" s="5">
        <v>8.0</v>
      </c>
      <c r="G47" s="14">
        <v>126500.0</v>
      </c>
      <c r="H47" s="15">
        <v>120500.0</v>
      </c>
      <c r="I47" s="16">
        <f t="shared" si="1"/>
        <v>0.04979253112</v>
      </c>
      <c r="J47" s="26">
        <v>9.69</v>
      </c>
      <c r="K47" s="27">
        <f t="shared" si="2"/>
        <v>234769.32</v>
      </c>
      <c r="L47" s="19">
        <f t="shared" si="3"/>
        <v>5920.59</v>
      </c>
      <c r="M47" s="19">
        <f t="shared" si="4"/>
        <v>1093320723</v>
      </c>
      <c r="N47" s="15">
        <f t="shared" si="5"/>
        <v>2919474000</v>
      </c>
      <c r="O47" s="8" t="s">
        <v>46</v>
      </c>
      <c r="P47" s="21">
        <v>24228.0</v>
      </c>
      <c r="Q47" s="22">
        <f t="shared" si="6"/>
        <v>0.09201077029</v>
      </c>
      <c r="R47" s="31">
        <v>16677.0</v>
      </c>
      <c r="S47" s="31">
        <v>19313.0</v>
      </c>
      <c r="T47" s="31">
        <v>21580.0</v>
      </c>
      <c r="U47" s="31">
        <v>18931.0</v>
      </c>
      <c r="V47" s="31">
        <v>22342.0</v>
      </c>
      <c r="W47" s="32">
        <f t="shared" si="7"/>
        <v>1609.416667</v>
      </c>
      <c r="X47" s="32">
        <v>1667.7</v>
      </c>
      <c r="Y47" s="29">
        <f t="shared" si="8"/>
        <v>2019</v>
      </c>
      <c r="Z47" s="25">
        <f t="shared" si="9"/>
        <v>0.08584548663</v>
      </c>
    </row>
    <row r="48">
      <c r="A48" s="1" t="s">
        <v>47</v>
      </c>
      <c r="B48" s="1">
        <v>555.0</v>
      </c>
      <c r="C48" s="5" t="s">
        <v>46</v>
      </c>
      <c r="D48" s="5">
        <v>6.0</v>
      </c>
      <c r="E48" s="5">
        <v>16.0</v>
      </c>
      <c r="F48" s="5">
        <v>10.0</v>
      </c>
      <c r="G48" s="15">
        <v>178000.0</v>
      </c>
      <c r="H48" s="15">
        <v>169500.0</v>
      </c>
      <c r="I48" s="16">
        <f t="shared" si="1"/>
        <v>0.05014749263</v>
      </c>
      <c r="J48" s="26">
        <v>13.78</v>
      </c>
      <c r="K48" s="27">
        <f t="shared" si="2"/>
        <v>13022.1</v>
      </c>
      <c r="L48" s="19">
        <f t="shared" si="3"/>
        <v>8419.58</v>
      </c>
      <c r="M48" s="19">
        <f t="shared" si="4"/>
        <v>60643919.7</v>
      </c>
      <c r="N48" s="15">
        <f t="shared" si="5"/>
        <v>160177500</v>
      </c>
      <c r="O48" s="8" t="s">
        <v>46</v>
      </c>
      <c r="P48" s="21">
        <v>945.0</v>
      </c>
      <c r="Q48" s="22">
        <f t="shared" si="6"/>
        <v>0.003588830193</v>
      </c>
      <c r="R48" s="31">
        <v>1067.0</v>
      </c>
      <c r="S48" s="31">
        <v>752.0</v>
      </c>
      <c r="T48" s="31">
        <v>1278.0</v>
      </c>
      <c r="U48" s="31">
        <v>1395.0</v>
      </c>
      <c r="V48" s="31">
        <v>1346.0</v>
      </c>
      <c r="W48" s="32">
        <f t="shared" si="7"/>
        <v>62.66666667</v>
      </c>
      <c r="X48" s="32">
        <v>106.7</v>
      </c>
      <c r="Y48" s="29">
        <f t="shared" si="8"/>
        <v>78.75</v>
      </c>
      <c r="Z48" s="25">
        <f t="shared" si="9"/>
        <v>0.003348356648</v>
      </c>
    </row>
    <row r="49">
      <c r="A49" s="1" t="s">
        <v>38</v>
      </c>
      <c r="B49" s="1">
        <v>555.0</v>
      </c>
      <c r="C49" s="5" t="s">
        <v>46</v>
      </c>
      <c r="D49" s="5">
        <v>7.5</v>
      </c>
      <c r="E49" s="5">
        <v>16.0</v>
      </c>
      <c r="F49" s="5">
        <v>10.0</v>
      </c>
      <c r="G49" s="15">
        <v>240000.0</v>
      </c>
      <c r="H49" s="15">
        <v>228500.0</v>
      </c>
      <c r="I49" s="16">
        <f t="shared" si="1"/>
        <v>0.05032822757</v>
      </c>
      <c r="J49" s="26">
        <v>16.39</v>
      </c>
      <c r="K49" s="27">
        <f t="shared" si="2"/>
        <v>96422.37</v>
      </c>
      <c r="L49" s="19">
        <f t="shared" si="3"/>
        <v>10014.29</v>
      </c>
      <c r="M49" s="19">
        <f t="shared" si="4"/>
        <v>449038977.1</v>
      </c>
      <c r="N49" s="15">
        <f t="shared" si="5"/>
        <v>1344265500</v>
      </c>
      <c r="O49" s="30" t="s">
        <v>36</v>
      </c>
      <c r="P49" s="21">
        <v>5883.0</v>
      </c>
      <c r="Q49" s="22">
        <f t="shared" si="6"/>
        <v>0.02234189209</v>
      </c>
      <c r="R49" s="31">
        <v>6258.0</v>
      </c>
      <c r="S49" s="31">
        <v>4942.0</v>
      </c>
      <c r="T49" s="31">
        <v>4733.0</v>
      </c>
      <c r="U49" s="31">
        <v>3555.0</v>
      </c>
      <c r="V49" s="31">
        <v>2311.0</v>
      </c>
      <c r="W49" s="32">
        <f t="shared" si="7"/>
        <v>411.8333333</v>
      </c>
      <c r="X49" s="32">
        <v>625.8</v>
      </c>
      <c r="Y49" s="29">
        <f t="shared" si="8"/>
        <v>490.25</v>
      </c>
      <c r="Z49" s="25">
        <f t="shared" si="9"/>
        <v>0.02084484885</v>
      </c>
    </row>
    <row r="50">
      <c r="A50" s="1" t="s">
        <v>48</v>
      </c>
      <c r="B50" s="1">
        <v>555.0</v>
      </c>
      <c r="C50" s="5" t="s">
        <v>46</v>
      </c>
      <c r="D50" s="5">
        <v>8.0</v>
      </c>
      <c r="E50" s="5">
        <v>18.0</v>
      </c>
      <c r="F50" s="5">
        <v>8.0</v>
      </c>
      <c r="G50" s="15">
        <v>252500.0</v>
      </c>
      <c r="H50" s="15">
        <v>240500.0</v>
      </c>
      <c r="I50" s="16">
        <f t="shared" si="1"/>
        <v>0.0498960499</v>
      </c>
      <c r="J50" s="26">
        <v>20.44</v>
      </c>
      <c r="K50" s="27">
        <f t="shared" si="2"/>
        <v>15697.92</v>
      </c>
      <c r="L50" s="19">
        <f t="shared" si="3"/>
        <v>12488.84</v>
      </c>
      <c r="M50" s="19">
        <f t="shared" si="4"/>
        <v>73105213.44</v>
      </c>
      <c r="N50" s="15">
        <f t="shared" si="5"/>
        <v>184704000</v>
      </c>
      <c r="O50" s="8" t="s">
        <v>46</v>
      </c>
      <c r="P50" s="21">
        <v>768.0</v>
      </c>
      <c r="Q50" s="22">
        <f t="shared" si="6"/>
        <v>0.002916636602</v>
      </c>
      <c r="R50" s="31">
        <v>777.0</v>
      </c>
      <c r="S50" s="31">
        <v>325.0</v>
      </c>
      <c r="T50" s="31">
        <v>297.0</v>
      </c>
      <c r="U50" s="31"/>
      <c r="V50" s="31"/>
      <c r="W50" s="32">
        <f t="shared" si="7"/>
        <v>27.08333333</v>
      </c>
      <c r="X50" s="32">
        <v>77.7</v>
      </c>
      <c r="Y50" s="29">
        <f t="shared" si="8"/>
        <v>64</v>
      </c>
      <c r="Z50" s="25">
        <f t="shared" si="9"/>
        <v>0.002721204133</v>
      </c>
    </row>
    <row r="51">
      <c r="A51" s="1" t="s">
        <v>49</v>
      </c>
      <c r="B51" s="1">
        <v>575.0</v>
      </c>
      <c r="C51" s="5" t="s">
        <v>46</v>
      </c>
      <c r="D51" s="5">
        <v>6.5</v>
      </c>
      <c r="E51" s="5">
        <v>20.0</v>
      </c>
      <c r="F51" s="5">
        <v>8.0</v>
      </c>
      <c r="G51" s="15">
        <v>229000.0</v>
      </c>
      <c r="H51" s="15">
        <v>218000.0</v>
      </c>
      <c r="I51" s="16">
        <f t="shared" si="1"/>
        <v>0.0504587156</v>
      </c>
      <c r="J51" s="26">
        <v>18.14</v>
      </c>
      <c r="K51" s="27">
        <f t="shared" si="2"/>
        <v>14657.12</v>
      </c>
      <c r="L51" s="19">
        <f t="shared" si="3"/>
        <v>11083.54</v>
      </c>
      <c r="M51" s="19">
        <f t="shared" si="4"/>
        <v>68258207.84</v>
      </c>
      <c r="N51" s="15">
        <f t="shared" si="5"/>
        <v>176144000</v>
      </c>
      <c r="O51" s="8" t="s">
        <v>46</v>
      </c>
      <c r="P51" s="21">
        <v>808.0</v>
      </c>
      <c r="Q51" s="22">
        <f t="shared" si="6"/>
        <v>0.003068544758</v>
      </c>
      <c r="R51" s="31">
        <v>703.0</v>
      </c>
      <c r="S51" s="31">
        <v>789.0</v>
      </c>
      <c r="T51" s="31">
        <v>1213.0</v>
      </c>
      <c r="U51" s="31">
        <v>953.0</v>
      </c>
      <c r="V51" s="31">
        <v>1542.0</v>
      </c>
      <c r="W51" s="32">
        <f t="shared" si="7"/>
        <v>65.75</v>
      </c>
      <c r="X51" s="32">
        <v>70.3</v>
      </c>
      <c r="Y51" s="29">
        <f t="shared" si="8"/>
        <v>67.33333333</v>
      </c>
      <c r="Z51" s="25">
        <f t="shared" si="9"/>
        <v>0.002862933515</v>
      </c>
    </row>
    <row r="52">
      <c r="A52" s="1" t="s">
        <v>50</v>
      </c>
      <c r="B52" s="1">
        <v>357.0</v>
      </c>
      <c r="C52" s="5" t="s">
        <v>46</v>
      </c>
      <c r="D52" s="5">
        <v>9.5</v>
      </c>
      <c r="E52" s="5">
        <v>22.0</v>
      </c>
      <c r="F52" s="5">
        <v>6.0</v>
      </c>
      <c r="G52" s="15">
        <v>451500.0</v>
      </c>
      <c r="H52" s="15">
        <v>430500.0</v>
      </c>
      <c r="I52" s="16">
        <f t="shared" si="1"/>
        <v>0.0487804878</v>
      </c>
      <c r="J52" s="26">
        <v>29.89</v>
      </c>
      <c r="K52" s="27">
        <f t="shared" si="2"/>
        <v>10072.93</v>
      </c>
      <c r="L52" s="19">
        <f t="shared" si="3"/>
        <v>18262.79</v>
      </c>
      <c r="M52" s="19">
        <f t="shared" si="4"/>
        <v>46909635.01</v>
      </c>
      <c r="N52" s="15">
        <f t="shared" si="5"/>
        <v>145078500</v>
      </c>
      <c r="O52" s="8" t="s">
        <v>46</v>
      </c>
      <c r="P52" s="21">
        <v>337.0</v>
      </c>
      <c r="Q52" s="22">
        <f t="shared" si="6"/>
        <v>0.001279826217</v>
      </c>
      <c r="R52" s="31"/>
      <c r="S52" s="31"/>
      <c r="T52" s="31"/>
      <c r="U52" s="31"/>
      <c r="V52" s="31"/>
      <c r="W52" s="32">
        <f t="shared" si="7"/>
        <v>0</v>
      </c>
      <c r="X52" s="32">
        <v>0.0</v>
      </c>
      <c r="Y52" s="29">
        <f t="shared" si="8"/>
        <v>28.08333333</v>
      </c>
      <c r="Z52" s="25">
        <f t="shared" si="9"/>
        <v>0.001194070043</v>
      </c>
    </row>
    <row r="53">
      <c r="A53" s="1" t="s">
        <v>51</v>
      </c>
      <c r="B53" s="1">
        <v>357.0</v>
      </c>
      <c r="C53" s="5" t="s">
        <v>46</v>
      </c>
      <c r="D53" s="5">
        <v>8.3</v>
      </c>
      <c r="E53" s="5">
        <v>24.0</v>
      </c>
      <c r="F53" s="5">
        <v>8.0</v>
      </c>
      <c r="G53" s="15">
        <v>369500.0</v>
      </c>
      <c r="H53" s="15">
        <v>352000.0</v>
      </c>
      <c r="I53" s="16">
        <f t="shared" si="1"/>
        <v>0.04971590909</v>
      </c>
      <c r="J53" s="26">
        <v>29.66</v>
      </c>
      <c r="K53" s="27">
        <f t="shared" si="2"/>
        <v>6436.22</v>
      </c>
      <c r="L53" s="19">
        <f t="shared" si="3"/>
        <v>18122.26</v>
      </c>
      <c r="M53" s="19">
        <f t="shared" si="4"/>
        <v>29973476.54</v>
      </c>
      <c r="N53" s="15">
        <f t="shared" si="5"/>
        <v>76384000</v>
      </c>
      <c r="O53" s="8" t="s">
        <v>46</v>
      </c>
      <c r="P53" s="21">
        <v>217.0</v>
      </c>
      <c r="Q53" s="22">
        <f t="shared" si="6"/>
        <v>0.0008241017481</v>
      </c>
      <c r="R53" s="31">
        <v>286.0</v>
      </c>
      <c r="S53" s="31">
        <v>148.0</v>
      </c>
      <c r="T53" s="31">
        <v>209.0</v>
      </c>
      <c r="U53" s="31">
        <v>226.0</v>
      </c>
      <c r="V53" s="31"/>
      <c r="W53" s="32">
        <f t="shared" si="7"/>
        <v>12.33333333</v>
      </c>
      <c r="X53" s="32">
        <v>28.6</v>
      </c>
      <c r="Y53" s="29">
        <f t="shared" si="8"/>
        <v>18.08333333</v>
      </c>
      <c r="Z53" s="25">
        <f t="shared" si="9"/>
        <v>0.0007688818969</v>
      </c>
    </row>
    <row r="54">
      <c r="A54" s="1" t="s">
        <v>52</v>
      </c>
      <c r="B54" s="1">
        <v>357.0</v>
      </c>
      <c r="C54" s="5" t="s">
        <v>46</v>
      </c>
      <c r="D54" s="5">
        <v>9.5</v>
      </c>
      <c r="E54" s="5">
        <v>24.0</v>
      </c>
      <c r="F54" s="5">
        <v>8.0</v>
      </c>
      <c r="G54" s="15">
        <v>428500.0</v>
      </c>
      <c r="H54" s="15">
        <v>408000.0</v>
      </c>
      <c r="I54" s="16">
        <f t="shared" si="1"/>
        <v>0.05024509804</v>
      </c>
      <c r="J54" s="26">
        <v>33.97</v>
      </c>
      <c r="K54" s="27">
        <f t="shared" si="2"/>
        <v>12263.17</v>
      </c>
      <c r="L54" s="19">
        <f t="shared" si="3"/>
        <v>20755.67</v>
      </c>
      <c r="M54" s="19">
        <f t="shared" si="4"/>
        <v>57109582.69</v>
      </c>
      <c r="N54" s="15">
        <f t="shared" si="5"/>
        <v>147288000</v>
      </c>
      <c r="O54" s="8" t="s">
        <v>46</v>
      </c>
      <c r="P54" s="21">
        <v>361.0</v>
      </c>
      <c r="Q54" s="22">
        <f t="shared" si="6"/>
        <v>0.001370971111</v>
      </c>
      <c r="R54" s="31">
        <v>699.0</v>
      </c>
      <c r="S54" s="31">
        <v>410.0</v>
      </c>
      <c r="T54" s="31">
        <v>811.0</v>
      </c>
      <c r="U54" s="31">
        <v>512.0</v>
      </c>
      <c r="V54" s="31">
        <v>124.0</v>
      </c>
      <c r="W54" s="32">
        <f t="shared" si="7"/>
        <v>34.16666667</v>
      </c>
      <c r="X54" s="32">
        <v>69.9</v>
      </c>
      <c r="Y54" s="29">
        <f t="shared" si="8"/>
        <v>30.08333333</v>
      </c>
      <c r="Z54" s="25">
        <f t="shared" si="9"/>
        <v>0.001279107672</v>
      </c>
    </row>
    <row r="55">
      <c r="A55" s="1" t="s">
        <v>52</v>
      </c>
      <c r="B55" s="1">
        <v>357.0</v>
      </c>
      <c r="C55" s="5" t="s">
        <v>46</v>
      </c>
      <c r="D55" s="5">
        <v>9.5</v>
      </c>
      <c r="E55" s="5">
        <v>24.0</v>
      </c>
      <c r="F55" s="5">
        <v>12.0</v>
      </c>
      <c r="G55" s="15">
        <v>440000.0</v>
      </c>
      <c r="H55" s="15">
        <v>419000.0</v>
      </c>
      <c r="I55" s="16">
        <f t="shared" si="1"/>
        <v>0.05011933174</v>
      </c>
      <c r="J55" s="26">
        <v>34.97</v>
      </c>
      <c r="K55" s="27">
        <f t="shared" si="2"/>
        <v>33711.08</v>
      </c>
      <c r="L55" s="19">
        <f t="shared" si="3"/>
        <v>21366.67</v>
      </c>
      <c r="M55" s="19">
        <f t="shared" si="4"/>
        <v>156992499.6</v>
      </c>
      <c r="N55" s="15">
        <f t="shared" si="5"/>
        <v>403916000</v>
      </c>
      <c r="O55" s="8" t="s">
        <v>46</v>
      </c>
      <c r="P55" s="21">
        <v>964.0</v>
      </c>
      <c r="Q55" s="22">
        <f t="shared" si="6"/>
        <v>0.003660986568</v>
      </c>
      <c r="R55" s="31">
        <v>772.0</v>
      </c>
      <c r="S55" s="31">
        <v>270.0</v>
      </c>
      <c r="T55" s="31"/>
      <c r="U55" s="31"/>
      <c r="V55" s="31"/>
      <c r="W55" s="32">
        <f t="shared" si="7"/>
        <v>22.5</v>
      </c>
      <c r="X55" s="32">
        <v>77.2</v>
      </c>
      <c r="Y55" s="29">
        <f t="shared" si="8"/>
        <v>80.33333333</v>
      </c>
      <c r="Z55" s="25">
        <f t="shared" si="9"/>
        <v>0.003415678104</v>
      </c>
    </row>
    <row r="56">
      <c r="A56" s="1" t="s">
        <v>53</v>
      </c>
      <c r="B56" s="1">
        <v>135.0</v>
      </c>
      <c r="C56" s="5" t="s">
        <v>46</v>
      </c>
      <c r="D56" s="5">
        <v>11.2</v>
      </c>
      <c r="E56" s="5">
        <v>24.0</v>
      </c>
      <c r="F56" s="5">
        <v>8.0</v>
      </c>
      <c r="G56" s="15">
        <v>496000.0</v>
      </c>
      <c r="H56" s="15">
        <v>472500.0</v>
      </c>
      <c r="I56" s="16">
        <f t="shared" si="1"/>
        <v>0.04973544974</v>
      </c>
      <c r="J56" s="26">
        <v>38.4</v>
      </c>
      <c r="K56" s="27">
        <f t="shared" si="2"/>
        <v>1996.8</v>
      </c>
      <c r="L56" s="19">
        <f t="shared" si="3"/>
        <v>23462.4</v>
      </c>
      <c r="M56" s="19">
        <f t="shared" si="4"/>
        <v>9299097.6</v>
      </c>
      <c r="N56" s="15">
        <f t="shared" si="5"/>
        <v>24570000</v>
      </c>
      <c r="O56" s="8" t="s">
        <v>46</v>
      </c>
      <c r="P56" s="21">
        <v>52.0</v>
      </c>
      <c r="Q56" s="22">
        <f t="shared" si="6"/>
        <v>0.0001974806032</v>
      </c>
      <c r="R56" s="31">
        <v>539.0</v>
      </c>
      <c r="S56" s="31">
        <v>214.0</v>
      </c>
      <c r="T56" s="31">
        <v>367.0</v>
      </c>
      <c r="U56" s="31">
        <v>257.0</v>
      </c>
      <c r="V56" s="31"/>
      <c r="W56" s="32">
        <f t="shared" si="7"/>
        <v>17.83333333</v>
      </c>
      <c r="X56" s="32">
        <v>53.9</v>
      </c>
      <c r="Y56" s="29">
        <f t="shared" si="8"/>
        <v>4.333333333</v>
      </c>
      <c r="Z56" s="25">
        <f t="shared" si="9"/>
        <v>0.0001842481965</v>
      </c>
    </row>
    <row r="57">
      <c r="A57" s="1" t="s">
        <v>53</v>
      </c>
      <c r="B57" s="1">
        <v>135.0</v>
      </c>
      <c r="C57" s="5" t="s">
        <v>46</v>
      </c>
      <c r="D57" s="5">
        <v>11.2</v>
      </c>
      <c r="E57" s="5">
        <v>24.0</v>
      </c>
      <c r="F57" s="5">
        <v>12.0</v>
      </c>
      <c r="G57" s="15">
        <v>546000.0</v>
      </c>
      <c r="H57" s="15">
        <v>520000.0</v>
      </c>
      <c r="I57" s="16">
        <f t="shared" si="1"/>
        <v>0.05</v>
      </c>
      <c r="J57" s="26">
        <v>42.79</v>
      </c>
      <c r="K57" s="27">
        <f t="shared" si="2"/>
        <v>30808.8</v>
      </c>
      <c r="L57" s="19">
        <f t="shared" si="3"/>
        <v>26144.69</v>
      </c>
      <c r="M57" s="19">
        <f t="shared" si="4"/>
        <v>143476581.6</v>
      </c>
      <c r="N57" s="15">
        <f t="shared" si="5"/>
        <v>374400000</v>
      </c>
      <c r="O57" s="8" t="s">
        <v>46</v>
      </c>
      <c r="P57" s="21">
        <v>720.0</v>
      </c>
      <c r="Q57" s="22">
        <f t="shared" si="6"/>
        <v>0.002734346814</v>
      </c>
      <c r="R57" s="31">
        <v>276.0</v>
      </c>
      <c r="S57" s="31">
        <v>284.0</v>
      </c>
      <c r="T57" s="31">
        <v>159.0</v>
      </c>
      <c r="U57" s="31">
        <v>94.0</v>
      </c>
      <c r="V57" s="31"/>
      <c r="W57" s="32">
        <f t="shared" si="7"/>
        <v>23.66666667</v>
      </c>
      <c r="X57" s="32">
        <v>27.6</v>
      </c>
      <c r="Y57" s="29">
        <f t="shared" si="8"/>
        <v>60</v>
      </c>
      <c r="Z57" s="25">
        <f t="shared" si="9"/>
        <v>0.002551128875</v>
      </c>
    </row>
    <row r="58">
      <c r="A58" s="1" t="s">
        <v>54</v>
      </c>
      <c r="B58" s="1">
        <v>357.0</v>
      </c>
      <c r="C58" s="5" t="s">
        <v>46</v>
      </c>
      <c r="D58" s="5">
        <v>12.4</v>
      </c>
      <c r="E58" s="5">
        <v>24.0</v>
      </c>
      <c r="F58" s="5">
        <v>8.0</v>
      </c>
      <c r="G58" s="15">
        <v>556000.0</v>
      </c>
      <c r="H58" s="15">
        <v>529500.0</v>
      </c>
      <c r="I58" s="16">
        <f t="shared" si="1"/>
        <v>0.05004721435</v>
      </c>
      <c r="J58" s="26">
        <v>43.82</v>
      </c>
      <c r="K58" s="27">
        <f t="shared" si="2"/>
        <v>33653.76</v>
      </c>
      <c r="L58" s="19">
        <f t="shared" si="3"/>
        <v>26774.02</v>
      </c>
      <c r="M58" s="19">
        <f t="shared" si="4"/>
        <v>156725560.3</v>
      </c>
      <c r="N58" s="15">
        <f t="shared" si="5"/>
        <v>406656000</v>
      </c>
      <c r="O58" s="8" t="s">
        <v>46</v>
      </c>
      <c r="P58" s="21">
        <v>768.0</v>
      </c>
      <c r="Q58" s="22">
        <f t="shared" si="6"/>
        <v>0.002916636602</v>
      </c>
      <c r="R58" s="31">
        <v>447.0</v>
      </c>
      <c r="S58" s="31">
        <v>314.0</v>
      </c>
      <c r="T58" s="31">
        <v>288.0</v>
      </c>
      <c r="U58" s="31">
        <v>159.0</v>
      </c>
      <c r="V58" s="31">
        <v>69.0</v>
      </c>
      <c r="W58" s="32">
        <f t="shared" si="7"/>
        <v>26.16666667</v>
      </c>
      <c r="X58" s="32">
        <v>44.7</v>
      </c>
      <c r="Y58" s="29">
        <f t="shared" si="8"/>
        <v>64</v>
      </c>
      <c r="Z58" s="25">
        <f t="shared" si="9"/>
        <v>0.002721204133</v>
      </c>
    </row>
    <row r="59">
      <c r="A59" s="1" t="s">
        <v>54</v>
      </c>
      <c r="B59" s="1">
        <v>357.0</v>
      </c>
      <c r="C59" s="5" t="s">
        <v>46</v>
      </c>
      <c r="D59" s="5">
        <v>12.4</v>
      </c>
      <c r="E59" s="5">
        <v>24.0</v>
      </c>
      <c r="F59" s="5">
        <v>12.0</v>
      </c>
      <c r="G59" s="15">
        <v>662000.0</v>
      </c>
      <c r="H59" s="15">
        <v>630500.0</v>
      </c>
      <c r="I59" s="16">
        <f t="shared" si="1"/>
        <v>0.04996034893</v>
      </c>
      <c r="J59" s="26">
        <v>51.26</v>
      </c>
      <c r="K59" s="27">
        <f t="shared" si="2"/>
        <v>51875.12</v>
      </c>
      <c r="L59" s="19">
        <f t="shared" si="3"/>
        <v>31319.86</v>
      </c>
      <c r="M59" s="19">
        <f t="shared" si="4"/>
        <v>241582433.8</v>
      </c>
      <c r="N59" s="15">
        <f t="shared" si="5"/>
        <v>638066000</v>
      </c>
      <c r="O59" s="8" t="s">
        <v>46</v>
      </c>
      <c r="P59" s="21">
        <v>1012.0</v>
      </c>
      <c r="Q59" s="22">
        <f t="shared" si="6"/>
        <v>0.003843276355</v>
      </c>
      <c r="R59" s="31">
        <v>1097.0</v>
      </c>
      <c r="S59" s="31">
        <v>846.0</v>
      </c>
      <c r="T59" s="31">
        <v>1045.0</v>
      </c>
      <c r="U59" s="31">
        <v>590.0</v>
      </c>
      <c r="V59" s="31">
        <v>103.0</v>
      </c>
      <c r="W59" s="32">
        <f t="shared" si="7"/>
        <v>70.5</v>
      </c>
      <c r="X59" s="32">
        <v>109.7</v>
      </c>
      <c r="Y59" s="29">
        <f t="shared" si="8"/>
        <v>84.33333333</v>
      </c>
      <c r="Z59" s="25">
        <f t="shared" si="9"/>
        <v>0.003585753363</v>
      </c>
    </row>
    <row r="60">
      <c r="A60" s="1" t="s">
        <v>54</v>
      </c>
      <c r="B60" s="1">
        <v>557.0</v>
      </c>
      <c r="C60" s="28" t="s">
        <v>46</v>
      </c>
      <c r="D60" s="28">
        <v>12.4</v>
      </c>
      <c r="E60" s="28">
        <v>24.0</v>
      </c>
      <c r="F60" s="28">
        <v>12.0</v>
      </c>
      <c r="G60" s="33">
        <v>662000.0</v>
      </c>
      <c r="H60" s="33">
        <v>630500.0</v>
      </c>
      <c r="I60" s="16">
        <f t="shared" si="1"/>
        <v>0.04996034893</v>
      </c>
      <c r="J60" s="26">
        <v>51.26</v>
      </c>
      <c r="K60" s="27">
        <f t="shared" si="2"/>
        <v>14506.58</v>
      </c>
      <c r="L60" s="19">
        <f t="shared" si="3"/>
        <v>31319.86</v>
      </c>
      <c r="M60" s="19">
        <f t="shared" si="4"/>
        <v>67557143.06</v>
      </c>
      <c r="N60" s="15">
        <f t="shared" si="5"/>
        <v>178431500</v>
      </c>
      <c r="O60" s="8" t="s">
        <v>46</v>
      </c>
      <c r="P60" s="21">
        <v>283.0</v>
      </c>
      <c r="Q60" s="22">
        <f t="shared" si="6"/>
        <v>0.001074750206</v>
      </c>
      <c r="R60" s="28">
        <v>142.0</v>
      </c>
      <c r="S60" s="28"/>
      <c r="T60" s="28"/>
      <c r="U60" s="28"/>
      <c r="V60" s="28"/>
      <c r="W60" s="29">
        <f t="shared" si="7"/>
        <v>0</v>
      </c>
      <c r="X60" s="29">
        <v>14.2</v>
      </c>
      <c r="Y60" s="29">
        <f t="shared" si="8"/>
        <v>23.58333333</v>
      </c>
      <c r="Z60" s="25">
        <f t="shared" si="9"/>
        <v>0.001002735377</v>
      </c>
    </row>
    <row r="61">
      <c r="A61" s="1"/>
      <c r="B61" s="1"/>
      <c r="C61" s="28"/>
      <c r="D61" s="28"/>
      <c r="E61" s="28"/>
      <c r="F61" s="28"/>
      <c r="H61" s="33"/>
      <c r="I61" s="33"/>
      <c r="K61" s="27"/>
      <c r="L61" s="27"/>
      <c r="M61" s="27"/>
      <c r="N61" s="15">
        <f>SUM(N2:N60)</f>
        <v>59065338000</v>
      </c>
      <c r="O61" s="34"/>
      <c r="P61" s="35">
        <f>SUM(P4:P60)</f>
        <v>263317</v>
      </c>
      <c r="Q61" s="22">
        <f t="shared" si="6"/>
        <v>1</v>
      </c>
      <c r="R61" s="28">
        <f t="shared" ref="R61:X61" si="10">SUM(R4:R60)</f>
        <v>244049</v>
      </c>
      <c r="S61" s="28">
        <f t="shared" si="10"/>
        <v>253777</v>
      </c>
      <c r="T61" s="28">
        <f t="shared" si="10"/>
        <v>285337</v>
      </c>
      <c r="U61" s="28">
        <f t="shared" si="10"/>
        <v>311939</v>
      </c>
      <c r="V61" s="28">
        <f t="shared" si="10"/>
        <v>301900</v>
      </c>
      <c r="W61" s="29">
        <f t="shared" si="10"/>
        <v>21148.08333</v>
      </c>
      <c r="X61" s="29">
        <f t="shared" si="10"/>
        <v>24404.9</v>
      </c>
      <c r="Y61" s="29">
        <f>SUM(Y2:Y60)</f>
        <v>23519.25</v>
      </c>
      <c r="Z61" s="25">
        <f t="shared" si="9"/>
        <v>1.00001063</v>
      </c>
    </row>
    <row r="62">
      <c r="A62" s="1"/>
      <c r="B62" s="1"/>
      <c r="C62" s="28"/>
      <c r="D62" s="28"/>
      <c r="E62" s="28"/>
      <c r="F62" s="28"/>
      <c r="G62" s="28"/>
      <c r="H62" s="33"/>
      <c r="I62" s="33"/>
      <c r="K62" s="36"/>
      <c r="L62" s="36"/>
      <c r="M62" s="36"/>
      <c r="N62" s="33">
        <f>N61-Sheet32!E63</f>
        <v>54799466264</v>
      </c>
      <c r="O62" s="30"/>
      <c r="P62" s="37"/>
      <c r="Q62" s="22">
        <f t="shared" si="6"/>
        <v>0</v>
      </c>
      <c r="R62" s="28"/>
      <c r="S62" s="28"/>
      <c r="T62" s="28"/>
      <c r="U62" s="28"/>
      <c r="V62" s="28"/>
      <c r="W62" s="29"/>
      <c r="X62" s="29"/>
      <c r="Y62" s="29"/>
      <c r="Z62" s="25">
        <f t="shared" si="9"/>
        <v>0</v>
      </c>
    </row>
    <row r="63">
      <c r="Q63" s="38"/>
      <c r="Z63" s="39"/>
    </row>
    <row r="64">
      <c r="Q64" s="38"/>
      <c r="R64" s="40">
        <v>263317.0</v>
      </c>
      <c r="X64" s="41">
        <v>23519.249999999993</v>
      </c>
      <c r="Z64" s="39"/>
    </row>
    <row r="65">
      <c r="A65" s="1"/>
      <c r="B65" s="1"/>
      <c r="C65" s="28"/>
      <c r="D65" s="28"/>
      <c r="E65" s="28"/>
      <c r="F65" s="28"/>
      <c r="G65" s="28"/>
      <c r="H65" s="33"/>
      <c r="I65" s="33"/>
      <c r="J65" s="5"/>
      <c r="K65" s="36"/>
      <c r="L65" s="36"/>
      <c r="M65" s="36"/>
      <c r="N65" s="33"/>
      <c r="O65" s="30"/>
      <c r="P65" s="37"/>
      <c r="Q65" s="42"/>
      <c r="R65" s="28"/>
      <c r="S65" s="28"/>
      <c r="T65" s="28"/>
      <c r="U65" s="28"/>
      <c r="V65" s="28"/>
      <c r="W65" s="29"/>
      <c r="X65" s="29"/>
      <c r="Y65" s="29"/>
      <c r="Z65" s="11"/>
    </row>
    <row r="66">
      <c r="A66" s="1"/>
      <c r="B66" s="1"/>
      <c r="C66" s="28"/>
      <c r="D66" s="28"/>
      <c r="E66" s="28"/>
      <c r="F66" s="28"/>
      <c r="G66" s="28"/>
      <c r="H66" s="33"/>
      <c r="I66" s="33"/>
      <c r="J66" s="5"/>
      <c r="K66" s="36"/>
      <c r="L66" s="36"/>
      <c r="M66" s="36"/>
      <c r="N66" s="33"/>
      <c r="O66" s="30"/>
      <c r="P66" s="37"/>
      <c r="Q66" s="42"/>
      <c r="R66" s="28"/>
      <c r="S66" s="28"/>
      <c r="T66" s="28"/>
      <c r="U66" s="28"/>
      <c r="V66" s="28"/>
      <c r="W66" s="29"/>
      <c r="X66" s="29"/>
      <c r="Y66" s="29"/>
      <c r="Z66" s="11"/>
    </row>
    <row r="67">
      <c r="A67" s="1"/>
      <c r="B67" s="1"/>
      <c r="C67" s="28"/>
      <c r="D67" s="28"/>
      <c r="E67" s="28"/>
      <c r="F67" s="28"/>
      <c r="G67" s="28"/>
      <c r="H67" s="33"/>
      <c r="I67" s="33"/>
      <c r="J67" s="5"/>
      <c r="K67" s="36"/>
      <c r="L67" s="36"/>
      <c r="M67" s="36"/>
      <c r="N67" s="33"/>
      <c r="O67" s="30"/>
      <c r="P67" s="37"/>
      <c r="Q67" s="42"/>
      <c r="R67" s="28"/>
      <c r="S67" s="28"/>
      <c r="T67" s="28"/>
      <c r="U67" s="28"/>
      <c r="V67" s="28"/>
      <c r="W67" s="29"/>
      <c r="X67" s="29"/>
      <c r="Y67" s="29"/>
      <c r="Z67" s="11"/>
    </row>
    <row r="68">
      <c r="A68" s="1"/>
      <c r="B68" s="1"/>
      <c r="C68" s="28" t="s">
        <v>55</v>
      </c>
      <c r="D68" s="28"/>
      <c r="E68" s="28"/>
      <c r="F68" s="28"/>
      <c r="G68" s="28"/>
      <c r="H68" s="33" t="s">
        <v>56</v>
      </c>
      <c r="I68" s="33"/>
      <c r="J68" s="28" t="s">
        <v>57</v>
      </c>
      <c r="K68" s="36" t="s">
        <v>58</v>
      </c>
      <c r="L68" s="36"/>
      <c r="M68" s="36"/>
      <c r="N68" s="33"/>
      <c r="O68" s="30"/>
      <c r="P68" s="37"/>
      <c r="Q68" s="42"/>
      <c r="R68" s="28"/>
      <c r="S68" s="28"/>
      <c r="T68" s="28"/>
      <c r="U68" s="28"/>
      <c r="V68" s="28"/>
      <c r="W68" s="29"/>
      <c r="X68" s="29"/>
      <c r="Y68" s="29"/>
      <c r="Z68" s="11"/>
    </row>
    <row r="69">
      <c r="A69" s="1"/>
      <c r="B69" s="1"/>
      <c r="C69" s="8" t="s">
        <v>59</v>
      </c>
      <c r="D69" s="28"/>
      <c r="E69" s="28"/>
      <c r="F69" s="28"/>
      <c r="G69" s="8"/>
      <c r="H69" s="33">
        <f>SUM(N4:KR6,N8:N22)</f>
        <v>13936621453</v>
      </c>
      <c r="I69" s="33"/>
      <c r="J69" s="15">
        <f>SUM(K4:K6,K8:K22)</f>
        <v>1089728.09</v>
      </c>
      <c r="K69" s="33">
        <f>SUM(P4:P6,P8:P22)</f>
        <v>110415</v>
      </c>
      <c r="L69" s="33"/>
      <c r="M69" s="33"/>
      <c r="N69" s="33"/>
      <c r="O69" s="30"/>
      <c r="P69" s="37"/>
      <c r="Q69" s="42"/>
      <c r="R69" s="43" t="s">
        <v>60</v>
      </c>
      <c r="S69" s="44">
        <v>4657.0</v>
      </c>
      <c r="T69" s="28"/>
      <c r="U69" s="28"/>
      <c r="V69" s="28"/>
      <c r="W69" s="29"/>
      <c r="X69" s="29"/>
      <c r="Y69" s="29"/>
      <c r="Z69" s="11"/>
    </row>
    <row r="70">
      <c r="A70" s="1"/>
      <c r="B70" s="1"/>
      <c r="C70" s="8" t="s">
        <v>61</v>
      </c>
      <c r="D70" s="28"/>
      <c r="E70" s="28"/>
      <c r="F70" s="28"/>
      <c r="G70" s="8"/>
      <c r="H70" s="33">
        <f>SUM(N24:N39)</f>
        <v>28643701500</v>
      </c>
      <c r="I70" s="33"/>
      <c r="J70" s="15">
        <f>sum(K24:K39)</f>
        <v>2281880.28</v>
      </c>
      <c r="K70" s="33">
        <f>sum(P24:P39)</f>
        <v>92892</v>
      </c>
      <c r="L70" s="33"/>
      <c r="M70" s="33"/>
      <c r="N70" s="33"/>
      <c r="O70" s="30"/>
      <c r="P70" s="37"/>
      <c r="Q70" s="42"/>
      <c r="S70" s="45"/>
      <c r="T70" s="28"/>
      <c r="U70" s="28"/>
      <c r="V70" s="28"/>
      <c r="W70" s="29"/>
      <c r="X70" s="29"/>
      <c r="Y70" s="29"/>
      <c r="Z70" s="11"/>
    </row>
    <row r="71">
      <c r="A71" s="1"/>
      <c r="B71" s="1"/>
      <c r="C71" s="20" t="s">
        <v>46</v>
      </c>
      <c r="D71" s="28"/>
      <c r="E71" s="28"/>
      <c r="F71" s="28"/>
      <c r="G71" s="20"/>
      <c r="H71" s="33">
        <f>sum(N7,N23,N40:N41,N52:N60)</f>
        <v>5275211000</v>
      </c>
      <c r="I71" s="33"/>
      <c r="J71" s="15">
        <f>sum(K7,K23,K40:K41,K52:K60)</f>
        <v>419050.44</v>
      </c>
      <c r="K71" s="33">
        <f>SUM(P7,P23,P40:P41,P52:P60)</f>
        <v>16915</v>
      </c>
      <c r="L71" s="33"/>
      <c r="M71" s="33"/>
      <c r="N71" s="33"/>
      <c r="O71" s="30"/>
      <c r="P71" s="37"/>
      <c r="Q71" s="42"/>
      <c r="R71" s="28"/>
      <c r="S71" s="28"/>
      <c r="T71" s="28"/>
      <c r="U71" s="28"/>
      <c r="V71" s="28"/>
      <c r="W71" s="29"/>
      <c r="X71" s="29"/>
      <c r="Y71" s="29"/>
      <c r="Z71" s="11"/>
    </row>
    <row r="72">
      <c r="A72" s="1"/>
      <c r="B72" s="1"/>
      <c r="C72" s="8" t="s">
        <v>62</v>
      </c>
      <c r="D72" s="28"/>
      <c r="E72" s="28"/>
      <c r="F72" s="28"/>
      <c r="G72" s="8"/>
      <c r="H72" s="33">
        <f>SUM(N42:N51)</f>
        <v>10358977500</v>
      </c>
      <c r="I72" s="33"/>
      <c r="J72" s="15">
        <f>sum(K42:K51)</f>
        <v>852714.97</v>
      </c>
      <c r="K72" s="33">
        <f>sum(P42:P51)</f>
        <v>43095</v>
      </c>
      <c r="L72" s="33"/>
      <c r="M72" s="33"/>
      <c r="N72" s="33"/>
      <c r="O72" s="30"/>
      <c r="P72" s="37"/>
      <c r="Q72" s="42"/>
      <c r="R72" s="28"/>
      <c r="S72" s="28"/>
      <c r="T72" s="28"/>
      <c r="U72" s="28"/>
      <c r="V72" s="28"/>
      <c r="W72" s="29"/>
      <c r="X72" s="29"/>
      <c r="Y72" s="29"/>
      <c r="Z72" s="11"/>
    </row>
    <row r="73">
      <c r="A73" s="1"/>
      <c r="B73" s="1"/>
      <c r="C73" s="28"/>
      <c r="D73" s="28"/>
      <c r="E73" s="28"/>
      <c r="F73" s="28"/>
      <c r="G73" s="28"/>
      <c r="H73" s="33"/>
      <c r="I73" s="33"/>
      <c r="J73" s="5"/>
      <c r="K73" s="36"/>
      <c r="L73" s="36"/>
      <c r="M73" s="36"/>
      <c r="N73" s="33">
        <f>sum(N26:N30)</f>
        <v>11596130000</v>
      </c>
      <c r="O73" s="30"/>
      <c r="P73" s="37">
        <f>SUM(P26:P30)</f>
        <v>42272</v>
      </c>
      <c r="Q73" s="42">
        <f>sum(Q26:Q30)</f>
        <v>0.1605365396</v>
      </c>
      <c r="R73" s="28"/>
      <c r="S73" s="28"/>
      <c r="T73" s="28"/>
      <c r="U73" s="28"/>
      <c r="V73" s="28"/>
      <c r="W73" s="29"/>
      <c r="X73" s="29"/>
      <c r="Y73" s="29"/>
      <c r="Z73" s="11"/>
    </row>
    <row r="74">
      <c r="A74" s="1"/>
      <c r="B74" s="1"/>
      <c r="C74" s="28"/>
      <c r="D74" s="28"/>
      <c r="E74" s="28"/>
      <c r="F74" s="28"/>
      <c r="G74" s="28"/>
      <c r="H74" s="46" t="s">
        <v>55</v>
      </c>
      <c r="I74" s="46"/>
      <c r="J74" s="28" t="s">
        <v>63</v>
      </c>
      <c r="N74" s="47">
        <f>N73/N61</f>
        <v>0.1963271589</v>
      </c>
      <c r="O74" s="30"/>
      <c r="P74" s="37"/>
      <c r="Q74" s="42"/>
      <c r="R74" s="28"/>
      <c r="S74" s="28"/>
      <c r="T74" s="28"/>
      <c r="U74" s="28"/>
      <c r="V74" s="28"/>
      <c r="W74" s="29"/>
      <c r="X74" s="29"/>
      <c r="Y74" s="29"/>
      <c r="Z74" s="11"/>
    </row>
    <row r="75">
      <c r="A75" s="1"/>
      <c r="B75" s="1"/>
      <c r="C75" s="28"/>
      <c r="D75" s="28"/>
      <c r="E75" s="28"/>
      <c r="F75" s="28"/>
      <c r="G75" s="28"/>
      <c r="H75" s="46" t="s">
        <v>59</v>
      </c>
      <c r="I75" s="46"/>
      <c r="J75" s="11">
        <v>1009746.33</v>
      </c>
      <c r="K75" s="11">
        <f>sum(K4:K6,K8:K22)</f>
        <v>1089728.09</v>
      </c>
      <c r="L75" s="11"/>
      <c r="M75" s="11"/>
      <c r="N75" s="33"/>
      <c r="O75" s="30"/>
      <c r="P75" s="37"/>
      <c r="Q75" s="42"/>
      <c r="R75" s="28"/>
      <c r="S75" s="28"/>
      <c r="T75" s="28"/>
      <c r="U75" s="28"/>
      <c r="V75" s="28"/>
      <c r="W75" s="29"/>
      <c r="X75" s="29"/>
      <c r="Y75" s="29"/>
      <c r="Z75" s="11"/>
    </row>
    <row r="76">
      <c r="A76" s="1"/>
      <c r="B76" s="1"/>
      <c r="C76" s="28"/>
      <c r="D76" s="28"/>
      <c r="E76" s="28"/>
      <c r="F76" s="28"/>
      <c r="G76" s="28"/>
      <c r="H76" s="46" t="s">
        <v>61</v>
      </c>
      <c r="I76" s="46"/>
      <c r="J76" s="11">
        <v>2324428.49</v>
      </c>
      <c r="K76" s="11">
        <f>sum(K24:K39)</f>
        <v>2281880.28</v>
      </c>
      <c r="L76" s="11"/>
      <c r="M76" s="11"/>
      <c r="N76" s="33"/>
      <c r="O76" s="30"/>
      <c r="P76" s="37"/>
      <c r="Q76" s="42"/>
      <c r="R76" s="28"/>
      <c r="S76" s="28"/>
      <c r="T76" s="28"/>
      <c r="U76" s="28"/>
      <c r="V76" s="28"/>
      <c r="W76" s="29"/>
      <c r="X76" s="29"/>
      <c r="Y76" s="29"/>
      <c r="Z76" s="11"/>
    </row>
    <row r="77">
      <c r="A77" s="1"/>
      <c r="B77" s="1"/>
      <c r="C77" s="28"/>
      <c r="D77" s="28"/>
      <c r="E77" s="28"/>
      <c r="F77" s="28"/>
      <c r="G77" s="28"/>
      <c r="H77" s="48" t="s">
        <v>46</v>
      </c>
      <c r="I77" s="48"/>
      <c r="J77" s="41">
        <v>473470.9199999999</v>
      </c>
      <c r="K77" s="41">
        <f>sum(K7,K23,K40:K41,K52:K60)</f>
        <v>419050.44</v>
      </c>
      <c r="L77" s="41"/>
      <c r="M77" s="41"/>
      <c r="N77" s="33"/>
      <c r="O77" s="30"/>
      <c r="P77" s="37"/>
      <c r="Q77" s="42"/>
      <c r="R77" s="28"/>
      <c r="S77" s="28"/>
      <c r="T77" s="28"/>
      <c r="U77" s="28"/>
      <c r="V77" s="28"/>
      <c r="W77" s="29"/>
      <c r="X77" s="29"/>
      <c r="Y77" s="29"/>
      <c r="Z77" s="11"/>
    </row>
    <row r="78">
      <c r="A78" s="1"/>
      <c r="B78" s="1"/>
      <c r="C78" s="28"/>
      <c r="D78" s="28"/>
      <c r="E78" s="28"/>
      <c r="F78" s="28"/>
      <c r="G78" s="28"/>
      <c r="H78" s="46" t="s">
        <v>62</v>
      </c>
      <c r="I78" s="46"/>
      <c r="J78" s="11">
        <v>835728.0400000002</v>
      </c>
      <c r="K78" s="11">
        <f>sum(K42:K51)</f>
        <v>852714.97</v>
      </c>
      <c r="L78" s="11"/>
      <c r="M78" s="11"/>
      <c r="N78" s="33"/>
      <c r="O78" s="30"/>
      <c r="P78" s="37"/>
      <c r="Q78" s="42"/>
      <c r="R78" s="28"/>
      <c r="S78" s="28"/>
      <c r="T78" s="28"/>
      <c r="U78" s="28"/>
      <c r="V78" s="28"/>
      <c r="W78" s="29"/>
      <c r="X78" s="29"/>
      <c r="Y78" s="29"/>
      <c r="Z78" s="11"/>
    </row>
    <row r="79">
      <c r="A79" s="1"/>
      <c r="B79" s="1"/>
      <c r="C79" s="28"/>
      <c r="D79" s="28"/>
      <c r="E79" s="28"/>
      <c r="F79" s="28"/>
      <c r="G79" s="28"/>
      <c r="H79" s="33"/>
      <c r="I79" s="33"/>
      <c r="J79" s="5"/>
      <c r="K79" s="36"/>
      <c r="L79" s="36"/>
      <c r="M79" s="36"/>
      <c r="N79" s="33"/>
      <c r="O79" s="30"/>
      <c r="P79" s="37"/>
      <c r="Q79" s="42"/>
      <c r="R79" s="28"/>
      <c r="S79" s="28"/>
      <c r="T79" s="28"/>
      <c r="U79" s="28"/>
      <c r="V79" s="28"/>
      <c r="W79" s="29"/>
      <c r="X79" s="29"/>
      <c r="Y79" s="29"/>
      <c r="Z79" s="11"/>
    </row>
    <row r="80">
      <c r="A80" s="1"/>
      <c r="B80" s="1"/>
      <c r="C80" s="28"/>
      <c r="D80" s="28"/>
      <c r="E80" s="28"/>
      <c r="F80" s="28"/>
      <c r="G80" s="28"/>
      <c r="H80" s="33"/>
      <c r="I80" s="33"/>
      <c r="J80" s="5"/>
      <c r="K80" s="36"/>
      <c r="L80" s="36"/>
      <c r="M80" s="36"/>
      <c r="N80" s="33"/>
      <c r="O80" s="30"/>
      <c r="P80" s="37"/>
      <c r="Q80" s="42"/>
      <c r="R80" s="28"/>
      <c r="S80" s="28"/>
      <c r="T80" s="28"/>
      <c r="U80" s="28"/>
      <c r="V80" s="28"/>
      <c r="W80" s="29"/>
      <c r="X80" s="29"/>
      <c r="Y80" s="29"/>
      <c r="Z80" s="11"/>
    </row>
    <row r="81">
      <c r="A81" s="1"/>
      <c r="B81" s="1"/>
      <c r="C81" s="28"/>
      <c r="D81" s="28"/>
      <c r="E81" s="28"/>
      <c r="F81" s="28"/>
      <c r="G81" s="28"/>
      <c r="H81" s="33"/>
      <c r="I81" s="33"/>
      <c r="J81" s="5"/>
      <c r="K81" s="36"/>
      <c r="L81" s="36"/>
      <c r="M81" s="36"/>
      <c r="N81" s="33"/>
      <c r="O81" s="30"/>
      <c r="P81" s="37"/>
      <c r="Q81" s="42"/>
      <c r="R81" s="28"/>
      <c r="S81" s="28"/>
      <c r="T81" s="28"/>
      <c r="U81" s="28"/>
      <c r="V81" s="28"/>
      <c r="W81" s="29"/>
      <c r="X81" s="29"/>
      <c r="Y81" s="29"/>
      <c r="Z81" s="11"/>
    </row>
    <row r="82">
      <c r="A82" s="1"/>
      <c r="B82" s="1"/>
      <c r="C82" s="28"/>
      <c r="D82" s="28"/>
      <c r="E82" s="28"/>
      <c r="F82" s="28"/>
      <c r="G82" s="28"/>
      <c r="J82" s="5"/>
      <c r="K82" s="36"/>
      <c r="L82" s="36"/>
      <c r="M82" s="36"/>
      <c r="N82" s="33"/>
      <c r="O82" s="30"/>
      <c r="P82" s="37"/>
      <c r="Q82" s="42"/>
      <c r="R82" s="28"/>
      <c r="S82" s="28"/>
      <c r="T82" s="28"/>
      <c r="U82" s="28"/>
      <c r="V82" s="28"/>
      <c r="W82" s="29"/>
      <c r="X82" s="29"/>
      <c r="Y82" s="29"/>
      <c r="Z82" s="11"/>
    </row>
    <row r="83">
      <c r="A83" s="1"/>
      <c r="B83" s="1"/>
      <c r="C83" s="28"/>
      <c r="D83" s="28"/>
      <c r="E83" s="28"/>
      <c r="F83" s="28"/>
      <c r="G83" s="28"/>
      <c r="J83" s="5"/>
      <c r="K83" s="36"/>
      <c r="L83" s="36"/>
      <c r="M83" s="36"/>
      <c r="N83" s="33"/>
      <c r="O83" s="30"/>
      <c r="P83" s="37"/>
      <c r="Q83" s="42"/>
      <c r="R83" s="28"/>
      <c r="S83" s="28"/>
      <c r="T83" s="28"/>
      <c r="U83" s="28"/>
      <c r="V83" s="28"/>
      <c r="W83" s="29"/>
      <c r="X83" s="29"/>
      <c r="Y83" s="29"/>
      <c r="Z83" s="11"/>
    </row>
    <row r="84">
      <c r="A84" s="1"/>
      <c r="B84" s="1"/>
      <c r="C84" s="28"/>
      <c r="D84" s="28"/>
      <c r="E84" s="28"/>
      <c r="F84" s="28"/>
      <c r="G84" s="28"/>
      <c r="H84" s="33"/>
      <c r="I84" s="33"/>
      <c r="J84" s="5"/>
      <c r="K84" s="36"/>
      <c r="L84" s="36"/>
      <c r="M84" s="36"/>
      <c r="N84" s="33"/>
      <c r="O84" s="30"/>
      <c r="P84" s="37"/>
      <c r="Q84" s="42"/>
      <c r="R84" s="28"/>
      <c r="S84" s="28"/>
      <c r="T84" s="28"/>
      <c r="U84" s="28"/>
      <c r="V84" s="28"/>
      <c r="W84" s="29"/>
      <c r="X84" s="29"/>
      <c r="Y84" s="29"/>
      <c r="Z84" s="11"/>
    </row>
    <row r="85">
      <c r="A85" s="1"/>
      <c r="B85" s="1"/>
      <c r="C85" s="28"/>
      <c r="D85" s="28"/>
      <c r="E85" s="28"/>
      <c r="F85" s="28"/>
      <c r="G85" s="28"/>
      <c r="H85" s="33"/>
      <c r="I85" s="33"/>
      <c r="J85" s="5"/>
      <c r="K85" s="36"/>
      <c r="L85" s="36"/>
      <c r="M85" s="36"/>
      <c r="N85" s="33"/>
      <c r="O85" s="30"/>
      <c r="P85" s="37"/>
      <c r="Q85" s="42"/>
      <c r="R85" s="28"/>
      <c r="S85" s="28"/>
      <c r="T85" s="28"/>
      <c r="U85" s="28"/>
      <c r="V85" s="28"/>
      <c r="W85" s="29"/>
      <c r="X85" s="29"/>
      <c r="Y85" s="29"/>
      <c r="Z85" s="11"/>
    </row>
    <row r="86">
      <c r="A86" s="1"/>
      <c r="B86" s="1"/>
      <c r="C86" s="28"/>
      <c r="D86" s="28"/>
      <c r="E86" s="28"/>
      <c r="F86" s="28"/>
      <c r="G86" s="28"/>
      <c r="H86" s="33"/>
      <c r="I86" s="33"/>
      <c r="J86" s="5"/>
      <c r="K86" s="36"/>
      <c r="L86" s="36"/>
      <c r="M86" s="36"/>
      <c r="N86" s="33"/>
      <c r="O86" s="30"/>
      <c r="P86" s="37"/>
      <c r="Q86" s="42"/>
      <c r="R86" s="28"/>
      <c r="S86" s="28"/>
      <c r="T86" s="28"/>
      <c r="U86" s="28"/>
      <c r="V86" s="28"/>
      <c r="W86" s="29"/>
      <c r="X86" s="29"/>
      <c r="Y86" s="29"/>
      <c r="Z86" s="11"/>
    </row>
    <row r="87">
      <c r="A87" s="1"/>
      <c r="B87" s="1"/>
      <c r="C87" s="28"/>
      <c r="D87" s="28"/>
      <c r="E87" s="28"/>
      <c r="F87" s="28"/>
      <c r="G87" s="28"/>
      <c r="H87" s="33"/>
      <c r="I87" s="33"/>
      <c r="J87" s="5"/>
      <c r="K87" s="36"/>
      <c r="L87" s="36"/>
      <c r="M87" s="36"/>
      <c r="N87" s="33"/>
      <c r="O87" s="30"/>
      <c r="P87" s="37"/>
      <c r="Q87" s="42"/>
      <c r="R87" s="28"/>
      <c r="S87" s="28"/>
      <c r="T87" s="28"/>
      <c r="U87" s="28"/>
      <c r="V87" s="28"/>
      <c r="W87" s="29"/>
      <c r="X87" s="29"/>
      <c r="Y87" s="29"/>
      <c r="Z87" s="11"/>
    </row>
    <row r="88">
      <c r="A88" s="1"/>
      <c r="B88" s="1"/>
      <c r="D88" s="28"/>
      <c r="E88" s="28"/>
      <c r="F88" s="28"/>
      <c r="H88" s="33"/>
      <c r="I88" s="33"/>
      <c r="J88" s="5"/>
      <c r="K88" s="36"/>
      <c r="L88" s="36"/>
      <c r="M88" s="36"/>
      <c r="N88" s="33"/>
      <c r="O88" s="30"/>
      <c r="P88" s="37"/>
      <c r="Q88" s="42"/>
      <c r="R88" s="28"/>
      <c r="S88" s="28"/>
      <c r="T88" s="28"/>
      <c r="U88" s="28"/>
      <c r="V88" s="28"/>
      <c r="W88" s="29"/>
      <c r="X88" s="29"/>
      <c r="Y88" s="29"/>
      <c r="Z88" s="11"/>
    </row>
    <row r="89">
      <c r="A89" s="1"/>
      <c r="B89" s="1"/>
      <c r="D89" s="28"/>
      <c r="E89" s="28"/>
      <c r="F89" s="28"/>
      <c r="H89" s="33"/>
      <c r="I89" s="33"/>
      <c r="J89" s="5"/>
      <c r="K89" s="36"/>
      <c r="L89" s="36"/>
      <c r="M89" s="36"/>
      <c r="N89" s="33"/>
      <c r="O89" s="30"/>
      <c r="P89" s="37"/>
      <c r="Q89" s="42"/>
      <c r="R89" s="28"/>
      <c r="S89" s="28"/>
      <c r="T89" s="28"/>
      <c r="U89" s="28"/>
      <c r="V89" s="28"/>
      <c r="W89" s="29"/>
      <c r="X89" s="29"/>
      <c r="Y89" s="29"/>
      <c r="Z89" s="11"/>
    </row>
    <row r="90">
      <c r="A90" s="1"/>
      <c r="B90" s="1"/>
      <c r="C90" s="28"/>
      <c r="D90" s="28"/>
      <c r="E90" s="28"/>
      <c r="F90" s="28"/>
      <c r="G90" s="28"/>
      <c r="H90" s="33"/>
      <c r="I90" s="33"/>
      <c r="J90" s="5"/>
      <c r="K90" s="36"/>
      <c r="L90" s="36"/>
      <c r="M90" s="36"/>
      <c r="N90" s="33"/>
      <c r="O90" s="30"/>
      <c r="P90" s="37"/>
      <c r="Q90" s="42"/>
      <c r="R90" s="28"/>
      <c r="S90" s="28"/>
      <c r="T90" s="28"/>
      <c r="U90" s="28"/>
      <c r="V90" s="28"/>
      <c r="W90" s="29"/>
      <c r="X90" s="29"/>
      <c r="Y90" s="29"/>
      <c r="Z90" s="11"/>
    </row>
    <row r="91">
      <c r="A91" s="1"/>
      <c r="B91" s="1"/>
      <c r="C91" s="28"/>
      <c r="D91" s="28"/>
      <c r="E91" s="28"/>
      <c r="F91" s="28"/>
      <c r="G91" s="28"/>
      <c r="H91" s="33"/>
      <c r="I91" s="33"/>
      <c r="J91" s="5"/>
      <c r="K91" s="36"/>
      <c r="L91" s="36"/>
      <c r="M91" s="36"/>
      <c r="N91" s="33"/>
      <c r="O91" s="30"/>
      <c r="P91" s="37"/>
      <c r="Q91" s="42"/>
      <c r="R91" s="28"/>
      <c r="S91" s="28"/>
      <c r="T91" s="28"/>
      <c r="U91" s="28"/>
      <c r="V91" s="28"/>
      <c r="W91" s="29"/>
      <c r="X91" s="29"/>
      <c r="Y91" s="29"/>
      <c r="Z91" s="11"/>
    </row>
    <row r="92">
      <c r="A92" s="1"/>
      <c r="B92" s="1"/>
      <c r="C92" s="28"/>
      <c r="D92" s="28"/>
      <c r="E92" s="28"/>
      <c r="F92" s="28"/>
      <c r="G92" s="28"/>
      <c r="H92" s="33"/>
      <c r="I92" s="33"/>
      <c r="J92" s="5"/>
      <c r="K92" s="36"/>
      <c r="L92" s="36"/>
      <c r="M92" s="36"/>
      <c r="N92" s="33"/>
      <c r="O92" s="30"/>
      <c r="P92" s="37"/>
      <c r="Q92" s="42"/>
      <c r="R92" s="28"/>
      <c r="S92" s="28"/>
      <c r="T92" s="28"/>
      <c r="U92" s="28"/>
      <c r="V92" s="28"/>
      <c r="W92" s="29"/>
      <c r="X92" s="29"/>
      <c r="Y92" s="29"/>
      <c r="Z92" s="11"/>
    </row>
    <row r="93">
      <c r="A93" s="1"/>
      <c r="B93" s="1"/>
      <c r="C93" s="28"/>
      <c r="D93" s="28"/>
      <c r="E93" s="28"/>
      <c r="F93" s="28"/>
      <c r="G93" s="28"/>
      <c r="H93" s="33"/>
      <c r="I93" s="33"/>
      <c r="J93" s="5"/>
      <c r="K93" s="36"/>
      <c r="L93" s="36"/>
      <c r="M93" s="36"/>
      <c r="N93" s="33"/>
      <c r="O93" s="30"/>
      <c r="P93" s="37"/>
      <c r="Q93" s="42"/>
      <c r="R93" s="28"/>
      <c r="S93" s="28"/>
      <c r="T93" s="28"/>
      <c r="U93" s="28"/>
      <c r="V93" s="28"/>
      <c r="W93" s="29"/>
      <c r="X93" s="29"/>
      <c r="Y93" s="29"/>
      <c r="Z93" s="11"/>
    </row>
    <row r="94">
      <c r="A94" s="1"/>
      <c r="B94" s="1"/>
      <c r="C94" s="28"/>
      <c r="D94" s="28"/>
      <c r="E94" s="28"/>
      <c r="F94" s="28"/>
      <c r="G94" s="28"/>
      <c r="H94" s="33"/>
      <c r="I94" s="33"/>
      <c r="J94" s="5"/>
      <c r="K94" s="36"/>
      <c r="L94" s="36"/>
      <c r="M94" s="36"/>
      <c r="N94" s="33"/>
      <c r="O94" s="30"/>
      <c r="P94" s="37"/>
      <c r="Q94" s="42"/>
      <c r="R94" s="28"/>
      <c r="S94" s="28"/>
      <c r="T94" s="28"/>
      <c r="U94" s="28"/>
      <c r="V94" s="28"/>
      <c r="W94" s="29"/>
      <c r="X94" s="29"/>
      <c r="Y94" s="29"/>
      <c r="Z94" s="11"/>
    </row>
    <row r="95">
      <c r="A95" s="1"/>
      <c r="B95" s="1"/>
      <c r="C95" s="28"/>
      <c r="D95" s="28"/>
      <c r="E95" s="28"/>
      <c r="F95" s="28"/>
      <c r="G95" s="28"/>
      <c r="H95" s="33"/>
      <c r="I95" s="33"/>
      <c r="J95" s="5"/>
      <c r="K95" s="36"/>
      <c r="L95" s="36"/>
      <c r="M95" s="36"/>
      <c r="N95" s="33"/>
      <c r="O95" s="30"/>
      <c r="P95" s="37"/>
      <c r="Q95" s="42"/>
      <c r="R95" s="28"/>
      <c r="S95" s="28"/>
      <c r="T95" s="28"/>
      <c r="U95" s="28"/>
      <c r="V95" s="28"/>
      <c r="W95" s="29"/>
      <c r="X95" s="29"/>
      <c r="Y95" s="29"/>
      <c r="Z95" s="11"/>
    </row>
    <row r="96">
      <c r="A96" s="1"/>
      <c r="B96" s="1"/>
      <c r="C96" s="28"/>
      <c r="D96" s="28"/>
      <c r="E96" s="28"/>
      <c r="F96" s="28"/>
      <c r="G96" s="28"/>
      <c r="H96" s="33"/>
      <c r="I96" s="33"/>
      <c r="J96" s="5"/>
      <c r="K96" s="36"/>
      <c r="L96" s="36"/>
      <c r="M96" s="36"/>
      <c r="N96" s="33"/>
      <c r="O96" s="30"/>
      <c r="P96" s="37"/>
      <c r="Q96" s="42"/>
      <c r="R96" s="28"/>
      <c r="S96" s="28"/>
      <c r="T96" s="28"/>
      <c r="U96" s="28"/>
      <c r="V96" s="28"/>
      <c r="W96" s="29"/>
      <c r="X96" s="29"/>
      <c r="Y96" s="29"/>
      <c r="Z96" s="11"/>
    </row>
    <row r="97">
      <c r="A97" s="1"/>
      <c r="B97" s="1"/>
      <c r="C97" s="28"/>
      <c r="D97" s="28"/>
      <c r="E97" s="28"/>
      <c r="F97" s="28"/>
      <c r="G97" s="28"/>
      <c r="H97" s="33"/>
      <c r="I97" s="33"/>
      <c r="J97" s="5"/>
      <c r="K97" s="36"/>
      <c r="L97" s="36"/>
      <c r="M97" s="36"/>
      <c r="N97" s="33"/>
      <c r="O97" s="30"/>
      <c r="P97" s="37"/>
      <c r="Q97" s="42"/>
      <c r="R97" s="28"/>
      <c r="S97" s="28"/>
      <c r="T97" s="28"/>
      <c r="U97" s="28"/>
      <c r="V97" s="28"/>
      <c r="W97" s="29"/>
      <c r="X97" s="29"/>
      <c r="Y97" s="29"/>
      <c r="Z97" s="11"/>
    </row>
    <row r="98">
      <c r="A98" s="1"/>
      <c r="B98" s="1"/>
      <c r="C98" s="28"/>
      <c r="D98" s="28"/>
      <c r="E98" s="28"/>
      <c r="F98" s="28"/>
      <c r="G98" s="28"/>
      <c r="H98" s="33"/>
      <c r="I98" s="33"/>
      <c r="J98" s="5"/>
      <c r="K98" s="36"/>
      <c r="L98" s="36"/>
      <c r="M98" s="36"/>
      <c r="N98" s="33"/>
      <c r="O98" s="30"/>
      <c r="P98" s="37"/>
      <c r="Q98" s="42"/>
      <c r="R98" s="28"/>
      <c r="S98" s="28"/>
      <c r="T98" s="28"/>
      <c r="U98" s="28"/>
      <c r="V98" s="28"/>
      <c r="W98" s="29"/>
      <c r="X98" s="29"/>
      <c r="Y98" s="29"/>
      <c r="Z98" s="11"/>
    </row>
    <row r="99">
      <c r="A99" s="1"/>
      <c r="B99" s="1"/>
      <c r="C99" s="28"/>
      <c r="D99" s="28"/>
      <c r="E99" s="28"/>
      <c r="F99" s="28"/>
      <c r="G99" s="28"/>
      <c r="H99" s="33"/>
      <c r="I99" s="33"/>
      <c r="J99" s="5"/>
      <c r="K99" s="36"/>
      <c r="L99" s="36"/>
      <c r="M99" s="36"/>
      <c r="N99" s="33"/>
      <c r="O99" s="30"/>
      <c r="P99" s="37"/>
      <c r="Q99" s="42"/>
      <c r="R99" s="28"/>
      <c r="S99" s="28"/>
      <c r="T99" s="28"/>
      <c r="U99" s="28"/>
      <c r="V99" s="28"/>
      <c r="W99" s="29"/>
      <c r="X99" s="29"/>
      <c r="Y99" s="29"/>
      <c r="Z99" s="11"/>
    </row>
    <row r="100">
      <c r="A100" s="1"/>
      <c r="B100" s="1"/>
      <c r="C100" s="28"/>
      <c r="D100" s="28"/>
      <c r="E100" s="28"/>
      <c r="F100" s="28"/>
      <c r="G100" s="28"/>
      <c r="H100" s="33"/>
      <c r="I100" s="33"/>
      <c r="J100" s="5"/>
      <c r="K100" s="36"/>
      <c r="L100" s="36"/>
      <c r="M100" s="36"/>
      <c r="N100" s="33"/>
      <c r="O100" s="30"/>
      <c r="P100" s="37"/>
      <c r="Q100" s="42"/>
      <c r="R100" s="28"/>
      <c r="S100" s="28"/>
      <c r="T100" s="28"/>
      <c r="U100" s="28"/>
      <c r="V100" s="28"/>
      <c r="W100" s="29"/>
      <c r="X100" s="29"/>
      <c r="Y100" s="29"/>
      <c r="Z100" s="11"/>
    </row>
    <row r="101">
      <c r="A101" s="1"/>
      <c r="B101" s="1"/>
      <c r="C101" s="28"/>
      <c r="D101" s="28"/>
      <c r="E101" s="28"/>
      <c r="F101" s="28"/>
      <c r="G101" s="28"/>
      <c r="H101" s="33"/>
      <c r="I101" s="33"/>
      <c r="J101" s="5"/>
      <c r="K101" s="36"/>
      <c r="L101" s="36"/>
      <c r="M101" s="36"/>
      <c r="N101" s="33"/>
      <c r="O101" s="30"/>
      <c r="P101" s="37"/>
      <c r="Q101" s="42"/>
      <c r="R101" s="28"/>
      <c r="S101" s="28"/>
      <c r="T101" s="28"/>
      <c r="U101" s="28"/>
      <c r="V101" s="28"/>
      <c r="W101" s="29"/>
      <c r="X101" s="29"/>
      <c r="Y101" s="29"/>
      <c r="Z101" s="11"/>
    </row>
    <row r="102">
      <c r="A102" s="1"/>
      <c r="B102" s="1"/>
      <c r="C102" s="28"/>
      <c r="D102" s="28"/>
      <c r="E102" s="28"/>
      <c r="F102" s="28"/>
      <c r="G102" s="28"/>
      <c r="H102" s="33"/>
      <c r="I102" s="33"/>
      <c r="J102" s="5"/>
      <c r="K102" s="36"/>
      <c r="L102" s="36"/>
      <c r="M102" s="36"/>
      <c r="N102" s="33"/>
      <c r="O102" s="30"/>
      <c r="P102" s="37"/>
      <c r="Q102" s="42"/>
      <c r="R102" s="28"/>
      <c r="S102" s="28"/>
      <c r="T102" s="28"/>
      <c r="U102" s="28"/>
      <c r="V102" s="28"/>
      <c r="W102" s="29"/>
      <c r="X102" s="29"/>
      <c r="Y102" s="29"/>
      <c r="Z102" s="11"/>
    </row>
    <row r="103">
      <c r="A103" s="1"/>
      <c r="B103" s="1"/>
      <c r="C103" s="28"/>
      <c r="D103" s="28"/>
      <c r="E103" s="28"/>
      <c r="F103" s="28"/>
      <c r="G103" s="28"/>
      <c r="H103" s="33"/>
      <c r="I103" s="33"/>
      <c r="J103" s="5"/>
      <c r="K103" s="36"/>
      <c r="L103" s="36"/>
      <c r="M103" s="36"/>
      <c r="N103" s="33"/>
      <c r="O103" s="30"/>
      <c r="P103" s="37"/>
      <c r="Q103" s="42"/>
      <c r="R103" s="28"/>
      <c r="S103" s="28"/>
      <c r="T103" s="28"/>
      <c r="U103" s="28"/>
      <c r="V103" s="28"/>
      <c r="W103" s="29"/>
      <c r="X103" s="29"/>
      <c r="Y103" s="29"/>
      <c r="Z103" s="11"/>
    </row>
    <row r="104">
      <c r="A104" s="1"/>
      <c r="B104" s="1"/>
      <c r="C104" s="28"/>
      <c r="D104" s="28"/>
      <c r="E104" s="28"/>
      <c r="F104" s="28"/>
      <c r="G104" s="28"/>
      <c r="H104" s="33"/>
      <c r="I104" s="33"/>
      <c r="J104" s="5"/>
      <c r="K104" s="36"/>
      <c r="L104" s="36"/>
      <c r="M104" s="36"/>
      <c r="N104" s="33"/>
      <c r="O104" s="30"/>
      <c r="P104" s="37"/>
      <c r="Q104" s="42"/>
      <c r="R104" s="28"/>
      <c r="S104" s="28"/>
      <c r="T104" s="28"/>
      <c r="U104" s="28"/>
      <c r="V104" s="28"/>
      <c r="W104" s="29"/>
      <c r="X104" s="29"/>
      <c r="Y104" s="29"/>
      <c r="Z104" s="11"/>
    </row>
    <row r="105">
      <c r="A105" s="1"/>
      <c r="B105" s="1"/>
      <c r="C105" s="28"/>
      <c r="D105" s="28"/>
      <c r="E105" s="28"/>
      <c r="F105" s="28"/>
      <c r="G105" s="28"/>
      <c r="H105" s="33"/>
      <c r="I105" s="33"/>
      <c r="J105" s="5"/>
      <c r="K105" s="36"/>
      <c r="L105" s="36"/>
      <c r="M105" s="36"/>
      <c r="N105" s="33"/>
      <c r="O105" s="30"/>
      <c r="P105" s="37"/>
      <c r="Q105" s="42"/>
      <c r="R105" s="28"/>
      <c r="S105" s="28"/>
      <c r="T105" s="28"/>
      <c r="U105" s="28"/>
      <c r="V105" s="28"/>
      <c r="W105" s="29"/>
      <c r="X105" s="29"/>
      <c r="Y105" s="29"/>
      <c r="Z105" s="11"/>
    </row>
    <row r="106">
      <c r="A106" s="1"/>
      <c r="B106" s="1"/>
      <c r="C106" s="28"/>
      <c r="D106" s="28"/>
      <c r="E106" s="28"/>
      <c r="F106" s="28"/>
      <c r="G106" s="28"/>
      <c r="H106" s="33"/>
      <c r="I106" s="33"/>
      <c r="J106" s="5"/>
      <c r="K106" s="36"/>
      <c r="L106" s="36"/>
      <c r="M106" s="36"/>
      <c r="N106" s="33"/>
      <c r="O106" s="30"/>
      <c r="P106" s="37"/>
      <c r="Q106" s="42"/>
      <c r="R106" s="28"/>
      <c r="S106" s="28"/>
      <c r="T106" s="28"/>
      <c r="U106" s="28"/>
      <c r="V106" s="28"/>
      <c r="W106" s="29"/>
      <c r="X106" s="29"/>
      <c r="Y106" s="29"/>
      <c r="Z106" s="11"/>
    </row>
    <row r="107">
      <c r="A107" s="1"/>
      <c r="B107" s="1"/>
      <c r="C107" s="28"/>
      <c r="D107" s="28"/>
      <c r="E107" s="28"/>
      <c r="F107" s="28"/>
      <c r="G107" s="28"/>
      <c r="H107" s="33"/>
      <c r="I107" s="33"/>
      <c r="J107" s="5"/>
      <c r="K107" s="36"/>
      <c r="L107" s="36"/>
      <c r="M107" s="36"/>
      <c r="N107" s="33"/>
      <c r="O107" s="30"/>
      <c r="P107" s="37"/>
      <c r="Q107" s="42"/>
      <c r="R107" s="28"/>
      <c r="S107" s="28"/>
      <c r="T107" s="28"/>
      <c r="U107" s="28"/>
      <c r="V107" s="28"/>
      <c r="W107" s="29"/>
      <c r="X107" s="29"/>
      <c r="Y107" s="29"/>
      <c r="Z107" s="11"/>
    </row>
    <row r="108">
      <c r="A108" s="1"/>
      <c r="B108" s="1"/>
      <c r="C108" s="28"/>
      <c r="D108" s="28"/>
      <c r="E108" s="28"/>
      <c r="F108" s="28"/>
      <c r="G108" s="28"/>
      <c r="H108" s="33"/>
      <c r="I108" s="33"/>
      <c r="J108" s="5"/>
      <c r="K108" s="36"/>
      <c r="L108" s="36"/>
      <c r="M108" s="36"/>
      <c r="N108" s="33"/>
      <c r="O108" s="30"/>
      <c r="P108" s="37"/>
      <c r="Q108" s="42"/>
      <c r="R108" s="28"/>
      <c r="S108" s="28"/>
      <c r="T108" s="28"/>
      <c r="U108" s="28"/>
      <c r="V108" s="28"/>
      <c r="W108" s="29"/>
      <c r="X108" s="29"/>
      <c r="Y108" s="29"/>
      <c r="Z108" s="11"/>
    </row>
    <row r="109">
      <c r="A109" s="1"/>
      <c r="B109" s="1"/>
      <c r="C109" s="28"/>
      <c r="D109" s="28"/>
      <c r="E109" s="28"/>
      <c r="F109" s="28"/>
      <c r="G109" s="28"/>
      <c r="H109" s="33"/>
      <c r="I109" s="33"/>
      <c r="J109" s="5"/>
      <c r="K109" s="36"/>
      <c r="L109" s="36"/>
      <c r="M109" s="36"/>
      <c r="N109" s="33"/>
      <c r="O109" s="30"/>
      <c r="P109" s="37"/>
      <c r="Q109" s="42"/>
      <c r="R109" s="28"/>
      <c r="S109" s="28"/>
      <c r="T109" s="28"/>
      <c r="U109" s="28"/>
      <c r="V109" s="28"/>
      <c r="W109" s="29"/>
      <c r="X109" s="29"/>
      <c r="Y109" s="29"/>
      <c r="Z109" s="11"/>
    </row>
    <row r="110">
      <c r="A110" s="1"/>
      <c r="B110" s="1"/>
      <c r="C110" s="28"/>
      <c r="D110" s="28"/>
      <c r="E110" s="28"/>
      <c r="F110" s="28"/>
      <c r="G110" s="28"/>
      <c r="H110" s="33"/>
      <c r="I110" s="33"/>
      <c r="J110" s="5"/>
      <c r="K110" s="36"/>
      <c r="L110" s="36"/>
      <c r="M110" s="36"/>
      <c r="N110" s="33"/>
      <c r="O110" s="30"/>
      <c r="P110" s="37"/>
      <c r="Q110" s="42"/>
      <c r="R110" s="28"/>
      <c r="S110" s="28"/>
      <c r="T110" s="28"/>
      <c r="U110" s="28"/>
      <c r="V110" s="28"/>
      <c r="W110" s="29"/>
      <c r="X110" s="29"/>
      <c r="Y110" s="29"/>
      <c r="Z110" s="11"/>
    </row>
    <row r="111">
      <c r="A111" s="1"/>
      <c r="B111" s="1"/>
      <c r="C111" s="28"/>
      <c r="D111" s="28"/>
      <c r="E111" s="28"/>
      <c r="F111" s="28"/>
      <c r="G111" s="28"/>
      <c r="H111" s="33"/>
      <c r="I111" s="33"/>
      <c r="J111" s="5"/>
      <c r="K111" s="36"/>
      <c r="L111" s="36"/>
      <c r="M111" s="36"/>
      <c r="N111" s="33"/>
      <c r="O111" s="30"/>
      <c r="P111" s="37"/>
      <c r="Q111" s="42"/>
      <c r="R111" s="28"/>
      <c r="S111" s="28"/>
      <c r="T111" s="28"/>
      <c r="U111" s="28"/>
      <c r="V111" s="28"/>
      <c r="W111" s="29"/>
      <c r="X111" s="29"/>
      <c r="Y111" s="29"/>
      <c r="Z111" s="11"/>
    </row>
    <row r="112">
      <c r="A112" s="1"/>
      <c r="B112" s="1"/>
      <c r="C112" s="28"/>
      <c r="D112" s="28"/>
      <c r="E112" s="28"/>
      <c r="F112" s="28"/>
      <c r="G112" s="28"/>
      <c r="H112" s="33"/>
      <c r="I112" s="33"/>
      <c r="J112" s="5"/>
      <c r="K112" s="36"/>
      <c r="L112" s="36"/>
      <c r="M112" s="36"/>
      <c r="N112" s="33"/>
      <c r="O112" s="30"/>
      <c r="P112" s="37"/>
      <c r="Q112" s="42"/>
      <c r="R112" s="28"/>
      <c r="S112" s="28"/>
      <c r="T112" s="28"/>
      <c r="U112" s="28"/>
      <c r="V112" s="28"/>
      <c r="W112" s="29"/>
      <c r="X112" s="29"/>
      <c r="Y112" s="29"/>
      <c r="Z112" s="11"/>
    </row>
    <row r="113">
      <c r="A113" s="1"/>
      <c r="B113" s="1"/>
      <c r="C113" s="28"/>
      <c r="D113" s="28"/>
      <c r="E113" s="28"/>
      <c r="F113" s="28"/>
      <c r="G113" s="28"/>
      <c r="H113" s="33"/>
      <c r="I113" s="33"/>
      <c r="J113" s="5"/>
      <c r="K113" s="36"/>
      <c r="L113" s="36"/>
      <c r="M113" s="36"/>
      <c r="N113" s="33"/>
      <c r="O113" s="30"/>
      <c r="P113" s="37"/>
      <c r="Q113" s="42"/>
      <c r="R113" s="28"/>
      <c r="S113" s="28"/>
      <c r="T113" s="28"/>
      <c r="U113" s="28"/>
      <c r="V113" s="28"/>
      <c r="W113" s="29"/>
      <c r="X113" s="29"/>
      <c r="Y113" s="29"/>
      <c r="Z113" s="11"/>
    </row>
    <row r="114">
      <c r="A114" s="1"/>
      <c r="B114" s="1"/>
      <c r="C114" s="28"/>
      <c r="D114" s="28"/>
      <c r="E114" s="28"/>
      <c r="F114" s="28"/>
      <c r="G114" s="28"/>
      <c r="H114" s="33"/>
      <c r="I114" s="33"/>
      <c r="J114" s="5"/>
      <c r="K114" s="36"/>
      <c r="L114" s="36"/>
      <c r="M114" s="36"/>
      <c r="N114" s="33"/>
      <c r="O114" s="30"/>
      <c r="P114" s="37"/>
      <c r="Q114" s="42"/>
      <c r="R114" s="28"/>
      <c r="S114" s="28"/>
      <c r="T114" s="28"/>
      <c r="U114" s="28"/>
      <c r="V114" s="28"/>
      <c r="W114" s="29"/>
      <c r="X114" s="29"/>
      <c r="Y114" s="29"/>
      <c r="Z114" s="11"/>
    </row>
    <row r="115">
      <c r="A115" s="1"/>
      <c r="B115" s="1"/>
      <c r="C115" s="28"/>
      <c r="D115" s="28"/>
      <c r="E115" s="28"/>
      <c r="F115" s="28"/>
      <c r="G115" s="28"/>
      <c r="H115" s="33"/>
      <c r="I115" s="33"/>
      <c r="J115" s="5"/>
      <c r="K115" s="36"/>
      <c r="L115" s="36"/>
      <c r="M115" s="36"/>
      <c r="N115" s="33"/>
      <c r="O115" s="30"/>
      <c r="P115" s="37"/>
      <c r="Q115" s="42"/>
      <c r="R115" s="28"/>
      <c r="S115" s="28"/>
      <c r="T115" s="28"/>
      <c r="U115" s="28"/>
      <c r="V115" s="28"/>
      <c r="W115" s="29"/>
      <c r="X115" s="29"/>
      <c r="Y115" s="29"/>
      <c r="Z115" s="11"/>
    </row>
    <row r="116">
      <c r="A116" s="1"/>
      <c r="B116" s="1"/>
      <c r="C116" s="28"/>
      <c r="D116" s="28"/>
      <c r="E116" s="28"/>
      <c r="F116" s="28"/>
      <c r="G116" s="28"/>
      <c r="H116" s="33"/>
      <c r="I116" s="33"/>
      <c r="J116" s="5"/>
      <c r="K116" s="36"/>
      <c r="L116" s="36"/>
      <c r="M116" s="36"/>
      <c r="N116" s="33"/>
      <c r="O116" s="30"/>
      <c r="P116" s="37"/>
      <c r="Q116" s="42"/>
      <c r="R116" s="28"/>
      <c r="S116" s="28"/>
      <c r="T116" s="28"/>
      <c r="U116" s="28"/>
      <c r="V116" s="28"/>
      <c r="W116" s="29"/>
      <c r="X116" s="29"/>
      <c r="Y116" s="29"/>
      <c r="Z116" s="11"/>
    </row>
    <row r="117">
      <c r="A117" s="1"/>
      <c r="B117" s="1"/>
      <c r="C117" s="28"/>
      <c r="D117" s="28"/>
      <c r="E117" s="28"/>
      <c r="F117" s="28"/>
      <c r="G117" s="28"/>
      <c r="H117" s="33"/>
      <c r="I117" s="33"/>
      <c r="J117" s="5"/>
      <c r="K117" s="36"/>
      <c r="L117" s="36"/>
      <c r="M117" s="36"/>
      <c r="N117" s="33"/>
      <c r="O117" s="30"/>
      <c r="P117" s="37"/>
      <c r="Q117" s="42"/>
      <c r="R117" s="28"/>
      <c r="S117" s="28"/>
      <c r="T117" s="28"/>
      <c r="U117" s="28"/>
      <c r="V117" s="28"/>
      <c r="W117" s="29"/>
      <c r="X117" s="29"/>
      <c r="Y117" s="29"/>
      <c r="Z117" s="11"/>
    </row>
    <row r="118">
      <c r="A118" s="1"/>
      <c r="B118" s="1"/>
      <c r="C118" s="28"/>
      <c r="D118" s="28"/>
      <c r="E118" s="28"/>
      <c r="F118" s="28"/>
      <c r="G118" s="28"/>
      <c r="H118" s="33"/>
      <c r="I118" s="33"/>
      <c r="J118" s="5"/>
      <c r="K118" s="36"/>
      <c r="L118" s="36"/>
      <c r="M118" s="36"/>
      <c r="N118" s="33"/>
      <c r="O118" s="30"/>
      <c r="P118" s="37"/>
      <c r="Q118" s="42"/>
      <c r="R118" s="28"/>
      <c r="S118" s="28"/>
      <c r="T118" s="28"/>
      <c r="U118" s="28"/>
      <c r="V118" s="28"/>
      <c r="W118" s="29"/>
      <c r="X118" s="29"/>
      <c r="Y118" s="29"/>
      <c r="Z118" s="11"/>
    </row>
    <row r="119">
      <c r="A119" s="1"/>
      <c r="B119" s="1"/>
      <c r="C119" s="28"/>
      <c r="D119" s="28"/>
      <c r="E119" s="28"/>
      <c r="F119" s="28"/>
      <c r="G119" s="28"/>
      <c r="H119" s="33"/>
      <c r="I119" s="33"/>
      <c r="J119" s="5"/>
      <c r="K119" s="36"/>
      <c r="L119" s="36"/>
      <c r="M119" s="36"/>
      <c r="N119" s="33"/>
      <c r="O119" s="30"/>
      <c r="P119" s="37"/>
      <c r="Q119" s="42"/>
      <c r="R119" s="28"/>
      <c r="S119" s="28"/>
      <c r="T119" s="28"/>
      <c r="U119" s="28"/>
      <c r="V119" s="28"/>
      <c r="W119" s="29"/>
      <c r="X119" s="29"/>
      <c r="Y119" s="29"/>
      <c r="Z119" s="11"/>
    </row>
    <row r="120">
      <c r="A120" s="1"/>
      <c r="B120" s="1"/>
      <c r="C120" s="28"/>
      <c r="D120" s="28"/>
      <c r="E120" s="28"/>
      <c r="F120" s="28"/>
      <c r="G120" s="28"/>
      <c r="H120" s="33"/>
      <c r="I120" s="33"/>
      <c r="J120" s="5"/>
      <c r="K120" s="36"/>
      <c r="L120" s="36"/>
      <c r="M120" s="36"/>
      <c r="N120" s="33"/>
      <c r="O120" s="30"/>
      <c r="P120" s="37"/>
      <c r="Q120" s="42"/>
      <c r="R120" s="28"/>
      <c r="S120" s="28"/>
      <c r="T120" s="28"/>
      <c r="U120" s="28"/>
      <c r="V120" s="28"/>
      <c r="W120" s="29"/>
      <c r="X120" s="29"/>
      <c r="Y120" s="29"/>
      <c r="Z120" s="11"/>
    </row>
    <row r="121">
      <c r="A121" s="1"/>
      <c r="B121" s="1"/>
      <c r="C121" s="28"/>
      <c r="D121" s="28"/>
      <c r="E121" s="28"/>
      <c r="F121" s="28"/>
      <c r="G121" s="28"/>
      <c r="H121" s="33"/>
      <c r="I121" s="33"/>
      <c r="J121" s="5"/>
      <c r="K121" s="36"/>
      <c r="L121" s="36"/>
      <c r="M121" s="36"/>
      <c r="N121" s="33"/>
      <c r="O121" s="30"/>
      <c r="P121" s="37"/>
      <c r="Q121" s="42"/>
      <c r="R121" s="28"/>
      <c r="S121" s="28"/>
      <c r="T121" s="28"/>
      <c r="U121" s="28"/>
      <c r="V121" s="28"/>
      <c r="W121" s="29"/>
      <c r="X121" s="29"/>
      <c r="Y121" s="29"/>
      <c r="Z121" s="11"/>
    </row>
    <row r="122">
      <c r="A122" s="1"/>
      <c r="B122" s="1"/>
      <c r="C122" s="28"/>
      <c r="D122" s="28"/>
      <c r="E122" s="28"/>
      <c r="F122" s="28"/>
      <c r="G122" s="28"/>
      <c r="H122" s="33"/>
      <c r="I122" s="33"/>
      <c r="J122" s="5"/>
      <c r="K122" s="36"/>
      <c r="L122" s="36"/>
      <c r="M122" s="36"/>
      <c r="N122" s="33"/>
      <c r="O122" s="30"/>
      <c r="P122" s="37"/>
      <c r="Q122" s="42"/>
      <c r="R122" s="28"/>
      <c r="S122" s="28"/>
      <c r="T122" s="28"/>
      <c r="U122" s="28"/>
      <c r="V122" s="28"/>
      <c r="W122" s="29"/>
      <c r="X122" s="29"/>
      <c r="Y122" s="29"/>
      <c r="Z122" s="11"/>
    </row>
    <row r="123">
      <c r="A123" s="1"/>
      <c r="B123" s="1"/>
      <c r="C123" s="28"/>
      <c r="D123" s="28"/>
      <c r="E123" s="28"/>
      <c r="F123" s="28"/>
      <c r="G123" s="28"/>
      <c r="H123" s="33"/>
      <c r="I123" s="33"/>
      <c r="J123" s="5"/>
      <c r="K123" s="36"/>
      <c r="L123" s="36"/>
      <c r="M123" s="36"/>
      <c r="N123" s="33"/>
      <c r="O123" s="30"/>
      <c r="P123" s="37"/>
      <c r="Q123" s="42"/>
      <c r="R123" s="28"/>
      <c r="S123" s="28"/>
      <c r="T123" s="28"/>
      <c r="U123" s="28"/>
      <c r="V123" s="28"/>
      <c r="W123" s="29"/>
      <c r="X123" s="29"/>
      <c r="Y123" s="29"/>
      <c r="Z123" s="11"/>
    </row>
    <row r="124">
      <c r="A124" s="1"/>
      <c r="B124" s="1"/>
      <c r="C124" s="28"/>
      <c r="D124" s="28"/>
      <c r="E124" s="28"/>
      <c r="F124" s="28"/>
      <c r="G124" s="28"/>
      <c r="H124" s="33"/>
      <c r="I124" s="33"/>
      <c r="J124" s="5"/>
      <c r="K124" s="36"/>
      <c r="L124" s="36"/>
      <c r="M124" s="36"/>
      <c r="N124" s="33"/>
      <c r="O124" s="30"/>
      <c r="P124" s="37"/>
      <c r="Q124" s="42"/>
      <c r="R124" s="28"/>
      <c r="S124" s="28"/>
      <c r="T124" s="28"/>
      <c r="U124" s="28"/>
      <c r="V124" s="28"/>
      <c r="W124" s="29"/>
      <c r="X124" s="29"/>
      <c r="Y124" s="29"/>
      <c r="Z124" s="11"/>
    </row>
    <row r="125">
      <c r="A125" s="1"/>
      <c r="B125" s="1"/>
      <c r="C125" s="28"/>
      <c r="D125" s="28"/>
      <c r="E125" s="28"/>
      <c r="F125" s="28"/>
      <c r="G125" s="28"/>
      <c r="H125" s="33"/>
      <c r="I125" s="33"/>
      <c r="J125" s="5"/>
      <c r="K125" s="36"/>
      <c r="L125" s="36"/>
      <c r="M125" s="36"/>
      <c r="N125" s="33"/>
      <c r="O125" s="30"/>
      <c r="P125" s="37"/>
      <c r="Q125" s="42"/>
      <c r="R125" s="28"/>
      <c r="S125" s="28"/>
      <c r="T125" s="28"/>
      <c r="U125" s="28"/>
      <c r="V125" s="28"/>
      <c r="W125" s="29"/>
      <c r="X125" s="29"/>
      <c r="Y125" s="29"/>
      <c r="Z125" s="11"/>
    </row>
    <row r="126">
      <c r="A126" s="1"/>
      <c r="B126" s="1"/>
      <c r="C126" s="28"/>
      <c r="D126" s="28"/>
      <c r="E126" s="28"/>
      <c r="F126" s="28"/>
      <c r="G126" s="28"/>
      <c r="H126" s="33"/>
      <c r="I126" s="33"/>
      <c r="J126" s="5"/>
      <c r="K126" s="36"/>
      <c r="L126" s="36"/>
      <c r="M126" s="36"/>
      <c r="N126" s="33"/>
      <c r="O126" s="30"/>
      <c r="P126" s="37"/>
      <c r="Q126" s="42"/>
      <c r="R126" s="28"/>
      <c r="S126" s="28"/>
      <c r="T126" s="28"/>
      <c r="U126" s="28"/>
      <c r="V126" s="28"/>
      <c r="W126" s="29"/>
      <c r="X126" s="29"/>
      <c r="Y126" s="29"/>
      <c r="Z126" s="11"/>
    </row>
    <row r="127">
      <c r="A127" s="1"/>
      <c r="B127" s="1"/>
      <c r="C127" s="28"/>
      <c r="D127" s="28"/>
      <c r="E127" s="28"/>
      <c r="F127" s="28"/>
      <c r="G127" s="28"/>
      <c r="H127" s="33"/>
      <c r="I127" s="33"/>
      <c r="J127" s="5"/>
      <c r="K127" s="36"/>
      <c r="L127" s="36"/>
      <c r="M127" s="36"/>
      <c r="N127" s="33"/>
      <c r="O127" s="30"/>
      <c r="P127" s="37"/>
      <c r="Q127" s="42"/>
      <c r="R127" s="28"/>
      <c r="S127" s="28"/>
      <c r="T127" s="28"/>
      <c r="U127" s="28"/>
      <c r="V127" s="28"/>
      <c r="W127" s="29"/>
      <c r="X127" s="29"/>
      <c r="Y127" s="29"/>
      <c r="Z127" s="11"/>
    </row>
    <row r="128">
      <c r="A128" s="1"/>
      <c r="B128" s="1"/>
      <c r="C128" s="28"/>
      <c r="D128" s="28"/>
      <c r="E128" s="28"/>
      <c r="F128" s="28"/>
      <c r="G128" s="28"/>
      <c r="H128" s="33"/>
      <c r="I128" s="33"/>
      <c r="J128" s="5"/>
      <c r="K128" s="36"/>
      <c r="L128" s="36"/>
      <c r="M128" s="36"/>
      <c r="N128" s="33"/>
      <c r="O128" s="30"/>
      <c r="P128" s="37"/>
      <c r="Q128" s="42"/>
      <c r="R128" s="28"/>
      <c r="S128" s="28"/>
      <c r="T128" s="28"/>
      <c r="U128" s="28"/>
      <c r="V128" s="28"/>
      <c r="W128" s="29"/>
      <c r="X128" s="29"/>
      <c r="Y128" s="29"/>
      <c r="Z128" s="11"/>
    </row>
    <row r="129">
      <c r="A129" s="1"/>
      <c r="B129" s="1"/>
      <c r="C129" s="28"/>
      <c r="D129" s="28"/>
      <c r="E129" s="28"/>
      <c r="F129" s="28"/>
      <c r="G129" s="28"/>
      <c r="H129" s="33"/>
      <c r="I129" s="33"/>
      <c r="J129" s="5"/>
      <c r="K129" s="36"/>
      <c r="L129" s="36"/>
      <c r="M129" s="36"/>
      <c r="N129" s="33"/>
      <c r="O129" s="30"/>
      <c r="P129" s="37"/>
      <c r="Q129" s="42"/>
      <c r="R129" s="28"/>
      <c r="S129" s="28"/>
      <c r="T129" s="28"/>
      <c r="U129" s="28"/>
      <c r="V129" s="28"/>
      <c r="W129" s="29"/>
      <c r="X129" s="29"/>
      <c r="Y129" s="29"/>
      <c r="Z129" s="11"/>
    </row>
    <row r="130">
      <c r="A130" s="1"/>
      <c r="B130" s="1"/>
      <c r="C130" s="28"/>
      <c r="D130" s="28"/>
      <c r="E130" s="28"/>
      <c r="F130" s="28"/>
      <c r="G130" s="28"/>
      <c r="H130" s="33"/>
      <c r="I130" s="33"/>
      <c r="J130" s="5"/>
      <c r="K130" s="36"/>
      <c r="L130" s="36"/>
      <c r="M130" s="36"/>
      <c r="N130" s="33"/>
      <c r="O130" s="30"/>
      <c r="P130" s="37"/>
      <c r="Q130" s="42"/>
      <c r="R130" s="28"/>
      <c r="S130" s="28"/>
      <c r="T130" s="28"/>
      <c r="U130" s="28"/>
      <c r="V130" s="28"/>
      <c r="W130" s="29"/>
      <c r="X130" s="29"/>
      <c r="Y130" s="29"/>
      <c r="Z130" s="11"/>
    </row>
    <row r="131">
      <c r="A131" s="1"/>
      <c r="B131" s="1"/>
      <c r="C131" s="28"/>
      <c r="D131" s="28"/>
      <c r="E131" s="28"/>
      <c r="F131" s="28"/>
      <c r="G131" s="28"/>
      <c r="H131" s="33"/>
      <c r="I131" s="33"/>
      <c r="J131" s="5"/>
      <c r="K131" s="36"/>
      <c r="L131" s="36"/>
      <c r="M131" s="36"/>
      <c r="N131" s="33"/>
      <c r="O131" s="30"/>
      <c r="P131" s="37"/>
      <c r="Q131" s="42"/>
      <c r="R131" s="28"/>
      <c r="S131" s="28"/>
      <c r="T131" s="28"/>
      <c r="U131" s="28"/>
      <c r="V131" s="28"/>
      <c r="W131" s="29"/>
      <c r="X131" s="29"/>
      <c r="Y131" s="29"/>
      <c r="Z131" s="11"/>
    </row>
    <row r="132">
      <c r="A132" s="1"/>
      <c r="B132" s="1"/>
      <c r="C132" s="28"/>
      <c r="D132" s="28"/>
      <c r="E132" s="28"/>
      <c r="F132" s="28"/>
      <c r="G132" s="28"/>
      <c r="H132" s="33"/>
      <c r="I132" s="33"/>
      <c r="J132" s="5"/>
      <c r="K132" s="36"/>
      <c r="L132" s="36"/>
      <c r="M132" s="36"/>
      <c r="N132" s="33"/>
      <c r="O132" s="30"/>
      <c r="P132" s="37"/>
      <c r="Q132" s="42"/>
      <c r="R132" s="28"/>
      <c r="S132" s="28"/>
      <c r="T132" s="28"/>
      <c r="U132" s="28"/>
      <c r="V132" s="28"/>
      <c r="W132" s="29"/>
      <c r="X132" s="29"/>
      <c r="Y132" s="29"/>
      <c r="Z132" s="11"/>
    </row>
    <row r="133">
      <c r="A133" s="1"/>
      <c r="B133" s="1"/>
      <c r="C133" s="28"/>
      <c r="D133" s="28"/>
      <c r="E133" s="28"/>
      <c r="F133" s="28"/>
      <c r="G133" s="28"/>
      <c r="H133" s="33"/>
      <c r="I133" s="33"/>
      <c r="J133" s="5"/>
      <c r="K133" s="36"/>
      <c r="L133" s="36"/>
      <c r="M133" s="36"/>
      <c r="N133" s="33"/>
      <c r="O133" s="30"/>
      <c r="P133" s="37"/>
      <c r="Q133" s="42"/>
      <c r="R133" s="28"/>
      <c r="S133" s="28"/>
      <c r="T133" s="28"/>
      <c r="U133" s="28"/>
      <c r="V133" s="28"/>
      <c r="W133" s="29"/>
      <c r="X133" s="29"/>
      <c r="Y133" s="29"/>
      <c r="Z133" s="11"/>
    </row>
    <row r="134">
      <c r="A134" s="1"/>
      <c r="B134" s="1"/>
      <c r="C134" s="28"/>
      <c r="D134" s="28"/>
      <c r="E134" s="28"/>
      <c r="F134" s="28"/>
      <c r="G134" s="28"/>
      <c r="H134" s="33"/>
      <c r="I134" s="33"/>
      <c r="J134" s="5"/>
      <c r="K134" s="36"/>
      <c r="L134" s="36"/>
      <c r="M134" s="36"/>
      <c r="N134" s="33"/>
      <c r="O134" s="30"/>
      <c r="P134" s="37"/>
      <c r="Q134" s="42"/>
      <c r="R134" s="28"/>
      <c r="S134" s="28"/>
      <c r="T134" s="28"/>
      <c r="U134" s="28"/>
      <c r="V134" s="28"/>
      <c r="W134" s="29"/>
      <c r="X134" s="29"/>
      <c r="Y134" s="29"/>
      <c r="Z134" s="11"/>
    </row>
    <row r="135">
      <c r="A135" s="1"/>
      <c r="B135" s="1"/>
      <c r="C135" s="28"/>
      <c r="D135" s="28"/>
      <c r="E135" s="28"/>
      <c r="F135" s="28"/>
      <c r="G135" s="28"/>
      <c r="H135" s="33"/>
      <c r="I135" s="33"/>
      <c r="J135" s="5"/>
      <c r="K135" s="36"/>
      <c r="L135" s="36"/>
      <c r="M135" s="36"/>
      <c r="N135" s="33"/>
      <c r="O135" s="30"/>
      <c r="P135" s="37"/>
      <c r="Q135" s="42"/>
      <c r="R135" s="28"/>
      <c r="S135" s="28"/>
      <c r="T135" s="28"/>
      <c r="U135" s="28"/>
      <c r="V135" s="28"/>
      <c r="W135" s="29"/>
      <c r="X135" s="29"/>
      <c r="Y135" s="29"/>
      <c r="Z135" s="11"/>
    </row>
    <row r="136">
      <c r="A136" s="1"/>
      <c r="B136" s="1"/>
      <c r="C136" s="28"/>
      <c r="D136" s="28"/>
      <c r="E136" s="28"/>
      <c r="F136" s="28"/>
      <c r="G136" s="28"/>
      <c r="H136" s="33"/>
      <c r="I136" s="33"/>
      <c r="J136" s="5"/>
      <c r="K136" s="36"/>
      <c r="L136" s="36"/>
      <c r="M136" s="36"/>
      <c r="N136" s="33"/>
      <c r="O136" s="30"/>
      <c r="P136" s="37"/>
      <c r="Q136" s="42"/>
      <c r="R136" s="28"/>
      <c r="S136" s="28"/>
      <c r="T136" s="28"/>
      <c r="U136" s="28"/>
      <c r="V136" s="28"/>
      <c r="W136" s="29"/>
      <c r="X136" s="29"/>
      <c r="Y136" s="29"/>
      <c r="Z136" s="11"/>
    </row>
    <row r="137">
      <c r="A137" s="1"/>
      <c r="B137" s="1"/>
      <c r="C137" s="28"/>
      <c r="D137" s="28"/>
      <c r="E137" s="28"/>
      <c r="F137" s="28"/>
      <c r="G137" s="28"/>
      <c r="H137" s="33"/>
      <c r="I137" s="33"/>
      <c r="J137" s="5"/>
      <c r="K137" s="36"/>
      <c r="L137" s="36"/>
      <c r="M137" s="36"/>
      <c r="N137" s="33"/>
      <c r="O137" s="30"/>
      <c r="P137" s="37"/>
      <c r="Q137" s="42"/>
      <c r="R137" s="28"/>
      <c r="S137" s="28"/>
      <c r="T137" s="28"/>
      <c r="U137" s="28"/>
      <c r="V137" s="28"/>
      <c r="W137" s="29"/>
      <c r="X137" s="29"/>
      <c r="Y137" s="29"/>
      <c r="Z137" s="11"/>
    </row>
    <row r="138">
      <c r="A138" s="1"/>
      <c r="B138" s="1"/>
      <c r="C138" s="28"/>
      <c r="D138" s="28"/>
      <c r="E138" s="28"/>
      <c r="F138" s="28"/>
      <c r="G138" s="28"/>
      <c r="H138" s="33"/>
      <c r="I138" s="33"/>
      <c r="J138" s="5"/>
      <c r="K138" s="36"/>
      <c r="L138" s="36"/>
      <c r="M138" s="36"/>
      <c r="N138" s="33"/>
      <c r="O138" s="30"/>
      <c r="P138" s="37"/>
      <c r="Q138" s="42"/>
      <c r="R138" s="28"/>
      <c r="S138" s="28"/>
      <c r="T138" s="28"/>
      <c r="U138" s="28"/>
      <c r="V138" s="28"/>
      <c r="W138" s="29"/>
      <c r="X138" s="29"/>
      <c r="Y138" s="29"/>
      <c r="Z138" s="11"/>
    </row>
    <row r="139">
      <c r="A139" s="1"/>
      <c r="B139" s="1"/>
      <c r="C139" s="28"/>
      <c r="D139" s="28"/>
      <c r="E139" s="28"/>
      <c r="F139" s="28"/>
      <c r="G139" s="28"/>
      <c r="H139" s="33"/>
      <c r="I139" s="33"/>
      <c r="J139" s="5"/>
      <c r="K139" s="36"/>
      <c r="L139" s="36"/>
      <c r="M139" s="36"/>
      <c r="N139" s="33"/>
      <c r="O139" s="30"/>
      <c r="P139" s="37"/>
      <c r="Q139" s="42"/>
      <c r="R139" s="28"/>
      <c r="S139" s="28"/>
      <c r="T139" s="28"/>
      <c r="U139" s="28"/>
      <c r="V139" s="28"/>
      <c r="W139" s="29"/>
      <c r="X139" s="29"/>
      <c r="Y139" s="29"/>
      <c r="Z139" s="11"/>
    </row>
    <row r="140">
      <c r="A140" s="1"/>
      <c r="B140" s="1"/>
      <c r="C140" s="28"/>
      <c r="D140" s="28"/>
      <c r="E140" s="28"/>
      <c r="F140" s="28"/>
      <c r="G140" s="28"/>
      <c r="H140" s="33"/>
      <c r="I140" s="33"/>
      <c r="J140" s="5"/>
      <c r="K140" s="36"/>
      <c r="L140" s="36"/>
      <c r="M140" s="36"/>
      <c r="N140" s="33"/>
      <c r="O140" s="30"/>
      <c r="P140" s="37"/>
      <c r="Q140" s="42"/>
      <c r="R140" s="28"/>
      <c r="S140" s="28"/>
      <c r="T140" s="28"/>
      <c r="U140" s="28"/>
      <c r="V140" s="28"/>
      <c r="W140" s="29"/>
      <c r="X140" s="29"/>
      <c r="Y140" s="29"/>
      <c r="Z140" s="11"/>
    </row>
    <row r="141">
      <c r="A141" s="1"/>
      <c r="B141" s="1"/>
      <c r="C141" s="28"/>
      <c r="D141" s="28"/>
      <c r="E141" s="28"/>
      <c r="F141" s="28"/>
      <c r="G141" s="28"/>
      <c r="H141" s="33"/>
      <c r="I141" s="33"/>
      <c r="J141" s="5"/>
      <c r="K141" s="36"/>
      <c r="L141" s="36"/>
      <c r="M141" s="36"/>
      <c r="N141" s="33"/>
      <c r="O141" s="30"/>
      <c r="P141" s="37"/>
      <c r="Q141" s="42"/>
      <c r="R141" s="28"/>
      <c r="S141" s="28"/>
      <c r="T141" s="28"/>
      <c r="U141" s="28"/>
      <c r="V141" s="28"/>
      <c r="W141" s="29"/>
      <c r="X141" s="29"/>
      <c r="Y141" s="29"/>
      <c r="Z141" s="11"/>
    </row>
    <row r="142">
      <c r="A142" s="1"/>
      <c r="B142" s="1"/>
      <c r="C142" s="28"/>
      <c r="D142" s="28"/>
      <c r="E142" s="28"/>
      <c r="F142" s="28"/>
      <c r="G142" s="28"/>
      <c r="H142" s="33"/>
      <c r="I142" s="33"/>
      <c r="J142" s="5"/>
      <c r="K142" s="36"/>
      <c r="L142" s="36"/>
      <c r="M142" s="36"/>
      <c r="N142" s="33"/>
      <c r="O142" s="30"/>
      <c r="P142" s="37"/>
      <c r="Q142" s="42"/>
      <c r="R142" s="28"/>
      <c r="S142" s="28"/>
      <c r="T142" s="28"/>
      <c r="U142" s="28"/>
      <c r="V142" s="28"/>
      <c r="W142" s="29"/>
      <c r="X142" s="29"/>
      <c r="Y142" s="29"/>
      <c r="Z142" s="11"/>
    </row>
    <row r="143">
      <c r="A143" s="1"/>
      <c r="B143" s="1"/>
      <c r="C143" s="28"/>
      <c r="D143" s="28"/>
      <c r="E143" s="28"/>
      <c r="F143" s="28"/>
      <c r="G143" s="28"/>
      <c r="H143" s="33"/>
      <c r="I143" s="33"/>
      <c r="J143" s="5"/>
      <c r="K143" s="36"/>
      <c r="L143" s="36"/>
      <c r="M143" s="36"/>
      <c r="N143" s="33"/>
      <c r="O143" s="30"/>
      <c r="P143" s="37"/>
      <c r="Q143" s="42"/>
      <c r="R143" s="28"/>
      <c r="S143" s="28"/>
      <c r="T143" s="28"/>
      <c r="U143" s="28"/>
      <c r="V143" s="28"/>
      <c r="W143" s="29"/>
      <c r="X143" s="29"/>
      <c r="Y143" s="29"/>
      <c r="Z143" s="11"/>
    </row>
    <row r="144">
      <c r="A144" s="1"/>
      <c r="B144" s="1"/>
      <c r="C144" s="28"/>
      <c r="D144" s="28"/>
      <c r="E144" s="28"/>
      <c r="F144" s="28"/>
      <c r="G144" s="28"/>
      <c r="H144" s="33"/>
      <c r="I144" s="33"/>
      <c r="J144" s="5"/>
      <c r="K144" s="36"/>
      <c r="L144" s="36"/>
      <c r="M144" s="36"/>
      <c r="N144" s="33"/>
      <c r="O144" s="30"/>
      <c r="P144" s="37"/>
      <c r="Q144" s="42"/>
      <c r="R144" s="28"/>
      <c r="S144" s="28"/>
      <c r="T144" s="28"/>
      <c r="U144" s="28"/>
      <c r="V144" s="28"/>
      <c r="W144" s="29"/>
      <c r="X144" s="29"/>
      <c r="Y144" s="29"/>
      <c r="Z144" s="11"/>
    </row>
    <row r="145">
      <c r="A145" s="1"/>
      <c r="B145" s="1"/>
      <c r="C145" s="28"/>
      <c r="D145" s="28"/>
      <c r="E145" s="28"/>
      <c r="F145" s="28"/>
      <c r="G145" s="28"/>
      <c r="H145" s="33"/>
      <c r="I145" s="33"/>
      <c r="J145" s="5"/>
      <c r="K145" s="36"/>
      <c r="L145" s="36"/>
      <c r="M145" s="36"/>
      <c r="N145" s="33"/>
      <c r="O145" s="30"/>
      <c r="P145" s="37"/>
      <c r="Q145" s="42"/>
      <c r="R145" s="28"/>
      <c r="S145" s="28"/>
      <c r="T145" s="28"/>
      <c r="U145" s="28"/>
      <c r="V145" s="28"/>
      <c r="W145" s="29"/>
      <c r="X145" s="29"/>
      <c r="Y145" s="29"/>
      <c r="Z145" s="11"/>
    </row>
    <row r="146">
      <c r="A146" s="1"/>
      <c r="B146" s="1"/>
      <c r="C146" s="28"/>
      <c r="D146" s="28"/>
      <c r="E146" s="28"/>
      <c r="F146" s="28"/>
      <c r="G146" s="28"/>
      <c r="H146" s="33"/>
      <c r="I146" s="33"/>
      <c r="J146" s="5"/>
      <c r="K146" s="36"/>
      <c r="L146" s="36"/>
      <c r="M146" s="36"/>
      <c r="N146" s="33"/>
      <c r="O146" s="30"/>
      <c r="P146" s="37"/>
      <c r="Q146" s="42"/>
      <c r="R146" s="28"/>
      <c r="S146" s="28"/>
      <c r="T146" s="28"/>
      <c r="U146" s="28"/>
      <c r="V146" s="28"/>
      <c r="W146" s="29"/>
      <c r="X146" s="29"/>
      <c r="Y146" s="29"/>
      <c r="Z146" s="11"/>
    </row>
    <row r="147">
      <c r="A147" s="1"/>
      <c r="B147" s="1"/>
      <c r="C147" s="28"/>
      <c r="D147" s="28"/>
      <c r="E147" s="28"/>
      <c r="F147" s="28"/>
      <c r="G147" s="28"/>
      <c r="H147" s="33"/>
      <c r="I147" s="33"/>
      <c r="J147" s="5"/>
      <c r="K147" s="36"/>
      <c r="L147" s="36"/>
      <c r="M147" s="36"/>
      <c r="N147" s="33"/>
      <c r="O147" s="30"/>
      <c r="P147" s="37"/>
      <c r="Q147" s="42"/>
      <c r="R147" s="28"/>
      <c r="S147" s="28"/>
      <c r="T147" s="28"/>
      <c r="U147" s="28"/>
      <c r="V147" s="28"/>
      <c r="W147" s="29"/>
      <c r="X147" s="29"/>
      <c r="Y147" s="29"/>
      <c r="Z147" s="11"/>
    </row>
    <row r="148">
      <c r="A148" s="1"/>
      <c r="B148" s="1"/>
      <c r="C148" s="28"/>
      <c r="D148" s="28"/>
      <c r="E148" s="28"/>
      <c r="F148" s="28"/>
      <c r="G148" s="28"/>
      <c r="H148" s="33"/>
      <c r="I148" s="33"/>
      <c r="J148" s="5"/>
      <c r="K148" s="36"/>
      <c r="L148" s="36"/>
      <c r="M148" s="36"/>
      <c r="N148" s="33"/>
      <c r="O148" s="30"/>
      <c r="P148" s="37"/>
      <c r="Q148" s="42"/>
      <c r="R148" s="28"/>
      <c r="S148" s="28"/>
      <c r="T148" s="28"/>
      <c r="U148" s="28"/>
      <c r="V148" s="28"/>
      <c r="W148" s="29"/>
      <c r="X148" s="29"/>
      <c r="Y148" s="29"/>
      <c r="Z148" s="11"/>
    </row>
    <row r="149">
      <c r="A149" s="1"/>
      <c r="B149" s="1"/>
      <c r="C149" s="28"/>
      <c r="D149" s="28"/>
      <c r="E149" s="28"/>
      <c r="F149" s="28"/>
      <c r="G149" s="28"/>
      <c r="H149" s="33"/>
      <c r="I149" s="33"/>
      <c r="J149" s="5"/>
      <c r="K149" s="36"/>
      <c r="L149" s="36"/>
      <c r="M149" s="36"/>
      <c r="N149" s="33"/>
      <c r="O149" s="30"/>
      <c r="P149" s="37"/>
      <c r="Q149" s="42"/>
      <c r="R149" s="28"/>
      <c r="S149" s="28"/>
      <c r="T149" s="28"/>
      <c r="U149" s="28"/>
      <c r="V149" s="28"/>
      <c r="W149" s="29"/>
      <c r="X149" s="29"/>
      <c r="Y149" s="29"/>
      <c r="Z149" s="11"/>
    </row>
    <row r="150">
      <c r="A150" s="1"/>
      <c r="B150" s="1"/>
      <c r="C150" s="28"/>
      <c r="D150" s="28"/>
      <c r="E150" s="28"/>
      <c r="F150" s="28"/>
      <c r="G150" s="28"/>
      <c r="H150" s="33"/>
      <c r="I150" s="33"/>
      <c r="J150" s="5"/>
      <c r="K150" s="36"/>
      <c r="L150" s="36"/>
      <c r="M150" s="36"/>
      <c r="N150" s="33"/>
      <c r="O150" s="30"/>
      <c r="P150" s="37"/>
      <c r="Q150" s="42"/>
      <c r="R150" s="28"/>
      <c r="S150" s="28"/>
      <c r="T150" s="28"/>
      <c r="U150" s="28"/>
      <c r="V150" s="28"/>
      <c r="W150" s="29"/>
      <c r="X150" s="29"/>
      <c r="Y150" s="29"/>
      <c r="Z150" s="11"/>
    </row>
    <row r="151">
      <c r="A151" s="1"/>
      <c r="B151" s="1"/>
      <c r="C151" s="28"/>
      <c r="D151" s="28"/>
      <c r="E151" s="28"/>
      <c r="F151" s="28"/>
      <c r="G151" s="28"/>
      <c r="H151" s="33"/>
      <c r="I151" s="33"/>
      <c r="J151" s="5"/>
      <c r="K151" s="36"/>
      <c r="L151" s="36"/>
      <c r="M151" s="36"/>
      <c r="N151" s="33"/>
      <c r="O151" s="30"/>
      <c r="P151" s="37"/>
      <c r="Q151" s="42"/>
      <c r="R151" s="28"/>
      <c r="S151" s="28"/>
      <c r="T151" s="28"/>
      <c r="U151" s="28"/>
      <c r="V151" s="28"/>
      <c r="W151" s="29"/>
      <c r="X151" s="29"/>
      <c r="Y151" s="29"/>
      <c r="Z151" s="11"/>
    </row>
    <row r="152">
      <c r="A152" s="1"/>
      <c r="B152" s="1"/>
      <c r="C152" s="28"/>
      <c r="D152" s="28"/>
      <c r="E152" s="28"/>
      <c r="F152" s="28"/>
      <c r="G152" s="28"/>
      <c r="H152" s="33"/>
      <c r="I152" s="33"/>
      <c r="J152" s="5"/>
      <c r="K152" s="36"/>
      <c r="L152" s="36"/>
      <c r="M152" s="36"/>
      <c r="N152" s="33"/>
      <c r="O152" s="30"/>
      <c r="P152" s="37"/>
      <c r="Q152" s="42"/>
      <c r="R152" s="28"/>
      <c r="S152" s="28"/>
      <c r="T152" s="28"/>
      <c r="U152" s="28"/>
      <c r="V152" s="28"/>
      <c r="W152" s="29"/>
      <c r="X152" s="29"/>
      <c r="Y152" s="29"/>
      <c r="Z152" s="11"/>
    </row>
    <row r="153">
      <c r="A153" s="1"/>
      <c r="B153" s="1"/>
      <c r="C153" s="28"/>
      <c r="D153" s="28"/>
      <c r="E153" s="28"/>
      <c r="F153" s="28"/>
      <c r="G153" s="28"/>
      <c r="H153" s="33"/>
      <c r="I153" s="33"/>
      <c r="J153" s="5"/>
      <c r="K153" s="36"/>
      <c r="L153" s="36"/>
      <c r="M153" s="36"/>
      <c r="N153" s="33"/>
      <c r="O153" s="30"/>
      <c r="P153" s="37"/>
      <c r="Q153" s="42"/>
      <c r="R153" s="28"/>
      <c r="S153" s="28"/>
      <c r="T153" s="28"/>
      <c r="U153" s="28"/>
      <c r="V153" s="28"/>
      <c r="W153" s="29"/>
      <c r="X153" s="29"/>
      <c r="Y153" s="29"/>
      <c r="Z153" s="11"/>
    </row>
    <row r="154">
      <c r="A154" s="1"/>
      <c r="B154" s="1"/>
      <c r="C154" s="28"/>
      <c r="D154" s="28"/>
      <c r="E154" s="28"/>
      <c r="F154" s="28"/>
      <c r="G154" s="28"/>
      <c r="H154" s="33"/>
      <c r="I154" s="33"/>
      <c r="J154" s="5"/>
      <c r="K154" s="36"/>
      <c r="L154" s="36"/>
      <c r="M154" s="36"/>
      <c r="N154" s="33"/>
      <c r="O154" s="30"/>
      <c r="P154" s="37"/>
      <c r="Q154" s="42"/>
      <c r="R154" s="28"/>
      <c r="S154" s="28"/>
      <c r="T154" s="28"/>
      <c r="U154" s="28"/>
      <c r="V154" s="28"/>
      <c r="W154" s="29"/>
      <c r="X154" s="29"/>
      <c r="Y154" s="29"/>
      <c r="Z154" s="11"/>
    </row>
    <row r="155">
      <c r="A155" s="1"/>
      <c r="B155" s="1"/>
      <c r="C155" s="28"/>
      <c r="D155" s="28"/>
      <c r="E155" s="28"/>
      <c r="F155" s="28"/>
      <c r="G155" s="28"/>
      <c r="H155" s="33"/>
      <c r="I155" s="33"/>
      <c r="J155" s="5"/>
      <c r="K155" s="36"/>
      <c r="L155" s="36"/>
      <c r="M155" s="36"/>
      <c r="N155" s="33"/>
      <c r="O155" s="30"/>
      <c r="P155" s="37"/>
      <c r="Q155" s="42"/>
      <c r="R155" s="28"/>
      <c r="S155" s="28"/>
      <c r="T155" s="28"/>
      <c r="U155" s="28"/>
      <c r="V155" s="28"/>
      <c r="W155" s="29"/>
      <c r="X155" s="29"/>
      <c r="Y155" s="29"/>
      <c r="Z155" s="11"/>
    </row>
    <row r="156">
      <c r="A156" s="1"/>
      <c r="B156" s="1"/>
      <c r="C156" s="28"/>
      <c r="D156" s="28"/>
      <c r="E156" s="28"/>
      <c r="F156" s="28"/>
      <c r="G156" s="28"/>
      <c r="H156" s="33"/>
      <c r="I156" s="33"/>
      <c r="J156" s="5"/>
      <c r="K156" s="36"/>
      <c r="L156" s="36"/>
      <c r="M156" s="36"/>
      <c r="N156" s="33"/>
      <c r="O156" s="30"/>
      <c r="P156" s="37"/>
      <c r="Q156" s="42"/>
      <c r="R156" s="28"/>
      <c r="S156" s="28"/>
      <c r="T156" s="28"/>
      <c r="U156" s="28"/>
      <c r="V156" s="28"/>
      <c r="W156" s="29"/>
      <c r="X156" s="29"/>
      <c r="Y156" s="29"/>
      <c r="Z156" s="11"/>
    </row>
    <row r="157">
      <c r="A157" s="1"/>
      <c r="B157" s="1"/>
      <c r="C157" s="28"/>
      <c r="D157" s="28"/>
      <c r="E157" s="28"/>
      <c r="F157" s="28"/>
      <c r="G157" s="28"/>
      <c r="H157" s="33"/>
      <c r="I157" s="33"/>
      <c r="J157" s="5"/>
      <c r="K157" s="36"/>
      <c r="L157" s="36"/>
      <c r="M157" s="36"/>
      <c r="N157" s="33"/>
      <c r="O157" s="30"/>
      <c r="P157" s="37"/>
      <c r="Q157" s="42"/>
      <c r="R157" s="28"/>
      <c r="S157" s="28"/>
      <c r="T157" s="28"/>
      <c r="U157" s="28"/>
      <c r="V157" s="28"/>
      <c r="W157" s="29"/>
      <c r="X157" s="29"/>
      <c r="Y157" s="29"/>
      <c r="Z157" s="11"/>
    </row>
    <row r="158">
      <c r="A158" s="1"/>
      <c r="B158" s="1"/>
      <c r="C158" s="28"/>
      <c r="D158" s="28"/>
      <c r="E158" s="28"/>
      <c r="F158" s="28"/>
      <c r="G158" s="28"/>
      <c r="H158" s="33"/>
      <c r="I158" s="33"/>
      <c r="J158" s="5"/>
      <c r="K158" s="36"/>
      <c r="L158" s="36"/>
      <c r="M158" s="36"/>
      <c r="N158" s="33"/>
      <c r="O158" s="30"/>
      <c r="P158" s="37"/>
      <c r="Q158" s="42"/>
      <c r="R158" s="28"/>
      <c r="S158" s="28"/>
      <c r="T158" s="28"/>
      <c r="U158" s="28"/>
      <c r="V158" s="28"/>
      <c r="W158" s="29"/>
      <c r="X158" s="29"/>
      <c r="Y158" s="29"/>
      <c r="Z158" s="11"/>
    </row>
    <row r="159">
      <c r="A159" s="1"/>
      <c r="B159" s="1"/>
      <c r="C159" s="28"/>
      <c r="D159" s="28"/>
      <c r="E159" s="28"/>
      <c r="F159" s="28"/>
      <c r="G159" s="28"/>
      <c r="H159" s="33"/>
      <c r="I159" s="33"/>
      <c r="J159" s="5"/>
      <c r="K159" s="36"/>
      <c r="L159" s="36"/>
      <c r="M159" s="36"/>
      <c r="N159" s="33"/>
      <c r="O159" s="30"/>
      <c r="P159" s="37"/>
      <c r="Q159" s="42"/>
      <c r="R159" s="28"/>
      <c r="S159" s="28"/>
      <c r="T159" s="28"/>
      <c r="U159" s="28"/>
      <c r="V159" s="28"/>
      <c r="W159" s="29"/>
      <c r="X159" s="29"/>
      <c r="Y159" s="29"/>
      <c r="Z159" s="11"/>
    </row>
    <row r="160">
      <c r="A160" s="1"/>
      <c r="B160" s="1"/>
      <c r="C160" s="28"/>
      <c r="D160" s="28"/>
      <c r="E160" s="28"/>
      <c r="F160" s="28"/>
      <c r="G160" s="28"/>
      <c r="H160" s="33"/>
      <c r="I160" s="33"/>
      <c r="J160" s="5"/>
      <c r="K160" s="36"/>
      <c r="L160" s="36"/>
      <c r="M160" s="36"/>
      <c r="N160" s="33"/>
      <c r="O160" s="30"/>
      <c r="P160" s="37"/>
      <c r="Q160" s="42"/>
      <c r="R160" s="28"/>
      <c r="S160" s="28"/>
      <c r="T160" s="28"/>
      <c r="U160" s="28"/>
      <c r="V160" s="28"/>
      <c r="W160" s="29"/>
      <c r="X160" s="29"/>
      <c r="Y160" s="29"/>
      <c r="Z160" s="11"/>
    </row>
    <row r="161">
      <c r="A161" s="1"/>
      <c r="B161" s="1"/>
      <c r="C161" s="28"/>
      <c r="D161" s="28"/>
      <c r="E161" s="28"/>
      <c r="F161" s="28"/>
      <c r="G161" s="28"/>
      <c r="H161" s="33"/>
      <c r="I161" s="33"/>
      <c r="J161" s="5"/>
      <c r="K161" s="36"/>
      <c r="L161" s="36"/>
      <c r="M161" s="36"/>
      <c r="N161" s="33"/>
      <c r="O161" s="30"/>
      <c r="P161" s="37"/>
      <c r="Q161" s="42"/>
      <c r="R161" s="28"/>
      <c r="S161" s="28"/>
      <c r="T161" s="28"/>
      <c r="U161" s="28"/>
      <c r="V161" s="28"/>
      <c r="W161" s="29"/>
      <c r="X161" s="29"/>
      <c r="Y161" s="29"/>
      <c r="Z161" s="11"/>
    </row>
    <row r="162">
      <c r="A162" s="1"/>
      <c r="B162" s="1"/>
      <c r="C162" s="28"/>
      <c r="D162" s="28"/>
      <c r="E162" s="28"/>
      <c r="F162" s="28"/>
      <c r="G162" s="28"/>
      <c r="H162" s="33"/>
      <c r="I162" s="33"/>
      <c r="J162" s="5"/>
      <c r="K162" s="36"/>
      <c r="L162" s="36"/>
      <c r="M162" s="36"/>
      <c r="N162" s="33"/>
      <c r="O162" s="30"/>
      <c r="P162" s="37"/>
      <c r="Q162" s="42"/>
      <c r="R162" s="28"/>
      <c r="S162" s="28"/>
      <c r="T162" s="28"/>
      <c r="U162" s="28"/>
      <c r="V162" s="28"/>
      <c r="W162" s="29"/>
      <c r="X162" s="29"/>
      <c r="Y162" s="29"/>
      <c r="Z162" s="11"/>
    </row>
    <row r="163">
      <c r="A163" s="1"/>
      <c r="B163" s="1"/>
      <c r="C163" s="28"/>
      <c r="D163" s="28"/>
      <c r="E163" s="28"/>
      <c r="F163" s="28"/>
      <c r="G163" s="28"/>
      <c r="H163" s="33"/>
      <c r="I163" s="33"/>
      <c r="J163" s="5"/>
      <c r="K163" s="36"/>
      <c r="L163" s="36"/>
      <c r="M163" s="36"/>
      <c r="N163" s="33"/>
      <c r="O163" s="30"/>
      <c r="P163" s="37"/>
      <c r="Q163" s="42"/>
      <c r="R163" s="28"/>
      <c r="S163" s="28"/>
      <c r="T163" s="28"/>
      <c r="U163" s="28"/>
      <c r="V163" s="28"/>
      <c r="W163" s="29"/>
      <c r="X163" s="29"/>
      <c r="Y163" s="29"/>
      <c r="Z163" s="11"/>
    </row>
    <row r="164">
      <c r="A164" s="1"/>
      <c r="B164" s="1"/>
      <c r="C164" s="28"/>
      <c r="D164" s="28"/>
      <c r="E164" s="28"/>
      <c r="F164" s="28"/>
      <c r="G164" s="28"/>
      <c r="H164" s="33"/>
      <c r="I164" s="33"/>
      <c r="J164" s="5"/>
      <c r="K164" s="36"/>
      <c r="L164" s="36"/>
      <c r="M164" s="36"/>
      <c r="N164" s="33"/>
      <c r="O164" s="30"/>
      <c r="P164" s="37"/>
      <c r="Q164" s="42"/>
      <c r="R164" s="28"/>
      <c r="S164" s="28"/>
      <c r="T164" s="28"/>
      <c r="U164" s="28"/>
      <c r="V164" s="28"/>
      <c r="W164" s="29"/>
      <c r="X164" s="29"/>
      <c r="Y164" s="29"/>
      <c r="Z164" s="11"/>
    </row>
    <row r="165">
      <c r="A165" s="1"/>
      <c r="B165" s="1"/>
      <c r="C165" s="28"/>
      <c r="D165" s="28"/>
      <c r="E165" s="28"/>
      <c r="F165" s="28"/>
      <c r="G165" s="28"/>
      <c r="H165" s="33"/>
      <c r="I165" s="33"/>
      <c r="J165" s="5"/>
      <c r="K165" s="36"/>
      <c r="L165" s="36"/>
      <c r="M165" s="36"/>
      <c r="N165" s="33"/>
      <c r="O165" s="30"/>
      <c r="P165" s="37"/>
      <c r="Q165" s="42"/>
      <c r="R165" s="28"/>
      <c r="S165" s="28"/>
      <c r="T165" s="28"/>
      <c r="U165" s="28"/>
      <c r="V165" s="28"/>
      <c r="W165" s="29"/>
      <c r="X165" s="29"/>
      <c r="Y165" s="29"/>
      <c r="Z165" s="11"/>
    </row>
    <row r="166">
      <c r="A166" s="1"/>
      <c r="B166" s="1"/>
      <c r="C166" s="28"/>
      <c r="D166" s="28"/>
      <c r="E166" s="28"/>
      <c r="F166" s="28"/>
      <c r="G166" s="28"/>
      <c r="H166" s="33"/>
      <c r="I166" s="33"/>
      <c r="J166" s="5"/>
      <c r="K166" s="36"/>
      <c r="L166" s="36"/>
      <c r="M166" s="36"/>
      <c r="N166" s="33"/>
      <c r="O166" s="30"/>
      <c r="P166" s="37"/>
      <c r="Q166" s="42"/>
      <c r="R166" s="28"/>
      <c r="S166" s="28"/>
      <c r="T166" s="28"/>
      <c r="U166" s="28"/>
      <c r="V166" s="28"/>
      <c r="W166" s="29"/>
      <c r="X166" s="29"/>
      <c r="Y166" s="29"/>
      <c r="Z166" s="11"/>
    </row>
    <row r="167">
      <c r="A167" s="1"/>
      <c r="B167" s="1"/>
      <c r="C167" s="28"/>
      <c r="D167" s="28"/>
      <c r="E167" s="28"/>
      <c r="F167" s="28"/>
      <c r="G167" s="28"/>
      <c r="H167" s="33"/>
      <c r="I167" s="33"/>
      <c r="J167" s="5"/>
      <c r="K167" s="36"/>
      <c r="L167" s="36"/>
      <c r="M167" s="36"/>
      <c r="N167" s="33"/>
      <c r="O167" s="30"/>
      <c r="P167" s="37"/>
      <c r="Q167" s="42"/>
      <c r="R167" s="28"/>
      <c r="S167" s="28"/>
      <c r="T167" s="28"/>
      <c r="U167" s="28"/>
      <c r="V167" s="28"/>
      <c r="W167" s="29"/>
      <c r="X167" s="29"/>
      <c r="Y167" s="29"/>
      <c r="Z167" s="11"/>
    </row>
    <row r="168">
      <c r="A168" s="1"/>
      <c r="B168" s="1"/>
      <c r="C168" s="28"/>
      <c r="D168" s="28"/>
      <c r="E168" s="28"/>
      <c r="F168" s="28"/>
      <c r="G168" s="28"/>
      <c r="H168" s="33"/>
      <c r="I168" s="33"/>
      <c r="J168" s="5"/>
      <c r="K168" s="36"/>
      <c r="L168" s="36"/>
      <c r="M168" s="36"/>
      <c r="N168" s="33"/>
      <c r="O168" s="30"/>
      <c r="P168" s="37"/>
      <c r="Q168" s="42"/>
      <c r="R168" s="28"/>
      <c r="S168" s="28"/>
      <c r="T168" s="28"/>
      <c r="U168" s="28"/>
      <c r="V168" s="28"/>
      <c r="W168" s="29"/>
      <c r="X168" s="29"/>
      <c r="Y168" s="29"/>
      <c r="Z168" s="11"/>
    </row>
    <row r="169">
      <c r="A169" s="1"/>
      <c r="B169" s="1"/>
      <c r="C169" s="28"/>
      <c r="D169" s="28"/>
      <c r="E169" s="28"/>
      <c r="F169" s="28"/>
      <c r="G169" s="28"/>
      <c r="H169" s="33"/>
      <c r="I169" s="33"/>
      <c r="J169" s="5"/>
      <c r="K169" s="36"/>
      <c r="L169" s="36"/>
      <c r="M169" s="36"/>
      <c r="N169" s="33"/>
      <c r="O169" s="30"/>
      <c r="P169" s="37"/>
      <c r="Q169" s="42"/>
      <c r="R169" s="28"/>
      <c r="S169" s="28"/>
      <c r="T169" s="28"/>
      <c r="U169" s="28"/>
      <c r="V169" s="28"/>
      <c r="W169" s="29"/>
      <c r="X169" s="29"/>
      <c r="Y169" s="29"/>
      <c r="Z169" s="11"/>
    </row>
    <row r="170">
      <c r="A170" s="1"/>
      <c r="B170" s="1"/>
      <c r="C170" s="28"/>
      <c r="D170" s="28"/>
      <c r="E170" s="28"/>
      <c r="F170" s="28"/>
      <c r="G170" s="28"/>
      <c r="H170" s="33"/>
      <c r="I170" s="33"/>
      <c r="J170" s="5"/>
      <c r="K170" s="36"/>
      <c r="L170" s="36"/>
      <c r="M170" s="36"/>
      <c r="N170" s="33"/>
      <c r="O170" s="30"/>
      <c r="P170" s="37"/>
      <c r="Q170" s="42"/>
      <c r="R170" s="28"/>
      <c r="S170" s="28"/>
      <c r="T170" s="28"/>
      <c r="U170" s="28"/>
      <c r="V170" s="28"/>
      <c r="W170" s="29"/>
      <c r="X170" s="29"/>
      <c r="Y170" s="29"/>
      <c r="Z170" s="11"/>
    </row>
    <row r="171">
      <c r="A171" s="1"/>
      <c r="B171" s="1"/>
      <c r="C171" s="28"/>
      <c r="D171" s="28"/>
      <c r="E171" s="28"/>
      <c r="F171" s="28"/>
      <c r="G171" s="28"/>
      <c r="H171" s="33"/>
      <c r="I171" s="33"/>
      <c r="J171" s="5"/>
      <c r="K171" s="36"/>
      <c r="L171" s="36"/>
      <c r="M171" s="36"/>
      <c r="N171" s="33"/>
      <c r="O171" s="30"/>
      <c r="P171" s="37"/>
      <c r="Q171" s="42"/>
      <c r="R171" s="28"/>
      <c r="S171" s="28"/>
      <c r="T171" s="28"/>
      <c r="U171" s="28"/>
      <c r="V171" s="28"/>
      <c r="W171" s="29"/>
      <c r="X171" s="29"/>
      <c r="Y171" s="29"/>
      <c r="Z171" s="11"/>
    </row>
    <row r="172">
      <c r="A172" s="1"/>
      <c r="B172" s="1"/>
      <c r="C172" s="28"/>
      <c r="D172" s="28"/>
      <c r="E172" s="28"/>
      <c r="F172" s="28"/>
      <c r="G172" s="28"/>
      <c r="H172" s="33"/>
      <c r="I172" s="33"/>
      <c r="J172" s="5"/>
      <c r="K172" s="36"/>
      <c r="L172" s="36"/>
      <c r="M172" s="36"/>
      <c r="N172" s="33"/>
      <c r="O172" s="30"/>
      <c r="P172" s="37"/>
      <c r="Q172" s="42"/>
      <c r="R172" s="28"/>
      <c r="S172" s="28"/>
      <c r="T172" s="28"/>
      <c r="U172" s="28"/>
      <c r="V172" s="28"/>
      <c r="W172" s="29"/>
      <c r="X172" s="29"/>
      <c r="Y172" s="29"/>
      <c r="Z172" s="11"/>
    </row>
    <row r="173">
      <c r="A173" s="1"/>
      <c r="B173" s="1"/>
      <c r="C173" s="28"/>
      <c r="D173" s="28"/>
      <c r="E173" s="28"/>
      <c r="F173" s="28"/>
      <c r="G173" s="28"/>
      <c r="H173" s="33"/>
      <c r="I173" s="33"/>
      <c r="J173" s="5"/>
      <c r="K173" s="36"/>
      <c r="L173" s="36"/>
      <c r="M173" s="36"/>
      <c r="N173" s="33"/>
      <c r="O173" s="30"/>
      <c r="P173" s="37"/>
      <c r="Q173" s="42"/>
      <c r="R173" s="28"/>
      <c r="S173" s="28"/>
      <c r="T173" s="28"/>
      <c r="U173" s="28"/>
      <c r="V173" s="28"/>
      <c r="W173" s="29"/>
      <c r="X173" s="29"/>
      <c r="Y173" s="29"/>
      <c r="Z173" s="11"/>
    </row>
    <row r="174">
      <c r="A174" s="1"/>
      <c r="B174" s="1"/>
      <c r="C174" s="28"/>
      <c r="D174" s="28"/>
      <c r="E174" s="28"/>
      <c r="F174" s="28"/>
      <c r="G174" s="28"/>
      <c r="H174" s="33"/>
      <c r="I174" s="33"/>
      <c r="J174" s="5"/>
      <c r="K174" s="36"/>
      <c r="L174" s="36"/>
      <c r="M174" s="36"/>
      <c r="N174" s="33"/>
      <c r="O174" s="30"/>
      <c r="P174" s="37"/>
      <c r="Q174" s="42"/>
      <c r="R174" s="28"/>
      <c r="S174" s="28"/>
      <c r="T174" s="28"/>
      <c r="U174" s="28"/>
      <c r="V174" s="28"/>
      <c r="W174" s="29"/>
      <c r="X174" s="29"/>
      <c r="Y174" s="29"/>
      <c r="Z174" s="11"/>
    </row>
    <row r="175">
      <c r="A175" s="1"/>
      <c r="B175" s="1"/>
      <c r="C175" s="28"/>
      <c r="D175" s="28"/>
      <c r="E175" s="28"/>
      <c r="F175" s="28"/>
      <c r="G175" s="28"/>
      <c r="H175" s="33"/>
      <c r="I175" s="33"/>
      <c r="J175" s="5"/>
      <c r="K175" s="36"/>
      <c r="L175" s="36"/>
      <c r="M175" s="36"/>
      <c r="N175" s="33"/>
      <c r="O175" s="30"/>
      <c r="P175" s="37"/>
      <c r="Q175" s="42"/>
      <c r="R175" s="28"/>
      <c r="S175" s="28"/>
      <c r="T175" s="28"/>
      <c r="U175" s="28"/>
      <c r="V175" s="28"/>
      <c r="W175" s="29"/>
      <c r="X175" s="29"/>
      <c r="Y175" s="29"/>
      <c r="Z175" s="11"/>
    </row>
    <row r="176">
      <c r="A176" s="1"/>
      <c r="B176" s="1"/>
      <c r="C176" s="28"/>
      <c r="D176" s="28"/>
      <c r="E176" s="28"/>
      <c r="F176" s="28"/>
      <c r="G176" s="28"/>
      <c r="H176" s="33"/>
      <c r="I176" s="33"/>
      <c r="J176" s="5"/>
      <c r="K176" s="36"/>
      <c r="L176" s="36"/>
      <c r="M176" s="36"/>
      <c r="N176" s="33"/>
      <c r="O176" s="30"/>
      <c r="P176" s="37"/>
      <c r="Q176" s="42"/>
      <c r="R176" s="28"/>
      <c r="S176" s="28"/>
      <c r="T176" s="28"/>
      <c r="U176" s="28"/>
      <c r="V176" s="28"/>
      <c r="W176" s="29"/>
      <c r="X176" s="29"/>
      <c r="Y176" s="29"/>
      <c r="Z176" s="11"/>
    </row>
    <row r="177">
      <c r="A177" s="1"/>
      <c r="B177" s="1"/>
      <c r="C177" s="28"/>
      <c r="D177" s="28"/>
      <c r="E177" s="28"/>
      <c r="F177" s="28"/>
      <c r="G177" s="28"/>
      <c r="H177" s="33"/>
      <c r="I177" s="33"/>
      <c r="J177" s="5"/>
      <c r="K177" s="36"/>
      <c r="L177" s="36"/>
      <c r="M177" s="36"/>
      <c r="N177" s="33"/>
      <c r="O177" s="30"/>
      <c r="P177" s="37"/>
      <c r="Q177" s="42"/>
      <c r="R177" s="28"/>
      <c r="S177" s="28"/>
      <c r="T177" s="28"/>
      <c r="U177" s="28"/>
      <c r="V177" s="28"/>
      <c r="W177" s="29"/>
      <c r="X177" s="29"/>
      <c r="Y177" s="29"/>
      <c r="Z177" s="11"/>
    </row>
    <row r="178">
      <c r="A178" s="1"/>
      <c r="B178" s="1"/>
      <c r="C178" s="28"/>
      <c r="D178" s="28"/>
      <c r="E178" s="28"/>
      <c r="F178" s="28"/>
      <c r="G178" s="28"/>
      <c r="H178" s="33"/>
      <c r="I178" s="33"/>
      <c r="J178" s="5"/>
      <c r="K178" s="36"/>
      <c r="L178" s="36"/>
      <c r="M178" s="36"/>
      <c r="N178" s="33"/>
      <c r="O178" s="30"/>
      <c r="P178" s="37"/>
      <c r="Q178" s="42"/>
      <c r="R178" s="28"/>
      <c r="S178" s="28"/>
      <c r="T178" s="28"/>
      <c r="U178" s="28"/>
      <c r="V178" s="28"/>
      <c r="W178" s="29"/>
      <c r="X178" s="29"/>
      <c r="Y178" s="29"/>
      <c r="Z178" s="11"/>
    </row>
    <row r="179">
      <c r="A179" s="1"/>
      <c r="B179" s="1"/>
      <c r="C179" s="28"/>
      <c r="D179" s="28"/>
      <c r="E179" s="28"/>
      <c r="F179" s="28"/>
      <c r="G179" s="28"/>
      <c r="H179" s="33"/>
      <c r="I179" s="33"/>
      <c r="J179" s="5"/>
      <c r="K179" s="36"/>
      <c r="L179" s="36"/>
      <c r="M179" s="36"/>
      <c r="N179" s="33"/>
      <c r="O179" s="30"/>
      <c r="P179" s="37"/>
      <c r="Q179" s="42"/>
      <c r="R179" s="28"/>
      <c r="S179" s="28"/>
      <c r="T179" s="28"/>
      <c r="U179" s="28"/>
      <c r="V179" s="28"/>
      <c r="W179" s="29"/>
      <c r="X179" s="29"/>
      <c r="Y179" s="29"/>
      <c r="Z179" s="11"/>
    </row>
    <row r="180">
      <c r="A180" s="1"/>
      <c r="B180" s="1"/>
      <c r="C180" s="28"/>
      <c r="D180" s="28"/>
      <c r="E180" s="28"/>
      <c r="F180" s="28"/>
      <c r="G180" s="28"/>
      <c r="H180" s="33"/>
      <c r="I180" s="33"/>
      <c r="J180" s="5"/>
      <c r="K180" s="36"/>
      <c r="L180" s="36"/>
      <c r="M180" s="36"/>
      <c r="N180" s="33"/>
      <c r="O180" s="30"/>
      <c r="P180" s="37"/>
      <c r="Q180" s="42"/>
      <c r="R180" s="28"/>
      <c r="S180" s="28"/>
      <c r="T180" s="28"/>
      <c r="U180" s="28"/>
      <c r="V180" s="28"/>
      <c r="W180" s="29"/>
      <c r="X180" s="29"/>
      <c r="Y180" s="29"/>
      <c r="Z180" s="11"/>
    </row>
    <row r="181">
      <c r="A181" s="1"/>
      <c r="B181" s="1"/>
      <c r="C181" s="28"/>
      <c r="D181" s="28"/>
      <c r="E181" s="28"/>
      <c r="F181" s="28"/>
      <c r="G181" s="28"/>
      <c r="H181" s="33"/>
      <c r="I181" s="33"/>
      <c r="J181" s="5"/>
      <c r="K181" s="36"/>
      <c r="L181" s="36"/>
      <c r="M181" s="36"/>
      <c r="N181" s="33"/>
      <c r="O181" s="30"/>
      <c r="P181" s="37"/>
      <c r="Q181" s="42"/>
      <c r="R181" s="28"/>
      <c r="S181" s="28"/>
      <c r="T181" s="28"/>
      <c r="U181" s="28"/>
      <c r="V181" s="28"/>
      <c r="W181" s="29"/>
      <c r="X181" s="29"/>
      <c r="Y181" s="29"/>
      <c r="Z181" s="11"/>
    </row>
    <row r="182">
      <c r="A182" s="1"/>
      <c r="B182" s="1"/>
      <c r="C182" s="28"/>
      <c r="D182" s="28"/>
      <c r="E182" s="28"/>
      <c r="F182" s="28"/>
      <c r="G182" s="28"/>
      <c r="H182" s="33"/>
      <c r="I182" s="33"/>
      <c r="J182" s="5"/>
      <c r="K182" s="36"/>
      <c r="L182" s="36"/>
      <c r="M182" s="36"/>
      <c r="N182" s="33"/>
      <c r="O182" s="30"/>
      <c r="P182" s="37"/>
      <c r="Q182" s="42"/>
      <c r="R182" s="28"/>
      <c r="S182" s="28"/>
      <c r="T182" s="28"/>
      <c r="U182" s="28"/>
      <c r="V182" s="28"/>
      <c r="W182" s="29"/>
      <c r="X182" s="29"/>
      <c r="Y182" s="29"/>
      <c r="Z182" s="11"/>
    </row>
    <row r="183">
      <c r="A183" s="1"/>
      <c r="B183" s="1"/>
      <c r="C183" s="28"/>
      <c r="D183" s="28"/>
      <c r="E183" s="28"/>
      <c r="F183" s="28"/>
      <c r="G183" s="28"/>
      <c r="H183" s="33"/>
      <c r="I183" s="33"/>
      <c r="J183" s="5"/>
      <c r="K183" s="36"/>
      <c r="L183" s="36"/>
      <c r="M183" s="36"/>
      <c r="N183" s="33"/>
      <c r="O183" s="30"/>
      <c r="P183" s="37"/>
      <c r="Q183" s="42"/>
      <c r="R183" s="28"/>
      <c r="S183" s="28"/>
      <c r="T183" s="28"/>
      <c r="U183" s="28"/>
      <c r="V183" s="28"/>
      <c r="W183" s="29"/>
      <c r="X183" s="29"/>
      <c r="Y183" s="29"/>
      <c r="Z183" s="11"/>
    </row>
    <row r="184">
      <c r="A184" s="1"/>
      <c r="B184" s="1"/>
      <c r="C184" s="28"/>
      <c r="D184" s="28"/>
      <c r="E184" s="28"/>
      <c r="F184" s="28"/>
      <c r="G184" s="28"/>
      <c r="H184" s="33"/>
      <c r="I184" s="33"/>
      <c r="J184" s="5"/>
      <c r="K184" s="36"/>
      <c r="L184" s="36"/>
      <c r="M184" s="36"/>
      <c r="N184" s="33"/>
      <c r="O184" s="30"/>
      <c r="P184" s="37"/>
      <c r="Q184" s="42"/>
      <c r="R184" s="28"/>
      <c r="S184" s="28"/>
      <c r="T184" s="28"/>
      <c r="U184" s="28"/>
      <c r="V184" s="28"/>
      <c r="W184" s="29"/>
      <c r="X184" s="29"/>
      <c r="Y184" s="29"/>
      <c r="Z184" s="11"/>
    </row>
    <row r="185">
      <c r="A185" s="1"/>
      <c r="B185" s="1"/>
      <c r="C185" s="28"/>
      <c r="D185" s="28"/>
      <c r="E185" s="28"/>
      <c r="F185" s="28"/>
      <c r="G185" s="28"/>
      <c r="H185" s="33"/>
      <c r="I185" s="33"/>
      <c r="J185" s="5"/>
      <c r="K185" s="36"/>
      <c r="L185" s="36"/>
      <c r="M185" s="36"/>
      <c r="N185" s="33"/>
      <c r="O185" s="30"/>
      <c r="P185" s="37"/>
      <c r="Q185" s="42"/>
      <c r="R185" s="28"/>
      <c r="S185" s="28"/>
      <c r="T185" s="28"/>
      <c r="U185" s="28"/>
      <c r="V185" s="28"/>
      <c r="W185" s="29"/>
      <c r="X185" s="29"/>
      <c r="Y185" s="29"/>
      <c r="Z185" s="11"/>
    </row>
    <row r="186">
      <c r="A186" s="1"/>
      <c r="B186" s="1"/>
      <c r="C186" s="28"/>
      <c r="D186" s="28"/>
      <c r="E186" s="28"/>
      <c r="F186" s="28"/>
      <c r="G186" s="28"/>
      <c r="H186" s="33"/>
      <c r="I186" s="33"/>
      <c r="J186" s="5"/>
      <c r="K186" s="36"/>
      <c r="L186" s="36"/>
      <c r="M186" s="36"/>
      <c r="N186" s="33"/>
      <c r="O186" s="30"/>
      <c r="P186" s="37"/>
      <c r="Q186" s="42"/>
      <c r="R186" s="28"/>
      <c r="S186" s="28"/>
      <c r="T186" s="28"/>
      <c r="U186" s="28"/>
      <c r="V186" s="28"/>
      <c r="W186" s="29"/>
      <c r="X186" s="29"/>
      <c r="Y186" s="29"/>
      <c r="Z186" s="11"/>
    </row>
    <row r="187">
      <c r="A187" s="1"/>
      <c r="B187" s="1"/>
      <c r="C187" s="28"/>
      <c r="D187" s="28"/>
      <c r="E187" s="28"/>
      <c r="F187" s="28"/>
      <c r="G187" s="28"/>
      <c r="H187" s="33"/>
      <c r="I187" s="33"/>
      <c r="J187" s="5"/>
      <c r="K187" s="36"/>
      <c r="L187" s="36"/>
      <c r="M187" s="36"/>
      <c r="N187" s="33"/>
      <c r="O187" s="30"/>
      <c r="P187" s="37"/>
      <c r="Q187" s="42"/>
      <c r="R187" s="28"/>
      <c r="S187" s="28"/>
      <c r="T187" s="28"/>
      <c r="U187" s="28"/>
      <c r="V187" s="28"/>
      <c r="W187" s="29"/>
      <c r="X187" s="29"/>
      <c r="Y187" s="29"/>
      <c r="Z187" s="11"/>
    </row>
    <row r="188">
      <c r="A188" s="1"/>
      <c r="B188" s="1"/>
      <c r="C188" s="28"/>
      <c r="D188" s="28"/>
      <c r="E188" s="28"/>
      <c r="F188" s="28"/>
      <c r="G188" s="28"/>
      <c r="H188" s="33"/>
      <c r="I188" s="33"/>
      <c r="J188" s="5"/>
      <c r="K188" s="36"/>
      <c r="L188" s="36"/>
      <c r="M188" s="36"/>
      <c r="N188" s="33"/>
      <c r="O188" s="30"/>
      <c r="P188" s="37"/>
      <c r="Q188" s="42"/>
      <c r="R188" s="28"/>
      <c r="S188" s="28"/>
      <c r="T188" s="28"/>
      <c r="U188" s="28"/>
      <c r="V188" s="28"/>
      <c r="W188" s="29"/>
      <c r="X188" s="29"/>
      <c r="Y188" s="29"/>
      <c r="Z188" s="11"/>
    </row>
    <row r="189">
      <c r="A189" s="1"/>
      <c r="B189" s="1"/>
      <c r="C189" s="28"/>
      <c r="D189" s="28"/>
      <c r="E189" s="28"/>
      <c r="F189" s="28"/>
      <c r="G189" s="28"/>
      <c r="H189" s="33"/>
      <c r="I189" s="33"/>
      <c r="J189" s="5"/>
      <c r="K189" s="36"/>
      <c r="L189" s="36"/>
      <c r="M189" s="36"/>
      <c r="N189" s="33"/>
      <c r="O189" s="30"/>
      <c r="P189" s="37"/>
      <c r="Q189" s="42"/>
      <c r="R189" s="28"/>
      <c r="S189" s="28"/>
      <c r="T189" s="28"/>
      <c r="U189" s="28"/>
      <c r="V189" s="28"/>
      <c r="W189" s="29"/>
      <c r="X189" s="29"/>
      <c r="Y189" s="29"/>
      <c r="Z189" s="11"/>
    </row>
    <row r="190">
      <c r="A190" s="1"/>
      <c r="B190" s="1"/>
      <c r="C190" s="28"/>
      <c r="D190" s="28"/>
      <c r="E190" s="28"/>
      <c r="F190" s="28"/>
      <c r="G190" s="28"/>
      <c r="H190" s="33"/>
      <c r="I190" s="33"/>
      <c r="J190" s="5"/>
      <c r="K190" s="36"/>
      <c r="L190" s="36"/>
      <c r="M190" s="36"/>
      <c r="N190" s="33"/>
      <c r="O190" s="30"/>
      <c r="P190" s="37"/>
      <c r="Q190" s="42"/>
      <c r="R190" s="28"/>
      <c r="S190" s="28"/>
      <c r="T190" s="28"/>
      <c r="U190" s="28"/>
      <c r="V190" s="28"/>
      <c r="W190" s="29"/>
      <c r="X190" s="29"/>
      <c r="Y190" s="29"/>
      <c r="Z190" s="11"/>
    </row>
    <row r="191">
      <c r="A191" s="1"/>
      <c r="B191" s="1"/>
      <c r="C191" s="28"/>
      <c r="D191" s="28"/>
      <c r="E191" s="28"/>
      <c r="F191" s="28"/>
      <c r="G191" s="28"/>
      <c r="H191" s="33"/>
      <c r="I191" s="33"/>
      <c r="J191" s="5"/>
      <c r="K191" s="36"/>
      <c r="L191" s="36"/>
      <c r="M191" s="36"/>
      <c r="N191" s="33"/>
      <c r="O191" s="30"/>
      <c r="P191" s="37"/>
      <c r="Q191" s="42"/>
      <c r="R191" s="28"/>
      <c r="S191" s="28"/>
      <c r="T191" s="28"/>
      <c r="U191" s="28"/>
      <c r="V191" s="28"/>
      <c r="W191" s="29"/>
      <c r="X191" s="29"/>
      <c r="Y191" s="29"/>
      <c r="Z191" s="11"/>
    </row>
    <row r="192">
      <c r="A192" s="1"/>
      <c r="B192" s="1"/>
      <c r="C192" s="28"/>
      <c r="D192" s="28"/>
      <c r="E192" s="28"/>
      <c r="F192" s="28"/>
      <c r="G192" s="28"/>
      <c r="H192" s="33"/>
      <c r="I192" s="33"/>
      <c r="J192" s="5"/>
      <c r="K192" s="36"/>
      <c r="L192" s="36"/>
      <c r="M192" s="36"/>
      <c r="N192" s="33"/>
      <c r="O192" s="30"/>
      <c r="P192" s="37"/>
      <c r="Q192" s="42"/>
      <c r="R192" s="28"/>
      <c r="S192" s="28"/>
      <c r="T192" s="28"/>
      <c r="U192" s="28"/>
      <c r="V192" s="28"/>
      <c r="W192" s="29"/>
      <c r="X192" s="29"/>
      <c r="Y192" s="29"/>
      <c r="Z192" s="11"/>
    </row>
    <row r="193">
      <c r="A193" s="1"/>
      <c r="B193" s="1"/>
      <c r="C193" s="28"/>
      <c r="D193" s="28"/>
      <c r="E193" s="28"/>
      <c r="F193" s="28"/>
      <c r="G193" s="28"/>
      <c r="H193" s="33"/>
      <c r="I193" s="33"/>
      <c r="J193" s="5"/>
      <c r="K193" s="36"/>
      <c r="L193" s="36"/>
      <c r="M193" s="36"/>
      <c r="N193" s="33"/>
      <c r="O193" s="30"/>
      <c r="P193" s="37"/>
      <c r="Q193" s="42"/>
      <c r="R193" s="28"/>
      <c r="S193" s="28"/>
      <c r="T193" s="28"/>
      <c r="U193" s="28"/>
      <c r="V193" s="28"/>
      <c r="W193" s="29"/>
      <c r="X193" s="29"/>
      <c r="Y193" s="29"/>
      <c r="Z193" s="11"/>
    </row>
    <row r="194">
      <c r="A194" s="1"/>
      <c r="B194" s="1"/>
      <c r="C194" s="28"/>
      <c r="D194" s="28"/>
      <c r="E194" s="28"/>
      <c r="F194" s="28"/>
      <c r="G194" s="28"/>
      <c r="H194" s="33"/>
      <c r="I194" s="33"/>
      <c r="J194" s="5"/>
      <c r="K194" s="36"/>
      <c r="L194" s="36"/>
      <c r="M194" s="36"/>
      <c r="N194" s="33"/>
      <c r="O194" s="30"/>
      <c r="P194" s="37"/>
      <c r="Q194" s="42"/>
      <c r="R194" s="28"/>
      <c r="S194" s="28"/>
      <c r="T194" s="28"/>
      <c r="U194" s="28"/>
      <c r="V194" s="28"/>
      <c r="W194" s="29"/>
      <c r="X194" s="29"/>
      <c r="Y194" s="29"/>
      <c r="Z194" s="11"/>
    </row>
    <row r="195">
      <c r="A195" s="1"/>
      <c r="B195" s="1"/>
      <c r="C195" s="28"/>
      <c r="D195" s="28"/>
      <c r="E195" s="28"/>
      <c r="F195" s="28"/>
      <c r="G195" s="28"/>
      <c r="H195" s="33"/>
      <c r="I195" s="33"/>
      <c r="J195" s="5"/>
      <c r="K195" s="36"/>
      <c r="L195" s="36"/>
      <c r="M195" s="36"/>
      <c r="N195" s="33"/>
      <c r="O195" s="30"/>
      <c r="P195" s="37"/>
      <c r="Q195" s="42"/>
      <c r="R195" s="28"/>
      <c r="S195" s="28"/>
      <c r="T195" s="28"/>
      <c r="U195" s="28"/>
      <c r="V195" s="28"/>
      <c r="W195" s="29"/>
      <c r="X195" s="29"/>
      <c r="Y195" s="29"/>
      <c r="Z195" s="11"/>
    </row>
    <row r="196">
      <c r="A196" s="1"/>
      <c r="B196" s="1"/>
      <c r="C196" s="28"/>
      <c r="D196" s="28"/>
      <c r="E196" s="28"/>
      <c r="F196" s="28"/>
      <c r="G196" s="28"/>
      <c r="H196" s="33"/>
      <c r="I196" s="33"/>
      <c r="J196" s="5"/>
      <c r="K196" s="36"/>
      <c r="L196" s="36"/>
      <c r="M196" s="36"/>
      <c r="N196" s="33"/>
      <c r="O196" s="30"/>
      <c r="P196" s="37"/>
      <c r="Q196" s="42"/>
      <c r="R196" s="28"/>
      <c r="S196" s="28"/>
      <c r="T196" s="28"/>
      <c r="U196" s="28"/>
      <c r="V196" s="28"/>
      <c r="W196" s="29"/>
      <c r="X196" s="29"/>
      <c r="Y196" s="29"/>
      <c r="Z196" s="11"/>
    </row>
    <row r="197">
      <c r="A197" s="1"/>
      <c r="B197" s="1"/>
      <c r="C197" s="28"/>
      <c r="D197" s="28"/>
      <c r="E197" s="28"/>
      <c r="F197" s="28"/>
      <c r="G197" s="28"/>
      <c r="H197" s="33"/>
      <c r="I197" s="33"/>
      <c r="J197" s="5"/>
      <c r="K197" s="36"/>
      <c r="L197" s="36"/>
      <c r="M197" s="36"/>
      <c r="N197" s="33"/>
      <c r="O197" s="30"/>
      <c r="P197" s="37"/>
      <c r="Q197" s="42"/>
      <c r="R197" s="28"/>
      <c r="S197" s="28"/>
      <c r="T197" s="28"/>
      <c r="U197" s="28"/>
      <c r="V197" s="28"/>
      <c r="W197" s="29"/>
      <c r="X197" s="29"/>
      <c r="Y197" s="29"/>
      <c r="Z197" s="11"/>
    </row>
    <row r="198">
      <c r="A198" s="1"/>
      <c r="B198" s="1"/>
      <c r="C198" s="28"/>
      <c r="D198" s="28"/>
      <c r="E198" s="28"/>
      <c r="F198" s="28"/>
      <c r="G198" s="28"/>
      <c r="H198" s="33"/>
      <c r="I198" s="33"/>
      <c r="J198" s="5"/>
      <c r="K198" s="36"/>
      <c r="L198" s="36"/>
      <c r="M198" s="36"/>
      <c r="N198" s="33"/>
      <c r="O198" s="30"/>
      <c r="P198" s="37"/>
      <c r="Q198" s="42"/>
      <c r="R198" s="28"/>
      <c r="S198" s="28"/>
      <c r="T198" s="28"/>
      <c r="U198" s="28"/>
      <c r="V198" s="28"/>
      <c r="W198" s="29"/>
      <c r="X198" s="29"/>
      <c r="Y198" s="29"/>
      <c r="Z198" s="11"/>
    </row>
    <row r="199">
      <c r="A199" s="1"/>
      <c r="B199" s="1"/>
      <c r="C199" s="28"/>
      <c r="D199" s="28"/>
      <c r="E199" s="28"/>
      <c r="F199" s="28"/>
      <c r="G199" s="28"/>
      <c r="H199" s="33"/>
      <c r="I199" s="33"/>
      <c r="J199" s="5"/>
      <c r="K199" s="36"/>
      <c r="L199" s="36"/>
      <c r="M199" s="36"/>
      <c r="N199" s="33"/>
      <c r="O199" s="30"/>
      <c r="P199" s="37"/>
      <c r="Q199" s="42"/>
      <c r="R199" s="28"/>
      <c r="S199" s="28"/>
      <c r="T199" s="28"/>
      <c r="U199" s="28"/>
      <c r="V199" s="28"/>
      <c r="W199" s="29"/>
      <c r="X199" s="29"/>
      <c r="Y199" s="29"/>
      <c r="Z199" s="11"/>
    </row>
    <row r="200">
      <c r="A200" s="1"/>
      <c r="B200" s="1"/>
      <c r="C200" s="28"/>
      <c r="D200" s="28"/>
      <c r="E200" s="28"/>
      <c r="F200" s="28"/>
      <c r="G200" s="28"/>
      <c r="H200" s="33"/>
      <c r="I200" s="33"/>
      <c r="J200" s="5"/>
      <c r="K200" s="36"/>
      <c r="L200" s="36"/>
      <c r="M200" s="36"/>
      <c r="N200" s="33"/>
      <c r="O200" s="30"/>
      <c r="P200" s="37"/>
      <c r="Q200" s="42"/>
      <c r="R200" s="28"/>
      <c r="S200" s="28"/>
      <c r="T200" s="28"/>
      <c r="U200" s="28"/>
      <c r="V200" s="28"/>
      <c r="W200" s="29"/>
      <c r="X200" s="29"/>
      <c r="Y200" s="29"/>
      <c r="Z200" s="11"/>
    </row>
    <row r="201">
      <c r="A201" s="1"/>
      <c r="B201" s="1"/>
      <c r="C201" s="28"/>
      <c r="D201" s="28"/>
      <c r="E201" s="28"/>
      <c r="F201" s="28"/>
      <c r="G201" s="28"/>
      <c r="H201" s="33"/>
      <c r="I201" s="33"/>
      <c r="J201" s="5"/>
      <c r="K201" s="36"/>
      <c r="L201" s="36"/>
      <c r="M201" s="36"/>
      <c r="N201" s="33"/>
      <c r="O201" s="30"/>
      <c r="P201" s="37"/>
      <c r="Q201" s="42"/>
      <c r="R201" s="28"/>
      <c r="S201" s="28"/>
      <c r="T201" s="28"/>
      <c r="U201" s="28"/>
      <c r="V201" s="28"/>
      <c r="W201" s="29"/>
      <c r="X201" s="29"/>
      <c r="Y201" s="29"/>
      <c r="Z201" s="11"/>
    </row>
    <row r="202">
      <c r="A202" s="1"/>
      <c r="B202" s="1"/>
      <c r="C202" s="28"/>
      <c r="D202" s="28"/>
      <c r="E202" s="28"/>
      <c r="F202" s="28"/>
      <c r="G202" s="28"/>
      <c r="H202" s="33"/>
      <c r="I202" s="33"/>
      <c r="J202" s="5"/>
      <c r="K202" s="36"/>
      <c r="L202" s="36"/>
      <c r="M202" s="36"/>
      <c r="N202" s="33"/>
      <c r="O202" s="30"/>
      <c r="P202" s="37"/>
      <c r="Q202" s="42"/>
      <c r="R202" s="28"/>
      <c r="S202" s="28"/>
      <c r="T202" s="28"/>
      <c r="U202" s="28"/>
      <c r="V202" s="28"/>
      <c r="W202" s="29"/>
      <c r="X202" s="29"/>
      <c r="Y202" s="29"/>
      <c r="Z202" s="11"/>
    </row>
    <row r="203">
      <c r="A203" s="1"/>
      <c r="B203" s="1"/>
      <c r="C203" s="28"/>
      <c r="D203" s="28"/>
      <c r="E203" s="28"/>
      <c r="F203" s="28"/>
      <c r="G203" s="28"/>
      <c r="H203" s="33"/>
      <c r="I203" s="33"/>
      <c r="J203" s="5"/>
      <c r="K203" s="36"/>
      <c r="L203" s="36"/>
      <c r="M203" s="36"/>
      <c r="N203" s="33"/>
      <c r="O203" s="30"/>
      <c r="P203" s="37"/>
      <c r="Q203" s="42"/>
      <c r="R203" s="28"/>
      <c r="S203" s="28"/>
      <c r="T203" s="28"/>
      <c r="U203" s="28"/>
      <c r="V203" s="28"/>
      <c r="W203" s="29"/>
      <c r="X203" s="29"/>
      <c r="Y203" s="29"/>
      <c r="Z203" s="11"/>
    </row>
    <row r="204">
      <c r="A204" s="1"/>
      <c r="B204" s="1"/>
      <c r="C204" s="28"/>
      <c r="D204" s="28"/>
      <c r="E204" s="28"/>
      <c r="F204" s="28"/>
      <c r="G204" s="28"/>
      <c r="H204" s="33"/>
      <c r="I204" s="33"/>
      <c r="J204" s="5"/>
      <c r="K204" s="36"/>
      <c r="L204" s="36"/>
      <c r="M204" s="36"/>
      <c r="N204" s="33"/>
      <c r="O204" s="30"/>
      <c r="P204" s="37"/>
      <c r="Q204" s="42"/>
      <c r="R204" s="28"/>
      <c r="S204" s="28"/>
      <c r="T204" s="28"/>
      <c r="U204" s="28"/>
      <c r="V204" s="28"/>
      <c r="W204" s="29"/>
      <c r="X204" s="29"/>
      <c r="Y204" s="29"/>
      <c r="Z204" s="11"/>
    </row>
    <row r="205">
      <c r="A205" s="1"/>
      <c r="B205" s="1"/>
      <c r="C205" s="28"/>
      <c r="D205" s="28"/>
      <c r="E205" s="28"/>
      <c r="F205" s="28"/>
      <c r="G205" s="28"/>
      <c r="H205" s="33"/>
      <c r="I205" s="33"/>
      <c r="J205" s="5"/>
      <c r="K205" s="36"/>
      <c r="L205" s="36"/>
      <c r="M205" s="36"/>
      <c r="N205" s="33"/>
      <c r="O205" s="30"/>
      <c r="P205" s="37"/>
      <c r="Q205" s="42"/>
      <c r="R205" s="28"/>
      <c r="S205" s="28"/>
      <c r="T205" s="28"/>
      <c r="U205" s="28"/>
      <c r="V205" s="28"/>
      <c r="W205" s="29"/>
      <c r="X205" s="29"/>
      <c r="Y205" s="29"/>
      <c r="Z205" s="11"/>
    </row>
    <row r="206">
      <c r="A206" s="1"/>
      <c r="B206" s="1"/>
      <c r="C206" s="28"/>
      <c r="D206" s="28"/>
      <c r="E206" s="28"/>
      <c r="F206" s="28"/>
      <c r="G206" s="28"/>
      <c r="H206" s="33"/>
      <c r="I206" s="33"/>
      <c r="J206" s="5"/>
      <c r="K206" s="36"/>
      <c r="L206" s="36"/>
      <c r="M206" s="36"/>
      <c r="N206" s="33"/>
      <c r="O206" s="30"/>
      <c r="P206" s="37"/>
      <c r="Q206" s="42"/>
      <c r="R206" s="28"/>
      <c r="S206" s="28"/>
      <c r="T206" s="28"/>
      <c r="U206" s="28"/>
      <c r="V206" s="28"/>
      <c r="W206" s="29"/>
      <c r="X206" s="29"/>
      <c r="Y206" s="29"/>
      <c r="Z206" s="11"/>
    </row>
    <row r="207">
      <c r="A207" s="1"/>
      <c r="B207" s="1"/>
      <c r="C207" s="28"/>
      <c r="D207" s="28"/>
      <c r="E207" s="28"/>
      <c r="F207" s="28"/>
      <c r="G207" s="28"/>
      <c r="H207" s="33"/>
      <c r="I207" s="33"/>
      <c r="J207" s="5"/>
      <c r="K207" s="36"/>
      <c r="L207" s="36"/>
      <c r="M207" s="36"/>
      <c r="N207" s="33"/>
      <c r="O207" s="30"/>
      <c r="P207" s="37"/>
      <c r="Q207" s="42"/>
      <c r="R207" s="28"/>
      <c r="S207" s="28"/>
      <c r="T207" s="28"/>
      <c r="U207" s="28"/>
      <c r="V207" s="28"/>
      <c r="W207" s="29"/>
      <c r="X207" s="29"/>
      <c r="Y207" s="29"/>
      <c r="Z207" s="11"/>
    </row>
    <row r="208">
      <c r="A208" s="1"/>
      <c r="B208" s="1"/>
      <c r="C208" s="28"/>
      <c r="D208" s="28"/>
      <c r="E208" s="28"/>
      <c r="F208" s="28"/>
      <c r="G208" s="28"/>
      <c r="H208" s="33"/>
      <c r="I208" s="33"/>
      <c r="J208" s="5"/>
      <c r="K208" s="36"/>
      <c r="L208" s="36"/>
      <c r="M208" s="36"/>
      <c r="N208" s="33"/>
      <c r="O208" s="30"/>
      <c r="P208" s="37"/>
      <c r="Q208" s="42"/>
      <c r="R208" s="28"/>
      <c r="S208" s="28"/>
      <c r="T208" s="28"/>
      <c r="U208" s="28"/>
      <c r="V208" s="28"/>
      <c r="W208" s="29"/>
      <c r="X208" s="29"/>
      <c r="Y208" s="29"/>
      <c r="Z208" s="11"/>
    </row>
    <row r="209">
      <c r="A209" s="1"/>
      <c r="B209" s="1"/>
      <c r="C209" s="28"/>
      <c r="D209" s="28"/>
      <c r="E209" s="28"/>
      <c r="F209" s="28"/>
      <c r="G209" s="28"/>
      <c r="H209" s="33"/>
      <c r="I209" s="33"/>
      <c r="J209" s="5"/>
      <c r="K209" s="36"/>
      <c r="L209" s="36"/>
      <c r="M209" s="36"/>
      <c r="N209" s="33"/>
      <c r="O209" s="30"/>
      <c r="P209" s="37"/>
      <c r="Q209" s="42"/>
      <c r="R209" s="28"/>
      <c r="S209" s="28"/>
      <c r="T209" s="28"/>
      <c r="U209" s="28"/>
      <c r="V209" s="28"/>
      <c r="W209" s="29"/>
      <c r="X209" s="29"/>
      <c r="Y209" s="29"/>
      <c r="Z209" s="11"/>
    </row>
    <row r="210">
      <c r="A210" s="1"/>
      <c r="B210" s="1"/>
      <c r="C210" s="28"/>
      <c r="D210" s="28"/>
      <c r="E210" s="28"/>
      <c r="F210" s="28"/>
      <c r="G210" s="28"/>
      <c r="H210" s="33"/>
      <c r="I210" s="33"/>
      <c r="J210" s="5"/>
      <c r="K210" s="36"/>
      <c r="L210" s="36"/>
      <c r="M210" s="36"/>
      <c r="N210" s="33"/>
      <c r="O210" s="30"/>
      <c r="P210" s="37"/>
      <c r="Q210" s="42"/>
      <c r="R210" s="28"/>
      <c r="S210" s="28"/>
      <c r="T210" s="28"/>
      <c r="U210" s="28"/>
      <c r="V210" s="28"/>
      <c r="W210" s="29"/>
      <c r="X210" s="29"/>
      <c r="Y210" s="29"/>
      <c r="Z210" s="11"/>
    </row>
    <row r="211">
      <c r="A211" s="1"/>
      <c r="B211" s="1"/>
      <c r="C211" s="28"/>
      <c r="D211" s="28"/>
      <c r="E211" s="28"/>
      <c r="F211" s="28"/>
      <c r="G211" s="28"/>
      <c r="H211" s="33"/>
      <c r="I211" s="33"/>
      <c r="J211" s="5"/>
      <c r="K211" s="36"/>
      <c r="L211" s="36"/>
      <c r="M211" s="36"/>
      <c r="N211" s="33"/>
      <c r="O211" s="30"/>
      <c r="P211" s="37"/>
      <c r="Q211" s="42"/>
      <c r="R211" s="28"/>
      <c r="S211" s="28"/>
      <c r="T211" s="28"/>
      <c r="U211" s="28"/>
      <c r="V211" s="28"/>
      <c r="W211" s="29"/>
      <c r="X211" s="29"/>
      <c r="Y211" s="29"/>
      <c r="Z211" s="11"/>
    </row>
    <row r="212">
      <c r="A212" s="1"/>
      <c r="B212" s="1"/>
      <c r="C212" s="28"/>
      <c r="D212" s="28"/>
      <c r="E212" s="28"/>
      <c r="F212" s="28"/>
      <c r="G212" s="28"/>
      <c r="H212" s="33"/>
      <c r="I212" s="33"/>
      <c r="J212" s="5"/>
      <c r="K212" s="36"/>
      <c r="L212" s="36"/>
      <c r="M212" s="36"/>
      <c r="N212" s="33"/>
      <c r="O212" s="30"/>
      <c r="P212" s="37"/>
      <c r="Q212" s="42"/>
      <c r="R212" s="28"/>
      <c r="S212" s="28"/>
      <c r="T212" s="28"/>
      <c r="U212" s="28"/>
      <c r="V212" s="28"/>
      <c r="W212" s="29"/>
      <c r="X212" s="29"/>
      <c r="Y212" s="29"/>
      <c r="Z212" s="11"/>
    </row>
    <row r="213">
      <c r="A213" s="1"/>
      <c r="B213" s="1"/>
      <c r="C213" s="28"/>
      <c r="D213" s="28"/>
      <c r="E213" s="28"/>
      <c r="F213" s="28"/>
      <c r="G213" s="28"/>
      <c r="H213" s="33"/>
      <c r="I213" s="33"/>
      <c r="J213" s="5"/>
      <c r="K213" s="36"/>
      <c r="L213" s="36"/>
      <c r="M213" s="36"/>
      <c r="N213" s="33"/>
      <c r="O213" s="30"/>
      <c r="P213" s="37"/>
      <c r="Q213" s="42"/>
      <c r="R213" s="28"/>
      <c r="S213" s="28"/>
      <c r="T213" s="28"/>
      <c r="U213" s="28"/>
      <c r="V213" s="28"/>
      <c r="W213" s="29"/>
      <c r="X213" s="29"/>
      <c r="Y213" s="29"/>
      <c r="Z213" s="11"/>
    </row>
    <row r="214">
      <c r="A214" s="1"/>
      <c r="B214" s="1"/>
      <c r="C214" s="28"/>
      <c r="D214" s="28"/>
      <c r="E214" s="28"/>
      <c r="F214" s="28"/>
      <c r="G214" s="28"/>
      <c r="H214" s="33"/>
      <c r="I214" s="33"/>
      <c r="J214" s="5"/>
      <c r="K214" s="36"/>
      <c r="L214" s="36"/>
      <c r="M214" s="36"/>
      <c r="N214" s="33"/>
      <c r="O214" s="30"/>
      <c r="P214" s="37"/>
      <c r="Q214" s="42"/>
      <c r="R214" s="28"/>
      <c r="S214" s="28"/>
      <c r="T214" s="28"/>
      <c r="U214" s="28"/>
      <c r="V214" s="28"/>
      <c r="W214" s="29"/>
      <c r="X214" s="29"/>
      <c r="Y214" s="29"/>
      <c r="Z214" s="11"/>
    </row>
    <row r="215">
      <c r="A215" s="1"/>
      <c r="B215" s="1"/>
      <c r="C215" s="28"/>
      <c r="D215" s="28"/>
      <c r="E215" s="28"/>
      <c r="F215" s="28"/>
      <c r="G215" s="28"/>
      <c r="H215" s="33"/>
      <c r="I215" s="33"/>
      <c r="J215" s="5"/>
      <c r="K215" s="36"/>
      <c r="L215" s="36"/>
      <c r="M215" s="36"/>
      <c r="N215" s="33"/>
      <c r="O215" s="30"/>
      <c r="P215" s="37"/>
      <c r="Q215" s="42"/>
      <c r="R215" s="28"/>
      <c r="S215" s="28"/>
      <c r="T215" s="28"/>
      <c r="U215" s="28"/>
      <c r="V215" s="28"/>
      <c r="W215" s="29"/>
      <c r="X215" s="29"/>
      <c r="Y215" s="29"/>
      <c r="Z215" s="11"/>
    </row>
    <row r="216">
      <c r="A216" s="1"/>
      <c r="B216" s="1"/>
      <c r="C216" s="28"/>
      <c r="D216" s="28"/>
      <c r="E216" s="28"/>
      <c r="F216" s="28"/>
      <c r="G216" s="28"/>
      <c r="H216" s="33"/>
      <c r="I216" s="33"/>
      <c r="J216" s="5"/>
      <c r="K216" s="36"/>
      <c r="L216" s="36"/>
      <c r="M216" s="36"/>
      <c r="N216" s="33"/>
      <c r="O216" s="30"/>
      <c r="P216" s="37"/>
      <c r="Q216" s="42"/>
      <c r="R216" s="28"/>
      <c r="S216" s="28"/>
      <c r="T216" s="28"/>
      <c r="U216" s="28"/>
      <c r="V216" s="28"/>
      <c r="W216" s="29"/>
      <c r="X216" s="29"/>
      <c r="Y216" s="29"/>
      <c r="Z216" s="11"/>
    </row>
    <row r="217">
      <c r="A217" s="1"/>
      <c r="B217" s="1"/>
      <c r="C217" s="28"/>
      <c r="D217" s="28"/>
      <c r="E217" s="28"/>
      <c r="F217" s="28"/>
      <c r="G217" s="28"/>
      <c r="H217" s="33"/>
      <c r="I217" s="33"/>
      <c r="J217" s="5"/>
      <c r="K217" s="36"/>
      <c r="L217" s="36"/>
      <c r="M217" s="36"/>
      <c r="N217" s="33"/>
      <c r="O217" s="30"/>
      <c r="P217" s="37"/>
      <c r="Q217" s="42"/>
      <c r="R217" s="28"/>
      <c r="S217" s="28"/>
      <c r="T217" s="28"/>
      <c r="U217" s="28"/>
      <c r="V217" s="28"/>
      <c r="W217" s="29"/>
      <c r="X217" s="29"/>
      <c r="Y217" s="29"/>
      <c r="Z217" s="11"/>
    </row>
    <row r="218">
      <c r="A218" s="1"/>
      <c r="B218" s="1"/>
      <c r="C218" s="28"/>
      <c r="D218" s="28"/>
      <c r="E218" s="28"/>
      <c r="F218" s="28"/>
      <c r="G218" s="28"/>
      <c r="H218" s="33"/>
      <c r="I218" s="33"/>
      <c r="J218" s="5"/>
      <c r="K218" s="36"/>
      <c r="L218" s="36"/>
      <c r="M218" s="36"/>
      <c r="N218" s="33"/>
      <c r="O218" s="30"/>
      <c r="P218" s="37"/>
      <c r="Q218" s="42"/>
      <c r="R218" s="28"/>
      <c r="S218" s="28"/>
      <c r="T218" s="28"/>
      <c r="U218" s="28"/>
      <c r="V218" s="28"/>
      <c r="W218" s="29"/>
      <c r="X218" s="29"/>
      <c r="Y218" s="29"/>
      <c r="Z218" s="11"/>
    </row>
    <row r="219">
      <c r="A219" s="1"/>
      <c r="B219" s="1"/>
      <c r="C219" s="28"/>
      <c r="D219" s="28"/>
      <c r="E219" s="28"/>
      <c r="F219" s="28"/>
      <c r="G219" s="28"/>
      <c r="H219" s="33"/>
      <c r="I219" s="33"/>
      <c r="J219" s="5"/>
      <c r="K219" s="36"/>
      <c r="L219" s="36"/>
      <c r="M219" s="36"/>
      <c r="N219" s="33"/>
      <c r="O219" s="30"/>
      <c r="P219" s="37"/>
      <c r="Q219" s="42"/>
      <c r="R219" s="28"/>
      <c r="S219" s="28"/>
      <c r="T219" s="28"/>
      <c r="U219" s="28"/>
      <c r="V219" s="28"/>
      <c r="W219" s="29"/>
      <c r="X219" s="29"/>
      <c r="Y219" s="29"/>
      <c r="Z219" s="11"/>
    </row>
    <row r="220">
      <c r="A220" s="1"/>
      <c r="B220" s="1"/>
      <c r="C220" s="28"/>
      <c r="D220" s="28"/>
      <c r="E220" s="28"/>
      <c r="F220" s="28"/>
      <c r="G220" s="28"/>
      <c r="H220" s="33"/>
      <c r="I220" s="33"/>
      <c r="J220" s="5"/>
      <c r="K220" s="36"/>
      <c r="L220" s="36"/>
      <c r="M220" s="36"/>
      <c r="N220" s="33"/>
      <c r="O220" s="30"/>
      <c r="P220" s="37"/>
      <c r="Q220" s="42"/>
      <c r="R220" s="28"/>
      <c r="S220" s="28"/>
      <c r="T220" s="28"/>
      <c r="U220" s="28"/>
      <c r="V220" s="28"/>
      <c r="W220" s="29"/>
      <c r="X220" s="29"/>
      <c r="Y220" s="29"/>
      <c r="Z220" s="11"/>
    </row>
    <row r="221">
      <c r="A221" s="1"/>
      <c r="B221" s="1"/>
      <c r="C221" s="28"/>
      <c r="D221" s="28"/>
      <c r="E221" s="28"/>
      <c r="F221" s="28"/>
      <c r="G221" s="28"/>
      <c r="H221" s="33"/>
      <c r="I221" s="33"/>
      <c r="J221" s="5"/>
      <c r="K221" s="36"/>
      <c r="L221" s="36"/>
      <c r="M221" s="36"/>
      <c r="N221" s="33"/>
      <c r="O221" s="30"/>
      <c r="P221" s="37"/>
      <c r="Q221" s="42"/>
      <c r="R221" s="28"/>
      <c r="S221" s="28"/>
      <c r="T221" s="28"/>
      <c r="U221" s="28"/>
      <c r="V221" s="28"/>
      <c r="W221" s="29"/>
      <c r="X221" s="29"/>
      <c r="Y221" s="29"/>
      <c r="Z221" s="11"/>
    </row>
    <row r="222">
      <c r="A222" s="1"/>
      <c r="B222" s="1"/>
      <c r="C222" s="28"/>
      <c r="D222" s="28"/>
      <c r="E222" s="28"/>
      <c r="F222" s="28"/>
      <c r="G222" s="28"/>
      <c r="H222" s="33"/>
      <c r="I222" s="33"/>
      <c r="J222" s="5"/>
      <c r="K222" s="36"/>
      <c r="L222" s="36"/>
      <c r="M222" s="36"/>
      <c r="N222" s="33"/>
      <c r="O222" s="30"/>
      <c r="P222" s="37"/>
      <c r="Q222" s="42"/>
      <c r="R222" s="28"/>
      <c r="S222" s="28"/>
      <c r="T222" s="28"/>
      <c r="U222" s="28"/>
      <c r="V222" s="28"/>
      <c r="W222" s="29"/>
      <c r="X222" s="29"/>
      <c r="Y222" s="29"/>
      <c r="Z222" s="11"/>
    </row>
    <row r="223">
      <c r="A223" s="1"/>
      <c r="B223" s="1"/>
      <c r="C223" s="28"/>
      <c r="D223" s="28"/>
      <c r="E223" s="28"/>
      <c r="F223" s="28"/>
      <c r="G223" s="28"/>
      <c r="H223" s="33"/>
      <c r="I223" s="33"/>
      <c r="J223" s="5"/>
      <c r="K223" s="36"/>
      <c r="L223" s="36"/>
      <c r="M223" s="36"/>
      <c r="N223" s="33"/>
      <c r="O223" s="30"/>
      <c r="P223" s="37"/>
      <c r="Q223" s="42"/>
      <c r="R223" s="28"/>
      <c r="S223" s="28"/>
      <c r="T223" s="28"/>
      <c r="U223" s="28"/>
      <c r="V223" s="28"/>
      <c r="W223" s="29"/>
      <c r="X223" s="29"/>
      <c r="Y223" s="29"/>
      <c r="Z223" s="11"/>
    </row>
    <row r="224">
      <c r="A224" s="1"/>
      <c r="B224" s="1"/>
      <c r="C224" s="28"/>
      <c r="D224" s="28"/>
      <c r="E224" s="28"/>
      <c r="F224" s="28"/>
      <c r="G224" s="28"/>
      <c r="H224" s="33"/>
      <c r="I224" s="33"/>
      <c r="J224" s="5"/>
      <c r="K224" s="36"/>
      <c r="L224" s="36"/>
      <c r="M224" s="36"/>
      <c r="N224" s="33"/>
      <c r="O224" s="30"/>
      <c r="P224" s="37"/>
      <c r="Q224" s="42"/>
      <c r="R224" s="28"/>
      <c r="S224" s="28"/>
      <c r="T224" s="28"/>
      <c r="U224" s="28"/>
      <c r="V224" s="28"/>
      <c r="W224" s="29"/>
      <c r="X224" s="29"/>
      <c r="Y224" s="29"/>
      <c r="Z224" s="11"/>
    </row>
    <row r="225">
      <c r="A225" s="1"/>
      <c r="B225" s="1"/>
      <c r="C225" s="28"/>
      <c r="D225" s="28"/>
      <c r="E225" s="28"/>
      <c r="F225" s="28"/>
      <c r="G225" s="28"/>
      <c r="H225" s="33"/>
      <c r="I225" s="33"/>
      <c r="J225" s="5"/>
      <c r="K225" s="36"/>
      <c r="L225" s="36"/>
      <c r="M225" s="36"/>
      <c r="N225" s="33"/>
      <c r="O225" s="30"/>
      <c r="P225" s="37"/>
      <c r="Q225" s="42"/>
      <c r="R225" s="28"/>
      <c r="S225" s="28"/>
      <c r="T225" s="28"/>
      <c r="U225" s="28"/>
      <c r="V225" s="28"/>
      <c r="W225" s="29"/>
      <c r="X225" s="29"/>
      <c r="Y225" s="29"/>
      <c r="Z225" s="11"/>
    </row>
    <row r="226">
      <c r="A226" s="1"/>
      <c r="B226" s="1"/>
      <c r="C226" s="28"/>
      <c r="D226" s="28"/>
      <c r="E226" s="28"/>
      <c r="F226" s="28"/>
      <c r="G226" s="28"/>
      <c r="H226" s="33"/>
      <c r="I226" s="33"/>
      <c r="J226" s="5"/>
      <c r="K226" s="36"/>
      <c r="L226" s="36"/>
      <c r="M226" s="36"/>
      <c r="N226" s="33"/>
      <c r="O226" s="30"/>
      <c r="P226" s="37"/>
      <c r="Q226" s="42"/>
      <c r="R226" s="28"/>
      <c r="S226" s="28"/>
      <c r="T226" s="28"/>
      <c r="U226" s="28"/>
      <c r="V226" s="28"/>
      <c r="W226" s="29"/>
      <c r="X226" s="29"/>
      <c r="Y226" s="29"/>
      <c r="Z226" s="11"/>
    </row>
    <row r="227">
      <c r="A227" s="1"/>
      <c r="B227" s="1"/>
      <c r="C227" s="28"/>
      <c r="D227" s="28"/>
      <c r="E227" s="28"/>
      <c r="F227" s="28"/>
      <c r="G227" s="28"/>
      <c r="H227" s="33"/>
      <c r="I227" s="33"/>
      <c r="J227" s="5"/>
      <c r="K227" s="36"/>
      <c r="L227" s="36"/>
      <c r="M227" s="36"/>
      <c r="N227" s="33"/>
      <c r="O227" s="30"/>
      <c r="P227" s="37"/>
      <c r="Q227" s="42"/>
      <c r="R227" s="28"/>
      <c r="S227" s="28"/>
      <c r="T227" s="28"/>
      <c r="U227" s="28"/>
      <c r="V227" s="28"/>
      <c r="W227" s="29"/>
      <c r="X227" s="29"/>
      <c r="Y227" s="29"/>
      <c r="Z227" s="11"/>
    </row>
    <row r="228">
      <c r="A228" s="1"/>
      <c r="B228" s="1"/>
      <c r="C228" s="28"/>
      <c r="D228" s="28"/>
      <c r="E228" s="28"/>
      <c r="F228" s="28"/>
      <c r="G228" s="28"/>
      <c r="H228" s="33"/>
      <c r="I228" s="33"/>
      <c r="J228" s="5"/>
      <c r="K228" s="36"/>
      <c r="L228" s="36"/>
      <c r="M228" s="36"/>
      <c r="N228" s="33"/>
      <c r="O228" s="30"/>
      <c r="P228" s="37"/>
      <c r="Q228" s="42"/>
      <c r="R228" s="28"/>
      <c r="S228" s="28"/>
      <c r="T228" s="28"/>
      <c r="U228" s="28"/>
      <c r="V228" s="28"/>
      <c r="W228" s="29"/>
      <c r="X228" s="29"/>
      <c r="Y228" s="29"/>
      <c r="Z228" s="11"/>
    </row>
    <row r="229">
      <c r="A229" s="1"/>
      <c r="B229" s="1"/>
      <c r="C229" s="28"/>
      <c r="D229" s="28"/>
      <c r="E229" s="28"/>
      <c r="F229" s="28"/>
      <c r="G229" s="28"/>
      <c r="H229" s="33"/>
      <c r="I229" s="33"/>
      <c r="J229" s="5"/>
      <c r="K229" s="36"/>
      <c r="L229" s="36"/>
      <c r="M229" s="36"/>
      <c r="N229" s="33"/>
      <c r="O229" s="30"/>
      <c r="P229" s="37"/>
      <c r="Q229" s="42"/>
      <c r="R229" s="28"/>
      <c r="S229" s="28"/>
      <c r="T229" s="28"/>
      <c r="U229" s="28"/>
      <c r="V229" s="28"/>
      <c r="W229" s="29"/>
      <c r="X229" s="29"/>
      <c r="Y229" s="29"/>
      <c r="Z229" s="11"/>
    </row>
    <row r="230">
      <c r="A230" s="1"/>
      <c r="B230" s="1"/>
      <c r="C230" s="28"/>
      <c r="D230" s="28"/>
      <c r="E230" s="28"/>
      <c r="F230" s="28"/>
      <c r="G230" s="28"/>
      <c r="H230" s="33"/>
      <c r="I230" s="33"/>
      <c r="J230" s="5"/>
      <c r="K230" s="36"/>
      <c r="L230" s="36"/>
      <c r="M230" s="36"/>
      <c r="N230" s="33"/>
      <c r="O230" s="30"/>
      <c r="P230" s="37"/>
      <c r="Q230" s="42"/>
      <c r="R230" s="28"/>
      <c r="S230" s="28"/>
      <c r="T230" s="28"/>
      <c r="U230" s="28"/>
      <c r="V230" s="28"/>
      <c r="W230" s="29"/>
      <c r="X230" s="29"/>
      <c r="Y230" s="29"/>
      <c r="Z230" s="11"/>
    </row>
    <row r="231">
      <c r="A231" s="1"/>
      <c r="B231" s="1"/>
      <c r="C231" s="28"/>
      <c r="D231" s="28"/>
      <c r="E231" s="28"/>
      <c r="F231" s="28"/>
      <c r="G231" s="28"/>
      <c r="H231" s="33"/>
      <c r="I231" s="33"/>
      <c r="J231" s="5"/>
      <c r="K231" s="36"/>
      <c r="L231" s="36"/>
      <c r="M231" s="36"/>
      <c r="N231" s="33"/>
      <c r="O231" s="30"/>
      <c r="P231" s="37"/>
      <c r="Q231" s="42"/>
      <c r="R231" s="28"/>
      <c r="S231" s="28"/>
      <c r="T231" s="28"/>
      <c r="U231" s="28"/>
      <c r="V231" s="28"/>
      <c r="W231" s="29"/>
      <c r="X231" s="29"/>
      <c r="Y231" s="29"/>
      <c r="Z231" s="11"/>
    </row>
    <row r="232">
      <c r="A232" s="1"/>
      <c r="B232" s="1"/>
      <c r="C232" s="28"/>
      <c r="D232" s="28"/>
      <c r="E232" s="28"/>
      <c r="F232" s="28"/>
      <c r="G232" s="28"/>
      <c r="H232" s="33"/>
      <c r="I232" s="33"/>
      <c r="J232" s="5"/>
      <c r="K232" s="36"/>
      <c r="L232" s="36"/>
      <c r="M232" s="36"/>
      <c r="N232" s="33"/>
      <c r="O232" s="30"/>
      <c r="P232" s="37"/>
      <c r="Q232" s="42"/>
      <c r="R232" s="28"/>
      <c r="S232" s="28"/>
      <c r="T232" s="28"/>
      <c r="U232" s="28"/>
      <c r="V232" s="28"/>
      <c r="W232" s="29"/>
      <c r="X232" s="29"/>
      <c r="Y232" s="29"/>
      <c r="Z232" s="11"/>
    </row>
    <row r="233">
      <c r="A233" s="1"/>
      <c r="B233" s="1"/>
      <c r="C233" s="28"/>
      <c r="D233" s="28"/>
      <c r="E233" s="28"/>
      <c r="F233" s="28"/>
      <c r="G233" s="28"/>
      <c r="H233" s="33"/>
      <c r="I233" s="33"/>
      <c r="J233" s="5"/>
      <c r="K233" s="36"/>
      <c r="L233" s="36"/>
      <c r="M233" s="36"/>
      <c r="N233" s="33"/>
      <c r="O233" s="30"/>
      <c r="P233" s="37"/>
      <c r="Q233" s="42"/>
      <c r="R233" s="28"/>
      <c r="S233" s="28"/>
      <c r="T233" s="28"/>
      <c r="U233" s="28"/>
      <c r="V233" s="28"/>
      <c r="W233" s="29"/>
      <c r="X233" s="29"/>
      <c r="Y233" s="29"/>
      <c r="Z233" s="11"/>
    </row>
    <row r="234">
      <c r="A234" s="1"/>
      <c r="B234" s="1"/>
      <c r="C234" s="28"/>
      <c r="D234" s="28"/>
      <c r="E234" s="28"/>
      <c r="F234" s="28"/>
      <c r="G234" s="28"/>
      <c r="H234" s="33"/>
      <c r="I234" s="33"/>
      <c r="J234" s="5"/>
      <c r="K234" s="36"/>
      <c r="L234" s="36"/>
      <c r="M234" s="36"/>
      <c r="N234" s="33"/>
      <c r="O234" s="30"/>
      <c r="P234" s="37"/>
      <c r="Q234" s="42"/>
      <c r="R234" s="28"/>
      <c r="S234" s="28"/>
      <c r="T234" s="28"/>
      <c r="U234" s="28"/>
      <c r="V234" s="28"/>
      <c r="W234" s="29"/>
      <c r="X234" s="29"/>
      <c r="Y234" s="29"/>
      <c r="Z234" s="11"/>
    </row>
    <row r="235">
      <c r="A235" s="1"/>
      <c r="B235" s="1"/>
      <c r="C235" s="28"/>
      <c r="D235" s="28"/>
      <c r="E235" s="28"/>
      <c r="F235" s="28"/>
      <c r="G235" s="28"/>
      <c r="H235" s="33"/>
      <c r="I235" s="33"/>
      <c r="J235" s="5"/>
      <c r="K235" s="36"/>
      <c r="L235" s="36"/>
      <c r="M235" s="36"/>
      <c r="N235" s="33"/>
      <c r="O235" s="30"/>
      <c r="P235" s="37"/>
      <c r="Q235" s="42"/>
      <c r="R235" s="28"/>
      <c r="S235" s="28"/>
      <c r="T235" s="28"/>
      <c r="U235" s="28"/>
      <c r="V235" s="28"/>
      <c r="W235" s="29"/>
      <c r="X235" s="29"/>
      <c r="Y235" s="29"/>
      <c r="Z235" s="11"/>
    </row>
    <row r="236">
      <c r="A236" s="1"/>
      <c r="B236" s="1"/>
      <c r="C236" s="28"/>
      <c r="D236" s="28"/>
      <c r="E236" s="28"/>
      <c r="F236" s="28"/>
      <c r="G236" s="28"/>
      <c r="H236" s="33"/>
      <c r="I236" s="33"/>
      <c r="J236" s="5"/>
      <c r="K236" s="36"/>
      <c r="L236" s="36"/>
      <c r="M236" s="36"/>
      <c r="N236" s="33"/>
      <c r="O236" s="30"/>
      <c r="P236" s="37"/>
      <c r="Q236" s="42"/>
      <c r="R236" s="28"/>
      <c r="S236" s="28"/>
      <c r="T236" s="28"/>
      <c r="U236" s="28"/>
      <c r="V236" s="28"/>
      <c r="W236" s="29"/>
      <c r="X236" s="29"/>
      <c r="Y236" s="29"/>
      <c r="Z236" s="11"/>
    </row>
    <row r="237">
      <c r="A237" s="1"/>
      <c r="B237" s="1"/>
      <c r="C237" s="28"/>
      <c r="D237" s="28"/>
      <c r="E237" s="28"/>
      <c r="F237" s="28"/>
      <c r="G237" s="28"/>
      <c r="H237" s="33"/>
      <c r="I237" s="33"/>
      <c r="J237" s="5"/>
      <c r="K237" s="36"/>
      <c r="L237" s="36"/>
      <c r="M237" s="36"/>
      <c r="N237" s="33"/>
      <c r="O237" s="30"/>
      <c r="P237" s="37"/>
      <c r="Q237" s="42"/>
      <c r="R237" s="28"/>
      <c r="S237" s="28"/>
      <c r="T237" s="28"/>
      <c r="U237" s="28"/>
      <c r="V237" s="28"/>
      <c r="W237" s="29"/>
      <c r="X237" s="29"/>
      <c r="Y237" s="29"/>
      <c r="Z237" s="11"/>
    </row>
    <row r="238">
      <c r="A238" s="1"/>
      <c r="B238" s="1"/>
      <c r="C238" s="28"/>
      <c r="D238" s="28"/>
      <c r="E238" s="28"/>
      <c r="F238" s="28"/>
      <c r="G238" s="28"/>
      <c r="H238" s="33"/>
      <c r="I238" s="33"/>
      <c r="J238" s="5"/>
      <c r="K238" s="36"/>
      <c r="L238" s="36"/>
      <c r="M238" s="36"/>
      <c r="N238" s="33"/>
      <c r="O238" s="30"/>
      <c r="P238" s="37"/>
      <c r="Q238" s="42"/>
      <c r="R238" s="28"/>
      <c r="S238" s="28"/>
      <c r="T238" s="28"/>
      <c r="U238" s="28"/>
      <c r="V238" s="28"/>
      <c r="W238" s="29"/>
      <c r="X238" s="29"/>
      <c r="Y238" s="29"/>
      <c r="Z238" s="11"/>
    </row>
    <row r="239">
      <c r="A239" s="1"/>
      <c r="B239" s="1"/>
      <c r="C239" s="28"/>
      <c r="D239" s="28"/>
      <c r="E239" s="28"/>
      <c r="F239" s="28"/>
      <c r="G239" s="28"/>
      <c r="H239" s="33"/>
      <c r="I239" s="33"/>
      <c r="J239" s="5"/>
      <c r="K239" s="36"/>
      <c r="L239" s="36"/>
      <c r="M239" s="36"/>
      <c r="N239" s="33"/>
      <c r="O239" s="30"/>
      <c r="P239" s="37"/>
      <c r="Q239" s="42"/>
      <c r="R239" s="28"/>
      <c r="S239" s="28"/>
      <c r="T239" s="28"/>
      <c r="U239" s="28"/>
      <c r="V239" s="28"/>
      <c r="W239" s="29"/>
      <c r="X239" s="29"/>
      <c r="Y239" s="29"/>
      <c r="Z239" s="11"/>
    </row>
    <row r="240">
      <c r="A240" s="1"/>
      <c r="B240" s="1"/>
      <c r="C240" s="28"/>
      <c r="D240" s="28"/>
      <c r="E240" s="28"/>
      <c r="F240" s="28"/>
      <c r="G240" s="28"/>
      <c r="H240" s="33"/>
      <c r="I240" s="33"/>
      <c r="J240" s="5"/>
      <c r="K240" s="36"/>
      <c r="L240" s="36"/>
      <c r="M240" s="36"/>
      <c r="N240" s="33"/>
      <c r="O240" s="30"/>
      <c r="P240" s="37"/>
      <c r="Q240" s="42"/>
      <c r="R240" s="28"/>
      <c r="S240" s="28"/>
      <c r="T240" s="28"/>
      <c r="U240" s="28"/>
      <c r="V240" s="28"/>
      <c r="W240" s="29"/>
      <c r="X240" s="29"/>
      <c r="Y240" s="29"/>
      <c r="Z240" s="11"/>
    </row>
    <row r="241">
      <c r="A241" s="1"/>
      <c r="B241" s="1"/>
      <c r="C241" s="28"/>
      <c r="D241" s="28"/>
      <c r="E241" s="28"/>
      <c r="F241" s="28"/>
      <c r="G241" s="28"/>
      <c r="H241" s="33"/>
      <c r="I241" s="33"/>
      <c r="J241" s="5"/>
      <c r="K241" s="36"/>
      <c r="L241" s="36"/>
      <c r="M241" s="36"/>
      <c r="N241" s="33"/>
      <c r="O241" s="30"/>
      <c r="P241" s="37"/>
      <c r="Q241" s="42"/>
      <c r="R241" s="28"/>
      <c r="S241" s="28"/>
      <c r="T241" s="28"/>
      <c r="U241" s="28"/>
      <c r="V241" s="28"/>
      <c r="W241" s="29"/>
      <c r="X241" s="29"/>
      <c r="Y241" s="29"/>
      <c r="Z241" s="11"/>
    </row>
    <row r="242">
      <c r="A242" s="1"/>
      <c r="B242" s="1"/>
      <c r="C242" s="28"/>
      <c r="D242" s="28"/>
      <c r="E242" s="28"/>
      <c r="F242" s="28"/>
      <c r="G242" s="28"/>
      <c r="H242" s="33"/>
      <c r="I242" s="33"/>
      <c r="J242" s="5"/>
      <c r="K242" s="36"/>
      <c r="L242" s="36"/>
      <c r="M242" s="36"/>
      <c r="N242" s="33"/>
      <c r="O242" s="30"/>
      <c r="P242" s="37"/>
      <c r="Q242" s="42"/>
      <c r="R242" s="28"/>
      <c r="S242" s="28"/>
      <c r="T242" s="28"/>
      <c r="U242" s="28"/>
      <c r="V242" s="28"/>
      <c r="W242" s="29"/>
      <c r="X242" s="29"/>
      <c r="Y242" s="29"/>
      <c r="Z242" s="11"/>
    </row>
    <row r="243">
      <c r="A243" s="1"/>
      <c r="B243" s="1"/>
      <c r="C243" s="28"/>
      <c r="D243" s="28"/>
      <c r="E243" s="28"/>
      <c r="F243" s="28"/>
      <c r="G243" s="28"/>
      <c r="H243" s="33"/>
      <c r="I243" s="33"/>
      <c r="J243" s="5"/>
      <c r="K243" s="36"/>
      <c r="L243" s="36"/>
      <c r="M243" s="36"/>
      <c r="N243" s="33"/>
      <c r="O243" s="30"/>
      <c r="P243" s="37"/>
      <c r="Q243" s="42"/>
      <c r="R243" s="28"/>
      <c r="S243" s="28"/>
      <c r="T243" s="28"/>
      <c r="U243" s="28"/>
      <c r="V243" s="28"/>
      <c r="W243" s="29"/>
      <c r="X243" s="29"/>
      <c r="Y243" s="29"/>
      <c r="Z243" s="11"/>
    </row>
    <row r="244">
      <c r="A244" s="1"/>
      <c r="B244" s="1"/>
      <c r="C244" s="28"/>
      <c r="D244" s="28"/>
      <c r="E244" s="28"/>
      <c r="F244" s="28"/>
      <c r="G244" s="28"/>
      <c r="H244" s="33"/>
      <c r="I244" s="33"/>
      <c r="J244" s="5"/>
      <c r="K244" s="36"/>
      <c r="L244" s="36"/>
      <c r="M244" s="36"/>
      <c r="N244" s="33"/>
      <c r="O244" s="30"/>
      <c r="P244" s="37"/>
      <c r="Q244" s="42"/>
      <c r="R244" s="28"/>
      <c r="S244" s="28"/>
      <c r="T244" s="28"/>
      <c r="U244" s="28"/>
      <c r="V244" s="28"/>
      <c r="W244" s="29"/>
      <c r="X244" s="29"/>
      <c r="Y244" s="29"/>
      <c r="Z244" s="11"/>
    </row>
    <row r="245">
      <c r="A245" s="1"/>
      <c r="B245" s="1"/>
      <c r="C245" s="28"/>
      <c r="D245" s="28"/>
      <c r="E245" s="28"/>
      <c r="F245" s="28"/>
      <c r="G245" s="28"/>
      <c r="H245" s="33"/>
      <c r="I245" s="33"/>
      <c r="J245" s="5"/>
      <c r="K245" s="36"/>
      <c r="L245" s="36"/>
      <c r="M245" s="36"/>
      <c r="N245" s="33"/>
      <c r="O245" s="30"/>
      <c r="P245" s="37"/>
      <c r="Q245" s="42"/>
      <c r="R245" s="28"/>
      <c r="S245" s="28"/>
      <c r="T245" s="28"/>
      <c r="U245" s="28"/>
      <c r="V245" s="28"/>
      <c r="W245" s="29"/>
      <c r="X245" s="29"/>
      <c r="Y245" s="29"/>
      <c r="Z245" s="11"/>
    </row>
    <row r="246">
      <c r="A246" s="1"/>
      <c r="B246" s="1"/>
      <c r="C246" s="28"/>
      <c r="D246" s="28"/>
      <c r="E246" s="28"/>
      <c r="F246" s="28"/>
      <c r="G246" s="28"/>
      <c r="H246" s="33"/>
      <c r="I246" s="33"/>
      <c r="J246" s="5"/>
      <c r="K246" s="36"/>
      <c r="L246" s="36"/>
      <c r="M246" s="36"/>
      <c r="N246" s="33"/>
      <c r="O246" s="30"/>
      <c r="P246" s="37"/>
      <c r="Q246" s="42"/>
      <c r="R246" s="28"/>
      <c r="S246" s="28"/>
      <c r="T246" s="28"/>
      <c r="U246" s="28"/>
      <c r="V246" s="28"/>
      <c r="W246" s="29"/>
      <c r="X246" s="29"/>
      <c r="Y246" s="29"/>
      <c r="Z246" s="11"/>
    </row>
    <row r="247">
      <c r="A247" s="1"/>
      <c r="B247" s="1"/>
      <c r="C247" s="28"/>
      <c r="D247" s="28"/>
      <c r="E247" s="28"/>
      <c r="F247" s="28"/>
      <c r="G247" s="28"/>
      <c r="H247" s="33"/>
      <c r="I247" s="33"/>
      <c r="J247" s="5"/>
      <c r="K247" s="36"/>
      <c r="L247" s="36"/>
      <c r="M247" s="36"/>
      <c r="N247" s="33"/>
      <c r="O247" s="30"/>
      <c r="P247" s="37"/>
      <c r="Q247" s="42"/>
      <c r="R247" s="28"/>
      <c r="S247" s="28"/>
      <c r="T247" s="28"/>
      <c r="U247" s="28"/>
      <c r="V247" s="28"/>
      <c r="W247" s="29"/>
      <c r="X247" s="29"/>
      <c r="Y247" s="29"/>
      <c r="Z247" s="11"/>
    </row>
    <row r="248">
      <c r="A248" s="1"/>
      <c r="B248" s="1"/>
      <c r="C248" s="28"/>
      <c r="D248" s="28"/>
      <c r="E248" s="28"/>
      <c r="F248" s="28"/>
      <c r="G248" s="28"/>
      <c r="H248" s="33"/>
      <c r="I248" s="33"/>
      <c r="J248" s="5"/>
      <c r="K248" s="36"/>
      <c r="L248" s="36"/>
      <c r="M248" s="36"/>
      <c r="N248" s="33"/>
      <c r="O248" s="30"/>
      <c r="P248" s="37"/>
      <c r="Q248" s="42"/>
      <c r="R248" s="28"/>
      <c r="S248" s="28"/>
      <c r="T248" s="28"/>
      <c r="U248" s="28"/>
      <c r="V248" s="28"/>
      <c r="W248" s="29"/>
      <c r="X248" s="29"/>
      <c r="Y248" s="29"/>
      <c r="Z248" s="11"/>
    </row>
    <row r="249">
      <c r="A249" s="1"/>
      <c r="B249" s="1"/>
      <c r="C249" s="28"/>
      <c r="D249" s="28"/>
      <c r="E249" s="28"/>
      <c r="F249" s="28"/>
      <c r="G249" s="28"/>
      <c r="H249" s="33"/>
      <c r="I249" s="33"/>
      <c r="J249" s="5"/>
      <c r="K249" s="36"/>
      <c r="L249" s="36"/>
      <c r="M249" s="36"/>
      <c r="N249" s="33"/>
      <c r="O249" s="30"/>
      <c r="P249" s="37"/>
      <c r="Q249" s="42"/>
      <c r="R249" s="28"/>
      <c r="S249" s="28"/>
      <c r="T249" s="28"/>
      <c r="U249" s="28"/>
      <c r="V249" s="28"/>
      <c r="W249" s="29"/>
      <c r="X249" s="29"/>
      <c r="Y249" s="29"/>
      <c r="Z249" s="11"/>
    </row>
    <row r="250">
      <c r="A250" s="1"/>
      <c r="B250" s="1"/>
      <c r="C250" s="28"/>
      <c r="D250" s="28"/>
      <c r="E250" s="28"/>
      <c r="F250" s="28"/>
      <c r="G250" s="28"/>
      <c r="H250" s="33"/>
      <c r="I250" s="33"/>
      <c r="J250" s="5"/>
      <c r="K250" s="36"/>
      <c r="L250" s="36"/>
      <c r="M250" s="36"/>
      <c r="N250" s="33"/>
      <c r="O250" s="30"/>
      <c r="P250" s="37"/>
      <c r="Q250" s="42"/>
      <c r="R250" s="28"/>
      <c r="S250" s="28"/>
      <c r="T250" s="28"/>
      <c r="U250" s="28"/>
      <c r="V250" s="28"/>
      <c r="W250" s="29"/>
      <c r="X250" s="29"/>
      <c r="Y250" s="29"/>
      <c r="Z250" s="11"/>
    </row>
    <row r="251">
      <c r="A251" s="1"/>
      <c r="B251" s="1"/>
      <c r="C251" s="28"/>
      <c r="D251" s="28"/>
      <c r="E251" s="28"/>
      <c r="F251" s="28"/>
      <c r="G251" s="28"/>
      <c r="H251" s="33"/>
      <c r="I251" s="33"/>
      <c r="J251" s="5"/>
      <c r="K251" s="36"/>
      <c r="L251" s="36"/>
      <c r="M251" s="36"/>
      <c r="N251" s="33"/>
      <c r="O251" s="30"/>
      <c r="P251" s="37"/>
      <c r="Q251" s="42"/>
      <c r="R251" s="28"/>
      <c r="S251" s="28"/>
      <c r="T251" s="28"/>
      <c r="U251" s="28"/>
      <c r="V251" s="28"/>
      <c r="W251" s="29"/>
      <c r="X251" s="29"/>
      <c r="Y251" s="29"/>
      <c r="Z251" s="11"/>
    </row>
    <row r="252">
      <c r="A252" s="1"/>
      <c r="B252" s="1"/>
      <c r="C252" s="28"/>
      <c r="D252" s="28"/>
      <c r="E252" s="28"/>
      <c r="F252" s="28"/>
      <c r="G252" s="28"/>
      <c r="H252" s="33"/>
      <c r="I252" s="33"/>
      <c r="J252" s="5"/>
      <c r="K252" s="36"/>
      <c r="L252" s="36"/>
      <c r="M252" s="36"/>
      <c r="N252" s="33"/>
      <c r="O252" s="30"/>
      <c r="P252" s="37"/>
      <c r="Q252" s="42"/>
      <c r="R252" s="28"/>
      <c r="S252" s="28"/>
      <c r="T252" s="28"/>
      <c r="U252" s="28"/>
      <c r="V252" s="28"/>
      <c r="W252" s="29"/>
      <c r="X252" s="29"/>
      <c r="Y252" s="29"/>
      <c r="Z252" s="11"/>
    </row>
    <row r="253">
      <c r="A253" s="1"/>
      <c r="B253" s="1"/>
      <c r="C253" s="28"/>
      <c r="D253" s="28"/>
      <c r="E253" s="28"/>
      <c r="F253" s="28"/>
      <c r="G253" s="28"/>
      <c r="H253" s="33"/>
      <c r="I253" s="33"/>
      <c r="J253" s="5"/>
      <c r="K253" s="36"/>
      <c r="L253" s="36"/>
      <c r="M253" s="36"/>
      <c r="N253" s="33"/>
      <c r="O253" s="30"/>
      <c r="P253" s="37"/>
      <c r="Q253" s="42"/>
      <c r="R253" s="28"/>
      <c r="S253" s="28"/>
      <c r="T253" s="28"/>
      <c r="U253" s="28"/>
      <c r="V253" s="28"/>
      <c r="W253" s="29"/>
      <c r="X253" s="29"/>
      <c r="Y253" s="29"/>
      <c r="Z253" s="11"/>
    </row>
    <row r="254">
      <c r="A254" s="1"/>
      <c r="B254" s="1"/>
      <c r="C254" s="28"/>
      <c r="D254" s="28"/>
      <c r="E254" s="28"/>
      <c r="F254" s="28"/>
      <c r="G254" s="28"/>
      <c r="H254" s="33"/>
      <c r="I254" s="33"/>
      <c r="J254" s="5"/>
      <c r="K254" s="36"/>
      <c r="L254" s="36"/>
      <c r="M254" s="36"/>
      <c r="N254" s="33"/>
      <c r="O254" s="30"/>
      <c r="P254" s="37"/>
      <c r="Q254" s="42"/>
      <c r="R254" s="28"/>
      <c r="S254" s="28"/>
      <c r="T254" s="28"/>
      <c r="U254" s="28"/>
      <c r="V254" s="28"/>
      <c r="W254" s="29"/>
      <c r="X254" s="29"/>
      <c r="Y254" s="29"/>
      <c r="Z254" s="11"/>
    </row>
    <row r="255">
      <c r="A255" s="1"/>
      <c r="B255" s="1"/>
      <c r="C255" s="28"/>
      <c r="D255" s="28"/>
      <c r="E255" s="28"/>
      <c r="F255" s="28"/>
      <c r="G255" s="28"/>
      <c r="H255" s="33"/>
      <c r="I255" s="33"/>
      <c r="J255" s="5"/>
      <c r="K255" s="36"/>
      <c r="L255" s="36"/>
      <c r="M255" s="36"/>
      <c r="N255" s="33"/>
      <c r="O255" s="30"/>
      <c r="P255" s="37"/>
      <c r="Q255" s="42"/>
      <c r="R255" s="28"/>
      <c r="S255" s="28"/>
      <c r="T255" s="28"/>
      <c r="U255" s="28"/>
      <c r="V255" s="28"/>
      <c r="W255" s="29"/>
      <c r="X255" s="29"/>
      <c r="Y255" s="29"/>
      <c r="Z255" s="11"/>
    </row>
    <row r="256">
      <c r="A256" s="1"/>
      <c r="B256" s="1"/>
      <c r="C256" s="28"/>
      <c r="D256" s="28"/>
      <c r="E256" s="28"/>
      <c r="F256" s="28"/>
      <c r="G256" s="28"/>
      <c r="H256" s="33"/>
      <c r="I256" s="33"/>
      <c r="J256" s="5"/>
      <c r="K256" s="36"/>
      <c r="L256" s="36"/>
      <c r="M256" s="36"/>
      <c r="N256" s="33"/>
      <c r="O256" s="30"/>
      <c r="P256" s="37"/>
      <c r="Q256" s="42"/>
      <c r="R256" s="28"/>
      <c r="S256" s="28"/>
      <c r="T256" s="28"/>
      <c r="U256" s="28"/>
      <c r="V256" s="28"/>
      <c r="W256" s="29"/>
      <c r="X256" s="29"/>
      <c r="Y256" s="29"/>
      <c r="Z256" s="11"/>
    </row>
    <row r="257">
      <c r="A257" s="1"/>
      <c r="B257" s="1"/>
      <c r="C257" s="28"/>
      <c r="D257" s="28"/>
      <c r="E257" s="28"/>
      <c r="F257" s="28"/>
      <c r="G257" s="28"/>
      <c r="H257" s="33"/>
      <c r="I257" s="33"/>
      <c r="J257" s="5"/>
      <c r="K257" s="36"/>
      <c r="L257" s="36"/>
      <c r="M257" s="36"/>
      <c r="N257" s="33"/>
      <c r="O257" s="30"/>
      <c r="P257" s="37"/>
      <c r="Q257" s="42"/>
      <c r="R257" s="28"/>
      <c r="S257" s="28"/>
      <c r="T257" s="28"/>
      <c r="U257" s="28"/>
      <c r="V257" s="28"/>
      <c r="W257" s="29"/>
      <c r="X257" s="29"/>
      <c r="Y257" s="29"/>
      <c r="Z257" s="11"/>
    </row>
    <row r="258">
      <c r="A258" s="1"/>
      <c r="B258" s="1"/>
      <c r="C258" s="28"/>
      <c r="D258" s="28"/>
      <c r="E258" s="28"/>
      <c r="F258" s="28"/>
      <c r="G258" s="28"/>
      <c r="H258" s="33"/>
      <c r="I258" s="33"/>
      <c r="J258" s="5"/>
      <c r="K258" s="36"/>
      <c r="L258" s="36"/>
      <c r="M258" s="36"/>
      <c r="N258" s="33"/>
      <c r="O258" s="30"/>
      <c r="P258" s="37"/>
      <c r="Q258" s="42"/>
      <c r="R258" s="28"/>
      <c r="S258" s="28"/>
      <c r="T258" s="28"/>
      <c r="U258" s="28"/>
      <c r="V258" s="28"/>
      <c r="W258" s="29"/>
      <c r="X258" s="29"/>
      <c r="Y258" s="29"/>
      <c r="Z258" s="11"/>
    </row>
    <row r="259">
      <c r="A259" s="1"/>
      <c r="B259" s="1"/>
      <c r="C259" s="28"/>
      <c r="D259" s="28"/>
      <c r="E259" s="28"/>
      <c r="F259" s="28"/>
      <c r="G259" s="28"/>
      <c r="H259" s="33"/>
      <c r="I259" s="33"/>
      <c r="J259" s="5"/>
      <c r="K259" s="36"/>
      <c r="L259" s="36"/>
      <c r="M259" s="36"/>
      <c r="N259" s="33"/>
      <c r="O259" s="30"/>
      <c r="P259" s="37"/>
      <c r="Q259" s="42"/>
      <c r="R259" s="28"/>
      <c r="S259" s="28"/>
      <c r="T259" s="28"/>
      <c r="U259" s="28"/>
      <c r="V259" s="28"/>
      <c r="W259" s="29"/>
      <c r="X259" s="29"/>
      <c r="Y259" s="29"/>
      <c r="Z259" s="11"/>
    </row>
    <row r="260">
      <c r="A260" s="1"/>
      <c r="B260" s="1"/>
      <c r="C260" s="28"/>
      <c r="D260" s="28"/>
      <c r="E260" s="28"/>
      <c r="F260" s="28"/>
      <c r="G260" s="28"/>
      <c r="H260" s="33"/>
      <c r="I260" s="33"/>
      <c r="J260" s="5"/>
      <c r="K260" s="36"/>
      <c r="L260" s="36"/>
      <c r="M260" s="36"/>
      <c r="N260" s="33"/>
      <c r="O260" s="30"/>
      <c r="P260" s="37"/>
      <c r="Q260" s="42"/>
      <c r="R260" s="28"/>
      <c r="S260" s="28"/>
      <c r="T260" s="28"/>
      <c r="U260" s="28"/>
      <c r="V260" s="28"/>
      <c r="W260" s="29"/>
      <c r="X260" s="29"/>
      <c r="Y260" s="29"/>
      <c r="Z260" s="11"/>
    </row>
    <row r="261">
      <c r="A261" s="1"/>
      <c r="B261" s="1"/>
      <c r="C261" s="28"/>
      <c r="D261" s="28"/>
      <c r="E261" s="28"/>
      <c r="F261" s="28"/>
      <c r="G261" s="28"/>
      <c r="H261" s="33"/>
      <c r="I261" s="33"/>
      <c r="J261" s="5"/>
      <c r="K261" s="36"/>
      <c r="L261" s="36"/>
      <c r="M261" s="36"/>
      <c r="N261" s="33"/>
      <c r="O261" s="30"/>
      <c r="P261" s="37"/>
      <c r="Q261" s="42"/>
      <c r="R261" s="28"/>
      <c r="S261" s="28"/>
      <c r="T261" s="28"/>
      <c r="U261" s="28"/>
      <c r="V261" s="28"/>
      <c r="W261" s="29"/>
      <c r="X261" s="29"/>
      <c r="Y261" s="29"/>
      <c r="Z261" s="11"/>
    </row>
    <row r="262">
      <c r="A262" s="1"/>
      <c r="B262" s="1"/>
      <c r="C262" s="28"/>
      <c r="D262" s="28"/>
      <c r="E262" s="28"/>
      <c r="F262" s="28"/>
      <c r="G262" s="28"/>
      <c r="H262" s="33"/>
      <c r="I262" s="33"/>
      <c r="J262" s="5"/>
      <c r="K262" s="36"/>
      <c r="L262" s="36"/>
      <c r="M262" s="36"/>
      <c r="N262" s="33"/>
      <c r="O262" s="30"/>
      <c r="P262" s="37"/>
      <c r="Q262" s="42"/>
      <c r="R262" s="28"/>
      <c r="S262" s="28"/>
      <c r="T262" s="28"/>
      <c r="U262" s="28"/>
      <c r="V262" s="28"/>
      <c r="W262" s="29"/>
      <c r="X262" s="29"/>
      <c r="Y262" s="29"/>
      <c r="Z262" s="11"/>
    </row>
    <row r="263">
      <c r="A263" s="1"/>
      <c r="B263" s="1"/>
      <c r="C263" s="28"/>
      <c r="D263" s="28"/>
      <c r="E263" s="28"/>
      <c r="F263" s="28"/>
      <c r="G263" s="28"/>
      <c r="H263" s="33"/>
      <c r="I263" s="33"/>
      <c r="J263" s="5"/>
      <c r="K263" s="36"/>
      <c r="L263" s="36"/>
      <c r="M263" s="36"/>
      <c r="N263" s="33"/>
      <c r="O263" s="30"/>
      <c r="P263" s="37"/>
      <c r="Q263" s="42"/>
      <c r="R263" s="28"/>
      <c r="S263" s="28"/>
      <c r="T263" s="28"/>
      <c r="U263" s="28"/>
      <c r="V263" s="28"/>
      <c r="W263" s="29"/>
      <c r="X263" s="29"/>
      <c r="Y263" s="29"/>
      <c r="Z263" s="11"/>
    </row>
    <row r="264">
      <c r="A264" s="1"/>
      <c r="B264" s="1"/>
      <c r="C264" s="28"/>
      <c r="D264" s="28"/>
      <c r="E264" s="28"/>
      <c r="F264" s="28"/>
      <c r="G264" s="28"/>
      <c r="H264" s="33"/>
      <c r="I264" s="33"/>
      <c r="J264" s="5"/>
      <c r="K264" s="36"/>
      <c r="L264" s="36"/>
      <c r="M264" s="36"/>
      <c r="N264" s="33"/>
      <c r="O264" s="30"/>
      <c r="P264" s="37"/>
      <c r="Q264" s="42"/>
      <c r="R264" s="28"/>
      <c r="S264" s="28"/>
      <c r="T264" s="28"/>
      <c r="U264" s="28"/>
      <c r="V264" s="28"/>
      <c r="W264" s="29"/>
      <c r="X264" s="29"/>
      <c r="Y264" s="29"/>
      <c r="Z264" s="11"/>
    </row>
    <row r="265">
      <c r="A265" s="1"/>
      <c r="B265" s="1"/>
      <c r="C265" s="28"/>
      <c r="D265" s="28"/>
      <c r="E265" s="28"/>
      <c r="F265" s="28"/>
      <c r="G265" s="28"/>
      <c r="H265" s="33"/>
      <c r="I265" s="33"/>
      <c r="J265" s="5"/>
      <c r="K265" s="36"/>
      <c r="L265" s="36"/>
      <c r="M265" s="36"/>
      <c r="N265" s="33"/>
      <c r="O265" s="30"/>
      <c r="P265" s="37"/>
      <c r="Q265" s="42"/>
      <c r="R265" s="28"/>
      <c r="S265" s="28"/>
      <c r="T265" s="28"/>
      <c r="U265" s="28"/>
      <c r="V265" s="28"/>
      <c r="W265" s="29"/>
      <c r="X265" s="29"/>
      <c r="Y265" s="29"/>
      <c r="Z265" s="11"/>
    </row>
    <row r="266">
      <c r="A266" s="1"/>
      <c r="B266" s="1"/>
      <c r="C266" s="28"/>
      <c r="D266" s="28"/>
      <c r="E266" s="28"/>
      <c r="F266" s="28"/>
      <c r="G266" s="28"/>
      <c r="H266" s="33"/>
      <c r="I266" s="33"/>
      <c r="J266" s="5"/>
      <c r="K266" s="36"/>
      <c r="L266" s="36"/>
      <c r="M266" s="36"/>
      <c r="N266" s="33"/>
      <c r="O266" s="30"/>
      <c r="P266" s="37"/>
      <c r="Q266" s="42"/>
      <c r="R266" s="28"/>
      <c r="S266" s="28"/>
      <c r="T266" s="28"/>
      <c r="U266" s="28"/>
      <c r="V266" s="28"/>
      <c r="W266" s="29"/>
      <c r="X266" s="29"/>
      <c r="Y266" s="29"/>
      <c r="Z266" s="11"/>
    </row>
    <row r="267">
      <c r="A267" s="1"/>
      <c r="B267" s="1"/>
      <c r="C267" s="28"/>
      <c r="D267" s="28"/>
      <c r="E267" s="28"/>
      <c r="F267" s="28"/>
      <c r="G267" s="28"/>
      <c r="H267" s="33"/>
      <c r="I267" s="33"/>
      <c r="J267" s="5"/>
      <c r="K267" s="36"/>
      <c r="L267" s="36"/>
      <c r="M267" s="36"/>
      <c r="N267" s="33"/>
      <c r="O267" s="30"/>
      <c r="P267" s="37"/>
      <c r="Q267" s="42"/>
      <c r="R267" s="28"/>
      <c r="S267" s="28"/>
      <c r="T267" s="28"/>
      <c r="U267" s="28"/>
      <c r="V267" s="28"/>
      <c r="W267" s="29"/>
      <c r="X267" s="29"/>
      <c r="Y267" s="29"/>
      <c r="Z267" s="11"/>
    </row>
    <row r="268">
      <c r="A268" s="1"/>
      <c r="B268" s="1"/>
      <c r="C268" s="28"/>
      <c r="D268" s="28"/>
      <c r="E268" s="28"/>
      <c r="F268" s="28"/>
      <c r="G268" s="28"/>
      <c r="H268" s="33"/>
      <c r="I268" s="33"/>
      <c r="J268" s="5"/>
      <c r="K268" s="36"/>
      <c r="L268" s="36"/>
      <c r="M268" s="36"/>
      <c r="N268" s="33"/>
      <c r="O268" s="30"/>
      <c r="P268" s="37"/>
      <c r="Q268" s="42"/>
      <c r="R268" s="28"/>
      <c r="S268" s="28"/>
      <c r="T268" s="28"/>
      <c r="U268" s="28"/>
      <c r="V268" s="28"/>
      <c r="W268" s="29"/>
      <c r="X268" s="29"/>
      <c r="Y268" s="29"/>
      <c r="Z268" s="11"/>
    </row>
    <row r="269">
      <c r="A269" s="1"/>
      <c r="B269" s="1"/>
      <c r="C269" s="28"/>
      <c r="D269" s="28"/>
      <c r="E269" s="28"/>
      <c r="F269" s="28"/>
      <c r="G269" s="28"/>
      <c r="H269" s="33"/>
      <c r="I269" s="33"/>
      <c r="J269" s="5"/>
      <c r="K269" s="36"/>
      <c r="L269" s="36"/>
      <c r="M269" s="36"/>
      <c r="N269" s="33"/>
      <c r="O269" s="30"/>
      <c r="P269" s="37"/>
      <c r="Q269" s="42"/>
      <c r="R269" s="28"/>
      <c r="S269" s="28"/>
      <c r="T269" s="28"/>
      <c r="U269" s="28"/>
      <c r="V269" s="28"/>
      <c r="W269" s="29"/>
      <c r="X269" s="29"/>
      <c r="Y269" s="29"/>
      <c r="Z269" s="11"/>
    </row>
    <row r="270">
      <c r="A270" s="1"/>
      <c r="B270" s="1"/>
      <c r="C270" s="28"/>
      <c r="D270" s="28"/>
      <c r="E270" s="28"/>
      <c r="F270" s="28"/>
      <c r="G270" s="28"/>
      <c r="H270" s="33"/>
      <c r="I270" s="33"/>
      <c r="J270" s="5"/>
      <c r="K270" s="36"/>
      <c r="L270" s="36"/>
      <c r="M270" s="36"/>
      <c r="N270" s="33"/>
      <c r="O270" s="30"/>
      <c r="P270" s="37"/>
      <c r="Q270" s="42"/>
      <c r="R270" s="28"/>
      <c r="S270" s="28"/>
      <c r="T270" s="28"/>
      <c r="U270" s="28"/>
      <c r="V270" s="28"/>
      <c r="W270" s="29"/>
      <c r="X270" s="29"/>
      <c r="Y270" s="29"/>
      <c r="Z270" s="11"/>
    </row>
    <row r="271">
      <c r="A271" s="1"/>
      <c r="B271" s="1"/>
      <c r="C271" s="28"/>
      <c r="D271" s="28"/>
      <c r="E271" s="28"/>
      <c r="F271" s="28"/>
      <c r="G271" s="28"/>
      <c r="H271" s="33"/>
      <c r="I271" s="33"/>
      <c r="J271" s="5"/>
      <c r="K271" s="36"/>
      <c r="L271" s="36"/>
      <c r="M271" s="36"/>
      <c r="N271" s="33"/>
      <c r="O271" s="30"/>
      <c r="P271" s="37"/>
      <c r="Q271" s="42"/>
      <c r="R271" s="28"/>
      <c r="S271" s="28"/>
      <c r="T271" s="28"/>
      <c r="U271" s="28"/>
      <c r="V271" s="28"/>
      <c r="W271" s="29"/>
      <c r="X271" s="29"/>
      <c r="Y271" s="29"/>
      <c r="Z271" s="11"/>
    </row>
    <row r="272">
      <c r="A272" s="1"/>
      <c r="B272" s="1"/>
      <c r="C272" s="28"/>
      <c r="D272" s="28"/>
      <c r="E272" s="28"/>
      <c r="F272" s="28"/>
      <c r="G272" s="28"/>
      <c r="H272" s="33"/>
      <c r="I272" s="33"/>
      <c r="J272" s="5"/>
      <c r="K272" s="36"/>
      <c r="L272" s="36"/>
      <c r="M272" s="36"/>
      <c r="N272" s="33"/>
      <c r="O272" s="30"/>
      <c r="P272" s="37"/>
      <c r="Q272" s="42"/>
      <c r="R272" s="28"/>
      <c r="S272" s="28"/>
      <c r="T272" s="28"/>
      <c r="U272" s="28"/>
      <c r="V272" s="28"/>
      <c r="W272" s="29"/>
      <c r="X272" s="29"/>
      <c r="Y272" s="29"/>
      <c r="Z272" s="11"/>
    </row>
    <row r="273">
      <c r="A273" s="1"/>
      <c r="B273" s="1"/>
      <c r="C273" s="28"/>
      <c r="D273" s="28"/>
      <c r="E273" s="28"/>
      <c r="F273" s="28"/>
      <c r="G273" s="28"/>
      <c r="H273" s="33"/>
      <c r="I273" s="33"/>
      <c r="J273" s="5"/>
      <c r="K273" s="36"/>
      <c r="L273" s="36"/>
      <c r="M273" s="36"/>
      <c r="N273" s="33"/>
      <c r="O273" s="30"/>
      <c r="P273" s="37"/>
      <c r="Q273" s="42"/>
      <c r="R273" s="28"/>
      <c r="S273" s="28"/>
      <c r="T273" s="28"/>
      <c r="U273" s="28"/>
      <c r="V273" s="28"/>
      <c r="W273" s="29"/>
      <c r="X273" s="29"/>
      <c r="Y273" s="29"/>
      <c r="Z273" s="11"/>
    </row>
    <row r="274">
      <c r="A274" s="1"/>
      <c r="B274" s="1"/>
      <c r="C274" s="28"/>
      <c r="D274" s="28"/>
      <c r="E274" s="28"/>
      <c r="F274" s="28"/>
      <c r="G274" s="28"/>
      <c r="H274" s="33"/>
      <c r="I274" s="33"/>
      <c r="J274" s="5"/>
      <c r="K274" s="36"/>
      <c r="L274" s="36"/>
      <c r="M274" s="36"/>
      <c r="N274" s="33"/>
      <c r="O274" s="30"/>
      <c r="P274" s="37"/>
      <c r="Q274" s="42"/>
      <c r="R274" s="28"/>
      <c r="S274" s="28"/>
      <c r="T274" s="28"/>
      <c r="U274" s="28"/>
      <c r="V274" s="28"/>
      <c r="W274" s="29"/>
      <c r="X274" s="29"/>
      <c r="Y274" s="29"/>
      <c r="Z274" s="11"/>
    </row>
    <row r="275">
      <c r="A275" s="1"/>
      <c r="B275" s="1"/>
      <c r="C275" s="28"/>
      <c r="D275" s="28"/>
      <c r="E275" s="28"/>
      <c r="F275" s="28"/>
      <c r="G275" s="28"/>
      <c r="H275" s="33"/>
      <c r="I275" s="33"/>
      <c r="J275" s="5"/>
      <c r="K275" s="36"/>
      <c r="L275" s="36"/>
      <c r="M275" s="36"/>
      <c r="N275" s="33"/>
      <c r="O275" s="30"/>
      <c r="P275" s="37"/>
      <c r="Q275" s="42"/>
      <c r="R275" s="28"/>
      <c r="S275" s="28"/>
      <c r="T275" s="28"/>
      <c r="U275" s="28"/>
      <c r="V275" s="28"/>
      <c r="W275" s="29"/>
      <c r="X275" s="29"/>
      <c r="Y275" s="29"/>
      <c r="Z275" s="11"/>
    </row>
    <row r="276">
      <c r="A276" s="1"/>
      <c r="B276" s="1"/>
      <c r="C276" s="28"/>
      <c r="D276" s="28"/>
      <c r="E276" s="28"/>
      <c r="F276" s="28"/>
      <c r="G276" s="28"/>
      <c r="H276" s="33"/>
      <c r="I276" s="33"/>
      <c r="J276" s="5"/>
      <c r="K276" s="36"/>
      <c r="L276" s="36"/>
      <c r="M276" s="36"/>
      <c r="N276" s="33"/>
      <c r="O276" s="30"/>
      <c r="P276" s="37"/>
      <c r="Q276" s="42"/>
      <c r="R276" s="28"/>
      <c r="S276" s="28"/>
      <c r="T276" s="28"/>
      <c r="U276" s="28"/>
      <c r="V276" s="28"/>
      <c r="W276" s="29"/>
      <c r="X276" s="29"/>
      <c r="Y276" s="29"/>
      <c r="Z276" s="11"/>
    </row>
    <row r="277">
      <c r="A277" s="1"/>
      <c r="B277" s="1"/>
      <c r="C277" s="28"/>
      <c r="D277" s="28"/>
      <c r="E277" s="28"/>
      <c r="F277" s="28"/>
      <c r="G277" s="28"/>
      <c r="H277" s="33"/>
      <c r="I277" s="33"/>
      <c r="J277" s="5"/>
      <c r="K277" s="36"/>
      <c r="L277" s="36"/>
      <c r="M277" s="36"/>
      <c r="N277" s="33"/>
      <c r="O277" s="30"/>
      <c r="P277" s="37"/>
      <c r="Q277" s="42"/>
      <c r="R277" s="28"/>
      <c r="S277" s="28"/>
      <c r="T277" s="28"/>
      <c r="U277" s="28"/>
      <c r="V277" s="28"/>
      <c r="W277" s="29"/>
      <c r="X277" s="29"/>
      <c r="Y277" s="29"/>
      <c r="Z277" s="11"/>
    </row>
    <row r="278">
      <c r="A278" s="1"/>
      <c r="B278" s="1"/>
      <c r="C278" s="28"/>
      <c r="D278" s="28"/>
      <c r="E278" s="28"/>
      <c r="F278" s="28"/>
      <c r="G278" s="28"/>
      <c r="H278" s="33"/>
      <c r="I278" s="33"/>
      <c r="J278" s="5"/>
      <c r="K278" s="36"/>
      <c r="L278" s="36"/>
      <c r="M278" s="36"/>
      <c r="N278" s="33"/>
      <c r="O278" s="30"/>
      <c r="P278" s="37"/>
      <c r="Q278" s="42"/>
      <c r="R278" s="28"/>
      <c r="S278" s="28"/>
      <c r="T278" s="28"/>
      <c r="U278" s="28"/>
      <c r="V278" s="28"/>
      <c r="W278" s="29"/>
      <c r="X278" s="29"/>
      <c r="Y278" s="29"/>
      <c r="Z278" s="11"/>
    </row>
    <row r="279">
      <c r="A279" s="1"/>
      <c r="B279" s="1"/>
      <c r="C279" s="28"/>
      <c r="D279" s="28"/>
      <c r="E279" s="28"/>
      <c r="F279" s="28"/>
      <c r="G279" s="28"/>
      <c r="H279" s="33"/>
      <c r="I279" s="33"/>
      <c r="J279" s="5"/>
      <c r="K279" s="36"/>
      <c r="L279" s="36"/>
      <c r="M279" s="36"/>
      <c r="N279" s="33"/>
      <c r="O279" s="30"/>
      <c r="P279" s="37"/>
      <c r="Q279" s="42"/>
      <c r="R279" s="28"/>
      <c r="S279" s="28"/>
      <c r="T279" s="28"/>
      <c r="U279" s="28"/>
      <c r="V279" s="28"/>
      <c r="W279" s="29"/>
      <c r="X279" s="29"/>
      <c r="Y279" s="29"/>
      <c r="Z279" s="11"/>
    </row>
    <row r="280">
      <c r="A280" s="1"/>
      <c r="B280" s="1"/>
      <c r="C280" s="28"/>
      <c r="D280" s="28"/>
      <c r="E280" s="28"/>
      <c r="F280" s="28"/>
      <c r="G280" s="28"/>
      <c r="H280" s="33"/>
      <c r="I280" s="33"/>
      <c r="J280" s="5"/>
      <c r="K280" s="36"/>
      <c r="L280" s="36"/>
      <c r="M280" s="36"/>
      <c r="N280" s="33"/>
      <c r="O280" s="30"/>
      <c r="P280" s="37"/>
      <c r="Q280" s="42"/>
      <c r="R280" s="28"/>
      <c r="S280" s="28"/>
      <c r="T280" s="28"/>
      <c r="U280" s="28"/>
      <c r="V280" s="28"/>
      <c r="W280" s="29"/>
      <c r="X280" s="29"/>
      <c r="Y280" s="29"/>
      <c r="Z280" s="11"/>
    </row>
    <row r="281">
      <c r="A281" s="1"/>
      <c r="B281" s="1"/>
      <c r="C281" s="28"/>
      <c r="D281" s="28"/>
      <c r="E281" s="28"/>
      <c r="F281" s="28"/>
      <c r="G281" s="28"/>
      <c r="H281" s="33"/>
      <c r="I281" s="33"/>
      <c r="J281" s="5"/>
      <c r="K281" s="36"/>
      <c r="L281" s="36"/>
      <c r="M281" s="36"/>
      <c r="N281" s="33"/>
      <c r="O281" s="30"/>
      <c r="P281" s="37"/>
      <c r="Q281" s="42"/>
      <c r="R281" s="28"/>
      <c r="S281" s="28"/>
      <c r="T281" s="28"/>
      <c r="U281" s="28"/>
      <c r="V281" s="28"/>
      <c r="W281" s="29"/>
      <c r="X281" s="29"/>
      <c r="Y281" s="29"/>
      <c r="Z281" s="11"/>
    </row>
    <row r="282">
      <c r="A282" s="1"/>
      <c r="B282" s="1"/>
      <c r="C282" s="28"/>
      <c r="D282" s="28"/>
      <c r="E282" s="28"/>
      <c r="F282" s="28"/>
      <c r="G282" s="28"/>
      <c r="H282" s="33"/>
      <c r="I282" s="33"/>
      <c r="J282" s="5"/>
      <c r="K282" s="36"/>
      <c r="L282" s="36"/>
      <c r="M282" s="36"/>
      <c r="N282" s="33"/>
      <c r="O282" s="30"/>
      <c r="P282" s="37"/>
      <c r="Q282" s="42"/>
      <c r="R282" s="28"/>
      <c r="S282" s="28"/>
      <c r="T282" s="28"/>
      <c r="U282" s="28"/>
      <c r="V282" s="28"/>
      <c r="W282" s="29"/>
      <c r="X282" s="29"/>
      <c r="Y282" s="29"/>
      <c r="Z282" s="11"/>
    </row>
    <row r="283">
      <c r="A283" s="1"/>
      <c r="B283" s="1"/>
      <c r="C283" s="28"/>
      <c r="D283" s="28"/>
      <c r="E283" s="28"/>
      <c r="F283" s="28"/>
      <c r="G283" s="28"/>
      <c r="H283" s="33"/>
      <c r="I283" s="33"/>
      <c r="J283" s="5"/>
      <c r="K283" s="36"/>
      <c r="L283" s="36"/>
      <c r="M283" s="36"/>
      <c r="N283" s="33"/>
      <c r="O283" s="30"/>
      <c r="P283" s="37"/>
      <c r="Q283" s="42"/>
      <c r="R283" s="28"/>
      <c r="S283" s="28"/>
      <c r="T283" s="28"/>
      <c r="U283" s="28"/>
      <c r="V283" s="28"/>
      <c r="W283" s="29"/>
      <c r="X283" s="29"/>
      <c r="Y283" s="29"/>
      <c r="Z283" s="11"/>
    </row>
    <row r="284">
      <c r="A284" s="1"/>
      <c r="B284" s="1"/>
      <c r="C284" s="28"/>
      <c r="D284" s="28"/>
      <c r="E284" s="28"/>
      <c r="F284" s="28"/>
      <c r="G284" s="28"/>
      <c r="H284" s="33"/>
      <c r="I284" s="33"/>
      <c r="J284" s="5"/>
      <c r="K284" s="36"/>
      <c r="L284" s="36"/>
      <c r="M284" s="36"/>
      <c r="N284" s="33"/>
      <c r="O284" s="30"/>
      <c r="P284" s="37"/>
      <c r="Q284" s="42"/>
      <c r="R284" s="28"/>
      <c r="S284" s="28"/>
      <c r="T284" s="28"/>
      <c r="U284" s="28"/>
      <c r="V284" s="28"/>
      <c r="W284" s="29"/>
      <c r="X284" s="29"/>
      <c r="Y284" s="29"/>
      <c r="Z284" s="11"/>
    </row>
    <row r="285">
      <c r="A285" s="1"/>
      <c r="B285" s="1"/>
      <c r="C285" s="28"/>
      <c r="D285" s="28"/>
      <c r="E285" s="28"/>
      <c r="F285" s="28"/>
      <c r="G285" s="28"/>
      <c r="H285" s="33"/>
      <c r="I285" s="33"/>
      <c r="J285" s="5"/>
      <c r="K285" s="36"/>
      <c r="L285" s="36"/>
      <c r="M285" s="36"/>
      <c r="N285" s="33"/>
      <c r="O285" s="30"/>
      <c r="P285" s="37"/>
      <c r="Q285" s="42"/>
      <c r="R285" s="28"/>
      <c r="S285" s="28"/>
      <c r="T285" s="28"/>
      <c r="U285" s="28"/>
      <c r="V285" s="28"/>
      <c r="W285" s="29"/>
      <c r="X285" s="29"/>
      <c r="Y285" s="29"/>
      <c r="Z285" s="11"/>
    </row>
    <row r="286">
      <c r="A286" s="1"/>
      <c r="B286" s="1"/>
      <c r="C286" s="28"/>
      <c r="D286" s="28"/>
      <c r="E286" s="28"/>
      <c r="F286" s="28"/>
      <c r="G286" s="28"/>
      <c r="H286" s="33"/>
      <c r="I286" s="33"/>
      <c r="J286" s="5"/>
      <c r="K286" s="36"/>
      <c r="L286" s="36"/>
      <c r="M286" s="36"/>
      <c r="N286" s="33"/>
      <c r="O286" s="30"/>
      <c r="P286" s="37"/>
      <c r="Q286" s="42"/>
      <c r="R286" s="28"/>
      <c r="S286" s="28"/>
      <c r="T286" s="28"/>
      <c r="U286" s="28"/>
      <c r="V286" s="28"/>
      <c r="W286" s="29"/>
      <c r="X286" s="29"/>
      <c r="Y286" s="29"/>
      <c r="Z286" s="11"/>
    </row>
    <row r="287">
      <c r="A287" s="1"/>
      <c r="B287" s="1"/>
      <c r="C287" s="28"/>
      <c r="D287" s="28"/>
      <c r="E287" s="28"/>
      <c r="F287" s="28"/>
      <c r="G287" s="28"/>
      <c r="H287" s="33"/>
      <c r="I287" s="33"/>
      <c r="J287" s="5"/>
      <c r="K287" s="36"/>
      <c r="L287" s="36"/>
      <c r="M287" s="36"/>
      <c r="N287" s="33"/>
      <c r="O287" s="30"/>
      <c r="P287" s="37"/>
      <c r="Q287" s="42"/>
      <c r="R287" s="28"/>
      <c r="S287" s="28"/>
      <c r="T287" s="28"/>
      <c r="U287" s="28"/>
      <c r="V287" s="28"/>
      <c r="W287" s="29"/>
      <c r="X287" s="29"/>
      <c r="Y287" s="29"/>
      <c r="Z287" s="11"/>
    </row>
    <row r="288">
      <c r="A288" s="1"/>
      <c r="B288" s="1"/>
      <c r="C288" s="28"/>
      <c r="D288" s="28"/>
      <c r="E288" s="28"/>
      <c r="F288" s="28"/>
      <c r="G288" s="28"/>
      <c r="H288" s="33"/>
      <c r="I288" s="33"/>
      <c r="J288" s="5"/>
      <c r="K288" s="36"/>
      <c r="L288" s="36"/>
      <c r="M288" s="36"/>
      <c r="N288" s="33"/>
      <c r="O288" s="30"/>
      <c r="P288" s="37"/>
      <c r="Q288" s="42"/>
      <c r="R288" s="28"/>
      <c r="S288" s="28"/>
      <c r="T288" s="28"/>
      <c r="U288" s="28"/>
      <c r="V288" s="28"/>
      <c r="W288" s="29"/>
      <c r="X288" s="29"/>
      <c r="Y288" s="29"/>
      <c r="Z288" s="11"/>
    </row>
    <row r="289">
      <c r="A289" s="1"/>
      <c r="B289" s="1"/>
      <c r="C289" s="28"/>
      <c r="D289" s="28"/>
      <c r="E289" s="28"/>
      <c r="F289" s="28"/>
      <c r="G289" s="28"/>
      <c r="H289" s="33"/>
      <c r="I289" s="33"/>
      <c r="J289" s="5"/>
      <c r="K289" s="36"/>
      <c r="L289" s="36"/>
      <c r="M289" s="36"/>
      <c r="N289" s="33"/>
      <c r="O289" s="30"/>
      <c r="P289" s="37"/>
      <c r="Q289" s="42"/>
      <c r="R289" s="28"/>
      <c r="S289" s="28"/>
      <c r="T289" s="28"/>
      <c r="U289" s="28"/>
      <c r="V289" s="28"/>
      <c r="W289" s="29"/>
      <c r="X289" s="29"/>
      <c r="Y289" s="29"/>
      <c r="Z289" s="11"/>
    </row>
    <row r="290">
      <c r="A290" s="1"/>
      <c r="B290" s="1"/>
      <c r="C290" s="28"/>
      <c r="D290" s="28"/>
      <c r="E290" s="28"/>
      <c r="F290" s="28"/>
      <c r="G290" s="28"/>
      <c r="H290" s="33"/>
      <c r="I290" s="33"/>
      <c r="J290" s="5"/>
      <c r="K290" s="36"/>
      <c r="L290" s="36"/>
      <c r="M290" s="36"/>
      <c r="N290" s="33"/>
      <c r="O290" s="30"/>
      <c r="P290" s="37"/>
      <c r="Q290" s="42"/>
      <c r="R290" s="28"/>
      <c r="S290" s="28"/>
      <c r="T290" s="28"/>
      <c r="U290" s="28"/>
      <c r="V290" s="28"/>
      <c r="W290" s="29"/>
      <c r="X290" s="29"/>
      <c r="Y290" s="29"/>
      <c r="Z290" s="11"/>
    </row>
    <row r="291">
      <c r="A291" s="1"/>
      <c r="B291" s="1"/>
      <c r="C291" s="28"/>
      <c r="D291" s="28"/>
      <c r="E291" s="28"/>
      <c r="F291" s="28"/>
      <c r="G291" s="28"/>
      <c r="H291" s="33"/>
      <c r="I291" s="33"/>
      <c r="J291" s="5"/>
      <c r="K291" s="36"/>
      <c r="L291" s="36"/>
      <c r="M291" s="36"/>
      <c r="N291" s="33"/>
      <c r="O291" s="30"/>
      <c r="P291" s="37"/>
      <c r="Q291" s="42"/>
      <c r="R291" s="28"/>
      <c r="S291" s="28"/>
      <c r="T291" s="28"/>
      <c r="U291" s="28"/>
      <c r="V291" s="28"/>
      <c r="W291" s="29"/>
      <c r="X291" s="29"/>
      <c r="Y291" s="29"/>
      <c r="Z291" s="11"/>
    </row>
    <row r="292">
      <c r="A292" s="1"/>
      <c r="B292" s="1"/>
      <c r="C292" s="28"/>
      <c r="D292" s="28"/>
      <c r="E292" s="28"/>
      <c r="F292" s="28"/>
      <c r="G292" s="28"/>
      <c r="H292" s="33"/>
      <c r="I292" s="33"/>
      <c r="J292" s="5"/>
      <c r="K292" s="36"/>
      <c r="L292" s="36"/>
      <c r="M292" s="36"/>
      <c r="N292" s="33"/>
      <c r="O292" s="30"/>
      <c r="P292" s="37"/>
      <c r="Q292" s="42"/>
      <c r="R292" s="28"/>
      <c r="S292" s="28"/>
      <c r="T292" s="28"/>
      <c r="U292" s="28"/>
      <c r="V292" s="28"/>
      <c r="W292" s="29"/>
      <c r="X292" s="29"/>
      <c r="Y292" s="29"/>
      <c r="Z292" s="11"/>
    </row>
    <row r="293">
      <c r="A293" s="1"/>
      <c r="B293" s="1"/>
      <c r="C293" s="28"/>
      <c r="D293" s="28"/>
      <c r="E293" s="28"/>
      <c r="F293" s="28"/>
      <c r="G293" s="28"/>
      <c r="H293" s="33"/>
      <c r="I293" s="33"/>
      <c r="J293" s="5"/>
      <c r="K293" s="36"/>
      <c r="L293" s="36"/>
      <c r="M293" s="36"/>
      <c r="N293" s="33"/>
      <c r="O293" s="30"/>
      <c r="P293" s="37"/>
      <c r="Q293" s="42"/>
      <c r="R293" s="28"/>
      <c r="S293" s="28"/>
      <c r="T293" s="28"/>
      <c r="U293" s="28"/>
      <c r="V293" s="28"/>
      <c r="W293" s="29"/>
      <c r="X293" s="29"/>
      <c r="Y293" s="29"/>
      <c r="Z293" s="11"/>
    </row>
    <row r="294">
      <c r="A294" s="1"/>
      <c r="B294" s="1"/>
      <c r="C294" s="28"/>
      <c r="D294" s="28"/>
      <c r="E294" s="28"/>
      <c r="F294" s="28"/>
      <c r="G294" s="28"/>
      <c r="H294" s="33"/>
      <c r="I294" s="33"/>
      <c r="J294" s="5"/>
      <c r="K294" s="36"/>
      <c r="L294" s="36"/>
      <c r="M294" s="36"/>
      <c r="N294" s="33"/>
      <c r="O294" s="30"/>
      <c r="P294" s="37"/>
      <c r="Q294" s="42"/>
      <c r="R294" s="28"/>
      <c r="S294" s="28"/>
      <c r="T294" s="28"/>
      <c r="U294" s="28"/>
      <c r="V294" s="28"/>
      <c r="W294" s="29"/>
      <c r="X294" s="29"/>
      <c r="Y294" s="29"/>
      <c r="Z294" s="11"/>
    </row>
    <row r="295">
      <c r="A295" s="1"/>
      <c r="B295" s="1"/>
      <c r="C295" s="28"/>
      <c r="D295" s="28"/>
      <c r="E295" s="28"/>
      <c r="F295" s="28"/>
      <c r="G295" s="28"/>
      <c r="H295" s="33"/>
      <c r="I295" s="33"/>
      <c r="J295" s="5"/>
      <c r="K295" s="36"/>
      <c r="L295" s="36"/>
      <c r="M295" s="36"/>
      <c r="N295" s="33"/>
      <c r="O295" s="30"/>
      <c r="P295" s="37"/>
      <c r="Q295" s="42"/>
      <c r="R295" s="28"/>
      <c r="S295" s="28"/>
      <c r="T295" s="28"/>
      <c r="U295" s="28"/>
      <c r="V295" s="28"/>
      <c r="W295" s="29"/>
      <c r="X295" s="29"/>
      <c r="Y295" s="29"/>
      <c r="Z295" s="11"/>
    </row>
    <row r="296">
      <c r="A296" s="1"/>
      <c r="B296" s="1"/>
      <c r="C296" s="28"/>
      <c r="D296" s="28"/>
      <c r="E296" s="28"/>
      <c r="F296" s="28"/>
      <c r="G296" s="28"/>
      <c r="H296" s="33"/>
      <c r="I296" s="33"/>
      <c r="J296" s="5"/>
      <c r="K296" s="36"/>
      <c r="L296" s="36"/>
      <c r="M296" s="36"/>
      <c r="N296" s="33"/>
      <c r="O296" s="30"/>
      <c r="P296" s="37"/>
      <c r="Q296" s="42"/>
      <c r="R296" s="28"/>
      <c r="S296" s="28"/>
      <c r="T296" s="28"/>
      <c r="U296" s="28"/>
      <c r="V296" s="28"/>
      <c r="W296" s="29"/>
      <c r="X296" s="29"/>
      <c r="Y296" s="29"/>
      <c r="Z296" s="11"/>
    </row>
    <row r="297">
      <c r="A297" s="1"/>
      <c r="B297" s="1"/>
      <c r="C297" s="28"/>
      <c r="D297" s="28"/>
      <c r="E297" s="28"/>
      <c r="F297" s="28"/>
      <c r="G297" s="28"/>
      <c r="H297" s="33"/>
      <c r="I297" s="33"/>
      <c r="J297" s="5"/>
      <c r="K297" s="36"/>
      <c r="L297" s="36"/>
      <c r="M297" s="36"/>
      <c r="N297" s="33"/>
      <c r="O297" s="30"/>
      <c r="P297" s="37"/>
      <c r="Q297" s="42"/>
      <c r="R297" s="28"/>
      <c r="S297" s="28"/>
      <c r="T297" s="28"/>
      <c r="U297" s="28"/>
      <c r="V297" s="28"/>
      <c r="W297" s="29"/>
      <c r="X297" s="29"/>
      <c r="Y297" s="29"/>
      <c r="Z297" s="11"/>
    </row>
    <row r="298">
      <c r="A298" s="1"/>
      <c r="B298" s="1"/>
      <c r="C298" s="28"/>
      <c r="D298" s="28"/>
      <c r="E298" s="28"/>
      <c r="F298" s="28"/>
      <c r="G298" s="28"/>
      <c r="H298" s="33"/>
      <c r="I298" s="33"/>
      <c r="J298" s="5"/>
      <c r="K298" s="36"/>
      <c r="L298" s="36"/>
      <c r="M298" s="36"/>
      <c r="N298" s="33"/>
      <c r="O298" s="30"/>
      <c r="P298" s="37"/>
      <c r="Q298" s="42"/>
      <c r="R298" s="28"/>
      <c r="S298" s="28"/>
      <c r="T298" s="28"/>
      <c r="U298" s="28"/>
      <c r="V298" s="28"/>
      <c r="W298" s="29"/>
      <c r="X298" s="29"/>
      <c r="Y298" s="29"/>
      <c r="Z298" s="11"/>
    </row>
    <row r="299">
      <c r="A299" s="1"/>
      <c r="B299" s="1"/>
      <c r="C299" s="28"/>
      <c r="D299" s="28"/>
      <c r="E299" s="28"/>
      <c r="F299" s="28"/>
      <c r="G299" s="28"/>
      <c r="H299" s="33"/>
      <c r="I299" s="33"/>
      <c r="J299" s="5"/>
      <c r="K299" s="36"/>
      <c r="L299" s="36"/>
      <c r="M299" s="36"/>
      <c r="N299" s="33"/>
      <c r="O299" s="30"/>
      <c r="P299" s="37"/>
      <c r="Q299" s="42"/>
      <c r="R299" s="28"/>
      <c r="S299" s="28"/>
      <c r="T299" s="28"/>
      <c r="U299" s="28"/>
      <c r="V299" s="28"/>
      <c r="W299" s="29"/>
      <c r="X299" s="29"/>
      <c r="Y299" s="29"/>
      <c r="Z299" s="11"/>
    </row>
    <row r="300">
      <c r="A300" s="1"/>
      <c r="B300" s="1"/>
      <c r="C300" s="28"/>
      <c r="D300" s="28"/>
      <c r="E300" s="28"/>
      <c r="F300" s="28"/>
      <c r="G300" s="28"/>
      <c r="H300" s="33"/>
      <c r="I300" s="33"/>
      <c r="J300" s="5"/>
      <c r="K300" s="36"/>
      <c r="L300" s="36"/>
      <c r="M300" s="36"/>
      <c r="N300" s="33"/>
      <c r="O300" s="30"/>
      <c r="P300" s="37"/>
      <c r="Q300" s="42"/>
      <c r="R300" s="28"/>
      <c r="S300" s="28"/>
      <c r="T300" s="28"/>
      <c r="U300" s="28"/>
      <c r="V300" s="28"/>
      <c r="W300" s="29"/>
      <c r="X300" s="29"/>
      <c r="Y300" s="29"/>
      <c r="Z300" s="11"/>
    </row>
    <row r="301">
      <c r="A301" s="1"/>
      <c r="B301" s="1"/>
      <c r="C301" s="28"/>
      <c r="D301" s="28"/>
      <c r="E301" s="28"/>
      <c r="F301" s="28"/>
      <c r="G301" s="28"/>
      <c r="H301" s="33"/>
      <c r="I301" s="33"/>
      <c r="J301" s="5"/>
      <c r="K301" s="36"/>
      <c r="L301" s="36"/>
      <c r="M301" s="36"/>
      <c r="N301" s="33"/>
      <c r="O301" s="30"/>
      <c r="P301" s="37"/>
      <c r="Q301" s="42"/>
      <c r="R301" s="28"/>
      <c r="S301" s="28"/>
      <c r="T301" s="28"/>
      <c r="U301" s="28"/>
      <c r="V301" s="28"/>
      <c r="W301" s="29"/>
      <c r="X301" s="29"/>
      <c r="Y301" s="29"/>
      <c r="Z301" s="11"/>
    </row>
    <row r="302">
      <c r="A302" s="1"/>
      <c r="B302" s="1"/>
      <c r="C302" s="28"/>
      <c r="D302" s="28"/>
      <c r="E302" s="28"/>
      <c r="F302" s="28"/>
      <c r="G302" s="28"/>
      <c r="H302" s="33"/>
      <c r="I302" s="33"/>
      <c r="J302" s="5"/>
      <c r="K302" s="36"/>
      <c r="L302" s="36"/>
      <c r="M302" s="36"/>
      <c r="N302" s="33"/>
      <c r="O302" s="30"/>
      <c r="P302" s="37"/>
      <c r="Q302" s="42"/>
      <c r="R302" s="28"/>
      <c r="S302" s="28"/>
      <c r="T302" s="28"/>
      <c r="U302" s="28"/>
      <c r="V302" s="28"/>
      <c r="W302" s="29"/>
      <c r="X302" s="29"/>
      <c r="Y302" s="29"/>
      <c r="Z302" s="11"/>
    </row>
    <row r="303">
      <c r="A303" s="1"/>
      <c r="B303" s="1"/>
      <c r="C303" s="28"/>
      <c r="D303" s="28"/>
      <c r="E303" s="28"/>
      <c r="F303" s="28"/>
      <c r="G303" s="28"/>
      <c r="H303" s="33"/>
      <c r="I303" s="33"/>
      <c r="J303" s="5"/>
      <c r="K303" s="36"/>
      <c r="L303" s="36"/>
      <c r="M303" s="36"/>
      <c r="N303" s="33"/>
      <c r="O303" s="30"/>
      <c r="P303" s="37"/>
      <c r="Q303" s="42"/>
      <c r="R303" s="28"/>
      <c r="S303" s="28"/>
      <c r="T303" s="28"/>
      <c r="U303" s="28"/>
      <c r="V303" s="28"/>
      <c r="W303" s="29"/>
      <c r="X303" s="29"/>
      <c r="Y303" s="29"/>
      <c r="Z303" s="11"/>
    </row>
    <row r="304">
      <c r="A304" s="1"/>
      <c r="B304" s="1"/>
      <c r="C304" s="28"/>
      <c r="D304" s="28"/>
      <c r="E304" s="28"/>
      <c r="F304" s="28"/>
      <c r="G304" s="28"/>
      <c r="H304" s="33"/>
      <c r="I304" s="33"/>
      <c r="J304" s="5"/>
      <c r="K304" s="36"/>
      <c r="L304" s="36"/>
      <c r="M304" s="36"/>
      <c r="N304" s="33"/>
      <c r="O304" s="30"/>
      <c r="P304" s="37"/>
      <c r="Q304" s="42"/>
      <c r="R304" s="28"/>
      <c r="S304" s="28"/>
      <c r="T304" s="28"/>
      <c r="U304" s="28"/>
      <c r="V304" s="28"/>
      <c r="W304" s="29"/>
      <c r="X304" s="29"/>
      <c r="Y304" s="29"/>
      <c r="Z304" s="11"/>
    </row>
    <row r="305">
      <c r="A305" s="1"/>
      <c r="B305" s="1"/>
      <c r="C305" s="28"/>
      <c r="D305" s="28"/>
      <c r="E305" s="28"/>
      <c r="F305" s="28"/>
      <c r="G305" s="28"/>
      <c r="H305" s="33"/>
      <c r="I305" s="33"/>
      <c r="J305" s="5"/>
      <c r="K305" s="36"/>
      <c r="L305" s="36"/>
      <c r="M305" s="36"/>
      <c r="N305" s="33"/>
      <c r="O305" s="30"/>
      <c r="P305" s="37"/>
      <c r="Q305" s="42"/>
      <c r="R305" s="28"/>
      <c r="S305" s="28"/>
      <c r="T305" s="28"/>
      <c r="U305" s="28"/>
      <c r="V305" s="28"/>
      <c r="W305" s="29"/>
      <c r="X305" s="29"/>
      <c r="Y305" s="29"/>
      <c r="Z305" s="11"/>
    </row>
    <row r="306">
      <c r="A306" s="1"/>
      <c r="B306" s="1"/>
      <c r="C306" s="28"/>
      <c r="D306" s="28"/>
      <c r="E306" s="28"/>
      <c r="F306" s="28"/>
      <c r="G306" s="28"/>
      <c r="H306" s="33"/>
      <c r="I306" s="33"/>
      <c r="J306" s="5"/>
      <c r="K306" s="36"/>
      <c r="L306" s="36"/>
      <c r="M306" s="36"/>
      <c r="N306" s="33"/>
      <c r="O306" s="30"/>
      <c r="P306" s="37"/>
      <c r="Q306" s="42"/>
      <c r="R306" s="28"/>
      <c r="S306" s="28"/>
      <c r="T306" s="28"/>
      <c r="U306" s="28"/>
      <c r="V306" s="28"/>
      <c r="W306" s="29"/>
      <c r="X306" s="29"/>
      <c r="Y306" s="29"/>
      <c r="Z306" s="11"/>
    </row>
    <row r="307">
      <c r="A307" s="1"/>
      <c r="B307" s="1"/>
      <c r="C307" s="28"/>
      <c r="D307" s="28"/>
      <c r="E307" s="28"/>
      <c r="F307" s="28"/>
      <c r="G307" s="28"/>
      <c r="H307" s="33"/>
      <c r="I307" s="33"/>
      <c r="J307" s="5"/>
      <c r="K307" s="36"/>
      <c r="L307" s="36"/>
      <c r="M307" s="36"/>
      <c r="N307" s="33"/>
      <c r="O307" s="30"/>
      <c r="P307" s="37"/>
      <c r="Q307" s="42"/>
      <c r="R307" s="28"/>
      <c r="S307" s="28"/>
      <c r="T307" s="28"/>
      <c r="U307" s="28"/>
      <c r="V307" s="28"/>
      <c r="W307" s="29"/>
      <c r="X307" s="29"/>
      <c r="Y307" s="29"/>
      <c r="Z307" s="11"/>
    </row>
    <row r="308">
      <c r="A308" s="1"/>
      <c r="B308" s="1"/>
      <c r="C308" s="28"/>
      <c r="D308" s="28"/>
      <c r="E308" s="28"/>
      <c r="F308" s="28"/>
      <c r="G308" s="28"/>
      <c r="H308" s="33"/>
      <c r="I308" s="33"/>
      <c r="J308" s="5"/>
      <c r="K308" s="36"/>
      <c r="L308" s="36"/>
      <c r="M308" s="36"/>
      <c r="N308" s="33"/>
      <c r="O308" s="30"/>
      <c r="P308" s="37"/>
      <c r="Q308" s="42"/>
      <c r="R308" s="28"/>
      <c r="S308" s="28"/>
      <c r="T308" s="28"/>
      <c r="U308" s="28"/>
      <c r="V308" s="28"/>
      <c r="W308" s="29"/>
      <c r="X308" s="29"/>
      <c r="Y308" s="29"/>
      <c r="Z308" s="11"/>
    </row>
    <row r="309">
      <c r="A309" s="1"/>
      <c r="B309" s="1"/>
      <c r="C309" s="28"/>
      <c r="D309" s="28"/>
      <c r="E309" s="28"/>
      <c r="F309" s="28"/>
      <c r="G309" s="28"/>
      <c r="H309" s="33"/>
      <c r="I309" s="33"/>
      <c r="J309" s="5"/>
      <c r="K309" s="36"/>
      <c r="L309" s="36"/>
      <c r="M309" s="36"/>
      <c r="N309" s="33"/>
      <c r="O309" s="30"/>
      <c r="P309" s="37"/>
      <c r="Q309" s="42"/>
      <c r="R309" s="28"/>
      <c r="S309" s="28"/>
      <c r="T309" s="28"/>
      <c r="U309" s="28"/>
      <c r="V309" s="28"/>
      <c r="W309" s="29"/>
      <c r="X309" s="29"/>
      <c r="Y309" s="29"/>
      <c r="Z309" s="11"/>
    </row>
    <row r="310">
      <c r="A310" s="1"/>
      <c r="B310" s="1"/>
      <c r="C310" s="28"/>
      <c r="D310" s="28"/>
      <c r="E310" s="28"/>
      <c r="F310" s="28"/>
      <c r="G310" s="28"/>
      <c r="H310" s="33"/>
      <c r="I310" s="33"/>
      <c r="J310" s="5"/>
      <c r="K310" s="36"/>
      <c r="L310" s="36"/>
      <c r="M310" s="36"/>
      <c r="N310" s="33"/>
      <c r="O310" s="30"/>
      <c r="P310" s="37"/>
      <c r="Q310" s="42"/>
      <c r="R310" s="28"/>
      <c r="S310" s="28"/>
      <c r="T310" s="28"/>
      <c r="U310" s="28"/>
      <c r="V310" s="28"/>
      <c r="W310" s="29"/>
      <c r="X310" s="29"/>
      <c r="Y310" s="29"/>
      <c r="Z310" s="11"/>
    </row>
    <row r="311">
      <c r="A311" s="1"/>
      <c r="B311" s="1"/>
      <c r="C311" s="28"/>
      <c r="D311" s="28"/>
      <c r="E311" s="28"/>
      <c r="F311" s="28"/>
      <c r="G311" s="28"/>
      <c r="H311" s="33"/>
      <c r="I311" s="33"/>
      <c r="J311" s="5"/>
      <c r="K311" s="36"/>
      <c r="L311" s="36"/>
      <c r="M311" s="36"/>
      <c r="N311" s="33"/>
      <c r="O311" s="30"/>
      <c r="P311" s="37"/>
      <c r="Q311" s="42"/>
      <c r="R311" s="28"/>
      <c r="S311" s="28"/>
      <c r="T311" s="28"/>
      <c r="U311" s="28"/>
      <c r="V311" s="28"/>
      <c r="W311" s="29"/>
      <c r="X311" s="29"/>
      <c r="Y311" s="29"/>
      <c r="Z311" s="11"/>
    </row>
    <row r="312">
      <c r="A312" s="1"/>
      <c r="B312" s="1"/>
      <c r="C312" s="28"/>
      <c r="D312" s="28"/>
      <c r="E312" s="28"/>
      <c r="F312" s="28"/>
      <c r="G312" s="28"/>
      <c r="H312" s="33"/>
      <c r="I312" s="33"/>
      <c r="J312" s="5"/>
      <c r="K312" s="36"/>
      <c r="L312" s="36"/>
      <c r="M312" s="36"/>
      <c r="N312" s="33"/>
      <c r="O312" s="30"/>
      <c r="P312" s="37"/>
      <c r="Q312" s="42"/>
      <c r="R312" s="28"/>
      <c r="S312" s="28"/>
      <c r="T312" s="28"/>
      <c r="U312" s="28"/>
      <c r="V312" s="28"/>
      <c r="W312" s="29"/>
      <c r="X312" s="29"/>
      <c r="Y312" s="29"/>
      <c r="Z312" s="11"/>
    </row>
    <row r="313">
      <c r="A313" s="1"/>
      <c r="B313" s="1"/>
      <c r="C313" s="28"/>
      <c r="D313" s="28"/>
      <c r="E313" s="28"/>
      <c r="F313" s="28"/>
      <c r="G313" s="28"/>
      <c r="H313" s="33"/>
      <c r="I313" s="33"/>
      <c r="J313" s="5"/>
      <c r="K313" s="36"/>
      <c r="L313" s="36"/>
      <c r="M313" s="36"/>
      <c r="N313" s="33"/>
      <c r="O313" s="30"/>
      <c r="P313" s="37"/>
      <c r="Q313" s="42"/>
      <c r="R313" s="28"/>
      <c r="S313" s="28"/>
      <c r="T313" s="28"/>
      <c r="U313" s="28"/>
      <c r="V313" s="28"/>
      <c r="W313" s="29"/>
      <c r="X313" s="29"/>
      <c r="Y313" s="29"/>
      <c r="Z313" s="11"/>
    </row>
    <row r="314">
      <c r="A314" s="1"/>
      <c r="B314" s="1"/>
      <c r="C314" s="28"/>
      <c r="D314" s="28"/>
      <c r="E314" s="28"/>
      <c r="F314" s="28"/>
      <c r="G314" s="28"/>
      <c r="H314" s="33"/>
      <c r="I314" s="33"/>
      <c r="J314" s="5"/>
      <c r="K314" s="36"/>
      <c r="L314" s="36"/>
      <c r="M314" s="36"/>
      <c r="N314" s="33"/>
      <c r="O314" s="30"/>
      <c r="P314" s="37"/>
      <c r="Q314" s="42"/>
      <c r="R314" s="28"/>
      <c r="S314" s="28"/>
      <c r="T314" s="28"/>
      <c r="U314" s="28"/>
      <c r="V314" s="28"/>
      <c r="W314" s="29"/>
      <c r="X314" s="29"/>
      <c r="Y314" s="29"/>
      <c r="Z314" s="11"/>
    </row>
    <row r="315">
      <c r="A315" s="1"/>
      <c r="B315" s="1"/>
      <c r="C315" s="28"/>
      <c r="D315" s="28"/>
      <c r="E315" s="28"/>
      <c r="F315" s="28"/>
      <c r="G315" s="28"/>
      <c r="H315" s="33"/>
      <c r="I315" s="33"/>
      <c r="J315" s="5"/>
      <c r="K315" s="36"/>
      <c r="L315" s="36"/>
      <c r="M315" s="36"/>
      <c r="N315" s="33"/>
      <c r="O315" s="30"/>
      <c r="P315" s="37"/>
      <c r="Q315" s="42"/>
      <c r="R315" s="28"/>
      <c r="S315" s="28"/>
      <c r="T315" s="28"/>
      <c r="U315" s="28"/>
      <c r="V315" s="28"/>
      <c r="W315" s="29"/>
      <c r="X315" s="29"/>
      <c r="Y315" s="29"/>
      <c r="Z315" s="11"/>
    </row>
    <row r="316">
      <c r="A316" s="1"/>
      <c r="B316" s="1"/>
      <c r="C316" s="28"/>
      <c r="D316" s="28"/>
      <c r="E316" s="28"/>
      <c r="F316" s="28"/>
      <c r="G316" s="28"/>
      <c r="H316" s="33"/>
      <c r="I316" s="33"/>
      <c r="J316" s="5"/>
      <c r="K316" s="36"/>
      <c r="L316" s="36"/>
      <c r="M316" s="36"/>
      <c r="N316" s="33"/>
      <c r="O316" s="30"/>
      <c r="P316" s="37"/>
      <c r="Q316" s="42"/>
      <c r="R316" s="28"/>
      <c r="S316" s="28"/>
      <c r="T316" s="28"/>
      <c r="U316" s="28"/>
      <c r="V316" s="28"/>
      <c r="W316" s="29"/>
      <c r="X316" s="29"/>
      <c r="Y316" s="29"/>
      <c r="Z316" s="11"/>
    </row>
    <row r="317">
      <c r="A317" s="1"/>
      <c r="B317" s="1"/>
      <c r="C317" s="28"/>
      <c r="D317" s="28"/>
      <c r="E317" s="28"/>
      <c r="F317" s="28"/>
      <c r="G317" s="28"/>
      <c r="H317" s="33"/>
      <c r="I317" s="33"/>
      <c r="J317" s="5"/>
      <c r="K317" s="36"/>
      <c r="L317" s="36"/>
      <c r="M317" s="36"/>
      <c r="N317" s="33"/>
      <c r="O317" s="30"/>
      <c r="P317" s="37"/>
      <c r="Q317" s="42"/>
      <c r="R317" s="28"/>
      <c r="S317" s="28"/>
      <c r="T317" s="28"/>
      <c r="U317" s="28"/>
      <c r="V317" s="28"/>
      <c r="W317" s="29"/>
      <c r="X317" s="29"/>
      <c r="Y317" s="29"/>
      <c r="Z317" s="11"/>
    </row>
    <row r="318">
      <c r="A318" s="1"/>
      <c r="B318" s="1"/>
      <c r="C318" s="28"/>
      <c r="D318" s="28"/>
      <c r="E318" s="28"/>
      <c r="F318" s="28"/>
      <c r="G318" s="28"/>
      <c r="H318" s="33"/>
      <c r="I318" s="33"/>
      <c r="J318" s="5"/>
      <c r="K318" s="36"/>
      <c r="L318" s="36"/>
      <c r="M318" s="36"/>
      <c r="N318" s="33"/>
      <c r="O318" s="30"/>
      <c r="P318" s="37"/>
      <c r="Q318" s="42"/>
      <c r="R318" s="28"/>
      <c r="S318" s="28"/>
      <c r="T318" s="28"/>
      <c r="U318" s="28"/>
      <c r="V318" s="28"/>
      <c r="W318" s="29"/>
      <c r="X318" s="29"/>
      <c r="Y318" s="29"/>
      <c r="Z318" s="11"/>
    </row>
    <row r="319">
      <c r="A319" s="1"/>
      <c r="B319" s="1"/>
      <c r="C319" s="28"/>
      <c r="D319" s="28"/>
      <c r="E319" s="28"/>
      <c r="F319" s="28"/>
      <c r="G319" s="28"/>
      <c r="H319" s="33"/>
      <c r="I319" s="33"/>
      <c r="J319" s="5"/>
      <c r="K319" s="36"/>
      <c r="L319" s="36"/>
      <c r="M319" s="36"/>
      <c r="N319" s="33"/>
      <c r="O319" s="30"/>
      <c r="P319" s="37"/>
      <c r="Q319" s="42"/>
      <c r="R319" s="28"/>
      <c r="S319" s="28"/>
      <c r="T319" s="28"/>
      <c r="U319" s="28"/>
      <c r="V319" s="28"/>
      <c r="W319" s="29"/>
      <c r="X319" s="29"/>
      <c r="Y319" s="29"/>
      <c r="Z319" s="11"/>
    </row>
    <row r="320">
      <c r="A320" s="1"/>
      <c r="B320" s="1"/>
      <c r="C320" s="28"/>
      <c r="D320" s="28"/>
      <c r="E320" s="28"/>
      <c r="F320" s="28"/>
      <c r="G320" s="28"/>
      <c r="H320" s="33"/>
      <c r="I320" s="33"/>
      <c r="J320" s="5"/>
      <c r="K320" s="36"/>
      <c r="L320" s="36"/>
      <c r="M320" s="36"/>
      <c r="N320" s="33"/>
      <c r="O320" s="30"/>
      <c r="P320" s="37"/>
      <c r="Q320" s="42"/>
      <c r="R320" s="28"/>
      <c r="S320" s="28"/>
      <c r="T320" s="28"/>
      <c r="U320" s="28"/>
      <c r="V320" s="28"/>
      <c r="W320" s="29"/>
      <c r="X320" s="29"/>
      <c r="Y320" s="29"/>
      <c r="Z320" s="11"/>
    </row>
    <row r="321">
      <c r="A321" s="1"/>
      <c r="B321" s="1"/>
      <c r="C321" s="28"/>
      <c r="D321" s="28"/>
      <c r="E321" s="28"/>
      <c r="F321" s="28"/>
      <c r="G321" s="28"/>
      <c r="H321" s="33"/>
      <c r="I321" s="33"/>
      <c r="J321" s="5"/>
      <c r="K321" s="36"/>
      <c r="L321" s="36"/>
      <c r="M321" s="36"/>
      <c r="N321" s="33"/>
      <c r="O321" s="30"/>
      <c r="P321" s="37"/>
      <c r="Q321" s="42"/>
      <c r="R321" s="28"/>
      <c r="S321" s="28"/>
      <c r="T321" s="28"/>
      <c r="U321" s="28"/>
      <c r="V321" s="28"/>
      <c r="W321" s="29"/>
      <c r="X321" s="29"/>
      <c r="Y321" s="29"/>
      <c r="Z321" s="11"/>
    </row>
    <row r="322">
      <c r="A322" s="1"/>
      <c r="B322" s="1"/>
      <c r="C322" s="28"/>
      <c r="D322" s="28"/>
      <c r="E322" s="28"/>
      <c r="F322" s="28"/>
      <c r="G322" s="28"/>
      <c r="H322" s="33"/>
      <c r="I322" s="33"/>
      <c r="J322" s="5"/>
      <c r="K322" s="36"/>
      <c r="L322" s="36"/>
      <c r="M322" s="36"/>
      <c r="N322" s="33"/>
      <c r="O322" s="30"/>
      <c r="P322" s="37"/>
      <c r="Q322" s="42"/>
      <c r="R322" s="28"/>
      <c r="S322" s="28"/>
      <c r="T322" s="28"/>
      <c r="U322" s="28"/>
      <c r="V322" s="28"/>
      <c r="W322" s="29"/>
      <c r="X322" s="29"/>
      <c r="Y322" s="29"/>
      <c r="Z322" s="11"/>
    </row>
    <row r="323">
      <c r="A323" s="1"/>
      <c r="B323" s="1"/>
      <c r="C323" s="28"/>
      <c r="D323" s="28"/>
      <c r="E323" s="28"/>
      <c r="F323" s="28"/>
      <c r="G323" s="28"/>
      <c r="H323" s="33"/>
      <c r="I323" s="33"/>
      <c r="J323" s="5"/>
      <c r="K323" s="36"/>
      <c r="L323" s="36"/>
      <c r="M323" s="36"/>
      <c r="N323" s="33"/>
      <c r="O323" s="30"/>
      <c r="P323" s="37"/>
      <c r="Q323" s="42"/>
      <c r="R323" s="28"/>
      <c r="S323" s="28"/>
      <c r="T323" s="28"/>
      <c r="U323" s="28"/>
      <c r="V323" s="28"/>
      <c r="W323" s="29"/>
      <c r="X323" s="29"/>
      <c r="Y323" s="29"/>
      <c r="Z323" s="11"/>
    </row>
    <row r="324">
      <c r="A324" s="1"/>
      <c r="B324" s="1"/>
      <c r="C324" s="28"/>
      <c r="D324" s="28"/>
      <c r="E324" s="28"/>
      <c r="F324" s="28"/>
      <c r="G324" s="28"/>
      <c r="H324" s="33"/>
      <c r="I324" s="33"/>
      <c r="J324" s="5"/>
      <c r="K324" s="36"/>
      <c r="L324" s="36"/>
      <c r="M324" s="36"/>
      <c r="N324" s="33"/>
      <c r="O324" s="30"/>
      <c r="P324" s="37"/>
      <c r="Q324" s="42"/>
      <c r="R324" s="28"/>
      <c r="S324" s="28"/>
      <c r="T324" s="28"/>
      <c r="U324" s="28"/>
      <c r="V324" s="28"/>
      <c r="W324" s="29"/>
      <c r="X324" s="29"/>
      <c r="Y324" s="29"/>
      <c r="Z324" s="11"/>
    </row>
    <row r="325">
      <c r="A325" s="1"/>
      <c r="B325" s="1"/>
      <c r="C325" s="28"/>
      <c r="D325" s="28"/>
      <c r="E325" s="28"/>
      <c r="F325" s="28"/>
      <c r="G325" s="28"/>
      <c r="H325" s="33"/>
      <c r="I325" s="33"/>
      <c r="J325" s="5"/>
      <c r="K325" s="36"/>
      <c r="L325" s="36"/>
      <c r="M325" s="36"/>
      <c r="N325" s="33"/>
      <c r="O325" s="30"/>
      <c r="P325" s="37"/>
      <c r="Q325" s="42"/>
      <c r="R325" s="28"/>
      <c r="S325" s="28"/>
      <c r="T325" s="28"/>
      <c r="U325" s="28"/>
      <c r="V325" s="28"/>
      <c r="W325" s="29"/>
      <c r="X325" s="29"/>
      <c r="Y325" s="29"/>
      <c r="Z325" s="11"/>
    </row>
    <row r="326">
      <c r="A326" s="1"/>
      <c r="B326" s="1"/>
      <c r="C326" s="28"/>
      <c r="D326" s="28"/>
      <c r="E326" s="28"/>
      <c r="F326" s="28"/>
      <c r="G326" s="28"/>
      <c r="H326" s="33"/>
      <c r="I326" s="33"/>
      <c r="J326" s="5"/>
      <c r="K326" s="36"/>
      <c r="L326" s="36"/>
      <c r="M326" s="36"/>
      <c r="N326" s="33"/>
      <c r="O326" s="30"/>
      <c r="P326" s="37"/>
      <c r="Q326" s="42"/>
      <c r="R326" s="28"/>
      <c r="S326" s="28"/>
      <c r="T326" s="28"/>
      <c r="U326" s="28"/>
      <c r="V326" s="28"/>
      <c r="W326" s="29"/>
      <c r="X326" s="29"/>
      <c r="Y326" s="29"/>
      <c r="Z326" s="11"/>
    </row>
    <row r="327">
      <c r="A327" s="1"/>
      <c r="B327" s="1"/>
      <c r="C327" s="28"/>
      <c r="D327" s="28"/>
      <c r="E327" s="28"/>
      <c r="F327" s="28"/>
      <c r="G327" s="28"/>
      <c r="H327" s="33"/>
      <c r="I327" s="33"/>
      <c r="J327" s="5"/>
      <c r="K327" s="36"/>
      <c r="L327" s="36"/>
      <c r="M327" s="36"/>
      <c r="N327" s="33"/>
      <c r="O327" s="30"/>
      <c r="P327" s="37"/>
      <c r="Q327" s="42"/>
      <c r="R327" s="28"/>
      <c r="S327" s="28"/>
      <c r="T327" s="28"/>
      <c r="U327" s="28"/>
      <c r="V327" s="28"/>
      <c r="W327" s="29"/>
      <c r="X327" s="29"/>
      <c r="Y327" s="29"/>
      <c r="Z327" s="11"/>
    </row>
    <row r="328">
      <c r="A328" s="1"/>
      <c r="B328" s="1"/>
      <c r="C328" s="28"/>
      <c r="D328" s="28"/>
      <c r="E328" s="28"/>
      <c r="F328" s="28"/>
      <c r="G328" s="28"/>
      <c r="H328" s="33"/>
      <c r="I328" s="33"/>
      <c r="J328" s="5"/>
      <c r="K328" s="36"/>
      <c r="L328" s="36"/>
      <c r="M328" s="36"/>
      <c r="N328" s="33"/>
      <c r="O328" s="30"/>
      <c r="P328" s="37"/>
      <c r="Q328" s="42"/>
      <c r="R328" s="28"/>
      <c r="S328" s="28"/>
      <c r="T328" s="28"/>
      <c r="U328" s="28"/>
      <c r="V328" s="28"/>
      <c r="W328" s="29"/>
      <c r="X328" s="29"/>
      <c r="Y328" s="29"/>
      <c r="Z328" s="11"/>
    </row>
    <row r="329">
      <c r="A329" s="1"/>
      <c r="B329" s="1"/>
      <c r="C329" s="28"/>
      <c r="D329" s="28"/>
      <c r="E329" s="28"/>
      <c r="F329" s="28"/>
      <c r="G329" s="28"/>
      <c r="H329" s="33"/>
      <c r="I329" s="33"/>
      <c r="J329" s="5"/>
      <c r="K329" s="36"/>
      <c r="L329" s="36"/>
      <c r="M329" s="36"/>
      <c r="N329" s="33"/>
      <c r="O329" s="30"/>
      <c r="P329" s="37"/>
      <c r="Q329" s="42"/>
      <c r="R329" s="28"/>
      <c r="S329" s="28"/>
      <c r="T329" s="28"/>
      <c r="U329" s="28"/>
      <c r="V329" s="28"/>
      <c r="W329" s="29"/>
      <c r="X329" s="29"/>
      <c r="Y329" s="29"/>
      <c r="Z329" s="11"/>
    </row>
    <row r="330">
      <c r="A330" s="1"/>
      <c r="B330" s="1"/>
      <c r="C330" s="28"/>
      <c r="D330" s="28"/>
      <c r="E330" s="28"/>
      <c r="F330" s="28"/>
      <c r="G330" s="28"/>
      <c r="H330" s="33"/>
      <c r="I330" s="33"/>
      <c r="J330" s="5"/>
      <c r="K330" s="36"/>
      <c r="L330" s="36"/>
      <c r="M330" s="36"/>
      <c r="N330" s="33"/>
      <c r="O330" s="30"/>
      <c r="P330" s="37"/>
      <c r="Q330" s="42"/>
      <c r="R330" s="28"/>
      <c r="S330" s="28"/>
      <c r="T330" s="28"/>
      <c r="U330" s="28"/>
      <c r="V330" s="28"/>
      <c r="W330" s="29"/>
      <c r="X330" s="29"/>
      <c r="Y330" s="29"/>
      <c r="Z330" s="11"/>
    </row>
    <row r="331">
      <c r="A331" s="1"/>
      <c r="B331" s="1"/>
      <c r="C331" s="28"/>
      <c r="D331" s="28"/>
      <c r="E331" s="28"/>
      <c r="F331" s="28"/>
      <c r="G331" s="28"/>
      <c r="H331" s="33"/>
      <c r="I331" s="33"/>
      <c r="J331" s="5"/>
      <c r="K331" s="36"/>
      <c r="L331" s="36"/>
      <c r="M331" s="36"/>
      <c r="N331" s="33"/>
      <c r="O331" s="30"/>
      <c r="P331" s="37"/>
      <c r="Q331" s="42"/>
      <c r="R331" s="28"/>
      <c r="S331" s="28"/>
      <c r="T331" s="28"/>
      <c r="U331" s="28"/>
      <c r="V331" s="28"/>
      <c r="W331" s="29"/>
      <c r="X331" s="29"/>
      <c r="Y331" s="29"/>
      <c r="Z331" s="11"/>
    </row>
    <row r="332">
      <c r="A332" s="1"/>
      <c r="B332" s="1"/>
      <c r="C332" s="28"/>
      <c r="D332" s="28"/>
      <c r="E332" s="28"/>
      <c r="F332" s="28"/>
      <c r="G332" s="28"/>
      <c r="H332" s="33"/>
      <c r="I332" s="33"/>
      <c r="J332" s="5"/>
      <c r="K332" s="36"/>
      <c r="L332" s="36"/>
      <c r="M332" s="36"/>
      <c r="N332" s="33"/>
      <c r="O332" s="30"/>
      <c r="P332" s="37"/>
      <c r="Q332" s="42"/>
      <c r="R332" s="28"/>
      <c r="S332" s="28"/>
      <c r="T332" s="28"/>
      <c r="U332" s="28"/>
      <c r="V332" s="28"/>
      <c r="W332" s="29"/>
      <c r="X332" s="29"/>
      <c r="Y332" s="29"/>
      <c r="Z332" s="11"/>
    </row>
    <row r="333">
      <c r="A333" s="1"/>
      <c r="B333" s="1"/>
      <c r="C333" s="28"/>
      <c r="D333" s="28"/>
      <c r="E333" s="28"/>
      <c r="F333" s="28"/>
      <c r="G333" s="28"/>
      <c r="H333" s="33"/>
      <c r="I333" s="33"/>
      <c r="J333" s="5"/>
      <c r="K333" s="36"/>
      <c r="L333" s="36"/>
      <c r="M333" s="36"/>
      <c r="N333" s="33"/>
      <c r="O333" s="30"/>
      <c r="P333" s="37"/>
      <c r="Q333" s="42"/>
      <c r="R333" s="28"/>
      <c r="S333" s="28"/>
      <c r="T333" s="28"/>
      <c r="U333" s="28"/>
      <c r="V333" s="28"/>
      <c r="W333" s="29"/>
      <c r="X333" s="29"/>
      <c r="Y333" s="29"/>
      <c r="Z333" s="11"/>
    </row>
    <row r="334">
      <c r="A334" s="1"/>
      <c r="B334" s="1"/>
      <c r="C334" s="28"/>
      <c r="D334" s="28"/>
      <c r="E334" s="28"/>
      <c r="F334" s="28"/>
      <c r="G334" s="28"/>
      <c r="H334" s="33"/>
      <c r="I334" s="33"/>
      <c r="J334" s="5"/>
      <c r="K334" s="36"/>
      <c r="L334" s="36"/>
      <c r="M334" s="36"/>
      <c r="N334" s="33"/>
      <c r="O334" s="30"/>
      <c r="P334" s="37"/>
      <c r="Q334" s="42"/>
      <c r="R334" s="28"/>
      <c r="S334" s="28"/>
      <c r="T334" s="28"/>
      <c r="U334" s="28"/>
      <c r="V334" s="28"/>
      <c r="W334" s="29"/>
      <c r="X334" s="29"/>
      <c r="Y334" s="29"/>
      <c r="Z334" s="11"/>
    </row>
    <row r="335">
      <c r="A335" s="1"/>
      <c r="B335" s="1"/>
      <c r="C335" s="28"/>
      <c r="D335" s="28"/>
      <c r="E335" s="28"/>
      <c r="F335" s="28"/>
      <c r="G335" s="28"/>
      <c r="H335" s="33"/>
      <c r="I335" s="33"/>
      <c r="J335" s="5"/>
      <c r="K335" s="36"/>
      <c r="L335" s="36"/>
      <c r="M335" s="36"/>
      <c r="N335" s="33"/>
      <c r="O335" s="30"/>
      <c r="P335" s="37"/>
      <c r="Q335" s="42"/>
      <c r="R335" s="28"/>
      <c r="S335" s="28"/>
      <c r="T335" s="28"/>
      <c r="U335" s="28"/>
      <c r="V335" s="28"/>
      <c r="W335" s="29"/>
      <c r="X335" s="29"/>
      <c r="Y335" s="29"/>
      <c r="Z335" s="11"/>
    </row>
    <row r="336">
      <c r="A336" s="1"/>
      <c r="B336" s="1"/>
      <c r="C336" s="28"/>
      <c r="D336" s="28"/>
      <c r="E336" s="28"/>
      <c r="F336" s="28"/>
      <c r="G336" s="28"/>
      <c r="H336" s="33"/>
      <c r="I336" s="33"/>
      <c r="J336" s="5"/>
      <c r="K336" s="36"/>
      <c r="L336" s="36"/>
      <c r="M336" s="36"/>
      <c r="N336" s="33"/>
      <c r="O336" s="30"/>
      <c r="P336" s="37"/>
      <c r="Q336" s="42"/>
      <c r="R336" s="28"/>
      <c r="S336" s="28"/>
      <c r="T336" s="28"/>
      <c r="U336" s="28"/>
      <c r="V336" s="28"/>
      <c r="W336" s="29"/>
      <c r="X336" s="29"/>
      <c r="Y336" s="29"/>
      <c r="Z336" s="11"/>
    </row>
    <row r="337">
      <c r="A337" s="1"/>
      <c r="B337" s="1"/>
      <c r="C337" s="28"/>
      <c r="D337" s="28"/>
      <c r="E337" s="28"/>
      <c r="F337" s="28"/>
      <c r="G337" s="28"/>
      <c r="H337" s="33"/>
      <c r="I337" s="33"/>
      <c r="J337" s="5"/>
      <c r="K337" s="36"/>
      <c r="L337" s="36"/>
      <c r="M337" s="36"/>
      <c r="N337" s="33"/>
      <c r="O337" s="30"/>
      <c r="P337" s="37"/>
      <c r="Q337" s="42"/>
      <c r="R337" s="28"/>
      <c r="S337" s="28"/>
      <c r="T337" s="28"/>
      <c r="U337" s="28"/>
      <c r="V337" s="28"/>
      <c r="W337" s="29"/>
      <c r="X337" s="29"/>
      <c r="Y337" s="29"/>
      <c r="Z337" s="11"/>
    </row>
    <row r="338">
      <c r="A338" s="1"/>
      <c r="B338" s="1"/>
      <c r="C338" s="28"/>
      <c r="D338" s="28"/>
      <c r="E338" s="28"/>
      <c r="F338" s="28"/>
      <c r="G338" s="28"/>
      <c r="H338" s="33"/>
      <c r="I338" s="33"/>
      <c r="J338" s="5"/>
      <c r="K338" s="36"/>
      <c r="L338" s="36"/>
      <c r="M338" s="36"/>
      <c r="N338" s="33"/>
      <c r="O338" s="30"/>
      <c r="P338" s="37"/>
      <c r="Q338" s="42"/>
      <c r="R338" s="28"/>
      <c r="S338" s="28"/>
      <c r="T338" s="28"/>
      <c r="U338" s="28"/>
      <c r="V338" s="28"/>
      <c r="W338" s="29"/>
      <c r="X338" s="29"/>
      <c r="Y338" s="29"/>
      <c r="Z338" s="11"/>
    </row>
    <row r="339">
      <c r="A339" s="1"/>
      <c r="B339" s="1"/>
      <c r="C339" s="28"/>
      <c r="D339" s="28"/>
      <c r="E339" s="28"/>
      <c r="F339" s="28"/>
      <c r="G339" s="28"/>
      <c r="H339" s="33"/>
      <c r="I339" s="33"/>
      <c r="J339" s="5"/>
      <c r="K339" s="36"/>
      <c r="L339" s="36"/>
      <c r="M339" s="36"/>
      <c r="N339" s="33"/>
      <c r="O339" s="30"/>
      <c r="P339" s="37"/>
      <c r="Q339" s="42"/>
      <c r="R339" s="28"/>
      <c r="S339" s="28"/>
      <c r="T339" s="28"/>
      <c r="U339" s="28"/>
      <c r="V339" s="28"/>
      <c r="W339" s="29"/>
      <c r="X339" s="29"/>
      <c r="Y339" s="29"/>
      <c r="Z339" s="11"/>
    </row>
    <row r="340">
      <c r="A340" s="1"/>
      <c r="B340" s="1"/>
      <c r="C340" s="28"/>
      <c r="D340" s="28"/>
      <c r="E340" s="28"/>
      <c r="F340" s="28"/>
      <c r="G340" s="28"/>
      <c r="H340" s="33"/>
      <c r="I340" s="33"/>
      <c r="J340" s="5"/>
      <c r="K340" s="36"/>
      <c r="L340" s="36"/>
      <c r="M340" s="36"/>
      <c r="N340" s="33"/>
      <c r="O340" s="30"/>
      <c r="P340" s="37"/>
      <c r="Q340" s="42"/>
      <c r="R340" s="28"/>
      <c r="S340" s="28"/>
      <c r="T340" s="28"/>
      <c r="U340" s="28"/>
      <c r="V340" s="28"/>
      <c r="W340" s="29"/>
      <c r="X340" s="29"/>
      <c r="Y340" s="29"/>
      <c r="Z340" s="11"/>
    </row>
    <row r="341">
      <c r="A341" s="1"/>
      <c r="B341" s="1"/>
      <c r="C341" s="28"/>
      <c r="D341" s="28"/>
      <c r="E341" s="28"/>
      <c r="F341" s="28"/>
      <c r="G341" s="28"/>
      <c r="H341" s="33"/>
      <c r="I341" s="33"/>
      <c r="J341" s="5"/>
      <c r="K341" s="36"/>
      <c r="L341" s="36"/>
      <c r="M341" s="36"/>
      <c r="N341" s="33"/>
      <c r="O341" s="30"/>
      <c r="P341" s="37"/>
      <c r="Q341" s="42"/>
      <c r="R341" s="28"/>
      <c r="S341" s="28"/>
      <c r="T341" s="28"/>
      <c r="U341" s="28"/>
      <c r="V341" s="28"/>
      <c r="W341" s="29"/>
      <c r="X341" s="29"/>
      <c r="Y341" s="29"/>
      <c r="Z341" s="11"/>
    </row>
    <row r="342">
      <c r="A342" s="1"/>
      <c r="B342" s="1"/>
      <c r="C342" s="28"/>
      <c r="D342" s="28"/>
      <c r="E342" s="28"/>
      <c r="F342" s="28"/>
      <c r="G342" s="28"/>
      <c r="H342" s="33"/>
      <c r="I342" s="33"/>
      <c r="J342" s="5"/>
      <c r="K342" s="36"/>
      <c r="L342" s="36"/>
      <c r="M342" s="36"/>
      <c r="N342" s="33"/>
      <c r="O342" s="30"/>
      <c r="P342" s="37"/>
      <c r="Q342" s="42"/>
      <c r="R342" s="28"/>
      <c r="S342" s="28"/>
      <c r="T342" s="28"/>
      <c r="U342" s="28"/>
      <c r="V342" s="28"/>
      <c r="W342" s="29"/>
      <c r="X342" s="29"/>
      <c r="Y342" s="29"/>
      <c r="Z342" s="11"/>
    </row>
    <row r="343">
      <c r="A343" s="1"/>
      <c r="B343" s="1"/>
      <c r="C343" s="28"/>
      <c r="D343" s="28"/>
      <c r="E343" s="28"/>
      <c r="F343" s="28"/>
      <c r="G343" s="28"/>
      <c r="H343" s="33"/>
      <c r="I343" s="33"/>
      <c r="J343" s="5"/>
      <c r="K343" s="36"/>
      <c r="L343" s="36"/>
      <c r="M343" s="36"/>
      <c r="N343" s="33"/>
      <c r="O343" s="30"/>
      <c r="P343" s="37"/>
      <c r="Q343" s="42"/>
      <c r="R343" s="28"/>
      <c r="S343" s="28"/>
      <c r="T343" s="28"/>
      <c r="U343" s="28"/>
      <c r="V343" s="28"/>
      <c r="W343" s="29"/>
      <c r="X343" s="29"/>
      <c r="Y343" s="29"/>
      <c r="Z343" s="11"/>
    </row>
    <row r="344">
      <c r="A344" s="1"/>
      <c r="B344" s="1"/>
      <c r="C344" s="28"/>
      <c r="D344" s="28"/>
      <c r="E344" s="28"/>
      <c r="F344" s="28"/>
      <c r="G344" s="28"/>
      <c r="H344" s="33"/>
      <c r="I344" s="33"/>
      <c r="J344" s="5"/>
      <c r="K344" s="36"/>
      <c r="L344" s="36"/>
      <c r="M344" s="36"/>
      <c r="N344" s="33"/>
      <c r="O344" s="30"/>
      <c r="P344" s="37"/>
      <c r="Q344" s="42"/>
      <c r="R344" s="28"/>
      <c r="S344" s="28"/>
      <c r="T344" s="28"/>
      <c r="U344" s="28"/>
      <c r="V344" s="28"/>
      <c r="W344" s="29"/>
      <c r="X344" s="29"/>
      <c r="Y344" s="29"/>
      <c r="Z344" s="11"/>
    </row>
    <row r="345">
      <c r="A345" s="1"/>
      <c r="B345" s="1"/>
      <c r="C345" s="28"/>
      <c r="D345" s="28"/>
      <c r="E345" s="28"/>
      <c r="F345" s="28"/>
      <c r="G345" s="28"/>
      <c r="H345" s="33"/>
      <c r="I345" s="33"/>
      <c r="J345" s="5"/>
      <c r="K345" s="36"/>
      <c r="L345" s="36"/>
      <c r="M345" s="36"/>
      <c r="N345" s="33"/>
      <c r="O345" s="30"/>
      <c r="P345" s="37"/>
      <c r="Q345" s="42"/>
      <c r="R345" s="28"/>
      <c r="S345" s="28"/>
      <c r="T345" s="28"/>
      <c r="U345" s="28"/>
      <c r="V345" s="28"/>
      <c r="W345" s="29"/>
      <c r="X345" s="29"/>
      <c r="Y345" s="29"/>
      <c r="Z345" s="11"/>
    </row>
    <row r="346">
      <c r="A346" s="1"/>
      <c r="B346" s="1"/>
      <c r="C346" s="28"/>
      <c r="D346" s="28"/>
      <c r="E346" s="28"/>
      <c r="F346" s="28"/>
      <c r="G346" s="28"/>
      <c r="H346" s="33"/>
      <c r="I346" s="33"/>
      <c r="J346" s="5"/>
      <c r="K346" s="36"/>
      <c r="L346" s="36"/>
      <c r="M346" s="36"/>
      <c r="N346" s="33"/>
      <c r="O346" s="30"/>
      <c r="P346" s="37"/>
      <c r="Q346" s="42"/>
      <c r="R346" s="28"/>
      <c r="S346" s="28"/>
      <c r="T346" s="28"/>
      <c r="U346" s="28"/>
      <c r="V346" s="28"/>
      <c r="W346" s="29"/>
      <c r="X346" s="29"/>
      <c r="Y346" s="29"/>
      <c r="Z346" s="11"/>
    </row>
    <row r="347">
      <c r="A347" s="1"/>
      <c r="B347" s="1"/>
      <c r="C347" s="28"/>
      <c r="D347" s="28"/>
      <c r="E347" s="28"/>
      <c r="F347" s="28"/>
      <c r="G347" s="28"/>
      <c r="H347" s="33"/>
      <c r="I347" s="33"/>
      <c r="J347" s="5"/>
      <c r="K347" s="36"/>
      <c r="L347" s="36"/>
      <c r="M347" s="36"/>
      <c r="N347" s="33"/>
      <c r="O347" s="30"/>
      <c r="P347" s="37"/>
      <c r="Q347" s="42"/>
      <c r="R347" s="28"/>
      <c r="S347" s="28"/>
      <c r="T347" s="28"/>
      <c r="U347" s="28"/>
      <c r="V347" s="28"/>
      <c r="W347" s="29"/>
      <c r="X347" s="29"/>
      <c r="Y347" s="29"/>
      <c r="Z347" s="11"/>
    </row>
    <row r="348">
      <c r="A348" s="1"/>
      <c r="B348" s="1"/>
      <c r="C348" s="28"/>
      <c r="D348" s="28"/>
      <c r="E348" s="28"/>
      <c r="F348" s="28"/>
      <c r="G348" s="28"/>
      <c r="H348" s="33"/>
      <c r="I348" s="33"/>
      <c r="J348" s="5"/>
      <c r="K348" s="36"/>
      <c r="L348" s="36"/>
      <c r="M348" s="36"/>
      <c r="N348" s="33"/>
      <c r="O348" s="30"/>
      <c r="P348" s="37"/>
      <c r="Q348" s="42"/>
      <c r="R348" s="28"/>
      <c r="S348" s="28"/>
      <c r="T348" s="28"/>
      <c r="U348" s="28"/>
      <c r="V348" s="28"/>
      <c r="W348" s="29"/>
      <c r="X348" s="29"/>
      <c r="Y348" s="29"/>
      <c r="Z348" s="11"/>
    </row>
    <row r="349">
      <c r="A349" s="1"/>
      <c r="B349" s="1"/>
      <c r="C349" s="28"/>
      <c r="D349" s="28"/>
      <c r="E349" s="28"/>
      <c r="F349" s="28"/>
      <c r="G349" s="28"/>
      <c r="H349" s="33"/>
      <c r="I349" s="33"/>
      <c r="J349" s="5"/>
      <c r="K349" s="36"/>
      <c r="L349" s="36"/>
      <c r="M349" s="36"/>
      <c r="N349" s="33"/>
      <c r="O349" s="30"/>
      <c r="P349" s="37"/>
      <c r="Q349" s="42"/>
      <c r="R349" s="28"/>
      <c r="S349" s="28"/>
      <c r="T349" s="28"/>
      <c r="U349" s="28"/>
      <c r="V349" s="28"/>
      <c r="W349" s="29"/>
      <c r="X349" s="29"/>
      <c r="Y349" s="29"/>
      <c r="Z349" s="11"/>
    </row>
    <row r="350">
      <c r="A350" s="1"/>
      <c r="B350" s="1"/>
      <c r="C350" s="28"/>
      <c r="D350" s="28"/>
      <c r="E350" s="28"/>
      <c r="F350" s="28"/>
      <c r="G350" s="28"/>
      <c r="H350" s="33"/>
      <c r="I350" s="33"/>
      <c r="J350" s="5"/>
      <c r="K350" s="36"/>
      <c r="L350" s="36"/>
      <c r="M350" s="36"/>
      <c r="N350" s="33"/>
      <c r="O350" s="30"/>
      <c r="P350" s="37"/>
      <c r="Q350" s="42"/>
      <c r="R350" s="28"/>
      <c r="S350" s="28"/>
      <c r="T350" s="28"/>
      <c r="U350" s="28"/>
      <c r="V350" s="28"/>
      <c r="W350" s="29"/>
      <c r="X350" s="29"/>
      <c r="Y350" s="29"/>
      <c r="Z350" s="11"/>
    </row>
    <row r="351">
      <c r="A351" s="1"/>
      <c r="B351" s="1"/>
      <c r="C351" s="28"/>
      <c r="D351" s="28"/>
      <c r="E351" s="28"/>
      <c r="F351" s="28"/>
      <c r="G351" s="28"/>
      <c r="H351" s="33"/>
      <c r="I351" s="33"/>
      <c r="J351" s="5"/>
      <c r="K351" s="36"/>
      <c r="L351" s="36"/>
      <c r="M351" s="36"/>
      <c r="N351" s="33"/>
      <c r="O351" s="30"/>
      <c r="P351" s="37"/>
      <c r="Q351" s="42"/>
      <c r="R351" s="28"/>
      <c r="S351" s="28"/>
      <c r="T351" s="28"/>
      <c r="U351" s="28"/>
      <c r="V351" s="28"/>
      <c r="W351" s="29"/>
      <c r="X351" s="29"/>
      <c r="Y351" s="29"/>
      <c r="Z351" s="11"/>
    </row>
    <row r="352">
      <c r="A352" s="1"/>
      <c r="B352" s="1"/>
      <c r="C352" s="28"/>
      <c r="D352" s="28"/>
      <c r="E352" s="28"/>
      <c r="F352" s="28"/>
      <c r="G352" s="28"/>
      <c r="H352" s="33"/>
      <c r="I352" s="33"/>
      <c r="J352" s="5"/>
      <c r="K352" s="36"/>
      <c r="L352" s="36"/>
      <c r="M352" s="36"/>
      <c r="N352" s="33"/>
      <c r="O352" s="30"/>
      <c r="P352" s="37"/>
      <c r="Q352" s="42"/>
      <c r="R352" s="28"/>
      <c r="S352" s="28"/>
      <c r="T352" s="28"/>
      <c r="U352" s="28"/>
      <c r="V352" s="28"/>
      <c r="W352" s="29"/>
      <c r="X352" s="29"/>
      <c r="Y352" s="29"/>
      <c r="Z352" s="11"/>
    </row>
    <row r="353">
      <c r="A353" s="1"/>
      <c r="B353" s="1"/>
      <c r="C353" s="28"/>
      <c r="D353" s="28"/>
      <c r="E353" s="28"/>
      <c r="F353" s="28"/>
      <c r="G353" s="28"/>
      <c r="H353" s="33"/>
      <c r="I353" s="33"/>
      <c r="J353" s="5"/>
      <c r="K353" s="36"/>
      <c r="L353" s="36"/>
      <c r="M353" s="36"/>
      <c r="N353" s="33"/>
      <c r="O353" s="30"/>
      <c r="P353" s="37"/>
      <c r="Q353" s="42"/>
      <c r="R353" s="28"/>
      <c r="S353" s="28"/>
      <c r="T353" s="28"/>
      <c r="U353" s="28"/>
      <c r="V353" s="28"/>
      <c r="W353" s="29"/>
      <c r="X353" s="29"/>
      <c r="Y353" s="29"/>
      <c r="Z353" s="11"/>
    </row>
    <row r="354">
      <c r="A354" s="1"/>
      <c r="B354" s="1"/>
      <c r="C354" s="28"/>
      <c r="D354" s="28"/>
      <c r="E354" s="28"/>
      <c r="F354" s="28"/>
      <c r="G354" s="28"/>
      <c r="H354" s="33"/>
      <c r="I354" s="33"/>
      <c r="J354" s="5"/>
      <c r="K354" s="36"/>
      <c r="L354" s="36"/>
      <c r="M354" s="36"/>
      <c r="N354" s="33"/>
      <c r="O354" s="30"/>
      <c r="P354" s="37"/>
      <c r="Q354" s="42"/>
      <c r="R354" s="28"/>
      <c r="S354" s="28"/>
      <c r="T354" s="28"/>
      <c r="U354" s="28"/>
      <c r="V354" s="28"/>
      <c r="W354" s="29"/>
      <c r="X354" s="29"/>
      <c r="Y354" s="29"/>
      <c r="Z354" s="11"/>
    </row>
    <row r="355">
      <c r="A355" s="1"/>
      <c r="B355" s="1"/>
      <c r="C355" s="28"/>
      <c r="D355" s="28"/>
      <c r="E355" s="28"/>
      <c r="F355" s="28"/>
      <c r="G355" s="28"/>
      <c r="H355" s="33"/>
      <c r="I355" s="33"/>
      <c r="J355" s="5"/>
      <c r="K355" s="36"/>
      <c r="L355" s="36"/>
      <c r="M355" s="36"/>
      <c r="N355" s="33"/>
      <c r="O355" s="30"/>
      <c r="P355" s="37"/>
      <c r="Q355" s="42"/>
      <c r="R355" s="28"/>
      <c r="S355" s="28"/>
      <c r="T355" s="28"/>
      <c r="U355" s="28"/>
      <c r="V355" s="28"/>
      <c r="W355" s="29"/>
      <c r="X355" s="29"/>
      <c r="Y355" s="29"/>
      <c r="Z355" s="11"/>
    </row>
    <row r="356">
      <c r="A356" s="1"/>
      <c r="B356" s="1"/>
      <c r="C356" s="28"/>
      <c r="D356" s="28"/>
      <c r="E356" s="28"/>
      <c r="F356" s="28"/>
      <c r="G356" s="28"/>
      <c r="H356" s="33"/>
      <c r="I356" s="33"/>
      <c r="J356" s="5"/>
      <c r="K356" s="36"/>
      <c r="L356" s="36"/>
      <c r="M356" s="36"/>
      <c r="N356" s="33"/>
      <c r="O356" s="30"/>
      <c r="P356" s="37"/>
      <c r="Q356" s="42"/>
      <c r="R356" s="28"/>
      <c r="S356" s="28"/>
      <c r="T356" s="28"/>
      <c r="U356" s="28"/>
      <c r="V356" s="28"/>
      <c r="W356" s="29"/>
      <c r="X356" s="29"/>
      <c r="Y356" s="29"/>
      <c r="Z356" s="11"/>
    </row>
    <row r="357">
      <c r="A357" s="1"/>
      <c r="B357" s="1"/>
      <c r="C357" s="28"/>
      <c r="D357" s="28"/>
      <c r="E357" s="28"/>
      <c r="F357" s="28"/>
      <c r="G357" s="28"/>
      <c r="H357" s="33"/>
      <c r="I357" s="33"/>
      <c r="J357" s="5"/>
      <c r="K357" s="36"/>
      <c r="L357" s="36"/>
      <c r="M357" s="36"/>
      <c r="N357" s="33"/>
      <c r="O357" s="30"/>
      <c r="P357" s="37"/>
      <c r="Q357" s="42"/>
      <c r="R357" s="28"/>
      <c r="S357" s="28"/>
      <c r="T357" s="28"/>
      <c r="U357" s="28"/>
      <c r="V357" s="28"/>
      <c r="W357" s="29"/>
      <c r="X357" s="29"/>
      <c r="Y357" s="29"/>
      <c r="Z357" s="11"/>
    </row>
    <row r="358">
      <c r="A358" s="1"/>
      <c r="B358" s="1"/>
      <c r="C358" s="28"/>
      <c r="D358" s="28"/>
      <c r="E358" s="28"/>
      <c r="F358" s="28"/>
      <c r="G358" s="28"/>
      <c r="H358" s="33"/>
      <c r="I358" s="33"/>
      <c r="J358" s="5"/>
      <c r="K358" s="36"/>
      <c r="L358" s="36"/>
      <c r="M358" s="36"/>
      <c r="N358" s="33"/>
      <c r="O358" s="30"/>
      <c r="P358" s="37"/>
      <c r="Q358" s="42"/>
      <c r="R358" s="28"/>
      <c r="S358" s="28"/>
      <c r="T358" s="28"/>
      <c r="U358" s="28"/>
      <c r="V358" s="28"/>
      <c r="W358" s="29"/>
      <c r="X358" s="29"/>
      <c r="Y358" s="29"/>
      <c r="Z358" s="11"/>
    </row>
    <row r="359">
      <c r="A359" s="1"/>
      <c r="B359" s="1"/>
      <c r="C359" s="28"/>
      <c r="D359" s="28"/>
      <c r="E359" s="28"/>
      <c r="F359" s="28"/>
      <c r="G359" s="28"/>
      <c r="H359" s="33"/>
      <c r="I359" s="33"/>
      <c r="J359" s="5"/>
      <c r="K359" s="36"/>
      <c r="L359" s="36"/>
      <c r="M359" s="36"/>
      <c r="N359" s="33"/>
      <c r="O359" s="30"/>
      <c r="P359" s="37"/>
      <c r="Q359" s="42"/>
      <c r="R359" s="28"/>
      <c r="S359" s="28"/>
      <c r="T359" s="28"/>
      <c r="U359" s="28"/>
      <c r="V359" s="28"/>
      <c r="W359" s="29"/>
      <c r="X359" s="29"/>
      <c r="Y359" s="29"/>
      <c r="Z359" s="11"/>
    </row>
    <row r="360">
      <c r="A360" s="1"/>
      <c r="B360" s="1"/>
      <c r="C360" s="28"/>
      <c r="D360" s="28"/>
      <c r="E360" s="28"/>
      <c r="F360" s="28"/>
      <c r="G360" s="28"/>
      <c r="H360" s="33"/>
      <c r="I360" s="33"/>
      <c r="J360" s="5"/>
      <c r="K360" s="36"/>
      <c r="L360" s="36"/>
      <c r="M360" s="36"/>
      <c r="N360" s="33"/>
      <c r="O360" s="30"/>
      <c r="P360" s="37"/>
      <c r="Q360" s="42"/>
      <c r="R360" s="28"/>
      <c r="S360" s="28"/>
      <c r="T360" s="28"/>
      <c r="U360" s="28"/>
      <c r="V360" s="28"/>
      <c r="W360" s="29"/>
      <c r="X360" s="29"/>
      <c r="Y360" s="29"/>
      <c r="Z360" s="11"/>
    </row>
    <row r="361">
      <c r="A361" s="1"/>
      <c r="B361" s="1"/>
      <c r="C361" s="28"/>
      <c r="D361" s="28"/>
      <c r="E361" s="28"/>
      <c r="F361" s="28"/>
      <c r="G361" s="28"/>
      <c r="H361" s="33"/>
      <c r="I361" s="33"/>
      <c r="J361" s="5"/>
      <c r="K361" s="36"/>
      <c r="L361" s="36"/>
      <c r="M361" s="36"/>
      <c r="N361" s="33"/>
      <c r="O361" s="30"/>
      <c r="P361" s="37"/>
      <c r="Q361" s="42"/>
      <c r="R361" s="28"/>
      <c r="S361" s="28"/>
      <c r="T361" s="28"/>
      <c r="U361" s="28"/>
      <c r="V361" s="28"/>
      <c r="W361" s="29"/>
      <c r="X361" s="29"/>
      <c r="Y361" s="29"/>
      <c r="Z361" s="11"/>
    </row>
    <row r="362">
      <c r="A362" s="1"/>
      <c r="B362" s="1"/>
      <c r="C362" s="28"/>
      <c r="D362" s="28"/>
      <c r="E362" s="28"/>
      <c r="F362" s="28"/>
      <c r="G362" s="28"/>
      <c r="H362" s="33"/>
      <c r="I362" s="33"/>
      <c r="J362" s="5"/>
      <c r="K362" s="36"/>
      <c r="L362" s="36"/>
      <c r="M362" s="36"/>
      <c r="N362" s="33"/>
      <c r="O362" s="30"/>
      <c r="P362" s="37"/>
      <c r="Q362" s="42"/>
      <c r="R362" s="28"/>
      <c r="S362" s="28"/>
      <c r="T362" s="28"/>
      <c r="U362" s="28"/>
      <c r="V362" s="28"/>
      <c r="W362" s="29"/>
      <c r="X362" s="29"/>
      <c r="Y362" s="29"/>
      <c r="Z362" s="11"/>
    </row>
    <row r="363">
      <c r="A363" s="1"/>
      <c r="B363" s="1"/>
      <c r="C363" s="28"/>
      <c r="D363" s="28"/>
      <c r="E363" s="28"/>
      <c r="F363" s="28"/>
      <c r="G363" s="28"/>
      <c r="H363" s="33"/>
      <c r="I363" s="33"/>
      <c r="J363" s="5"/>
      <c r="K363" s="36"/>
      <c r="L363" s="36"/>
      <c r="M363" s="36"/>
      <c r="N363" s="33"/>
      <c r="O363" s="30"/>
      <c r="P363" s="37"/>
      <c r="Q363" s="42"/>
      <c r="R363" s="28"/>
      <c r="S363" s="28"/>
      <c r="T363" s="28"/>
      <c r="U363" s="28"/>
      <c r="V363" s="28"/>
      <c r="W363" s="29"/>
      <c r="X363" s="29"/>
      <c r="Y363" s="29"/>
      <c r="Z363" s="11"/>
    </row>
    <row r="364">
      <c r="A364" s="1"/>
      <c r="B364" s="1"/>
      <c r="C364" s="28"/>
      <c r="D364" s="28"/>
      <c r="E364" s="28"/>
      <c r="F364" s="28"/>
      <c r="G364" s="28"/>
      <c r="H364" s="33"/>
      <c r="I364" s="33"/>
      <c r="J364" s="5"/>
      <c r="K364" s="36"/>
      <c r="L364" s="36"/>
      <c r="M364" s="36"/>
      <c r="N364" s="33"/>
      <c r="O364" s="30"/>
      <c r="P364" s="37"/>
      <c r="Q364" s="42"/>
      <c r="R364" s="28"/>
      <c r="S364" s="28"/>
      <c r="T364" s="28"/>
      <c r="U364" s="28"/>
      <c r="V364" s="28"/>
      <c r="W364" s="29"/>
      <c r="X364" s="29"/>
      <c r="Y364" s="29"/>
      <c r="Z364" s="11"/>
    </row>
    <row r="365">
      <c r="A365" s="1"/>
      <c r="B365" s="1"/>
      <c r="C365" s="28"/>
      <c r="D365" s="28"/>
      <c r="E365" s="28"/>
      <c r="F365" s="28"/>
      <c r="G365" s="28"/>
      <c r="H365" s="33"/>
      <c r="I365" s="33"/>
      <c r="J365" s="5"/>
      <c r="K365" s="36"/>
      <c r="L365" s="36"/>
      <c r="M365" s="36"/>
      <c r="N365" s="33"/>
      <c r="O365" s="30"/>
      <c r="P365" s="37"/>
      <c r="Q365" s="42"/>
      <c r="R365" s="28"/>
      <c r="S365" s="28"/>
      <c r="T365" s="28"/>
      <c r="U365" s="28"/>
      <c r="V365" s="28"/>
      <c r="W365" s="29"/>
      <c r="X365" s="29"/>
      <c r="Y365" s="29"/>
      <c r="Z365" s="11"/>
    </row>
    <row r="366">
      <c r="A366" s="1"/>
      <c r="B366" s="1"/>
      <c r="C366" s="28"/>
      <c r="D366" s="28"/>
      <c r="E366" s="28"/>
      <c r="F366" s="28"/>
      <c r="G366" s="28"/>
      <c r="H366" s="33"/>
      <c r="I366" s="33"/>
      <c r="J366" s="5"/>
      <c r="K366" s="36"/>
      <c r="L366" s="36"/>
      <c r="M366" s="36"/>
      <c r="N366" s="33"/>
      <c r="O366" s="30"/>
      <c r="P366" s="37"/>
      <c r="Q366" s="42"/>
      <c r="R366" s="28"/>
      <c r="S366" s="28"/>
      <c r="T366" s="28"/>
      <c r="U366" s="28"/>
      <c r="V366" s="28"/>
      <c r="W366" s="29"/>
      <c r="X366" s="29"/>
      <c r="Y366" s="29"/>
      <c r="Z366" s="11"/>
    </row>
    <row r="367">
      <c r="A367" s="1"/>
      <c r="B367" s="1"/>
      <c r="C367" s="28"/>
      <c r="D367" s="28"/>
      <c r="E367" s="28"/>
      <c r="F367" s="28"/>
      <c r="G367" s="28"/>
      <c r="H367" s="33"/>
      <c r="I367" s="33"/>
      <c r="J367" s="5"/>
      <c r="K367" s="36"/>
      <c r="L367" s="36"/>
      <c r="M367" s="36"/>
      <c r="N367" s="33"/>
      <c r="O367" s="30"/>
      <c r="P367" s="37"/>
      <c r="Q367" s="42"/>
      <c r="R367" s="28"/>
      <c r="S367" s="28"/>
      <c r="T367" s="28"/>
      <c r="U367" s="28"/>
      <c r="V367" s="28"/>
      <c r="W367" s="29"/>
      <c r="X367" s="29"/>
      <c r="Y367" s="29"/>
      <c r="Z367" s="11"/>
    </row>
    <row r="368">
      <c r="A368" s="1"/>
      <c r="B368" s="1"/>
      <c r="C368" s="28"/>
      <c r="D368" s="28"/>
      <c r="E368" s="28"/>
      <c r="F368" s="28"/>
      <c r="G368" s="28"/>
      <c r="H368" s="33"/>
      <c r="I368" s="33"/>
      <c r="J368" s="5"/>
      <c r="K368" s="36"/>
      <c r="L368" s="36"/>
      <c r="M368" s="36"/>
      <c r="N368" s="33"/>
      <c r="O368" s="30"/>
      <c r="P368" s="37"/>
      <c r="Q368" s="42"/>
      <c r="R368" s="28"/>
      <c r="S368" s="28"/>
      <c r="T368" s="28"/>
      <c r="U368" s="28"/>
      <c r="V368" s="28"/>
      <c r="W368" s="29"/>
      <c r="X368" s="29"/>
      <c r="Y368" s="29"/>
      <c r="Z368" s="11"/>
    </row>
    <row r="369">
      <c r="A369" s="1"/>
      <c r="B369" s="1"/>
      <c r="C369" s="28"/>
      <c r="D369" s="28"/>
      <c r="E369" s="28"/>
      <c r="F369" s="28"/>
      <c r="G369" s="28"/>
      <c r="H369" s="33"/>
      <c r="I369" s="33"/>
      <c r="J369" s="5"/>
      <c r="K369" s="36"/>
      <c r="L369" s="36"/>
      <c r="M369" s="36"/>
      <c r="N369" s="33"/>
      <c r="O369" s="30"/>
      <c r="P369" s="37"/>
      <c r="Q369" s="42"/>
      <c r="R369" s="28"/>
      <c r="S369" s="28"/>
      <c r="T369" s="28"/>
      <c r="U369" s="28"/>
      <c r="V369" s="28"/>
      <c r="W369" s="29"/>
      <c r="X369" s="29"/>
      <c r="Y369" s="29"/>
      <c r="Z369" s="11"/>
    </row>
    <row r="370">
      <c r="A370" s="1"/>
      <c r="B370" s="1"/>
      <c r="C370" s="28"/>
      <c r="D370" s="28"/>
      <c r="E370" s="28"/>
      <c r="F370" s="28"/>
      <c r="G370" s="28"/>
      <c r="H370" s="33"/>
      <c r="I370" s="33"/>
      <c r="J370" s="5"/>
      <c r="K370" s="36"/>
      <c r="L370" s="36"/>
      <c r="M370" s="36"/>
      <c r="N370" s="33"/>
      <c r="O370" s="30"/>
      <c r="P370" s="37"/>
      <c r="Q370" s="42"/>
      <c r="R370" s="28"/>
      <c r="S370" s="28"/>
      <c r="T370" s="28"/>
      <c r="U370" s="28"/>
      <c r="V370" s="28"/>
      <c r="W370" s="29"/>
      <c r="X370" s="29"/>
      <c r="Y370" s="29"/>
      <c r="Z370" s="11"/>
    </row>
    <row r="371">
      <c r="A371" s="1"/>
      <c r="B371" s="1"/>
      <c r="C371" s="28"/>
      <c r="D371" s="28"/>
      <c r="E371" s="28"/>
      <c r="F371" s="28"/>
      <c r="G371" s="28"/>
      <c r="H371" s="33"/>
      <c r="I371" s="33"/>
      <c r="J371" s="5"/>
      <c r="K371" s="36"/>
      <c r="L371" s="36"/>
      <c r="M371" s="36"/>
      <c r="N371" s="33"/>
      <c r="O371" s="30"/>
      <c r="P371" s="37"/>
      <c r="Q371" s="42"/>
      <c r="R371" s="28"/>
      <c r="S371" s="28"/>
      <c r="T371" s="28"/>
      <c r="U371" s="28"/>
      <c r="V371" s="28"/>
      <c r="W371" s="29"/>
      <c r="X371" s="29"/>
      <c r="Y371" s="29"/>
      <c r="Z371" s="11"/>
    </row>
    <row r="372">
      <c r="A372" s="1"/>
      <c r="B372" s="1"/>
      <c r="C372" s="28"/>
      <c r="D372" s="28"/>
      <c r="E372" s="28"/>
      <c r="F372" s="28"/>
      <c r="G372" s="28"/>
      <c r="H372" s="33"/>
      <c r="I372" s="33"/>
      <c r="J372" s="5"/>
      <c r="K372" s="36"/>
      <c r="L372" s="36"/>
      <c r="M372" s="36"/>
      <c r="N372" s="33"/>
      <c r="O372" s="30"/>
      <c r="P372" s="37"/>
      <c r="Q372" s="42"/>
      <c r="R372" s="28"/>
      <c r="S372" s="28"/>
      <c r="T372" s="28"/>
      <c r="U372" s="28"/>
      <c r="V372" s="28"/>
      <c r="W372" s="29"/>
      <c r="X372" s="29"/>
      <c r="Y372" s="29"/>
      <c r="Z372" s="11"/>
    </row>
    <row r="373">
      <c r="A373" s="1"/>
      <c r="B373" s="1"/>
      <c r="C373" s="28"/>
      <c r="D373" s="28"/>
      <c r="E373" s="28"/>
      <c r="F373" s="28"/>
      <c r="G373" s="28"/>
      <c r="H373" s="33"/>
      <c r="I373" s="33"/>
      <c r="J373" s="5"/>
      <c r="K373" s="36"/>
      <c r="L373" s="36"/>
      <c r="M373" s="36"/>
      <c r="N373" s="33"/>
      <c r="O373" s="30"/>
      <c r="P373" s="37"/>
      <c r="Q373" s="42"/>
      <c r="R373" s="28"/>
      <c r="S373" s="28"/>
      <c r="T373" s="28"/>
      <c r="U373" s="28"/>
      <c r="V373" s="28"/>
      <c r="W373" s="29"/>
      <c r="X373" s="29"/>
      <c r="Y373" s="29"/>
      <c r="Z373" s="11"/>
    </row>
    <row r="374">
      <c r="A374" s="1"/>
      <c r="B374" s="1"/>
      <c r="C374" s="28"/>
      <c r="D374" s="28"/>
      <c r="E374" s="28"/>
      <c r="F374" s="28"/>
      <c r="G374" s="28"/>
      <c r="H374" s="33"/>
      <c r="I374" s="33"/>
      <c r="J374" s="5"/>
      <c r="K374" s="36"/>
      <c r="L374" s="36"/>
      <c r="M374" s="36"/>
      <c r="N374" s="33"/>
      <c r="O374" s="30"/>
      <c r="P374" s="37"/>
      <c r="Q374" s="42"/>
      <c r="R374" s="28"/>
      <c r="S374" s="28"/>
      <c r="T374" s="28"/>
      <c r="U374" s="28"/>
      <c r="V374" s="28"/>
      <c r="W374" s="29"/>
      <c r="X374" s="29"/>
      <c r="Y374" s="29"/>
      <c r="Z374" s="11"/>
    </row>
    <row r="375">
      <c r="A375" s="1"/>
      <c r="B375" s="1"/>
      <c r="C375" s="28"/>
      <c r="D375" s="28"/>
      <c r="E375" s="28"/>
      <c r="F375" s="28"/>
      <c r="G375" s="28"/>
      <c r="H375" s="33"/>
      <c r="I375" s="33"/>
      <c r="J375" s="5"/>
      <c r="K375" s="36"/>
      <c r="L375" s="36"/>
      <c r="M375" s="36"/>
      <c r="N375" s="33"/>
      <c r="O375" s="30"/>
      <c r="P375" s="37"/>
      <c r="Q375" s="42"/>
      <c r="R375" s="28"/>
      <c r="S375" s="28"/>
      <c r="T375" s="28"/>
      <c r="U375" s="28"/>
      <c r="V375" s="28"/>
      <c r="W375" s="29"/>
      <c r="X375" s="29"/>
      <c r="Y375" s="29"/>
      <c r="Z375" s="11"/>
    </row>
    <row r="376">
      <c r="A376" s="1"/>
      <c r="B376" s="1"/>
      <c r="C376" s="28"/>
      <c r="D376" s="28"/>
      <c r="E376" s="28"/>
      <c r="F376" s="28"/>
      <c r="G376" s="28"/>
      <c r="H376" s="33"/>
      <c r="I376" s="33"/>
      <c r="J376" s="5"/>
      <c r="K376" s="36"/>
      <c r="L376" s="36"/>
      <c r="M376" s="36"/>
      <c r="N376" s="33"/>
      <c r="O376" s="30"/>
      <c r="P376" s="37"/>
      <c r="Q376" s="42"/>
      <c r="R376" s="28"/>
      <c r="S376" s="28"/>
      <c r="T376" s="28"/>
      <c r="U376" s="28"/>
      <c r="V376" s="28"/>
      <c r="W376" s="29"/>
      <c r="X376" s="29"/>
      <c r="Y376" s="29"/>
      <c r="Z376" s="11"/>
    </row>
    <row r="377">
      <c r="A377" s="1"/>
      <c r="B377" s="1"/>
      <c r="C377" s="28"/>
      <c r="D377" s="28"/>
      <c r="E377" s="28"/>
      <c r="F377" s="28"/>
      <c r="G377" s="28"/>
      <c r="H377" s="33"/>
      <c r="I377" s="33"/>
      <c r="J377" s="5"/>
      <c r="K377" s="36"/>
      <c r="L377" s="36"/>
      <c r="M377" s="36"/>
      <c r="N377" s="33"/>
      <c r="O377" s="30"/>
      <c r="P377" s="37"/>
      <c r="Q377" s="42"/>
      <c r="R377" s="28"/>
      <c r="S377" s="28"/>
      <c r="T377" s="28"/>
      <c r="U377" s="28"/>
      <c r="V377" s="28"/>
      <c r="W377" s="29"/>
      <c r="X377" s="29"/>
      <c r="Y377" s="29"/>
      <c r="Z377" s="11"/>
    </row>
    <row r="378">
      <c r="A378" s="1"/>
      <c r="B378" s="1"/>
      <c r="C378" s="28"/>
      <c r="D378" s="28"/>
      <c r="E378" s="28"/>
      <c r="F378" s="28"/>
      <c r="G378" s="28"/>
      <c r="H378" s="33"/>
      <c r="I378" s="33"/>
      <c r="J378" s="5"/>
      <c r="K378" s="36"/>
      <c r="L378" s="36"/>
      <c r="M378" s="36"/>
      <c r="N378" s="33"/>
      <c r="O378" s="30"/>
      <c r="P378" s="37"/>
      <c r="Q378" s="42"/>
      <c r="R378" s="28"/>
      <c r="S378" s="28"/>
      <c r="T378" s="28"/>
      <c r="U378" s="28"/>
      <c r="V378" s="28"/>
      <c r="W378" s="29"/>
      <c r="X378" s="29"/>
      <c r="Y378" s="29"/>
      <c r="Z378" s="11"/>
    </row>
    <row r="379">
      <c r="A379" s="1"/>
      <c r="B379" s="1"/>
      <c r="C379" s="28"/>
      <c r="D379" s="28"/>
      <c r="E379" s="28"/>
      <c r="F379" s="28"/>
      <c r="G379" s="28"/>
      <c r="H379" s="33"/>
      <c r="I379" s="33"/>
      <c r="J379" s="5"/>
      <c r="K379" s="36"/>
      <c r="L379" s="36"/>
      <c r="M379" s="36"/>
      <c r="N379" s="33"/>
      <c r="O379" s="30"/>
      <c r="P379" s="37"/>
      <c r="Q379" s="42"/>
      <c r="R379" s="28"/>
      <c r="S379" s="28"/>
      <c r="T379" s="28"/>
      <c r="U379" s="28"/>
      <c r="V379" s="28"/>
      <c r="W379" s="29"/>
      <c r="X379" s="29"/>
      <c r="Y379" s="29"/>
      <c r="Z379" s="11"/>
    </row>
    <row r="380">
      <c r="A380" s="1"/>
      <c r="B380" s="1"/>
      <c r="C380" s="28"/>
      <c r="D380" s="28"/>
      <c r="E380" s="28"/>
      <c r="F380" s="28"/>
      <c r="G380" s="28"/>
      <c r="H380" s="33"/>
      <c r="I380" s="33"/>
      <c r="J380" s="5"/>
      <c r="K380" s="36"/>
      <c r="L380" s="36"/>
      <c r="M380" s="36"/>
      <c r="N380" s="33"/>
      <c r="O380" s="30"/>
      <c r="P380" s="37"/>
      <c r="Q380" s="42"/>
      <c r="R380" s="28"/>
      <c r="S380" s="28"/>
      <c r="T380" s="28"/>
      <c r="U380" s="28"/>
      <c r="V380" s="28"/>
      <c r="W380" s="29"/>
      <c r="X380" s="29"/>
      <c r="Y380" s="29"/>
      <c r="Z380" s="11"/>
    </row>
    <row r="381">
      <c r="A381" s="1"/>
      <c r="B381" s="1"/>
      <c r="C381" s="28"/>
      <c r="D381" s="28"/>
      <c r="E381" s="28"/>
      <c r="F381" s="28"/>
      <c r="G381" s="28"/>
      <c r="H381" s="33"/>
      <c r="I381" s="33"/>
      <c r="J381" s="5"/>
      <c r="K381" s="36"/>
      <c r="L381" s="36"/>
      <c r="M381" s="36"/>
      <c r="N381" s="33"/>
      <c r="O381" s="30"/>
      <c r="P381" s="37"/>
      <c r="Q381" s="42"/>
      <c r="R381" s="28"/>
      <c r="S381" s="28"/>
      <c r="T381" s="28"/>
      <c r="U381" s="28"/>
      <c r="V381" s="28"/>
      <c r="W381" s="29"/>
      <c r="X381" s="29"/>
      <c r="Y381" s="29"/>
      <c r="Z381" s="11"/>
    </row>
    <row r="382">
      <c r="A382" s="1"/>
      <c r="B382" s="1"/>
      <c r="C382" s="28"/>
      <c r="D382" s="28"/>
      <c r="E382" s="28"/>
      <c r="F382" s="28"/>
      <c r="G382" s="28"/>
      <c r="H382" s="33"/>
      <c r="I382" s="33"/>
      <c r="J382" s="5"/>
      <c r="K382" s="36"/>
      <c r="L382" s="36"/>
      <c r="M382" s="36"/>
      <c r="N382" s="33"/>
      <c r="O382" s="30"/>
      <c r="P382" s="37"/>
      <c r="Q382" s="42"/>
      <c r="R382" s="28"/>
      <c r="S382" s="28"/>
      <c r="T382" s="28"/>
      <c r="U382" s="28"/>
      <c r="V382" s="28"/>
      <c r="W382" s="29"/>
      <c r="X382" s="29"/>
      <c r="Y382" s="29"/>
      <c r="Z382" s="11"/>
    </row>
    <row r="383">
      <c r="A383" s="1"/>
      <c r="B383" s="1"/>
      <c r="C383" s="28"/>
      <c r="D383" s="28"/>
      <c r="E383" s="28"/>
      <c r="F383" s="28"/>
      <c r="G383" s="28"/>
      <c r="H383" s="33"/>
      <c r="I383" s="33"/>
      <c r="J383" s="5"/>
      <c r="K383" s="36"/>
      <c r="L383" s="36"/>
      <c r="M383" s="36"/>
      <c r="N383" s="33"/>
      <c r="O383" s="30"/>
      <c r="P383" s="37"/>
      <c r="Q383" s="42"/>
      <c r="R383" s="28"/>
      <c r="S383" s="28"/>
      <c r="T383" s="28"/>
      <c r="U383" s="28"/>
      <c r="V383" s="28"/>
      <c r="W383" s="29"/>
      <c r="X383" s="29"/>
      <c r="Y383" s="29"/>
      <c r="Z383" s="11"/>
    </row>
    <row r="384">
      <c r="A384" s="1"/>
      <c r="B384" s="1"/>
      <c r="C384" s="28"/>
      <c r="D384" s="28"/>
      <c r="E384" s="28"/>
      <c r="F384" s="28"/>
      <c r="G384" s="28"/>
      <c r="H384" s="33"/>
      <c r="I384" s="33"/>
      <c r="J384" s="5"/>
      <c r="K384" s="36"/>
      <c r="L384" s="36"/>
      <c r="M384" s="36"/>
      <c r="N384" s="33"/>
      <c r="O384" s="30"/>
      <c r="P384" s="37"/>
      <c r="Q384" s="42"/>
      <c r="R384" s="28"/>
      <c r="S384" s="28"/>
      <c r="T384" s="28"/>
      <c r="U384" s="28"/>
      <c r="V384" s="28"/>
      <c r="W384" s="29"/>
      <c r="X384" s="29"/>
      <c r="Y384" s="29"/>
      <c r="Z384" s="11"/>
    </row>
    <row r="385">
      <c r="A385" s="1"/>
      <c r="B385" s="1"/>
      <c r="C385" s="28"/>
      <c r="D385" s="28"/>
      <c r="E385" s="28"/>
      <c r="F385" s="28"/>
      <c r="G385" s="28"/>
      <c r="H385" s="33"/>
      <c r="I385" s="33"/>
      <c r="J385" s="5"/>
      <c r="K385" s="36"/>
      <c r="L385" s="36"/>
      <c r="M385" s="36"/>
      <c r="N385" s="33"/>
      <c r="O385" s="30"/>
      <c r="P385" s="37"/>
      <c r="Q385" s="42"/>
      <c r="R385" s="28"/>
      <c r="S385" s="28"/>
      <c r="T385" s="28"/>
      <c r="U385" s="28"/>
      <c r="V385" s="28"/>
      <c r="W385" s="29"/>
      <c r="X385" s="29"/>
      <c r="Y385" s="29"/>
      <c r="Z385" s="11"/>
    </row>
    <row r="386">
      <c r="A386" s="1"/>
      <c r="B386" s="1"/>
      <c r="C386" s="28"/>
      <c r="D386" s="28"/>
      <c r="E386" s="28"/>
      <c r="F386" s="28"/>
      <c r="G386" s="28"/>
      <c r="H386" s="33"/>
      <c r="I386" s="33"/>
      <c r="J386" s="5"/>
      <c r="K386" s="36"/>
      <c r="L386" s="36"/>
      <c r="M386" s="36"/>
      <c r="N386" s="33"/>
      <c r="O386" s="30"/>
      <c r="P386" s="37"/>
      <c r="Q386" s="42"/>
      <c r="R386" s="28"/>
      <c r="S386" s="28"/>
      <c r="T386" s="28"/>
      <c r="U386" s="28"/>
      <c r="V386" s="28"/>
      <c r="W386" s="29"/>
      <c r="X386" s="29"/>
      <c r="Y386" s="29"/>
      <c r="Z386" s="11"/>
    </row>
    <row r="387">
      <c r="A387" s="1"/>
      <c r="B387" s="1"/>
      <c r="C387" s="28"/>
      <c r="D387" s="28"/>
      <c r="E387" s="28"/>
      <c r="F387" s="28"/>
      <c r="G387" s="28"/>
      <c r="H387" s="33"/>
      <c r="I387" s="33"/>
      <c r="J387" s="5"/>
      <c r="K387" s="36"/>
      <c r="L387" s="36"/>
      <c r="M387" s="36"/>
      <c r="N387" s="33"/>
      <c r="O387" s="30"/>
      <c r="P387" s="37"/>
      <c r="Q387" s="42"/>
      <c r="R387" s="28"/>
      <c r="S387" s="28"/>
      <c r="T387" s="28"/>
      <c r="U387" s="28"/>
      <c r="V387" s="28"/>
      <c r="W387" s="29"/>
      <c r="X387" s="29"/>
      <c r="Y387" s="29"/>
      <c r="Z387" s="11"/>
    </row>
    <row r="388">
      <c r="A388" s="1"/>
      <c r="B388" s="1"/>
      <c r="C388" s="28"/>
      <c r="D388" s="28"/>
      <c r="E388" s="28"/>
      <c r="F388" s="28"/>
      <c r="G388" s="28"/>
      <c r="H388" s="33"/>
      <c r="I388" s="33"/>
      <c r="J388" s="5"/>
      <c r="K388" s="36"/>
      <c r="L388" s="36"/>
      <c r="M388" s="36"/>
      <c r="N388" s="33"/>
      <c r="O388" s="30"/>
      <c r="P388" s="37"/>
      <c r="Q388" s="42"/>
      <c r="R388" s="28"/>
      <c r="S388" s="28"/>
      <c r="T388" s="28"/>
      <c r="U388" s="28"/>
      <c r="V388" s="28"/>
      <c r="W388" s="29"/>
      <c r="X388" s="29"/>
      <c r="Y388" s="29"/>
      <c r="Z388" s="11"/>
    </row>
    <row r="389">
      <c r="A389" s="1"/>
      <c r="B389" s="1"/>
      <c r="C389" s="28"/>
      <c r="D389" s="28"/>
      <c r="E389" s="28"/>
      <c r="F389" s="28"/>
      <c r="G389" s="28"/>
      <c r="H389" s="33"/>
      <c r="I389" s="33"/>
      <c r="J389" s="5"/>
      <c r="K389" s="36"/>
      <c r="L389" s="36"/>
      <c r="M389" s="36"/>
      <c r="N389" s="33"/>
      <c r="O389" s="30"/>
      <c r="P389" s="37"/>
      <c r="Q389" s="42"/>
      <c r="R389" s="28"/>
      <c r="S389" s="28"/>
      <c r="T389" s="28"/>
      <c r="U389" s="28"/>
      <c r="V389" s="28"/>
      <c r="W389" s="29"/>
      <c r="X389" s="29"/>
      <c r="Y389" s="29"/>
      <c r="Z389" s="11"/>
    </row>
    <row r="390">
      <c r="A390" s="1"/>
      <c r="B390" s="1"/>
      <c r="C390" s="28"/>
      <c r="D390" s="28"/>
      <c r="E390" s="28"/>
      <c r="F390" s="28"/>
      <c r="G390" s="28"/>
      <c r="H390" s="33"/>
      <c r="I390" s="33"/>
      <c r="J390" s="5"/>
      <c r="K390" s="36"/>
      <c r="L390" s="36"/>
      <c r="M390" s="36"/>
      <c r="N390" s="33"/>
      <c r="O390" s="30"/>
      <c r="P390" s="37"/>
      <c r="Q390" s="42"/>
      <c r="R390" s="28"/>
      <c r="S390" s="28"/>
      <c r="T390" s="28"/>
      <c r="U390" s="28"/>
      <c r="V390" s="28"/>
      <c r="W390" s="29"/>
      <c r="X390" s="29"/>
      <c r="Y390" s="29"/>
      <c r="Z390" s="11"/>
    </row>
    <row r="391">
      <c r="A391" s="1"/>
      <c r="B391" s="1"/>
      <c r="C391" s="28"/>
      <c r="D391" s="28"/>
      <c r="E391" s="28"/>
      <c r="F391" s="28"/>
      <c r="G391" s="28"/>
      <c r="H391" s="33"/>
      <c r="I391" s="33"/>
      <c r="J391" s="5"/>
      <c r="K391" s="36"/>
      <c r="L391" s="36"/>
      <c r="M391" s="36"/>
      <c r="N391" s="33"/>
      <c r="O391" s="30"/>
      <c r="P391" s="37"/>
      <c r="Q391" s="42"/>
      <c r="R391" s="28"/>
      <c r="S391" s="28"/>
      <c r="T391" s="28"/>
      <c r="U391" s="28"/>
      <c r="V391" s="28"/>
      <c r="W391" s="29"/>
      <c r="X391" s="29"/>
      <c r="Y391" s="29"/>
      <c r="Z391" s="11"/>
    </row>
    <row r="392">
      <c r="A392" s="1"/>
      <c r="B392" s="1"/>
      <c r="C392" s="28"/>
      <c r="D392" s="28"/>
      <c r="E392" s="28"/>
      <c r="F392" s="28"/>
      <c r="G392" s="28"/>
      <c r="H392" s="33"/>
      <c r="I392" s="33"/>
      <c r="J392" s="5"/>
      <c r="K392" s="36"/>
      <c r="L392" s="36"/>
      <c r="M392" s="36"/>
      <c r="N392" s="33"/>
      <c r="O392" s="30"/>
      <c r="P392" s="37"/>
      <c r="Q392" s="42"/>
      <c r="R392" s="28"/>
      <c r="S392" s="28"/>
      <c r="T392" s="28"/>
      <c r="U392" s="28"/>
      <c r="V392" s="28"/>
      <c r="W392" s="29"/>
      <c r="X392" s="29"/>
      <c r="Y392" s="29"/>
      <c r="Z392" s="11"/>
    </row>
    <row r="393">
      <c r="A393" s="1"/>
      <c r="B393" s="1"/>
      <c r="C393" s="28"/>
      <c r="D393" s="28"/>
      <c r="E393" s="28"/>
      <c r="F393" s="28"/>
      <c r="G393" s="28"/>
      <c r="H393" s="33"/>
      <c r="I393" s="33"/>
      <c r="J393" s="5"/>
      <c r="K393" s="36"/>
      <c r="L393" s="36"/>
      <c r="M393" s="36"/>
      <c r="N393" s="33"/>
      <c r="O393" s="30"/>
      <c r="P393" s="37"/>
      <c r="Q393" s="42"/>
      <c r="R393" s="28"/>
      <c r="S393" s="28"/>
      <c r="T393" s="28"/>
      <c r="U393" s="28"/>
      <c r="V393" s="28"/>
      <c r="W393" s="29"/>
      <c r="X393" s="29"/>
      <c r="Y393" s="29"/>
      <c r="Z393" s="11"/>
    </row>
    <row r="394">
      <c r="A394" s="1"/>
      <c r="B394" s="1"/>
      <c r="C394" s="28"/>
      <c r="D394" s="28"/>
      <c r="E394" s="28"/>
      <c r="F394" s="28"/>
      <c r="G394" s="28"/>
      <c r="H394" s="33"/>
      <c r="I394" s="33"/>
      <c r="J394" s="5"/>
      <c r="K394" s="36"/>
      <c r="L394" s="36"/>
      <c r="M394" s="36"/>
      <c r="N394" s="33"/>
      <c r="O394" s="30"/>
      <c r="P394" s="37"/>
      <c r="Q394" s="42"/>
      <c r="R394" s="28"/>
      <c r="S394" s="28"/>
      <c r="T394" s="28"/>
      <c r="U394" s="28"/>
      <c r="V394" s="28"/>
      <c r="W394" s="29"/>
      <c r="X394" s="29"/>
      <c r="Y394" s="29"/>
      <c r="Z394" s="11"/>
    </row>
    <row r="395">
      <c r="A395" s="1"/>
      <c r="B395" s="1"/>
      <c r="C395" s="28"/>
      <c r="D395" s="28"/>
      <c r="E395" s="28"/>
      <c r="F395" s="28"/>
      <c r="G395" s="28"/>
      <c r="H395" s="33"/>
      <c r="I395" s="33"/>
      <c r="J395" s="5"/>
      <c r="K395" s="36"/>
      <c r="L395" s="36"/>
      <c r="M395" s="36"/>
      <c r="N395" s="33"/>
      <c r="O395" s="30"/>
      <c r="P395" s="37"/>
      <c r="Q395" s="42"/>
      <c r="R395" s="28"/>
      <c r="S395" s="28"/>
      <c r="T395" s="28"/>
      <c r="U395" s="28"/>
      <c r="V395" s="28"/>
      <c r="W395" s="29"/>
      <c r="X395" s="29"/>
      <c r="Y395" s="29"/>
      <c r="Z395" s="11"/>
    </row>
    <row r="396">
      <c r="A396" s="1"/>
      <c r="B396" s="1"/>
      <c r="C396" s="28"/>
      <c r="D396" s="28"/>
      <c r="E396" s="28"/>
      <c r="F396" s="28"/>
      <c r="G396" s="28"/>
      <c r="H396" s="33"/>
      <c r="I396" s="33"/>
      <c r="J396" s="5"/>
      <c r="K396" s="36"/>
      <c r="L396" s="36"/>
      <c r="M396" s="36"/>
      <c r="N396" s="33"/>
      <c r="O396" s="30"/>
      <c r="P396" s="37"/>
      <c r="Q396" s="42"/>
      <c r="R396" s="28"/>
      <c r="S396" s="28"/>
      <c r="T396" s="28"/>
      <c r="U396" s="28"/>
      <c r="V396" s="28"/>
      <c r="W396" s="29"/>
      <c r="X396" s="29"/>
      <c r="Y396" s="29"/>
      <c r="Z396" s="11"/>
    </row>
    <row r="397">
      <c r="A397" s="1"/>
      <c r="B397" s="1"/>
      <c r="C397" s="28"/>
      <c r="D397" s="28"/>
      <c r="E397" s="28"/>
      <c r="F397" s="28"/>
      <c r="G397" s="28"/>
      <c r="H397" s="33"/>
      <c r="I397" s="33"/>
      <c r="J397" s="5"/>
      <c r="K397" s="36"/>
      <c r="L397" s="36"/>
      <c r="M397" s="36"/>
      <c r="N397" s="33"/>
      <c r="O397" s="30"/>
      <c r="P397" s="37"/>
      <c r="Q397" s="42"/>
      <c r="R397" s="28"/>
      <c r="S397" s="28"/>
      <c r="T397" s="28"/>
      <c r="U397" s="28"/>
      <c r="V397" s="28"/>
      <c r="W397" s="29"/>
      <c r="X397" s="29"/>
      <c r="Y397" s="29"/>
      <c r="Z397" s="11"/>
    </row>
    <row r="398">
      <c r="A398" s="1"/>
      <c r="B398" s="1"/>
      <c r="C398" s="28"/>
      <c r="D398" s="28"/>
      <c r="E398" s="28"/>
      <c r="F398" s="28"/>
      <c r="G398" s="28"/>
      <c r="H398" s="33"/>
      <c r="I398" s="33"/>
      <c r="J398" s="5"/>
      <c r="K398" s="36"/>
      <c r="L398" s="36"/>
      <c r="M398" s="36"/>
      <c r="N398" s="33"/>
      <c r="O398" s="30"/>
      <c r="P398" s="37"/>
      <c r="Q398" s="42"/>
      <c r="R398" s="28"/>
      <c r="S398" s="28"/>
      <c r="T398" s="28"/>
      <c r="U398" s="28"/>
      <c r="V398" s="28"/>
      <c r="W398" s="29"/>
      <c r="X398" s="29"/>
      <c r="Y398" s="29"/>
      <c r="Z398" s="11"/>
    </row>
    <row r="399">
      <c r="A399" s="1"/>
      <c r="B399" s="1"/>
      <c r="C399" s="28"/>
      <c r="D399" s="28"/>
      <c r="E399" s="28"/>
      <c r="F399" s="28"/>
      <c r="G399" s="28"/>
      <c r="H399" s="33"/>
      <c r="I399" s="33"/>
      <c r="J399" s="5"/>
      <c r="K399" s="36"/>
      <c r="L399" s="36"/>
      <c r="M399" s="36"/>
      <c r="N399" s="33"/>
      <c r="O399" s="30"/>
      <c r="P399" s="37"/>
      <c r="Q399" s="42"/>
      <c r="R399" s="28"/>
      <c r="S399" s="28"/>
      <c r="T399" s="28"/>
      <c r="U399" s="28"/>
      <c r="V399" s="28"/>
      <c r="W399" s="29"/>
      <c r="X399" s="29"/>
      <c r="Y399" s="29"/>
      <c r="Z399" s="11"/>
    </row>
    <row r="400">
      <c r="A400" s="1"/>
      <c r="B400" s="1"/>
      <c r="C400" s="28"/>
      <c r="D400" s="28"/>
      <c r="E400" s="28"/>
      <c r="F400" s="28"/>
      <c r="G400" s="28"/>
      <c r="H400" s="33"/>
      <c r="I400" s="33"/>
      <c r="J400" s="5"/>
      <c r="K400" s="36"/>
      <c r="L400" s="36"/>
      <c r="M400" s="36"/>
      <c r="N400" s="33"/>
      <c r="O400" s="30"/>
      <c r="P400" s="37"/>
      <c r="Q400" s="42"/>
      <c r="R400" s="28"/>
      <c r="S400" s="28"/>
      <c r="T400" s="28"/>
      <c r="U400" s="28"/>
      <c r="V400" s="28"/>
      <c r="W400" s="29"/>
      <c r="X400" s="29"/>
      <c r="Y400" s="29"/>
      <c r="Z400" s="11"/>
    </row>
    <row r="401">
      <c r="A401" s="1"/>
      <c r="B401" s="1"/>
      <c r="C401" s="28"/>
      <c r="D401" s="28"/>
      <c r="E401" s="28"/>
      <c r="F401" s="28"/>
      <c r="G401" s="28"/>
      <c r="H401" s="33"/>
      <c r="I401" s="33"/>
      <c r="J401" s="5"/>
      <c r="K401" s="36"/>
      <c r="L401" s="36"/>
      <c r="M401" s="36"/>
      <c r="N401" s="33"/>
      <c r="O401" s="30"/>
      <c r="P401" s="37"/>
      <c r="Q401" s="42"/>
      <c r="R401" s="28"/>
      <c r="S401" s="28"/>
      <c r="T401" s="28"/>
      <c r="U401" s="28"/>
      <c r="V401" s="28"/>
      <c r="W401" s="29"/>
      <c r="X401" s="29"/>
      <c r="Y401" s="29"/>
      <c r="Z401" s="11"/>
    </row>
    <row r="402">
      <c r="A402" s="1"/>
      <c r="B402" s="1"/>
      <c r="C402" s="28"/>
      <c r="D402" s="28"/>
      <c r="E402" s="28"/>
      <c r="F402" s="28"/>
      <c r="G402" s="28"/>
      <c r="H402" s="33"/>
      <c r="I402" s="33"/>
      <c r="J402" s="5"/>
      <c r="K402" s="36"/>
      <c r="L402" s="36"/>
      <c r="M402" s="36"/>
      <c r="N402" s="33"/>
      <c r="O402" s="30"/>
      <c r="P402" s="37"/>
      <c r="Q402" s="42"/>
      <c r="R402" s="28"/>
      <c r="S402" s="28"/>
      <c r="T402" s="28"/>
      <c r="U402" s="28"/>
      <c r="V402" s="28"/>
      <c r="W402" s="29"/>
      <c r="X402" s="29"/>
      <c r="Y402" s="29"/>
      <c r="Z402" s="11"/>
    </row>
    <row r="403">
      <c r="A403" s="1"/>
      <c r="B403" s="1"/>
      <c r="C403" s="28"/>
      <c r="D403" s="28"/>
      <c r="E403" s="28"/>
      <c r="F403" s="28"/>
      <c r="G403" s="28"/>
      <c r="H403" s="33"/>
      <c r="I403" s="33"/>
      <c r="J403" s="5"/>
      <c r="K403" s="36"/>
      <c r="L403" s="36"/>
      <c r="M403" s="36"/>
      <c r="N403" s="33"/>
      <c r="O403" s="30"/>
      <c r="P403" s="37"/>
      <c r="Q403" s="42"/>
      <c r="R403" s="28"/>
      <c r="S403" s="28"/>
      <c r="T403" s="28"/>
      <c r="U403" s="28"/>
      <c r="V403" s="28"/>
      <c r="W403" s="29"/>
      <c r="X403" s="29"/>
      <c r="Y403" s="29"/>
      <c r="Z403" s="11"/>
    </row>
    <row r="404">
      <c r="A404" s="1"/>
      <c r="B404" s="1"/>
      <c r="C404" s="28"/>
      <c r="D404" s="28"/>
      <c r="E404" s="28"/>
      <c r="F404" s="28"/>
      <c r="G404" s="28"/>
      <c r="H404" s="33"/>
      <c r="I404" s="33"/>
      <c r="J404" s="5"/>
      <c r="K404" s="36"/>
      <c r="L404" s="36"/>
      <c r="M404" s="36"/>
      <c r="N404" s="33"/>
      <c r="O404" s="30"/>
      <c r="P404" s="37"/>
      <c r="Q404" s="42"/>
      <c r="R404" s="28"/>
      <c r="S404" s="28"/>
      <c r="T404" s="28"/>
      <c r="U404" s="28"/>
      <c r="V404" s="28"/>
      <c r="W404" s="29"/>
      <c r="X404" s="29"/>
      <c r="Y404" s="29"/>
      <c r="Z404" s="11"/>
    </row>
    <row r="405">
      <c r="A405" s="1"/>
      <c r="B405" s="1"/>
      <c r="C405" s="28"/>
      <c r="D405" s="28"/>
      <c r="E405" s="28"/>
      <c r="F405" s="28"/>
      <c r="G405" s="28"/>
      <c r="H405" s="33"/>
      <c r="I405" s="33"/>
      <c r="J405" s="5"/>
      <c r="K405" s="36"/>
      <c r="L405" s="36"/>
      <c r="M405" s="36"/>
      <c r="N405" s="33"/>
      <c r="O405" s="30"/>
      <c r="P405" s="37"/>
      <c r="Q405" s="42"/>
      <c r="R405" s="28"/>
      <c r="S405" s="28"/>
      <c r="T405" s="28"/>
      <c r="U405" s="28"/>
      <c r="V405" s="28"/>
      <c r="W405" s="29"/>
      <c r="X405" s="29"/>
      <c r="Y405" s="29"/>
      <c r="Z405" s="11"/>
    </row>
    <row r="406">
      <c r="A406" s="1"/>
      <c r="B406" s="1"/>
      <c r="C406" s="28"/>
      <c r="D406" s="28"/>
      <c r="E406" s="28"/>
      <c r="F406" s="28"/>
      <c r="G406" s="28"/>
      <c r="H406" s="33"/>
      <c r="I406" s="33"/>
      <c r="J406" s="5"/>
      <c r="K406" s="36"/>
      <c r="L406" s="36"/>
      <c r="M406" s="36"/>
      <c r="N406" s="33"/>
      <c r="O406" s="30"/>
      <c r="P406" s="37"/>
      <c r="Q406" s="42"/>
      <c r="R406" s="28"/>
      <c r="S406" s="28"/>
      <c r="T406" s="28"/>
      <c r="U406" s="28"/>
      <c r="V406" s="28"/>
      <c r="W406" s="29"/>
      <c r="X406" s="29"/>
      <c r="Y406" s="29"/>
      <c r="Z406" s="11"/>
    </row>
    <row r="407">
      <c r="A407" s="1"/>
      <c r="B407" s="1"/>
      <c r="C407" s="28"/>
      <c r="D407" s="28"/>
      <c r="E407" s="28"/>
      <c r="F407" s="28"/>
      <c r="G407" s="28"/>
      <c r="H407" s="33"/>
      <c r="I407" s="33"/>
      <c r="J407" s="5"/>
      <c r="K407" s="36"/>
      <c r="L407" s="36"/>
      <c r="M407" s="36"/>
      <c r="N407" s="33"/>
      <c r="O407" s="30"/>
      <c r="P407" s="37"/>
      <c r="Q407" s="42"/>
      <c r="R407" s="28"/>
      <c r="S407" s="28"/>
      <c r="T407" s="28"/>
      <c r="U407" s="28"/>
      <c r="V407" s="28"/>
      <c r="W407" s="29"/>
      <c r="X407" s="29"/>
      <c r="Y407" s="29"/>
      <c r="Z407" s="11"/>
    </row>
    <row r="408">
      <c r="A408" s="1"/>
      <c r="B408" s="1"/>
      <c r="C408" s="28"/>
      <c r="D408" s="28"/>
      <c r="E408" s="28"/>
      <c r="F408" s="28"/>
      <c r="G408" s="28"/>
      <c r="H408" s="33"/>
      <c r="I408" s="33"/>
      <c r="J408" s="5"/>
      <c r="K408" s="36"/>
      <c r="L408" s="36"/>
      <c r="M408" s="36"/>
      <c r="N408" s="33"/>
      <c r="O408" s="30"/>
      <c r="P408" s="37"/>
      <c r="Q408" s="42"/>
      <c r="R408" s="28"/>
      <c r="S408" s="28"/>
      <c r="T408" s="28"/>
      <c r="U408" s="28"/>
      <c r="V408" s="28"/>
      <c r="W408" s="29"/>
      <c r="X408" s="29"/>
      <c r="Y408" s="29"/>
      <c r="Z408" s="11"/>
    </row>
    <row r="409">
      <c r="A409" s="1"/>
      <c r="B409" s="1"/>
      <c r="C409" s="28"/>
      <c r="D409" s="28"/>
      <c r="E409" s="28"/>
      <c r="F409" s="28"/>
      <c r="G409" s="28"/>
      <c r="H409" s="33"/>
      <c r="I409" s="33"/>
      <c r="J409" s="5"/>
      <c r="K409" s="36"/>
      <c r="L409" s="36"/>
      <c r="M409" s="36"/>
      <c r="N409" s="33"/>
      <c r="O409" s="30"/>
      <c r="P409" s="37"/>
      <c r="Q409" s="42"/>
      <c r="R409" s="28"/>
      <c r="S409" s="28"/>
      <c r="T409" s="28"/>
      <c r="U409" s="28"/>
      <c r="V409" s="28"/>
      <c r="W409" s="29"/>
      <c r="X409" s="29"/>
      <c r="Y409" s="29"/>
      <c r="Z409" s="11"/>
    </row>
    <row r="410">
      <c r="A410" s="1"/>
      <c r="B410" s="1"/>
      <c r="C410" s="28"/>
      <c r="D410" s="28"/>
      <c r="E410" s="28"/>
      <c r="F410" s="28"/>
      <c r="G410" s="28"/>
      <c r="H410" s="33"/>
      <c r="I410" s="33"/>
      <c r="J410" s="5"/>
      <c r="K410" s="36"/>
      <c r="L410" s="36"/>
      <c r="M410" s="36"/>
      <c r="N410" s="33"/>
      <c r="O410" s="30"/>
      <c r="P410" s="37"/>
      <c r="Q410" s="42"/>
      <c r="R410" s="28"/>
      <c r="S410" s="28"/>
      <c r="T410" s="28"/>
      <c r="U410" s="28"/>
      <c r="V410" s="28"/>
      <c r="W410" s="29"/>
      <c r="X410" s="29"/>
      <c r="Y410" s="29"/>
      <c r="Z410" s="11"/>
    </row>
    <row r="411">
      <c r="A411" s="1"/>
      <c r="B411" s="1"/>
      <c r="C411" s="28"/>
      <c r="D411" s="28"/>
      <c r="E411" s="28"/>
      <c r="F411" s="28"/>
      <c r="G411" s="28"/>
      <c r="H411" s="33"/>
      <c r="I411" s="33"/>
      <c r="J411" s="5"/>
      <c r="K411" s="36"/>
      <c r="L411" s="36"/>
      <c r="M411" s="36"/>
      <c r="N411" s="33"/>
      <c r="O411" s="30"/>
      <c r="P411" s="37"/>
      <c r="Q411" s="42"/>
      <c r="R411" s="28"/>
      <c r="S411" s="28"/>
      <c r="T411" s="28"/>
      <c r="U411" s="28"/>
      <c r="V411" s="28"/>
      <c r="W411" s="29"/>
      <c r="X411" s="29"/>
      <c r="Y411" s="29"/>
      <c r="Z411" s="11"/>
    </row>
    <row r="412">
      <c r="A412" s="1"/>
      <c r="B412" s="1"/>
      <c r="C412" s="28"/>
      <c r="D412" s="28"/>
      <c r="E412" s="28"/>
      <c r="F412" s="28"/>
      <c r="G412" s="28"/>
      <c r="H412" s="33"/>
      <c r="I412" s="33"/>
      <c r="J412" s="5"/>
      <c r="K412" s="36"/>
      <c r="L412" s="36"/>
      <c r="M412" s="36"/>
      <c r="N412" s="33"/>
      <c r="O412" s="30"/>
      <c r="P412" s="37"/>
      <c r="Q412" s="42"/>
      <c r="R412" s="28"/>
      <c r="S412" s="28"/>
      <c r="T412" s="28"/>
      <c r="U412" s="28"/>
      <c r="V412" s="28"/>
      <c r="W412" s="29"/>
      <c r="X412" s="29"/>
      <c r="Y412" s="29"/>
      <c r="Z412" s="11"/>
    </row>
    <row r="413">
      <c r="A413" s="1"/>
      <c r="B413" s="1"/>
      <c r="C413" s="28"/>
      <c r="D413" s="28"/>
      <c r="E413" s="28"/>
      <c r="F413" s="28"/>
      <c r="G413" s="28"/>
      <c r="H413" s="33"/>
      <c r="I413" s="33"/>
      <c r="J413" s="5"/>
      <c r="K413" s="36"/>
      <c r="L413" s="36"/>
      <c r="M413" s="36"/>
      <c r="N413" s="33"/>
      <c r="O413" s="30"/>
      <c r="P413" s="37"/>
      <c r="Q413" s="42"/>
      <c r="R413" s="28"/>
      <c r="S413" s="28"/>
      <c r="T413" s="28"/>
      <c r="U413" s="28"/>
      <c r="V413" s="28"/>
      <c r="W413" s="29"/>
      <c r="X413" s="29"/>
      <c r="Y413" s="29"/>
      <c r="Z413" s="11"/>
    </row>
    <row r="414">
      <c r="A414" s="1"/>
      <c r="B414" s="1"/>
      <c r="C414" s="28"/>
      <c r="D414" s="28"/>
      <c r="E414" s="28"/>
      <c r="F414" s="28"/>
      <c r="G414" s="28"/>
      <c r="H414" s="33"/>
      <c r="I414" s="33"/>
      <c r="J414" s="5"/>
      <c r="K414" s="36"/>
      <c r="L414" s="36"/>
      <c r="M414" s="36"/>
      <c r="N414" s="33"/>
      <c r="O414" s="30"/>
      <c r="P414" s="37"/>
      <c r="Q414" s="42"/>
      <c r="R414" s="28"/>
      <c r="S414" s="28"/>
      <c r="T414" s="28"/>
      <c r="U414" s="28"/>
      <c r="V414" s="28"/>
      <c r="W414" s="29"/>
      <c r="X414" s="29"/>
      <c r="Y414" s="29"/>
      <c r="Z414" s="11"/>
    </row>
    <row r="415">
      <c r="A415" s="1"/>
      <c r="B415" s="1"/>
      <c r="C415" s="28"/>
      <c r="D415" s="28"/>
      <c r="E415" s="28"/>
      <c r="F415" s="28"/>
      <c r="G415" s="28"/>
      <c r="H415" s="33"/>
      <c r="I415" s="33"/>
      <c r="J415" s="5"/>
      <c r="K415" s="36"/>
      <c r="L415" s="36"/>
      <c r="M415" s="36"/>
      <c r="N415" s="33"/>
      <c r="O415" s="30"/>
      <c r="P415" s="37"/>
      <c r="Q415" s="42"/>
      <c r="R415" s="28"/>
      <c r="S415" s="28"/>
      <c r="T415" s="28"/>
      <c r="U415" s="28"/>
      <c r="V415" s="28"/>
      <c r="W415" s="29"/>
      <c r="X415" s="29"/>
      <c r="Y415" s="29"/>
      <c r="Z415" s="11"/>
    </row>
    <row r="416">
      <c r="A416" s="1"/>
      <c r="B416" s="1"/>
      <c r="C416" s="28"/>
      <c r="D416" s="28"/>
      <c r="E416" s="28"/>
      <c r="F416" s="28"/>
      <c r="G416" s="28"/>
      <c r="H416" s="33"/>
      <c r="I416" s="33"/>
      <c r="J416" s="5"/>
      <c r="K416" s="36"/>
      <c r="L416" s="36"/>
      <c r="M416" s="36"/>
      <c r="N416" s="33"/>
      <c r="O416" s="30"/>
      <c r="P416" s="37"/>
      <c r="Q416" s="42"/>
      <c r="R416" s="28"/>
      <c r="S416" s="28"/>
      <c r="T416" s="28"/>
      <c r="U416" s="28"/>
      <c r="V416" s="28"/>
      <c r="W416" s="29"/>
      <c r="X416" s="29"/>
      <c r="Y416" s="29"/>
      <c r="Z416" s="11"/>
    </row>
    <row r="417">
      <c r="A417" s="1"/>
      <c r="B417" s="1"/>
      <c r="C417" s="28"/>
      <c r="D417" s="28"/>
      <c r="E417" s="28"/>
      <c r="F417" s="28"/>
      <c r="G417" s="28"/>
      <c r="H417" s="33"/>
      <c r="I417" s="33"/>
      <c r="J417" s="5"/>
      <c r="K417" s="36"/>
      <c r="L417" s="36"/>
      <c r="M417" s="36"/>
      <c r="N417" s="33"/>
      <c r="O417" s="30"/>
      <c r="P417" s="37"/>
      <c r="Q417" s="42"/>
      <c r="R417" s="28"/>
      <c r="S417" s="28"/>
      <c r="T417" s="28"/>
      <c r="U417" s="28"/>
      <c r="V417" s="28"/>
      <c r="W417" s="29"/>
      <c r="X417" s="29"/>
      <c r="Y417" s="29"/>
      <c r="Z417" s="11"/>
    </row>
    <row r="418">
      <c r="A418" s="1"/>
      <c r="B418" s="1"/>
      <c r="C418" s="28"/>
      <c r="D418" s="28"/>
      <c r="E418" s="28"/>
      <c r="F418" s="28"/>
      <c r="G418" s="28"/>
      <c r="H418" s="33"/>
      <c r="I418" s="33"/>
      <c r="J418" s="5"/>
      <c r="K418" s="36"/>
      <c r="L418" s="36"/>
      <c r="M418" s="36"/>
      <c r="N418" s="33"/>
      <c r="O418" s="30"/>
      <c r="P418" s="37"/>
      <c r="Q418" s="42"/>
      <c r="R418" s="28"/>
      <c r="S418" s="28"/>
      <c r="T418" s="28"/>
      <c r="U418" s="28"/>
      <c r="V418" s="28"/>
      <c r="W418" s="29"/>
      <c r="X418" s="29"/>
      <c r="Y418" s="29"/>
      <c r="Z418" s="11"/>
    </row>
    <row r="419">
      <c r="A419" s="1"/>
      <c r="B419" s="1"/>
      <c r="C419" s="28"/>
      <c r="D419" s="28"/>
      <c r="E419" s="28"/>
      <c r="F419" s="28"/>
      <c r="G419" s="28"/>
      <c r="H419" s="33"/>
      <c r="I419" s="33"/>
      <c r="J419" s="5"/>
      <c r="K419" s="36"/>
      <c r="L419" s="36"/>
      <c r="M419" s="36"/>
      <c r="N419" s="33"/>
      <c r="O419" s="30"/>
      <c r="P419" s="37"/>
      <c r="Q419" s="42"/>
      <c r="R419" s="28"/>
      <c r="S419" s="28"/>
      <c r="T419" s="28"/>
      <c r="U419" s="28"/>
      <c r="V419" s="28"/>
      <c r="W419" s="29"/>
      <c r="X419" s="29"/>
      <c r="Y419" s="29"/>
      <c r="Z419" s="11"/>
    </row>
    <row r="420">
      <c r="A420" s="1"/>
      <c r="B420" s="1"/>
      <c r="C420" s="28"/>
      <c r="D420" s="28"/>
      <c r="E420" s="28"/>
      <c r="F420" s="28"/>
      <c r="G420" s="28"/>
      <c r="H420" s="33"/>
      <c r="I420" s="33"/>
      <c r="J420" s="5"/>
      <c r="K420" s="36"/>
      <c r="L420" s="36"/>
      <c r="M420" s="36"/>
      <c r="N420" s="33"/>
      <c r="O420" s="30"/>
      <c r="P420" s="37"/>
      <c r="Q420" s="42"/>
      <c r="R420" s="28"/>
      <c r="S420" s="28"/>
      <c r="T420" s="28"/>
      <c r="U420" s="28"/>
      <c r="V420" s="28"/>
      <c r="W420" s="29"/>
      <c r="X420" s="29"/>
      <c r="Y420" s="29"/>
      <c r="Z420" s="11"/>
    </row>
    <row r="421">
      <c r="A421" s="1"/>
      <c r="B421" s="1"/>
      <c r="C421" s="28"/>
      <c r="D421" s="28"/>
      <c r="E421" s="28"/>
      <c r="F421" s="28"/>
      <c r="G421" s="28"/>
      <c r="H421" s="33"/>
      <c r="I421" s="33"/>
      <c r="J421" s="5"/>
      <c r="K421" s="36"/>
      <c r="L421" s="36"/>
      <c r="M421" s="36"/>
      <c r="N421" s="33"/>
      <c r="O421" s="30"/>
      <c r="P421" s="37"/>
      <c r="Q421" s="42"/>
      <c r="R421" s="28"/>
      <c r="S421" s="28"/>
      <c r="T421" s="28"/>
      <c r="U421" s="28"/>
      <c r="V421" s="28"/>
      <c r="W421" s="29"/>
      <c r="X421" s="29"/>
      <c r="Y421" s="29"/>
      <c r="Z421" s="11"/>
    </row>
    <row r="422">
      <c r="A422" s="1"/>
      <c r="B422" s="1"/>
      <c r="C422" s="28"/>
      <c r="D422" s="28"/>
      <c r="E422" s="28"/>
      <c r="F422" s="28"/>
      <c r="G422" s="28"/>
      <c r="H422" s="33"/>
      <c r="I422" s="33"/>
      <c r="J422" s="5"/>
      <c r="K422" s="36"/>
      <c r="L422" s="36"/>
      <c r="M422" s="36"/>
      <c r="N422" s="33"/>
      <c r="O422" s="30"/>
      <c r="P422" s="37"/>
      <c r="Q422" s="42"/>
      <c r="R422" s="28"/>
      <c r="S422" s="28"/>
      <c r="T422" s="28"/>
      <c r="U422" s="28"/>
      <c r="V422" s="28"/>
      <c r="W422" s="29"/>
      <c r="X422" s="29"/>
      <c r="Y422" s="29"/>
      <c r="Z422" s="11"/>
    </row>
    <row r="423">
      <c r="A423" s="1"/>
      <c r="B423" s="1"/>
      <c r="C423" s="28"/>
      <c r="D423" s="28"/>
      <c r="E423" s="28"/>
      <c r="F423" s="28"/>
      <c r="G423" s="28"/>
      <c r="H423" s="33"/>
      <c r="I423" s="33"/>
      <c r="J423" s="5"/>
      <c r="K423" s="36"/>
      <c r="L423" s="36"/>
      <c r="M423" s="36"/>
      <c r="N423" s="33"/>
      <c r="O423" s="30"/>
      <c r="P423" s="37"/>
      <c r="Q423" s="42"/>
      <c r="R423" s="28"/>
      <c r="S423" s="28"/>
      <c r="T423" s="28"/>
      <c r="U423" s="28"/>
      <c r="V423" s="28"/>
      <c r="W423" s="29"/>
      <c r="X423" s="29"/>
      <c r="Y423" s="29"/>
      <c r="Z423" s="11"/>
    </row>
    <row r="424">
      <c r="A424" s="1"/>
      <c r="B424" s="1"/>
      <c r="C424" s="28"/>
      <c r="D424" s="28"/>
      <c r="E424" s="28"/>
      <c r="F424" s="28"/>
      <c r="G424" s="28"/>
      <c r="H424" s="33"/>
      <c r="I424" s="33"/>
      <c r="J424" s="5"/>
      <c r="K424" s="36"/>
      <c r="L424" s="36"/>
      <c r="M424" s="36"/>
      <c r="N424" s="33"/>
      <c r="O424" s="30"/>
      <c r="P424" s="37"/>
      <c r="Q424" s="42"/>
      <c r="R424" s="28"/>
      <c r="S424" s="28"/>
      <c r="T424" s="28"/>
      <c r="U424" s="28"/>
      <c r="V424" s="28"/>
      <c r="W424" s="29"/>
      <c r="X424" s="29"/>
      <c r="Y424" s="29"/>
      <c r="Z424" s="11"/>
    </row>
    <row r="425">
      <c r="A425" s="1"/>
      <c r="B425" s="1"/>
      <c r="C425" s="28"/>
      <c r="D425" s="28"/>
      <c r="E425" s="28"/>
      <c r="F425" s="28"/>
      <c r="G425" s="28"/>
      <c r="H425" s="33"/>
      <c r="I425" s="33"/>
      <c r="J425" s="5"/>
      <c r="K425" s="36"/>
      <c r="L425" s="36"/>
      <c r="M425" s="36"/>
      <c r="N425" s="33"/>
      <c r="O425" s="30"/>
      <c r="P425" s="37"/>
      <c r="Q425" s="42"/>
      <c r="R425" s="28"/>
      <c r="S425" s="28"/>
      <c r="T425" s="28"/>
      <c r="U425" s="28"/>
      <c r="V425" s="28"/>
      <c r="W425" s="29"/>
      <c r="X425" s="29"/>
      <c r="Y425" s="29"/>
      <c r="Z425" s="11"/>
    </row>
    <row r="426">
      <c r="A426" s="1"/>
      <c r="B426" s="1"/>
      <c r="C426" s="28"/>
      <c r="D426" s="28"/>
      <c r="E426" s="28"/>
      <c r="F426" s="28"/>
      <c r="G426" s="28"/>
      <c r="H426" s="33"/>
      <c r="I426" s="33"/>
      <c r="J426" s="5"/>
      <c r="K426" s="36"/>
      <c r="L426" s="36"/>
      <c r="M426" s="36"/>
      <c r="N426" s="33"/>
      <c r="O426" s="30"/>
      <c r="P426" s="37"/>
      <c r="Q426" s="42"/>
      <c r="R426" s="28"/>
      <c r="S426" s="28"/>
      <c r="T426" s="28"/>
      <c r="U426" s="28"/>
      <c r="V426" s="28"/>
      <c r="W426" s="29"/>
      <c r="X426" s="29"/>
      <c r="Y426" s="29"/>
      <c r="Z426" s="11"/>
    </row>
    <row r="427">
      <c r="A427" s="1"/>
      <c r="B427" s="1"/>
      <c r="C427" s="28"/>
      <c r="D427" s="28"/>
      <c r="E427" s="28"/>
      <c r="F427" s="28"/>
      <c r="G427" s="28"/>
      <c r="H427" s="33"/>
      <c r="I427" s="33"/>
      <c r="J427" s="5"/>
      <c r="K427" s="36"/>
      <c r="L427" s="36"/>
      <c r="M427" s="36"/>
      <c r="N427" s="33"/>
      <c r="O427" s="30"/>
      <c r="P427" s="37"/>
      <c r="Q427" s="42"/>
      <c r="R427" s="28"/>
      <c r="S427" s="28"/>
      <c r="T427" s="28"/>
      <c r="U427" s="28"/>
      <c r="V427" s="28"/>
      <c r="W427" s="29"/>
      <c r="X427" s="29"/>
      <c r="Y427" s="29"/>
      <c r="Z427" s="11"/>
    </row>
    <row r="428">
      <c r="A428" s="1"/>
      <c r="B428" s="1"/>
      <c r="C428" s="28"/>
      <c r="D428" s="28"/>
      <c r="E428" s="28"/>
      <c r="F428" s="28"/>
      <c r="G428" s="28"/>
      <c r="H428" s="33"/>
      <c r="I428" s="33"/>
      <c r="J428" s="5"/>
      <c r="K428" s="36"/>
      <c r="L428" s="36"/>
      <c r="M428" s="36"/>
      <c r="N428" s="33"/>
      <c r="O428" s="30"/>
      <c r="P428" s="37"/>
      <c r="Q428" s="42"/>
      <c r="R428" s="28"/>
      <c r="S428" s="28"/>
      <c r="T428" s="28"/>
      <c r="U428" s="28"/>
      <c r="V428" s="28"/>
      <c r="W428" s="29"/>
      <c r="X428" s="29"/>
      <c r="Y428" s="29"/>
      <c r="Z428" s="11"/>
    </row>
    <row r="429">
      <c r="A429" s="1"/>
      <c r="B429" s="1"/>
      <c r="C429" s="28"/>
      <c r="D429" s="28"/>
      <c r="E429" s="28"/>
      <c r="F429" s="28"/>
      <c r="G429" s="28"/>
      <c r="H429" s="33"/>
      <c r="I429" s="33"/>
      <c r="J429" s="5"/>
      <c r="K429" s="36"/>
      <c r="L429" s="36"/>
      <c r="M429" s="36"/>
      <c r="N429" s="33"/>
      <c r="O429" s="30"/>
      <c r="P429" s="37"/>
      <c r="Q429" s="42"/>
      <c r="R429" s="28"/>
      <c r="S429" s="28"/>
      <c r="T429" s="28"/>
      <c r="U429" s="28"/>
      <c r="V429" s="28"/>
      <c r="W429" s="29"/>
      <c r="X429" s="29"/>
      <c r="Y429" s="29"/>
      <c r="Z429" s="11"/>
    </row>
    <row r="430">
      <c r="A430" s="1"/>
      <c r="B430" s="1"/>
      <c r="C430" s="28"/>
      <c r="D430" s="28"/>
      <c r="E430" s="28"/>
      <c r="F430" s="28"/>
      <c r="G430" s="28"/>
      <c r="H430" s="33"/>
      <c r="I430" s="33"/>
      <c r="J430" s="5"/>
      <c r="K430" s="36"/>
      <c r="L430" s="36"/>
      <c r="M430" s="36"/>
      <c r="N430" s="33"/>
      <c r="O430" s="30"/>
      <c r="P430" s="37"/>
      <c r="Q430" s="42"/>
      <c r="R430" s="28"/>
      <c r="S430" s="28"/>
      <c r="T430" s="28"/>
      <c r="U430" s="28"/>
      <c r="V430" s="28"/>
      <c r="W430" s="29"/>
      <c r="X430" s="29"/>
      <c r="Y430" s="29"/>
      <c r="Z430" s="11"/>
    </row>
    <row r="431">
      <c r="A431" s="1"/>
      <c r="B431" s="1"/>
      <c r="C431" s="28"/>
      <c r="D431" s="28"/>
      <c r="E431" s="28"/>
      <c r="F431" s="28"/>
      <c r="G431" s="28"/>
      <c r="H431" s="33"/>
      <c r="I431" s="33"/>
      <c r="J431" s="5"/>
      <c r="K431" s="36"/>
      <c r="L431" s="36"/>
      <c r="M431" s="36"/>
      <c r="N431" s="33"/>
      <c r="O431" s="30"/>
      <c r="P431" s="37"/>
      <c r="Q431" s="42"/>
      <c r="R431" s="28"/>
      <c r="S431" s="28"/>
      <c r="T431" s="28"/>
      <c r="U431" s="28"/>
      <c r="V431" s="28"/>
      <c r="W431" s="29"/>
      <c r="X431" s="29"/>
      <c r="Y431" s="29"/>
      <c r="Z431" s="11"/>
    </row>
    <row r="432">
      <c r="A432" s="1"/>
      <c r="B432" s="1"/>
      <c r="C432" s="28"/>
      <c r="D432" s="28"/>
      <c r="E432" s="28"/>
      <c r="F432" s="28"/>
      <c r="G432" s="28"/>
      <c r="H432" s="33"/>
      <c r="I432" s="33"/>
      <c r="J432" s="5"/>
      <c r="K432" s="36"/>
      <c r="L432" s="36"/>
      <c r="M432" s="36"/>
      <c r="N432" s="33"/>
      <c r="O432" s="30"/>
      <c r="P432" s="37"/>
      <c r="Q432" s="42"/>
      <c r="R432" s="28"/>
      <c r="S432" s="28"/>
      <c r="T432" s="28"/>
      <c r="U432" s="28"/>
      <c r="V432" s="28"/>
      <c r="W432" s="29"/>
      <c r="X432" s="29"/>
      <c r="Y432" s="29"/>
      <c r="Z432" s="11"/>
    </row>
    <row r="433">
      <c r="A433" s="1"/>
      <c r="B433" s="1"/>
      <c r="C433" s="28"/>
      <c r="D433" s="28"/>
      <c r="E433" s="28"/>
      <c r="F433" s="28"/>
      <c r="G433" s="28"/>
      <c r="H433" s="33"/>
      <c r="I433" s="33"/>
      <c r="J433" s="5"/>
      <c r="K433" s="36"/>
      <c r="L433" s="36"/>
      <c r="M433" s="36"/>
      <c r="N433" s="33"/>
      <c r="O433" s="30"/>
      <c r="P433" s="37"/>
      <c r="Q433" s="42"/>
      <c r="R433" s="28"/>
      <c r="S433" s="28"/>
      <c r="T433" s="28"/>
      <c r="U433" s="28"/>
      <c r="V433" s="28"/>
      <c r="W433" s="29"/>
      <c r="X433" s="29"/>
      <c r="Y433" s="29"/>
      <c r="Z433" s="11"/>
    </row>
    <row r="434">
      <c r="A434" s="1"/>
      <c r="B434" s="1"/>
      <c r="C434" s="28"/>
      <c r="D434" s="28"/>
      <c r="E434" s="28"/>
      <c r="F434" s="28"/>
      <c r="G434" s="28"/>
      <c r="H434" s="33"/>
      <c r="I434" s="33"/>
      <c r="J434" s="5"/>
      <c r="K434" s="36"/>
      <c r="L434" s="36"/>
      <c r="M434" s="36"/>
      <c r="N434" s="33"/>
      <c r="O434" s="30"/>
      <c r="P434" s="37"/>
      <c r="Q434" s="42"/>
      <c r="R434" s="28"/>
      <c r="S434" s="28"/>
      <c r="T434" s="28"/>
      <c r="U434" s="28"/>
      <c r="V434" s="28"/>
      <c r="W434" s="29"/>
      <c r="X434" s="29"/>
      <c r="Y434" s="29"/>
      <c r="Z434" s="11"/>
    </row>
    <row r="435">
      <c r="A435" s="1"/>
      <c r="B435" s="1"/>
      <c r="C435" s="28"/>
      <c r="D435" s="28"/>
      <c r="E435" s="28"/>
      <c r="F435" s="28"/>
      <c r="G435" s="28"/>
      <c r="H435" s="33"/>
      <c r="I435" s="33"/>
      <c r="J435" s="5"/>
      <c r="K435" s="36"/>
      <c r="L435" s="36"/>
      <c r="M435" s="36"/>
      <c r="N435" s="33"/>
      <c r="O435" s="30"/>
      <c r="P435" s="37"/>
      <c r="Q435" s="42"/>
      <c r="R435" s="28"/>
      <c r="S435" s="28"/>
      <c r="T435" s="28"/>
      <c r="U435" s="28"/>
      <c r="V435" s="28"/>
      <c r="W435" s="29"/>
      <c r="X435" s="29"/>
      <c r="Y435" s="29"/>
      <c r="Z435" s="11"/>
    </row>
    <row r="436">
      <c r="A436" s="1"/>
      <c r="B436" s="1"/>
      <c r="C436" s="28"/>
      <c r="D436" s="28"/>
      <c r="E436" s="28"/>
      <c r="F436" s="28"/>
      <c r="G436" s="28"/>
      <c r="H436" s="33"/>
      <c r="I436" s="33"/>
      <c r="J436" s="5"/>
      <c r="K436" s="36"/>
      <c r="L436" s="36"/>
      <c r="M436" s="36"/>
      <c r="N436" s="33"/>
      <c r="O436" s="30"/>
      <c r="P436" s="37"/>
      <c r="Q436" s="42"/>
      <c r="R436" s="28"/>
      <c r="S436" s="28"/>
      <c r="T436" s="28"/>
      <c r="U436" s="28"/>
      <c r="V436" s="28"/>
      <c r="W436" s="29"/>
      <c r="X436" s="29"/>
      <c r="Y436" s="29"/>
      <c r="Z436" s="11"/>
    </row>
    <row r="437">
      <c r="A437" s="1"/>
      <c r="B437" s="1"/>
      <c r="C437" s="28"/>
      <c r="D437" s="28"/>
      <c r="E437" s="28"/>
      <c r="F437" s="28"/>
      <c r="G437" s="28"/>
      <c r="H437" s="33"/>
      <c r="I437" s="33"/>
      <c r="J437" s="5"/>
      <c r="K437" s="36"/>
      <c r="L437" s="36"/>
      <c r="M437" s="36"/>
      <c r="N437" s="33"/>
      <c r="O437" s="30"/>
      <c r="P437" s="37"/>
      <c r="Q437" s="42"/>
      <c r="R437" s="28"/>
      <c r="S437" s="28"/>
      <c r="T437" s="28"/>
      <c r="U437" s="28"/>
      <c r="V437" s="28"/>
      <c r="W437" s="29"/>
      <c r="X437" s="29"/>
      <c r="Y437" s="29"/>
      <c r="Z437" s="11"/>
    </row>
    <row r="438">
      <c r="A438" s="1"/>
      <c r="B438" s="1"/>
      <c r="C438" s="28"/>
      <c r="D438" s="28"/>
      <c r="E438" s="28"/>
      <c r="F438" s="28"/>
      <c r="G438" s="28"/>
      <c r="H438" s="33"/>
      <c r="I438" s="33"/>
      <c r="J438" s="5"/>
      <c r="K438" s="36"/>
      <c r="L438" s="36"/>
      <c r="M438" s="36"/>
      <c r="N438" s="33"/>
      <c r="O438" s="30"/>
      <c r="P438" s="37"/>
      <c r="Q438" s="42"/>
      <c r="R438" s="28"/>
      <c r="S438" s="28"/>
      <c r="T438" s="28"/>
      <c r="U438" s="28"/>
      <c r="V438" s="28"/>
      <c r="W438" s="29"/>
      <c r="X438" s="29"/>
      <c r="Y438" s="29"/>
      <c r="Z438" s="11"/>
    </row>
    <row r="439">
      <c r="A439" s="1"/>
      <c r="B439" s="1"/>
      <c r="C439" s="28"/>
      <c r="D439" s="28"/>
      <c r="E439" s="28"/>
      <c r="F439" s="28"/>
      <c r="G439" s="28"/>
      <c r="H439" s="33"/>
      <c r="I439" s="33"/>
      <c r="J439" s="5"/>
      <c r="K439" s="36"/>
      <c r="L439" s="36"/>
      <c r="M439" s="36"/>
      <c r="N439" s="33"/>
      <c r="O439" s="30"/>
      <c r="P439" s="37"/>
      <c r="Q439" s="42"/>
      <c r="R439" s="28"/>
      <c r="S439" s="28"/>
      <c r="T439" s="28"/>
      <c r="U439" s="28"/>
      <c r="V439" s="28"/>
      <c r="W439" s="29"/>
      <c r="X439" s="29"/>
      <c r="Y439" s="29"/>
      <c r="Z439" s="11"/>
    </row>
    <row r="440">
      <c r="A440" s="1"/>
      <c r="B440" s="1"/>
      <c r="C440" s="28"/>
      <c r="D440" s="28"/>
      <c r="E440" s="28"/>
      <c r="F440" s="28"/>
      <c r="G440" s="28"/>
      <c r="H440" s="33"/>
      <c r="I440" s="33"/>
      <c r="J440" s="5"/>
      <c r="K440" s="36"/>
      <c r="L440" s="36"/>
      <c r="M440" s="36"/>
      <c r="N440" s="33"/>
      <c r="O440" s="30"/>
      <c r="P440" s="37"/>
      <c r="Q440" s="42"/>
      <c r="R440" s="28"/>
      <c r="S440" s="28"/>
      <c r="T440" s="28"/>
      <c r="U440" s="28"/>
      <c r="V440" s="28"/>
      <c r="W440" s="29"/>
      <c r="X440" s="29"/>
      <c r="Y440" s="29"/>
      <c r="Z440" s="11"/>
    </row>
    <row r="441">
      <c r="A441" s="1"/>
      <c r="B441" s="1"/>
      <c r="C441" s="28"/>
      <c r="D441" s="28"/>
      <c r="E441" s="28"/>
      <c r="F441" s="28"/>
      <c r="G441" s="28"/>
      <c r="H441" s="33"/>
      <c r="I441" s="33"/>
      <c r="J441" s="5"/>
      <c r="K441" s="36"/>
      <c r="L441" s="36"/>
      <c r="M441" s="36"/>
      <c r="N441" s="33"/>
      <c r="O441" s="30"/>
      <c r="P441" s="37"/>
      <c r="Q441" s="42"/>
      <c r="R441" s="28"/>
      <c r="S441" s="28"/>
      <c r="T441" s="28"/>
      <c r="U441" s="28"/>
      <c r="V441" s="28"/>
      <c r="W441" s="29"/>
      <c r="X441" s="29"/>
      <c r="Y441" s="29"/>
      <c r="Z441" s="11"/>
    </row>
    <row r="442">
      <c r="A442" s="1"/>
      <c r="B442" s="1"/>
      <c r="C442" s="28"/>
      <c r="D442" s="28"/>
      <c r="E442" s="28"/>
      <c r="F442" s="28"/>
      <c r="G442" s="28"/>
      <c r="H442" s="33"/>
      <c r="I442" s="33"/>
      <c r="J442" s="5"/>
      <c r="K442" s="36"/>
      <c r="L442" s="36"/>
      <c r="M442" s="36"/>
      <c r="N442" s="33"/>
      <c r="O442" s="30"/>
      <c r="P442" s="37"/>
      <c r="Q442" s="42"/>
      <c r="R442" s="28"/>
      <c r="S442" s="28"/>
      <c r="T442" s="28"/>
      <c r="U442" s="28"/>
      <c r="V442" s="28"/>
      <c r="W442" s="29"/>
      <c r="X442" s="29"/>
      <c r="Y442" s="29"/>
      <c r="Z442" s="11"/>
    </row>
    <row r="443">
      <c r="A443" s="1"/>
      <c r="B443" s="1"/>
      <c r="C443" s="28"/>
      <c r="D443" s="28"/>
      <c r="E443" s="28"/>
      <c r="F443" s="28"/>
      <c r="G443" s="28"/>
      <c r="H443" s="33"/>
      <c r="I443" s="33"/>
      <c r="J443" s="5"/>
      <c r="K443" s="36"/>
      <c r="L443" s="36"/>
      <c r="M443" s="36"/>
      <c r="N443" s="33"/>
      <c r="O443" s="30"/>
      <c r="P443" s="37"/>
      <c r="Q443" s="42"/>
      <c r="R443" s="28"/>
      <c r="S443" s="28"/>
      <c r="T443" s="28"/>
      <c r="U443" s="28"/>
      <c r="V443" s="28"/>
      <c r="W443" s="29"/>
      <c r="X443" s="29"/>
      <c r="Y443" s="29"/>
      <c r="Z443" s="11"/>
    </row>
    <row r="444">
      <c r="A444" s="1"/>
      <c r="B444" s="1"/>
      <c r="C444" s="28"/>
      <c r="D444" s="28"/>
      <c r="E444" s="28"/>
      <c r="F444" s="28"/>
      <c r="G444" s="28"/>
      <c r="H444" s="33"/>
      <c r="I444" s="33"/>
      <c r="J444" s="5"/>
      <c r="K444" s="36"/>
      <c r="L444" s="36"/>
      <c r="M444" s="36"/>
      <c r="N444" s="33"/>
      <c r="O444" s="30"/>
      <c r="P444" s="37"/>
      <c r="Q444" s="42"/>
      <c r="R444" s="28"/>
      <c r="S444" s="28"/>
      <c r="T444" s="28"/>
      <c r="U444" s="28"/>
      <c r="V444" s="28"/>
      <c r="W444" s="29"/>
      <c r="X444" s="29"/>
      <c r="Y444" s="29"/>
      <c r="Z444" s="11"/>
    </row>
    <row r="445">
      <c r="A445" s="1"/>
      <c r="B445" s="1"/>
      <c r="C445" s="28"/>
      <c r="D445" s="28"/>
      <c r="E445" s="28"/>
      <c r="F445" s="28"/>
      <c r="G445" s="28"/>
      <c r="H445" s="33"/>
      <c r="I445" s="33"/>
      <c r="J445" s="5"/>
      <c r="K445" s="36"/>
      <c r="L445" s="36"/>
      <c r="M445" s="36"/>
      <c r="N445" s="33"/>
      <c r="O445" s="30"/>
      <c r="P445" s="37"/>
      <c r="Q445" s="42"/>
      <c r="R445" s="28"/>
      <c r="S445" s="28"/>
      <c r="T445" s="28"/>
      <c r="U445" s="28"/>
      <c r="V445" s="28"/>
      <c r="W445" s="29"/>
      <c r="X445" s="29"/>
      <c r="Y445" s="29"/>
      <c r="Z445" s="11"/>
    </row>
    <row r="446">
      <c r="A446" s="1"/>
      <c r="B446" s="1"/>
      <c r="C446" s="28"/>
      <c r="D446" s="28"/>
      <c r="E446" s="28"/>
      <c r="F446" s="28"/>
      <c r="G446" s="28"/>
      <c r="H446" s="33"/>
      <c r="I446" s="33"/>
      <c r="J446" s="5"/>
      <c r="K446" s="36"/>
      <c r="L446" s="36"/>
      <c r="M446" s="36"/>
      <c r="N446" s="33"/>
      <c r="O446" s="30"/>
      <c r="P446" s="37"/>
      <c r="Q446" s="42"/>
      <c r="R446" s="28"/>
      <c r="S446" s="28"/>
      <c r="T446" s="28"/>
      <c r="U446" s="28"/>
      <c r="V446" s="28"/>
      <c r="W446" s="29"/>
      <c r="X446" s="29"/>
      <c r="Y446" s="29"/>
      <c r="Z446" s="11"/>
    </row>
    <row r="447">
      <c r="A447" s="1"/>
      <c r="B447" s="1"/>
      <c r="C447" s="28"/>
      <c r="D447" s="28"/>
      <c r="E447" s="28"/>
      <c r="F447" s="28"/>
      <c r="G447" s="28"/>
      <c r="H447" s="33"/>
      <c r="I447" s="33"/>
      <c r="J447" s="5"/>
      <c r="K447" s="36"/>
      <c r="L447" s="36"/>
      <c r="M447" s="36"/>
      <c r="N447" s="33"/>
      <c r="O447" s="30"/>
      <c r="P447" s="37"/>
      <c r="Q447" s="42"/>
      <c r="R447" s="28"/>
      <c r="S447" s="28"/>
      <c r="T447" s="28"/>
      <c r="U447" s="28"/>
      <c r="V447" s="28"/>
      <c r="W447" s="29"/>
      <c r="X447" s="29"/>
      <c r="Y447" s="29"/>
      <c r="Z447" s="11"/>
    </row>
    <row r="448">
      <c r="A448" s="1"/>
      <c r="B448" s="1"/>
      <c r="C448" s="28"/>
      <c r="D448" s="28"/>
      <c r="E448" s="28"/>
      <c r="F448" s="28"/>
      <c r="G448" s="28"/>
      <c r="H448" s="33"/>
      <c r="I448" s="33"/>
      <c r="J448" s="5"/>
      <c r="K448" s="36"/>
      <c r="L448" s="36"/>
      <c r="M448" s="36"/>
      <c r="N448" s="33"/>
      <c r="O448" s="30"/>
      <c r="P448" s="37"/>
      <c r="Q448" s="42"/>
      <c r="R448" s="28"/>
      <c r="S448" s="28"/>
      <c r="T448" s="28"/>
      <c r="U448" s="28"/>
      <c r="V448" s="28"/>
      <c r="W448" s="29"/>
      <c r="X448" s="29"/>
      <c r="Y448" s="29"/>
      <c r="Z448" s="11"/>
    </row>
    <row r="449">
      <c r="A449" s="1"/>
      <c r="B449" s="1"/>
      <c r="C449" s="28"/>
      <c r="D449" s="28"/>
      <c r="E449" s="28"/>
      <c r="F449" s="28"/>
      <c r="G449" s="28"/>
      <c r="H449" s="33"/>
      <c r="I449" s="33"/>
      <c r="J449" s="5"/>
      <c r="K449" s="36"/>
      <c r="L449" s="36"/>
      <c r="M449" s="36"/>
      <c r="N449" s="33"/>
      <c r="O449" s="30"/>
      <c r="P449" s="37"/>
      <c r="Q449" s="42"/>
      <c r="R449" s="28"/>
      <c r="S449" s="28"/>
      <c r="T449" s="28"/>
      <c r="U449" s="28"/>
      <c r="V449" s="28"/>
      <c r="W449" s="29"/>
      <c r="X449" s="29"/>
      <c r="Y449" s="29"/>
      <c r="Z449" s="11"/>
    </row>
    <row r="450">
      <c r="A450" s="1"/>
      <c r="B450" s="1"/>
      <c r="C450" s="28"/>
      <c r="D450" s="28"/>
      <c r="E450" s="28"/>
      <c r="F450" s="28"/>
      <c r="G450" s="28"/>
      <c r="H450" s="33"/>
      <c r="I450" s="33"/>
      <c r="J450" s="5"/>
      <c r="K450" s="36"/>
      <c r="L450" s="36"/>
      <c r="M450" s="36"/>
      <c r="N450" s="33"/>
      <c r="O450" s="30"/>
      <c r="P450" s="37"/>
      <c r="Q450" s="42"/>
      <c r="R450" s="28"/>
      <c r="S450" s="28"/>
      <c r="T450" s="28"/>
      <c r="U450" s="28"/>
      <c r="V450" s="28"/>
      <c r="W450" s="29"/>
      <c r="X450" s="29"/>
      <c r="Y450" s="29"/>
      <c r="Z450" s="11"/>
    </row>
    <row r="451">
      <c r="A451" s="1"/>
      <c r="B451" s="1"/>
      <c r="C451" s="28"/>
      <c r="D451" s="28"/>
      <c r="E451" s="28"/>
      <c r="F451" s="28"/>
      <c r="G451" s="28"/>
      <c r="H451" s="33"/>
      <c r="I451" s="33"/>
      <c r="J451" s="5"/>
      <c r="K451" s="36"/>
      <c r="L451" s="36"/>
      <c r="M451" s="36"/>
      <c r="N451" s="33"/>
      <c r="O451" s="30"/>
      <c r="P451" s="37"/>
      <c r="Q451" s="42"/>
      <c r="R451" s="28"/>
      <c r="S451" s="28"/>
      <c r="T451" s="28"/>
      <c r="U451" s="28"/>
      <c r="V451" s="28"/>
      <c r="W451" s="29"/>
      <c r="X451" s="29"/>
      <c r="Y451" s="29"/>
      <c r="Z451" s="11"/>
    </row>
    <row r="452">
      <c r="A452" s="1"/>
      <c r="B452" s="1"/>
      <c r="C452" s="28"/>
      <c r="D452" s="28"/>
      <c r="E452" s="28"/>
      <c r="F452" s="28"/>
      <c r="G452" s="28"/>
      <c r="H452" s="33"/>
      <c r="I452" s="33"/>
      <c r="J452" s="5"/>
      <c r="K452" s="36"/>
      <c r="L452" s="36"/>
      <c r="M452" s="36"/>
      <c r="N452" s="33"/>
      <c r="O452" s="30"/>
      <c r="P452" s="37"/>
      <c r="Q452" s="42"/>
      <c r="R452" s="28"/>
      <c r="S452" s="28"/>
      <c r="T452" s="28"/>
      <c r="U452" s="28"/>
      <c r="V452" s="28"/>
      <c r="W452" s="29"/>
      <c r="X452" s="29"/>
      <c r="Y452" s="29"/>
      <c r="Z452" s="11"/>
    </row>
    <row r="453">
      <c r="A453" s="1"/>
      <c r="B453" s="1"/>
      <c r="C453" s="28"/>
      <c r="D453" s="28"/>
      <c r="E453" s="28"/>
      <c r="F453" s="28"/>
      <c r="G453" s="28"/>
      <c r="H453" s="33"/>
      <c r="I453" s="33"/>
      <c r="J453" s="5"/>
      <c r="K453" s="36"/>
      <c r="L453" s="36"/>
      <c r="M453" s="36"/>
      <c r="N453" s="33"/>
      <c r="O453" s="30"/>
      <c r="P453" s="37"/>
      <c r="Q453" s="42"/>
      <c r="R453" s="28"/>
      <c r="S453" s="28"/>
      <c r="T453" s="28"/>
      <c r="U453" s="28"/>
      <c r="V453" s="28"/>
      <c r="W453" s="29"/>
      <c r="X453" s="29"/>
      <c r="Y453" s="29"/>
      <c r="Z453" s="11"/>
    </row>
    <row r="454">
      <c r="A454" s="1"/>
      <c r="B454" s="1"/>
      <c r="C454" s="28"/>
      <c r="D454" s="28"/>
      <c r="E454" s="28"/>
      <c r="F454" s="28"/>
      <c r="G454" s="28"/>
      <c r="H454" s="33"/>
      <c r="I454" s="33"/>
      <c r="J454" s="5"/>
      <c r="K454" s="36"/>
      <c r="L454" s="36"/>
      <c r="M454" s="36"/>
      <c r="N454" s="33"/>
      <c r="O454" s="30"/>
      <c r="P454" s="37"/>
      <c r="Q454" s="42"/>
      <c r="R454" s="28"/>
      <c r="S454" s="28"/>
      <c r="T454" s="28"/>
      <c r="U454" s="28"/>
      <c r="V454" s="28"/>
      <c r="W454" s="29"/>
      <c r="X454" s="29"/>
      <c r="Y454" s="29"/>
      <c r="Z454" s="11"/>
    </row>
    <row r="455">
      <c r="A455" s="1"/>
      <c r="B455" s="1"/>
      <c r="C455" s="28"/>
      <c r="D455" s="28"/>
      <c r="E455" s="28"/>
      <c r="F455" s="28"/>
      <c r="G455" s="28"/>
      <c r="H455" s="33"/>
      <c r="I455" s="33"/>
      <c r="J455" s="5"/>
      <c r="K455" s="36"/>
      <c r="L455" s="36"/>
      <c r="M455" s="36"/>
      <c r="N455" s="33"/>
      <c r="O455" s="30"/>
      <c r="P455" s="37"/>
      <c r="Q455" s="42"/>
      <c r="R455" s="28"/>
      <c r="S455" s="28"/>
      <c r="T455" s="28"/>
      <c r="U455" s="28"/>
      <c r="V455" s="28"/>
      <c r="W455" s="29"/>
      <c r="X455" s="29"/>
      <c r="Y455" s="29"/>
      <c r="Z455" s="11"/>
    </row>
    <row r="456">
      <c r="A456" s="1"/>
      <c r="B456" s="1"/>
      <c r="C456" s="28"/>
      <c r="D456" s="28"/>
      <c r="E456" s="28"/>
      <c r="F456" s="28"/>
      <c r="G456" s="28"/>
      <c r="H456" s="33"/>
      <c r="I456" s="33"/>
      <c r="J456" s="5"/>
      <c r="K456" s="36"/>
      <c r="L456" s="36"/>
      <c r="M456" s="36"/>
      <c r="N456" s="33"/>
      <c r="O456" s="30"/>
      <c r="P456" s="37"/>
      <c r="Q456" s="42"/>
      <c r="R456" s="28"/>
      <c r="S456" s="28"/>
      <c r="T456" s="28"/>
      <c r="U456" s="28"/>
      <c r="V456" s="28"/>
      <c r="W456" s="29"/>
      <c r="X456" s="29"/>
      <c r="Y456" s="29"/>
      <c r="Z456" s="11"/>
    </row>
    <row r="457">
      <c r="A457" s="1"/>
      <c r="B457" s="1"/>
      <c r="C457" s="28"/>
      <c r="D457" s="28"/>
      <c r="E457" s="28"/>
      <c r="F457" s="28"/>
      <c r="G457" s="28"/>
      <c r="H457" s="33"/>
      <c r="I457" s="33"/>
      <c r="J457" s="5"/>
      <c r="K457" s="36"/>
      <c r="L457" s="36"/>
      <c r="M457" s="36"/>
      <c r="N457" s="33"/>
      <c r="O457" s="30"/>
      <c r="P457" s="37"/>
      <c r="Q457" s="42"/>
      <c r="R457" s="28"/>
      <c r="S457" s="28"/>
      <c r="T457" s="28"/>
      <c r="U457" s="28"/>
      <c r="V457" s="28"/>
      <c r="W457" s="29"/>
      <c r="X457" s="29"/>
      <c r="Y457" s="29"/>
      <c r="Z457" s="11"/>
    </row>
    <row r="458">
      <c r="A458" s="1"/>
      <c r="B458" s="1"/>
      <c r="C458" s="28"/>
      <c r="D458" s="28"/>
      <c r="E458" s="28"/>
      <c r="F458" s="28"/>
      <c r="G458" s="28"/>
      <c r="H458" s="33"/>
      <c r="I458" s="33"/>
      <c r="J458" s="5"/>
      <c r="K458" s="36"/>
      <c r="L458" s="36"/>
      <c r="M458" s="36"/>
      <c r="N458" s="33"/>
      <c r="O458" s="30"/>
      <c r="P458" s="37"/>
      <c r="Q458" s="42"/>
      <c r="R458" s="28"/>
      <c r="S458" s="28"/>
      <c r="T458" s="28"/>
      <c r="U458" s="28"/>
      <c r="V458" s="28"/>
      <c r="W458" s="29"/>
      <c r="X458" s="29"/>
      <c r="Y458" s="29"/>
      <c r="Z458" s="11"/>
    </row>
    <row r="459">
      <c r="A459" s="1"/>
      <c r="B459" s="1"/>
      <c r="C459" s="28"/>
      <c r="D459" s="28"/>
      <c r="E459" s="28"/>
      <c r="F459" s="28"/>
      <c r="G459" s="28"/>
      <c r="H459" s="33"/>
      <c r="I459" s="33"/>
      <c r="J459" s="5"/>
      <c r="K459" s="36"/>
      <c r="L459" s="36"/>
      <c r="M459" s="36"/>
      <c r="N459" s="33"/>
      <c r="O459" s="30"/>
      <c r="P459" s="37"/>
      <c r="Q459" s="42"/>
      <c r="R459" s="28"/>
      <c r="S459" s="28"/>
      <c r="T459" s="28"/>
      <c r="U459" s="28"/>
      <c r="V459" s="28"/>
      <c r="W459" s="29"/>
      <c r="X459" s="29"/>
      <c r="Y459" s="29"/>
      <c r="Z459" s="11"/>
    </row>
    <row r="460">
      <c r="A460" s="1"/>
      <c r="B460" s="1"/>
      <c r="C460" s="28"/>
      <c r="D460" s="28"/>
      <c r="E460" s="28"/>
      <c r="F460" s="28"/>
      <c r="G460" s="28"/>
      <c r="H460" s="33"/>
      <c r="I460" s="33"/>
      <c r="J460" s="5"/>
      <c r="K460" s="36"/>
      <c r="L460" s="36"/>
      <c r="M460" s="36"/>
      <c r="N460" s="33"/>
      <c r="O460" s="30"/>
      <c r="P460" s="37"/>
      <c r="Q460" s="42"/>
      <c r="R460" s="28"/>
      <c r="S460" s="28"/>
      <c r="T460" s="28"/>
      <c r="U460" s="28"/>
      <c r="V460" s="28"/>
      <c r="W460" s="29"/>
      <c r="X460" s="29"/>
      <c r="Y460" s="29"/>
      <c r="Z460" s="11"/>
    </row>
    <row r="461">
      <c r="A461" s="1"/>
      <c r="B461" s="1"/>
      <c r="C461" s="28"/>
      <c r="D461" s="28"/>
      <c r="E461" s="28"/>
      <c r="F461" s="28"/>
      <c r="G461" s="28"/>
      <c r="H461" s="33"/>
      <c r="I461" s="33"/>
      <c r="J461" s="5"/>
      <c r="K461" s="36"/>
      <c r="L461" s="36"/>
      <c r="M461" s="36"/>
      <c r="N461" s="33"/>
      <c r="O461" s="30"/>
      <c r="P461" s="37"/>
      <c r="Q461" s="42"/>
      <c r="R461" s="28"/>
      <c r="S461" s="28"/>
      <c r="T461" s="28"/>
      <c r="U461" s="28"/>
      <c r="V461" s="28"/>
      <c r="W461" s="29"/>
      <c r="X461" s="29"/>
      <c r="Y461" s="29"/>
      <c r="Z461" s="11"/>
    </row>
    <row r="462">
      <c r="A462" s="1"/>
      <c r="B462" s="1"/>
      <c r="C462" s="28"/>
      <c r="D462" s="28"/>
      <c r="E462" s="28"/>
      <c r="F462" s="28"/>
      <c r="G462" s="28"/>
      <c r="H462" s="33"/>
      <c r="I462" s="33"/>
      <c r="J462" s="5"/>
      <c r="K462" s="36"/>
      <c r="L462" s="36"/>
      <c r="M462" s="36"/>
      <c r="N462" s="33"/>
      <c r="O462" s="30"/>
      <c r="P462" s="37"/>
      <c r="Q462" s="42"/>
      <c r="R462" s="28"/>
      <c r="S462" s="28"/>
      <c r="T462" s="28"/>
      <c r="U462" s="28"/>
      <c r="V462" s="28"/>
      <c r="W462" s="29"/>
      <c r="X462" s="29"/>
      <c r="Y462" s="29"/>
      <c r="Z462" s="11"/>
    </row>
    <row r="463">
      <c r="A463" s="1"/>
      <c r="B463" s="1"/>
      <c r="C463" s="28"/>
      <c r="D463" s="28"/>
      <c r="E463" s="28"/>
      <c r="F463" s="28"/>
      <c r="G463" s="28"/>
      <c r="H463" s="33"/>
      <c r="I463" s="33"/>
      <c r="J463" s="5"/>
      <c r="K463" s="36"/>
      <c r="L463" s="36"/>
      <c r="M463" s="36"/>
      <c r="N463" s="33"/>
      <c r="O463" s="30"/>
      <c r="P463" s="37"/>
      <c r="Q463" s="42"/>
      <c r="R463" s="28"/>
      <c r="S463" s="28"/>
      <c r="T463" s="28"/>
      <c r="U463" s="28"/>
      <c r="V463" s="28"/>
      <c r="W463" s="29"/>
      <c r="X463" s="29"/>
      <c r="Y463" s="29"/>
      <c r="Z463" s="11"/>
    </row>
    <row r="464">
      <c r="A464" s="1"/>
      <c r="B464" s="1"/>
      <c r="C464" s="28"/>
      <c r="D464" s="28"/>
      <c r="E464" s="28"/>
      <c r="F464" s="28"/>
      <c r="G464" s="28"/>
      <c r="H464" s="33"/>
      <c r="I464" s="33"/>
      <c r="J464" s="5"/>
      <c r="K464" s="36"/>
      <c r="L464" s="36"/>
      <c r="M464" s="36"/>
      <c r="N464" s="33"/>
      <c r="O464" s="30"/>
      <c r="P464" s="37"/>
      <c r="Q464" s="42"/>
      <c r="R464" s="28"/>
      <c r="S464" s="28"/>
      <c r="T464" s="28"/>
      <c r="U464" s="28"/>
      <c r="V464" s="28"/>
      <c r="W464" s="29"/>
      <c r="X464" s="29"/>
      <c r="Y464" s="29"/>
      <c r="Z464" s="11"/>
    </row>
    <row r="465">
      <c r="A465" s="1"/>
      <c r="B465" s="1"/>
      <c r="C465" s="28"/>
      <c r="D465" s="28"/>
      <c r="E465" s="28"/>
      <c r="F465" s="28"/>
      <c r="G465" s="28"/>
      <c r="H465" s="33"/>
      <c r="I465" s="33"/>
      <c r="J465" s="5"/>
      <c r="K465" s="36"/>
      <c r="L465" s="36"/>
      <c r="M465" s="36"/>
      <c r="N465" s="33"/>
      <c r="O465" s="30"/>
      <c r="P465" s="37"/>
      <c r="Q465" s="42"/>
      <c r="R465" s="28"/>
      <c r="S465" s="28"/>
      <c r="T465" s="28"/>
      <c r="U465" s="28"/>
      <c r="V465" s="28"/>
      <c r="W465" s="29"/>
      <c r="X465" s="29"/>
      <c r="Y465" s="29"/>
      <c r="Z465" s="11"/>
    </row>
    <row r="466">
      <c r="A466" s="1"/>
      <c r="B466" s="1"/>
      <c r="C466" s="28"/>
      <c r="D466" s="28"/>
      <c r="E466" s="28"/>
      <c r="F466" s="28"/>
      <c r="G466" s="28"/>
      <c r="H466" s="33"/>
      <c r="I466" s="33"/>
      <c r="J466" s="5"/>
      <c r="K466" s="36"/>
      <c r="L466" s="36"/>
      <c r="M466" s="36"/>
      <c r="N466" s="33"/>
      <c r="O466" s="30"/>
      <c r="P466" s="37"/>
      <c r="Q466" s="42"/>
      <c r="R466" s="28"/>
      <c r="S466" s="28"/>
      <c r="T466" s="28"/>
      <c r="U466" s="28"/>
      <c r="V466" s="28"/>
      <c r="W466" s="29"/>
      <c r="X466" s="29"/>
      <c r="Y466" s="29"/>
      <c r="Z466" s="11"/>
    </row>
    <row r="467">
      <c r="A467" s="1"/>
      <c r="B467" s="1"/>
      <c r="C467" s="28"/>
      <c r="D467" s="28"/>
      <c r="E467" s="28"/>
      <c r="F467" s="28"/>
      <c r="G467" s="28"/>
      <c r="H467" s="33"/>
      <c r="I467" s="33"/>
      <c r="J467" s="5"/>
      <c r="K467" s="36"/>
      <c r="L467" s="36"/>
      <c r="M467" s="36"/>
      <c r="N467" s="33"/>
      <c r="O467" s="30"/>
      <c r="P467" s="37"/>
      <c r="Q467" s="42"/>
      <c r="R467" s="28"/>
      <c r="S467" s="28"/>
      <c r="T467" s="28"/>
      <c r="U467" s="28"/>
      <c r="V467" s="28"/>
      <c r="W467" s="29"/>
      <c r="X467" s="29"/>
      <c r="Y467" s="29"/>
      <c r="Z467" s="11"/>
    </row>
    <row r="468">
      <c r="A468" s="1"/>
      <c r="B468" s="1"/>
      <c r="C468" s="28"/>
      <c r="D468" s="28"/>
      <c r="E468" s="28"/>
      <c r="F468" s="28"/>
      <c r="G468" s="28"/>
      <c r="H468" s="33"/>
      <c r="I468" s="33"/>
      <c r="J468" s="5"/>
      <c r="K468" s="36"/>
      <c r="L468" s="36"/>
      <c r="M468" s="36"/>
      <c r="N468" s="33"/>
      <c r="O468" s="30"/>
      <c r="P468" s="37"/>
      <c r="Q468" s="42"/>
      <c r="R468" s="28"/>
      <c r="S468" s="28"/>
      <c r="T468" s="28"/>
      <c r="U468" s="28"/>
      <c r="V468" s="28"/>
      <c r="W468" s="29"/>
      <c r="X468" s="29"/>
      <c r="Y468" s="29"/>
      <c r="Z468" s="11"/>
    </row>
    <row r="469">
      <c r="A469" s="1"/>
      <c r="B469" s="1"/>
      <c r="C469" s="28"/>
      <c r="D469" s="28"/>
      <c r="E469" s="28"/>
      <c r="F469" s="28"/>
      <c r="G469" s="28"/>
      <c r="H469" s="33"/>
      <c r="I469" s="33"/>
      <c r="J469" s="5"/>
      <c r="K469" s="36"/>
      <c r="L469" s="36"/>
      <c r="M469" s="36"/>
      <c r="N469" s="33"/>
      <c r="O469" s="30"/>
      <c r="P469" s="37"/>
      <c r="Q469" s="42"/>
      <c r="R469" s="28"/>
      <c r="S469" s="28"/>
      <c r="T469" s="28"/>
      <c r="U469" s="28"/>
      <c r="V469" s="28"/>
      <c r="W469" s="29"/>
      <c r="X469" s="29"/>
      <c r="Y469" s="29"/>
      <c r="Z469" s="11"/>
    </row>
    <row r="470">
      <c r="A470" s="1"/>
      <c r="B470" s="1"/>
      <c r="C470" s="28"/>
      <c r="D470" s="28"/>
      <c r="E470" s="28"/>
      <c r="F470" s="28"/>
      <c r="G470" s="28"/>
      <c r="H470" s="33"/>
      <c r="I470" s="33"/>
      <c r="J470" s="5"/>
      <c r="K470" s="36"/>
      <c r="L470" s="36"/>
      <c r="M470" s="36"/>
      <c r="N470" s="33"/>
      <c r="O470" s="30"/>
      <c r="P470" s="37"/>
      <c r="Q470" s="42"/>
      <c r="R470" s="28"/>
      <c r="S470" s="28"/>
      <c r="T470" s="28"/>
      <c r="U470" s="28"/>
      <c r="V470" s="28"/>
      <c r="W470" s="29"/>
      <c r="X470" s="29"/>
      <c r="Y470" s="29"/>
      <c r="Z470" s="11"/>
    </row>
    <row r="471">
      <c r="A471" s="1"/>
      <c r="B471" s="1"/>
      <c r="C471" s="28"/>
      <c r="D471" s="28"/>
      <c r="E471" s="28"/>
      <c r="F471" s="28"/>
      <c r="G471" s="28"/>
      <c r="H471" s="33"/>
      <c r="I471" s="33"/>
      <c r="J471" s="5"/>
      <c r="K471" s="36"/>
      <c r="L471" s="36"/>
      <c r="M471" s="36"/>
      <c r="N471" s="33"/>
      <c r="O471" s="30"/>
      <c r="P471" s="37"/>
      <c r="Q471" s="42"/>
      <c r="R471" s="28"/>
      <c r="S471" s="28"/>
      <c r="T471" s="28"/>
      <c r="U471" s="28"/>
      <c r="V471" s="28"/>
      <c r="W471" s="29"/>
      <c r="X471" s="29"/>
      <c r="Y471" s="29"/>
      <c r="Z471" s="11"/>
    </row>
    <row r="472">
      <c r="A472" s="1"/>
      <c r="B472" s="1"/>
      <c r="C472" s="28"/>
      <c r="D472" s="28"/>
      <c r="E472" s="28"/>
      <c r="F472" s="28"/>
      <c r="G472" s="28"/>
      <c r="H472" s="33"/>
      <c r="I472" s="33"/>
      <c r="J472" s="5"/>
      <c r="K472" s="36"/>
      <c r="L472" s="36"/>
      <c r="M472" s="36"/>
      <c r="N472" s="33"/>
      <c r="O472" s="30"/>
      <c r="P472" s="37"/>
      <c r="Q472" s="42"/>
      <c r="R472" s="28"/>
      <c r="S472" s="28"/>
      <c r="T472" s="28"/>
      <c r="U472" s="28"/>
      <c r="V472" s="28"/>
      <c r="W472" s="29"/>
      <c r="X472" s="29"/>
      <c r="Y472" s="29"/>
      <c r="Z472" s="11"/>
    </row>
    <row r="473">
      <c r="A473" s="1"/>
      <c r="B473" s="1"/>
      <c r="C473" s="28"/>
      <c r="D473" s="28"/>
      <c r="E473" s="28"/>
      <c r="F473" s="28"/>
      <c r="G473" s="28"/>
      <c r="H473" s="33"/>
      <c r="I473" s="33"/>
      <c r="J473" s="5"/>
      <c r="K473" s="36"/>
      <c r="L473" s="36"/>
      <c r="M473" s="36"/>
      <c r="N473" s="33"/>
      <c r="O473" s="30"/>
      <c r="P473" s="37"/>
      <c r="Q473" s="42"/>
      <c r="R473" s="28"/>
      <c r="S473" s="28"/>
      <c r="T473" s="28"/>
      <c r="U473" s="28"/>
      <c r="V473" s="28"/>
      <c r="W473" s="29"/>
      <c r="X473" s="29"/>
      <c r="Y473" s="29"/>
      <c r="Z473" s="11"/>
    </row>
    <row r="474">
      <c r="A474" s="1"/>
      <c r="B474" s="1"/>
      <c r="C474" s="28"/>
      <c r="D474" s="28"/>
      <c r="E474" s="28"/>
      <c r="F474" s="28"/>
      <c r="G474" s="28"/>
      <c r="H474" s="33"/>
      <c r="I474" s="33"/>
      <c r="J474" s="5"/>
      <c r="K474" s="36"/>
      <c r="L474" s="36"/>
      <c r="M474" s="36"/>
      <c r="N474" s="33"/>
      <c r="O474" s="30"/>
      <c r="P474" s="37"/>
      <c r="Q474" s="42"/>
      <c r="R474" s="28"/>
      <c r="S474" s="28"/>
      <c r="T474" s="28"/>
      <c r="U474" s="28"/>
      <c r="V474" s="28"/>
      <c r="W474" s="29"/>
      <c r="X474" s="29"/>
      <c r="Y474" s="29"/>
      <c r="Z474" s="11"/>
    </row>
    <row r="475">
      <c r="A475" s="1"/>
      <c r="B475" s="1"/>
      <c r="C475" s="28"/>
      <c r="D475" s="28"/>
      <c r="E475" s="28"/>
      <c r="F475" s="28"/>
      <c r="G475" s="28"/>
      <c r="H475" s="33"/>
      <c r="I475" s="33"/>
      <c r="J475" s="5"/>
      <c r="K475" s="36"/>
      <c r="L475" s="36"/>
      <c r="M475" s="36"/>
      <c r="N475" s="33"/>
      <c r="O475" s="30"/>
      <c r="P475" s="37"/>
      <c r="Q475" s="42"/>
      <c r="R475" s="28"/>
      <c r="S475" s="28"/>
      <c r="T475" s="28"/>
      <c r="U475" s="28"/>
      <c r="V475" s="28"/>
      <c r="W475" s="29"/>
      <c r="X475" s="29"/>
      <c r="Y475" s="29"/>
      <c r="Z475" s="11"/>
    </row>
    <row r="476">
      <c r="A476" s="1"/>
      <c r="B476" s="1"/>
      <c r="C476" s="28"/>
      <c r="D476" s="28"/>
      <c r="E476" s="28"/>
      <c r="F476" s="28"/>
      <c r="G476" s="28"/>
      <c r="H476" s="33"/>
      <c r="I476" s="33"/>
      <c r="J476" s="5"/>
      <c r="K476" s="36"/>
      <c r="L476" s="36"/>
      <c r="M476" s="36"/>
      <c r="N476" s="33"/>
      <c r="O476" s="30"/>
      <c r="P476" s="37"/>
      <c r="Q476" s="42"/>
      <c r="R476" s="28"/>
      <c r="S476" s="28"/>
      <c r="T476" s="28"/>
      <c r="U476" s="28"/>
      <c r="V476" s="28"/>
      <c r="W476" s="29"/>
      <c r="X476" s="29"/>
      <c r="Y476" s="29"/>
      <c r="Z476" s="11"/>
    </row>
    <row r="477">
      <c r="A477" s="1"/>
      <c r="B477" s="1"/>
      <c r="C477" s="28"/>
      <c r="D477" s="28"/>
      <c r="E477" s="28"/>
      <c r="F477" s="28"/>
      <c r="G477" s="28"/>
      <c r="H477" s="33"/>
      <c r="I477" s="33"/>
      <c r="J477" s="5"/>
      <c r="K477" s="36"/>
      <c r="L477" s="36"/>
      <c r="M477" s="36"/>
      <c r="N477" s="33"/>
      <c r="O477" s="30"/>
      <c r="P477" s="37"/>
      <c r="Q477" s="42"/>
      <c r="R477" s="28"/>
      <c r="S477" s="28"/>
      <c r="T477" s="28"/>
      <c r="U477" s="28"/>
      <c r="V477" s="28"/>
      <c r="W477" s="29"/>
      <c r="X477" s="29"/>
      <c r="Y477" s="29"/>
      <c r="Z477" s="11"/>
    </row>
    <row r="478">
      <c r="A478" s="1"/>
      <c r="B478" s="1"/>
      <c r="C478" s="28"/>
      <c r="D478" s="28"/>
      <c r="E478" s="28"/>
      <c r="F478" s="28"/>
      <c r="G478" s="28"/>
      <c r="H478" s="33"/>
      <c r="I478" s="33"/>
      <c r="J478" s="5"/>
      <c r="K478" s="36"/>
      <c r="L478" s="36"/>
      <c r="M478" s="36"/>
      <c r="N478" s="33"/>
      <c r="O478" s="30"/>
      <c r="P478" s="37"/>
      <c r="Q478" s="42"/>
      <c r="R478" s="28"/>
      <c r="S478" s="28"/>
      <c r="T478" s="28"/>
      <c r="U478" s="28"/>
      <c r="V478" s="28"/>
      <c r="W478" s="29"/>
      <c r="X478" s="29"/>
      <c r="Y478" s="29"/>
      <c r="Z478" s="11"/>
    </row>
    <row r="479">
      <c r="A479" s="1"/>
      <c r="B479" s="1"/>
      <c r="C479" s="28"/>
      <c r="D479" s="28"/>
      <c r="E479" s="28"/>
      <c r="F479" s="28"/>
      <c r="G479" s="28"/>
      <c r="H479" s="33"/>
      <c r="I479" s="33"/>
      <c r="J479" s="5"/>
      <c r="K479" s="36"/>
      <c r="L479" s="36"/>
      <c r="M479" s="36"/>
      <c r="N479" s="33"/>
      <c r="O479" s="30"/>
      <c r="P479" s="37"/>
      <c r="Q479" s="42"/>
      <c r="R479" s="28"/>
      <c r="S479" s="28"/>
      <c r="T479" s="28"/>
      <c r="U479" s="28"/>
      <c r="V479" s="28"/>
      <c r="W479" s="29"/>
      <c r="X479" s="29"/>
      <c r="Y479" s="29"/>
      <c r="Z479" s="11"/>
    </row>
    <row r="480">
      <c r="A480" s="1"/>
      <c r="B480" s="1"/>
      <c r="C480" s="28"/>
      <c r="D480" s="28"/>
      <c r="E480" s="28"/>
      <c r="F480" s="28"/>
      <c r="G480" s="28"/>
      <c r="H480" s="33"/>
      <c r="I480" s="33"/>
      <c r="J480" s="5"/>
      <c r="K480" s="36"/>
      <c r="L480" s="36"/>
      <c r="M480" s="36"/>
      <c r="N480" s="33"/>
      <c r="O480" s="30"/>
      <c r="P480" s="37"/>
      <c r="Q480" s="42"/>
      <c r="R480" s="28"/>
      <c r="S480" s="28"/>
      <c r="T480" s="28"/>
      <c r="U480" s="28"/>
      <c r="V480" s="28"/>
      <c r="W480" s="29"/>
      <c r="X480" s="29"/>
      <c r="Y480" s="29"/>
      <c r="Z480" s="11"/>
    </row>
    <row r="481">
      <c r="A481" s="1"/>
      <c r="B481" s="1"/>
      <c r="C481" s="28"/>
      <c r="D481" s="28"/>
      <c r="E481" s="28"/>
      <c r="F481" s="28"/>
      <c r="G481" s="28"/>
      <c r="H481" s="33"/>
      <c r="I481" s="33"/>
      <c r="J481" s="5"/>
      <c r="K481" s="36"/>
      <c r="L481" s="36"/>
      <c r="M481" s="36"/>
      <c r="N481" s="33"/>
      <c r="O481" s="30"/>
      <c r="P481" s="37"/>
      <c r="Q481" s="42"/>
      <c r="R481" s="28"/>
      <c r="S481" s="28"/>
      <c r="T481" s="28"/>
      <c r="U481" s="28"/>
      <c r="V481" s="28"/>
      <c r="W481" s="29"/>
      <c r="X481" s="29"/>
      <c r="Y481" s="29"/>
      <c r="Z481" s="11"/>
    </row>
    <row r="482">
      <c r="A482" s="1"/>
      <c r="B482" s="1"/>
      <c r="C482" s="28"/>
      <c r="D482" s="28"/>
      <c r="E482" s="28"/>
      <c r="F482" s="28"/>
      <c r="G482" s="28"/>
      <c r="H482" s="33"/>
      <c r="I482" s="33"/>
      <c r="J482" s="5"/>
      <c r="K482" s="36"/>
      <c r="L482" s="36"/>
      <c r="M482" s="36"/>
      <c r="N482" s="33"/>
      <c r="O482" s="30"/>
      <c r="P482" s="37"/>
      <c r="Q482" s="42"/>
      <c r="R482" s="28"/>
      <c r="S482" s="28"/>
      <c r="T482" s="28"/>
      <c r="U482" s="28"/>
      <c r="V482" s="28"/>
      <c r="W482" s="29"/>
      <c r="X482" s="29"/>
      <c r="Y482" s="29"/>
      <c r="Z482" s="11"/>
    </row>
    <row r="483">
      <c r="A483" s="1"/>
      <c r="B483" s="1"/>
      <c r="C483" s="28"/>
      <c r="D483" s="28"/>
      <c r="E483" s="28"/>
      <c r="F483" s="28"/>
      <c r="G483" s="28"/>
      <c r="H483" s="33"/>
      <c r="I483" s="33"/>
      <c r="J483" s="5"/>
      <c r="K483" s="36"/>
      <c r="L483" s="36"/>
      <c r="M483" s="36"/>
      <c r="N483" s="33"/>
      <c r="O483" s="30"/>
      <c r="P483" s="37"/>
      <c r="Q483" s="42"/>
      <c r="R483" s="28"/>
      <c r="S483" s="28"/>
      <c r="T483" s="28"/>
      <c r="U483" s="28"/>
      <c r="V483" s="28"/>
      <c r="W483" s="29"/>
      <c r="X483" s="29"/>
      <c r="Y483" s="29"/>
      <c r="Z483" s="11"/>
    </row>
    <row r="484">
      <c r="A484" s="1"/>
      <c r="B484" s="1"/>
      <c r="C484" s="28"/>
      <c r="D484" s="28"/>
      <c r="E484" s="28"/>
      <c r="F484" s="28"/>
      <c r="G484" s="28"/>
      <c r="H484" s="33"/>
      <c r="I484" s="33"/>
      <c r="J484" s="5"/>
      <c r="K484" s="36"/>
      <c r="L484" s="36"/>
      <c r="M484" s="36"/>
      <c r="N484" s="33"/>
      <c r="O484" s="30"/>
      <c r="P484" s="37"/>
      <c r="Q484" s="42"/>
      <c r="R484" s="28"/>
      <c r="S484" s="28"/>
      <c r="T484" s="28"/>
      <c r="U484" s="28"/>
      <c r="V484" s="28"/>
      <c r="W484" s="29"/>
      <c r="X484" s="29"/>
      <c r="Y484" s="29"/>
      <c r="Z484" s="11"/>
    </row>
    <row r="485">
      <c r="A485" s="1"/>
      <c r="B485" s="1"/>
      <c r="C485" s="28"/>
      <c r="D485" s="28"/>
      <c r="E485" s="28"/>
      <c r="F485" s="28"/>
      <c r="G485" s="28"/>
      <c r="H485" s="33"/>
      <c r="I485" s="33"/>
      <c r="J485" s="5"/>
      <c r="K485" s="36"/>
      <c r="L485" s="36"/>
      <c r="M485" s="36"/>
      <c r="N485" s="33"/>
      <c r="O485" s="30"/>
      <c r="P485" s="37"/>
      <c r="Q485" s="42"/>
      <c r="R485" s="28"/>
      <c r="S485" s="28"/>
      <c r="T485" s="28"/>
      <c r="U485" s="28"/>
      <c r="V485" s="28"/>
      <c r="W485" s="29"/>
      <c r="X485" s="29"/>
      <c r="Y485" s="29"/>
      <c r="Z485" s="11"/>
    </row>
    <row r="486">
      <c r="A486" s="1"/>
      <c r="B486" s="1"/>
      <c r="C486" s="28"/>
      <c r="D486" s="28"/>
      <c r="E486" s="28"/>
      <c r="F486" s="28"/>
      <c r="G486" s="28"/>
      <c r="H486" s="33"/>
      <c r="I486" s="33"/>
      <c r="J486" s="5"/>
      <c r="K486" s="36"/>
      <c r="L486" s="36"/>
      <c r="M486" s="36"/>
      <c r="N486" s="33"/>
      <c r="O486" s="30"/>
      <c r="P486" s="37"/>
      <c r="Q486" s="42"/>
      <c r="R486" s="28"/>
      <c r="S486" s="28"/>
      <c r="T486" s="28"/>
      <c r="U486" s="28"/>
      <c r="V486" s="28"/>
      <c r="W486" s="29"/>
      <c r="X486" s="29"/>
      <c r="Y486" s="29"/>
      <c r="Z486" s="11"/>
    </row>
    <row r="487">
      <c r="A487" s="1"/>
      <c r="B487" s="1"/>
      <c r="C487" s="28"/>
      <c r="D487" s="28"/>
      <c r="E487" s="28"/>
      <c r="F487" s="28"/>
      <c r="G487" s="28"/>
      <c r="H487" s="33"/>
      <c r="I487" s="33"/>
      <c r="J487" s="5"/>
      <c r="K487" s="36"/>
      <c r="L487" s="36"/>
      <c r="M487" s="36"/>
      <c r="N487" s="33"/>
      <c r="O487" s="30"/>
      <c r="P487" s="37"/>
      <c r="Q487" s="42"/>
      <c r="R487" s="28"/>
      <c r="S487" s="28"/>
      <c r="T487" s="28"/>
      <c r="U487" s="28"/>
      <c r="V487" s="28"/>
      <c r="W487" s="29"/>
      <c r="X487" s="29"/>
      <c r="Y487" s="29"/>
      <c r="Z487" s="11"/>
    </row>
    <row r="488">
      <c r="A488" s="1"/>
      <c r="B488" s="1"/>
      <c r="C488" s="28"/>
      <c r="D488" s="28"/>
      <c r="E488" s="28"/>
      <c r="F488" s="28"/>
      <c r="G488" s="28"/>
      <c r="H488" s="33"/>
      <c r="I488" s="33"/>
      <c r="J488" s="5"/>
      <c r="K488" s="36"/>
      <c r="L488" s="36"/>
      <c r="M488" s="36"/>
      <c r="N488" s="33"/>
      <c r="O488" s="30"/>
      <c r="P488" s="37"/>
      <c r="Q488" s="42"/>
      <c r="R488" s="28"/>
      <c r="S488" s="28"/>
      <c r="T488" s="28"/>
      <c r="U488" s="28"/>
      <c r="V488" s="28"/>
      <c r="W488" s="29"/>
      <c r="X488" s="29"/>
      <c r="Y488" s="29"/>
      <c r="Z488" s="11"/>
    </row>
    <row r="489">
      <c r="A489" s="1"/>
      <c r="B489" s="1"/>
      <c r="C489" s="28"/>
      <c r="D489" s="28"/>
      <c r="E489" s="28"/>
      <c r="F489" s="28"/>
      <c r="G489" s="28"/>
      <c r="H489" s="33"/>
      <c r="I489" s="33"/>
      <c r="J489" s="5"/>
      <c r="K489" s="36"/>
      <c r="L489" s="36"/>
      <c r="M489" s="36"/>
      <c r="N489" s="33"/>
      <c r="O489" s="30"/>
      <c r="P489" s="37"/>
      <c r="Q489" s="42"/>
      <c r="R489" s="28"/>
      <c r="S489" s="28"/>
      <c r="T489" s="28"/>
      <c r="U489" s="28"/>
      <c r="V489" s="28"/>
      <c r="W489" s="29"/>
      <c r="X489" s="29"/>
      <c r="Y489" s="29"/>
      <c r="Z489" s="11"/>
    </row>
    <row r="490">
      <c r="A490" s="1"/>
      <c r="B490" s="1"/>
      <c r="C490" s="28"/>
      <c r="D490" s="28"/>
      <c r="E490" s="28"/>
      <c r="F490" s="28"/>
      <c r="G490" s="28"/>
      <c r="H490" s="33"/>
      <c r="I490" s="33"/>
      <c r="J490" s="5"/>
      <c r="K490" s="36"/>
      <c r="L490" s="36"/>
      <c r="M490" s="36"/>
      <c r="N490" s="33"/>
      <c r="O490" s="30"/>
      <c r="P490" s="37"/>
      <c r="Q490" s="42"/>
      <c r="R490" s="28"/>
      <c r="S490" s="28"/>
      <c r="T490" s="28"/>
      <c r="U490" s="28"/>
      <c r="V490" s="28"/>
      <c r="W490" s="29"/>
      <c r="X490" s="29"/>
      <c r="Y490" s="29"/>
      <c r="Z490" s="11"/>
    </row>
    <row r="491">
      <c r="A491" s="1"/>
      <c r="B491" s="1"/>
      <c r="C491" s="28"/>
      <c r="D491" s="28"/>
      <c r="E491" s="28"/>
      <c r="F491" s="28"/>
      <c r="G491" s="28"/>
      <c r="H491" s="33"/>
      <c r="I491" s="33"/>
      <c r="J491" s="5"/>
      <c r="K491" s="36"/>
      <c r="L491" s="36"/>
      <c r="M491" s="36"/>
      <c r="N491" s="33"/>
      <c r="O491" s="30"/>
      <c r="P491" s="37"/>
      <c r="Q491" s="42"/>
      <c r="R491" s="28"/>
      <c r="S491" s="28"/>
      <c r="T491" s="28"/>
      <c r="U491" s="28"/>
      <c r="V491" s="28"/>
      <c r="W491" s="29"/>
      <c r="X491" s="29"/>
      <c r="Y491" s="29"/>
      <c r="Z491" s="11"/>
    </row>
    <row r="492">
      <c r="A492" s="1"/>
      <c r="B492" s="1"/>
      <c r="C492" s="28"/>
      <c r="D492" s="28"/>
      <c r="E492" s="28"/>
      <c r="F492" s="28"/>
      <c r="G492" s="28"/>
      <c r="H492" s="33"/>
      <c r="I492" s="33"/>
      <c r="J492" s="5"/>
      <c r="K492" s="36"/>
      <c r="L492" s="36"/>
      <c r="M492" s="36"/>
      <c r="N492" s="33"/>
      <c r="O492" s="30"/>
      <c r="P492" s="37"/>
      <c r="Q492" s="42"/>
      <c r="R492" s="28"/>
      <c r="S492" s="28"/>
      <c r="T492" s="28"/>
      <c r="U492" s="28"/>
      <c r="V492" s="28"/>
      <c r="W492" s="29"/>
      <c r="X492" s="29"/>
      <c r="Y492" s="29"/>
      <c r="Z492" s="11"/>
    </row>
    <row r="493">
      <c r="A493" s="1"/>
      <c r="B493" s="1"/>
      <c r="C493" s="28"/>
      <c r="D493" s="28"/>
      <c r="E493" s="28"/>
      <c r="F493" s="28"/>
      <c r="G493" s="28"/>
      <c r="H493" s="33"/>
      <c r="I493" s="33"/>
      <c r="J493" s="5"/>
      <c r="K493" s="36"/>
      <c r="L493" s="36"/>
      <c r="M493" s="36"/>
      <c r="N493" s="33"/>
      <c r="O493" s="30"/>
      <c r="P493" s="37"/>
      <c r="Q493" s="42"/>
      <c r="R493" s="28"/>
      <c r="S493" s="28"/>
      <c r="T493" s="28"/>
      <c r="U493" s="28"/>
      <c r="V493" s="28"/>
      <c r="W493" s="29"/>
      <c r="X493" s="29"/>
      <c r="Y493" s="29"/>
      <c r="Z493" s="11"/>
    </row>
    <row r="494">
      <c r="A494" s="1"/>
      <c r="B494" s="1"/>
      <c r="C494" s="28"/>
      <c r="D494" s="28"/>
      <c r="E494" s="28"/>
      <c r="F494" s="28"/>
      <c r="G494" s="28"/>
      <c r="H494" s="33"/>
      <c r="I494" s="33"/>
      <c r="J494" s="5"/>
      <c r="K494" s="36"/>
      <c r="L494" s="36"/>
      <c r="M494" s="36"/>
      <c r="N494" s="33"/>
      <c r="O494" s="30"/>
      <c r="P494" s="37"/>
      <c r="Q494" s="42"/>
      <c r="R494" s="28"/>
      <c r="S494" s="28"/>
      <c r="T494" s="28"/>
      <c r="U494" s="28"/>
      <c r="V494" s="28"/>
      <c r="W494" s="29"/>
      <c r="X494" s="29"/>
      <c r="Y494" s="29"/>
      <c r="Z494" s="11"/>
    </row>
    <row r="495">
      <c r="A495" s="1"/>
      <c r="B495" s="1"/>
      <c r="C495" s="28"/>
      <c r="D495" s="28"/>
      <c r="E495" s="28"/>
      <c r="F495" s="28"/>
      <c r="G495" s="28"/>
      <c r="H495" s="33"/>
      <c r="I495" s="33"/>
      <c r="J495" s="5"/>
      <c r="K495" s="36"/>
      <c r="L495" s="36"/>
      <c r="M495" s="36"/>
      <c r="N495" s="33"/>
      <c r="O495" s="30"/>
      <c r="P495" s="37"/>
      <c r="Q495" s="42"/>
      <c r="R495" s="28"/>
      <c r="S495" s="28"/>
      <c r="T495" s="28"/>
      <c r="U495" s="28"/>
      <c r="V495" s="28"/>
      <c r="W495" s="29"/>
      <c r="X495" s="29"/>
      <c r="Y495" s="29"/>
      <c r="Z495" s="11"/>
    </row>
    <row r="496">
      <c r="A496" s="1"/>
      <c r="B496" s="1"/>
      <c r="C496" s="28"/>
      <c r="D496" s="28"/>
      <c r="E496" s="28"/>
      <c r="F496" s="28"/>
      <c r="G496" s="28"/>
      <c r="H496" s="33"/>
      <c r="I496" s="33"/>
      <c r="J496" s="5"/>
      <c r="K496" s="36"/>
      <c r="L496" s="36"/>
      <c r="M496" s="36"/>
      <c r="N496" s="33"/>
      <c r="O496" s="30"/>
      <c r="P496" s="37"/>
      <c r="Q496" s="42"/>
      <c r="R496" s="28"/>
      <c r="S496" s="28"/>
      <c r="T496" s="28"/>
      <c r="U496" s="28"/>
      <c r="V496" s="28"/>
      <c r="W496" s="29"/>
      <c r="X496" s="29"/>
      <c r="Y496" s="29"/>
      <c r="Z496" s="11"/>
    </row>
    <row r="497">
      <c r="A497" s="1"/>
      <c r="B497" s="1"/>
      <c r="C497" s="28"/>
      <c r="D497" s="28"/>
      <c r="E497" s="28"/>
      <c r="F497" s="28"/>
      <c r="G497" s="28"/>
      <c r="H497" s="33"/>
      <c r="I497" s="33"/>
      <c r="J497" s="5"/>
      <c r="K497" s="36"/>
      <c r="L497" s="36"/>
      <c r="M497" s="36"/>
      <c r="N497" s="33"/>
      <c r="O497" s="30"/>
      <c r="P497" s="37"/>
      <c r="Q497" s="42"/>
      <c r="R497" s="28"/>
      <c r="S497" s="28"/>
      <c r="T497" s="28"/>
      <c r="U497" s="28"/>
      <c r="V497" s="28"/>
      <c r="W497" s="29"/>
      <c r="X497" s="29"/>
      <c r="Y497" s="29"/>
      <c r="Z497" s="11"/>
    </row>
    <row r="498">
      <c r="A498" s="1"/>
      <c r="B498" s="1"/>
      <c r="C498" s="28"/>
      <c r="D498" s="28"/>
      <c r="E498" s="28"/>
      <c r="F498" s="28"/>
      <c r="G498" s="28"/>
      <c r="H498" s="33"/>
      <c r="I498" s="33"/>
      <c r="J498" s="5"/>
      <c r="K498" s="36"/>
      <c r="L498" s="36"/>
      <c r="M498" s="36"/>
      <c r="N498" s="33"/>
      <c r="O498" s="30"/>
      <c r="P498" s="37"/>
      <c r="Q498" s="42"/>
      <c r="R498" s="28"/>
      <c r="S498" s="28"/>
      <c r="T498" s="28"/>
      <c r="U498" s="28"/>
      <c r="V498" s="28"/>
      <c r="W498" s="29"/>
      <c r="X498" s="29"/>
      <c r="Y498" s="29"/>
      <c r="Z498" s="11"/>
    </row>
    <row r="499">
      <c r="A499" s="1"/>
      <c r="B499" s="1"/>
      <c r="C499" s="28"/>
      <c r="D499" s="28"/>
      <c r="E499" s="28"/>
      <c r="F499" s="28"/>
      <c r="G499" s="28"/>
      <c r="H499" s="33"/>
      <c r="I499" s="33"/>
      <c r="J499" s="5"/>
      <c r="K499" s="36"/>
      <c r="L499" s="36"/>
      <c r="M499" s="36"/>
      <c r="N499" s="33"/>
      <c r="O499" s="30"/>
      <c r="P499" s="37"/>
      <c r="Q499" s="42"/>
      <c r="R499" s="28"/>
      <c r="S499" s="28"/>
      <c r="T499" s="28"/>
      <c r="U499" s="28"/>
      <c r="V499" s="28"/>
      <c r="W499" s="29"/>
      <c r="X499" s="29"/>
      <c r="Y499" s="29"/>
      <c r="Z499" s="11"/>
    </row>
    <row r="500">
      <c r="A500" s="1"/>
      <c r="B500" s="1"/>
      <c r="C500" s="28"/>
      <c r="D500" s="28"/>
      <c r="E500" s="28"/>
      <c r="F500" s="28"/>
      <c r="G500" s="28"/>
      <c r="H500" s="33"/>
      <c r="I500" s="33"/>
      <c r="J500" s="5"/>
      <c r="K500" s="36"/>
      <c r="L500" s="36"/>
      <c r="M500" s="36"/>
      <c r="N500" s="33"/>
      <c r="O500" s="30"/>
      <c r="P500" s="37"/>
      <c r="Q500" s="42"/>
      <c r="R500" s="28"/>
      <c r="S500" s="28"/>
      <c r="T500" s="28"/>
      <c r="U500" s="28"/>
      <c r="V500" s="28"/>
      <c r="W500" s="29"/>
      <c r="X500" s="29"/>
      <c r="Y500" s="29"/>
      <c r="Z500" s="11"/>
    </row>
    <row r="501">
      <c r="A501" s="1"/>
      <c r="B501" s="1"/>
      <c r="C501" s="28"/>
      <c r="D501" s="28"/>
      <c r="E501" s="28"/>
      <c r="F501" s="28"/>
      <c r="G501" s="28"/>
      <c r="H501" s="33"/>
      <c r="I501" s="33"/>
      <c r="J501" s="5"/>
      <c r="K501" s="36"/>
      <c r="L501" s="36"/>
      <c r="M501" s="36"/>
      <c r="N501" s="33"/>
      <c r="O501" s="30"/>
      <c r="P501" s="37"/>
      <c r="Q501" s="42"/>
      <c r="R501" s="28"/>
      <c r="S501" s="28"/>
      <c r="T501" s="28"/>
      <c r="U501" s="28"/>
      <c r="V501" s="28"/>
      <c r="W501" s="29"/>
      <c r="X501" s="29"/>
      <c r="Y501" s="29"/>
      <c r="Z501" s="11"/>
    </row>
    <row r="502">
      <c r="A502" s="1"/>
      <c r="B502" s="1"/>
      <c r="C502" s="28"/>
      <c r="D502" s="28"/>
      <c r="E502" s="28"/>
      <c r="F502" s="28"/>
      <c r="G502" s="28"/>
      <c r="H502" s="33"/>
      <c r="I502" s="33"/>
      <c r="J502" s="5"/>
      <c r="K502" s="36"/>
      <c r="L502" s="36"/>
      <c r="M502" s="36"/>
      <c r="N502" s="33"/>
      <c r="O502" s="30"/>
      <c r="P502" s="37"/>
      <c r="Q502" s="42"/>
      <c r="R502" s="28"/>
      <c r="S502" s="28"/>
      <c r="T502" s="28"/>
      <c r="U502" s="28"/>
      <c r="V502" s="28"/>
      <c r="W502" s="29"/>
      <c r="X502" s="29"/>
      <c r="Y502" s="29"/>
      <c r="Z502" s="11"/>
    </row>
    <row r="503">
      <c r="A503" s="1"/>
      <c r="B503" s="1"/>
      <c r="C503" s="28"/>
      <c r="D503" s="28"/>
      <c r="E503" s="28"/>
      <c r="F503" s="28"/>
      <c r="G503" s="28"/>
      <c r="H503" s="33"/>
      <c r="I503" s="33"/>
      <c r="J503" s="5"/>
      <c r="K503" s="36"/>
      <c r="L503" s="36"/>
      <c r="M503" s="36"/>
      <c r="N503" s="33"/>
      <c r="O503" s="30"/>
      <c r="P503" s="37"/>
      <c r="Q503" s="42"/>
      <c r="R503" s="28"/>
      <c r="S503" s="28"/>
      <c r="T503" s="28"/>
      <c r="U503" s="28"/>
      <c r="V503" s="28"/>
      <c r="W503" s="29"/>
      <c r="X503" s="29"/>
      <c r="Y503" s="29"/>
      <c r="Z503" s="11"/>
    </row>
    <row r="504">
      <c r="A504" s="1"/>
      <c r="B504" s="1"/>
      <c r="C504" s="28"/>
      <c r="D504" s="28"/>
      <c r="E504" s="28"/>
      <c r="F504" s="28"/>
      <c r="G504" s="28"/>
      <c r="H504" s="33"/>
      <c r="I504" s="33"/>
      <c r="J504" s="5"/>
      <c r="K504" s="36"/>
      <c r="L504" s="36"/>
      <c r="M504" s="36"/>
      <c r="N504" s="33"/>
      <c r="O504" s="30"/>
      <c r="P504" s="37"/>
      <c r="Q504" s="42"/>
      <c r="R504" s="28"/>
      <c r="S504" s="28"/>
      <c r="T504" s="28"/>
      <c r="U504" s="28"/>
      <c r="V504" s="28"/>
      <c r="W504" s="29"/>
      <c r="X504" s="29"/>
      <c r="Y504" s="29"/>
      <c r="Z504" s="11"/>
    </row>
    <row r="505">
      <c r="A505" s="1"/>
      <c r="B505" s="1"/>
      <c r="C505" s="28"/>
      <c r="D505" s="28"/>
      <c r="E505" s="28"/>
      <c r="F505" s="28"/>
      <c r="G505" s="28"/>
      <c r="H505" s="33"/>
      <c r="I505" s="33"/>
      <c r="J505" s="5"/>
      <c r="K505" s="36"/>
      <c r="L505" s="36"/>
      <c r="M505" s="36"/>
      <c r="N505" s="33"/>
      <c r="O505" s="30"/>
      <c r="P505" s="37"/>
      <c r="Q505" s="42"/>
      <c r="R505" s="28"/>
      <c r="S505" s="28"/>
      <c r="T505" s="28"/>
      <c r="U505" s="28"/>
      <c r="V505" s="28"/>
      <c r="W505" s="29"/>
      <c r="X505" s="29"/>
      <c r="Y505" s="29"/>
      <c r="Z505" s="11"/>
    </row>
    <row r="506">
      <c r="A506" s="1"/>
      <c r="B506" s="1"/>
      <c r="C506" s="28"/>
      <c r="D506" s="28"/>
      <c r="E506" s="28"/>
      <c r="F506" s="28"/>
      <c r="G506" s="28"/>
      <c r="H506" s="33"/>
      <c r="I506" s="33"/>
      <c r="J506" s="5"/>
      <c r="K506" s="36"/>
      <c r="L506" s="36"/>
      <c r="M506" s="36"/>
      <c r="N506" s="33"/>
      <c r="O506" s="30"/>
      <c r="P506" s="37"/>
      <c r="Q506" s="42"/>
      <c r="R506" s="28"/>
      <c r="S506" s="28"/>
      <c r="T506" s="28"/>
      <c r="U506" s="28"/>
      <c r="V506" s="28"/>
      <c r="W506" s="29"/>
      <c r="X506" s="29"/>
      <c r="Y506" s="29"/>
      <c r="Z506" s="11"/>
    </row>
    <row r="507">
      <c r="A507" s="1"/>
      <c r="B507" s="1"/>
      <c r="C507" s="28"/>
      <c r="D507" s="28"/>
      <c r="E507" s="28"/>
      <c r="F507" s="28"/>
      <c r="G507" s="28"/>
      <c r="H507" s="33"/>
      <c r="I507" s="33"/>
      <c r="J507" s="5"/>
      <c r="K507" s="36"/>
      <c r="L507" s="36"/>
      <c r="M507" s="36"/>
      <c r="N507" s="33"/>
      <c r="O507" s="30"/>
      <c r="P507" s="37"/>
      <c r="Q507" s="42"/>
      <c r="R507" s="28"/>
      <c r="S507" s="28"/>
      <c r="T507" s="28"/>
      <c r="U507" s="28"/>
      <c r="V507" s="28"/>
      <c r="W507" s="29"/>
      <c r="X507" s="29"/>
      <c r="Y507" s="29"/>
      <c r="Z507" s="11"/>
    </row>
    <row r="508">
      <c r="A508" s="1"/>
      <c r="B508" s="1"/>
      <c r="C508" s="28"/>
      <c r="D508" s="28"/>
      <c r="E508" s="28"/>
      <c r="F508" s="28"/>
      <c r="G508" s="28"/>
      <c r="H508" s="33"/>
      <c r="I508" s="33"/>
      <c r="J508" s="5"/>
      <c r="K508" s="36"/>
      <c r="L508" s="36"/>
      <c r="M508" s="36"/>
      <c r="N508" s="33"/>
      <c r="O508" s="30"/>
      <c r="P508" s="37"/>
      <c r="Q508" s="42"/>
      <c r="R508" s="28"/>
      <c r="S508" s="28"/>
      <c r="T508" s="28"/>
      <c r="U508" s="28"/>
      <c r="V508" s="28"/>
      <c r="W508" s="29"/>
      <c r="X508" s="29"/>
      <c r="Y508" s="29"/>
      <c r="Z508" s="11"/>
    </row>
    <row r="509">
      <c r="A509" s="1"/>
      <c r="B509" s="1"/>
      <c r="C509" s="28"/>
      <c r="D509" s="28"/>
      <c r="E509" s="28"/>
      <c r="F509" s="28"/>
      <c r="G509" s="28"/>
      <c r="H509" s="33"/>
      <c r="I509" s="33"/>
      <c r="J509" s="5"/>
      <c r="K509" s="36"/>
      <c r="L509" s="36"/>
      <c r="M509" s="36"/>
      <c r="N509" s="33"/>
      <c r="O509" s="30"/>
      <c r="P509" s="37"/>
      <c r="Q509" s="42"/>
      <c r="R509" s="28"/>
      <c r="S509" s="28"/>
      <c r="T509" s="28"/>
      <c r="U509" s="28"/>
      <c r="V509" s="28"/>
      <c r="W509" s="29"/>
      <c r="X509" s="29"/>
      <c r="Y509" s="29"/>
      <c r="Z509" s="11"/>
    </row>
    <row r="510">
      <c r="A510" s="1"/>
      <c r="B510" s="1"/>
      <c r="C510" s="28"/>
      <c r="D510" s="28"/>
      <c r="E510" s="28"/>
      <c r="F510" s="28"/>
      <c r="G510" s="28"/>
      <c r="H510" s="33"/>
      <c r="I510" s="33"/>
      <c r="J510" s="5"/>
      <c r="K510" s="36"/>
      <c r="L510" s="36"/>
      <c r="M510" s="36"/>
      <c r="N510" s="33"/>
      <c r="O510" s="30"/>
      <c r="P510" s="37"/>
      <c r="Q510" s="42"/>
      <c r="R510" s="28"/>
      <c r="S510" s="28"/>
      <c r="T510" s="28"/>
      <c r="U510" s="28"/>
      <c r="V510" s="28"/>
      <c r="W510" s="29"/>
      <c r="X510" s="29"/>
      <c r="Y510" s="29"/>
      <c r="Z510" s="11"/>
    </row>
    <row r="511">
      <c r="A511" s="1"/>
      <c r="B511" s="1"/>
      <c r="C511" s="28"/>
      <c r="D511" s="28"/>
      <c r="E511" s="28"/>
      <c r="F511" s="28"/>
      <c r="G511" s="28"/>
      <c r="H511" s="33"/>
      <c r="I511" s="33"/>
      <c r="J511" s="5"/>
      <c r="K511" s="36"/>
      <c r="L511" s="36"/>
      <c r="M511" s="36"/>
      <c r="N511" s="33"/>
      <c r="O511" s="30"/>
      <c r="P511" s="37"/>
      <c r="Q511" s="42"/>
      <c r="R511" s="28"/>
      <c r="S511" s="28"/>
      <c r="T511" s="28"/>
      <c r="U511" s="28"/>
      <c r="V511" s="28"/>
      <c r="W511" s="29"/>
      <c r="X511" s="29"/>
      <c r="Y511" s="29"/>
      <c r="Z511" s="11"/>
    </row>
    <row r="512">
      <c r="A512" s="1"/>
      <c r="B512" s="1"/>
      <c r="C512" s="28"/>
      <c r="D512" s="28"/>
      <c r="E512" s="28"/>
      <c r="F512" s="28"/>
      <c r="G512" s="28"/>
      <c r="H512" s="33"/>
      <c r="I512" s="33"/>
      <c r="J512" s="5"/>
      <c r="K512" s="36"/>
      <c r="L512" s="36"/>
      <c r="M512" s="36"/>
      <c r="N512" s="33"/>
      <c r="O512" s="30"/>
      <c r="P512" s="37"/>
      <c r="Q512" s="42"/>
      <c r="R512" s="28"/>
      <c r="S512" s="28"/>
      <c r="T512" s="28"/>
      <c r="U512" s="28"/>
      <c r="V512" s="28"/>
      <c r="W512" s="29"/>
      <c r="X512" s="29"/>
      <c r="Y512" s="29"/>
      <c r="Z512" s="11"/>
    </row>
    <row r="513">
      <c r="A513" s="1"/>
      <c r="B513" s="1"/>
      <c r="C513" s="28"/>
      <c r="D513" s="28"/>
      <c r="E513" s="28"/>
      <c r="F513" s="28"/>
      <c r="G513" s="28"/>
      <c r="H513" s="33"/>
      <c r="I513" s="33"/>
      <c r="J513" s="5"/>
      <c r="K513" s="36"/>
      <c r="L513" s="36"/>
      <c r="M513" s="36"/>
      <c r="N513" s="33"/>
      <c r="O513" s="30"/>
      <c r="P513" s="37"/>
      <c r="Q513" s="42"/>
      <c r="R513" s="28"/>
      <c r="S513" s="28"/>
      <c r="T513" s="28"/>
      <c r="U513" s="28"/>
      <c r="V513" s="28"/>
      <c r="W513" s="29"/>
      <c r="X513" s="29"/>
      <c r="Y513" s="29"/>
      <c r="Z513" s="11"/>
    </row>
    <row r="514">
      <c r="A514" s="1"/>
      <c r="B514" s="1"/>
      <c r="C514" s="28"/>
      <c r="D514" s="28"/>
      <c r="E514" s="28"/>
      <c r="F514" s="28"/>
      <c r="G514" s="28"/>
      <c r="H514" s="33"/>
      <c r="I514" s="33"/>
      <c r="J514" s="5"/>
      <c r="K514" s="36"/>
      <c r="L514" s="36"/>
      <c r="M514" s="36"/>
      <c r="N514" s="33"/>
      <c r="O514" s="30"/>
      <c r="P514" s="37"/>
      <c r="Q514" s="42"/>
      <c r="R514" s="28"/>
      <c r="S514" s="28"/>
      <c r="T514" s="28"/>
      <c r="U514" s="28"/>
      <c r="V514" s="28"/>
      <c r="W514" s="29"/>
      <c r="X514" s="29"/>
      <c r="Y514" s="29"/>
      <c r="Z514" s="11"/>
    </row>
    <row r="515">
      <c r="A515" s="1"/>
      <c r="B515" s="1"/>
      <c r="C515" s="28"/>
      <c r="D515" s="28"/>
      <c r="E515" s="28"/>
      <c r="F515" s="28"/>
      <c r="G515" s="28"/>
      <c r="H515" s="33"/>
      <c r="I515" s="33"/>
      <c r="J515" s="5"/>
      <c r="K515" s="36"/>
      <c r="L515" s="36"/>
      <c r="M515" s="36"/>
      <c r="N515" s="33"/>
      <c r="O515" s="30"/>
      <c r="P515" s="37"/>
      <c r="Q515" s="42"/>
      <c r="R515" s="28"/>
      <c r="S515" s="28"/>
      <c r="T515" s="28"/>
      <c r="U515" s="28"/>
      <c r="V515" s="28"/>
      <c r="W515" s="29"/>
      <c r="X515" s="29"/>
      <c r="Y515" s="29"/>
      <c r="Z515" s="11"/>
    </row>
    <row r="516">
      <c r="A516" s="1"/>
      <c r="B516" s="1"/>
      <c r="C516" s="28"/>
      <c r="D516" s="28"/>
      <c r="E516" s="28"/>
      <c r="F516" s="28"/>
      <c r="G516" s="28"/>
      <c r="H516" s="33"/>
      <c r="I516" s="33"/>
      <c r="J516" s="5"/>
      <c r="K516" s="36"/>
      <c r="L516" s="36"/>
      <c r="M516" s="36"/>
      <c r="N516" s="33"/>
      <c r="O516" s="30"/>
      <c r="P516" s="37"/>
      <c r="Q516" s="42"/>
      <c r="R516" s="28"/>
      <c r="S516" s="28"/>
      <c r="T516" s="28"/>
      <c r="U516" s="28"/>
      <c r="V516" s="28"/>
      <c r="W516" s="29"/>
      <c r="X516" s="29"/>
      <c r="Y516" s="29"/>
      <c r="Z516" s="11"/>
    </row>
    <row r="517">
      <c r="A517" s="1"/>
      <c r="B517" s="1"/>
      <c r="C517" s="28"/>
      <c r="D517" s="28"/>
      <c r="E517" s="28"/>
      <c r="F517" s="28"/>
      <c r="G517" s="28"/>
      <c r="H517" s="33"/>
      <c r="I517" s="33"/>
      <c r="J517" s="5"/>
      <c r="K517" s="36"/>
      <c r="L517" s="36"/>
      <c r="M517" s="36"/>
      <c r="N517" s="33"/>
      <c r="O517" s="30"/>
      <c r="P517" s="37"/>
      <c r="Q517" s="42"/>
      <c r="R517" s="28"/>
      <c r="S517" s="28"/>
      <c r="T517" s="28"/>
      <c r="U517" s="28"/>
      <c r="V517" s="28"/>
      <c r="W517" s="29"/>
      <c r="X517" s="29"/>
      <c r="Y517" s="29"/>
      <c r="Z517" s="11"/>
    </row>
    <row r="518">
      <c r="A518" s="1"/>
      <c r="B518" s="1"/>
      <c r="C518" s="28"/>
      <c r="D518" s="28"/>
      <c r="E518" s="28"/>
      <c r="F518" s="28"/>
      <c r="G518" s="28"/>
      <c r="H518" s="33"/>
      <c r="I518" s="33"/>
      <c r="J518" s="5"/>
      <c r="K518" s="36"/>
      <c r="L518" s="36"/>
      <c r="M518" s="36"/>
      <c r="N518" s="33"/>
      <c r="O518" s="30"/>
      <c r="P518" s="37"/>
      <c r="Q518" s="42"/>
      <c r="R518" s="28"/>
      <c r="S518" s="28"/>
      <c r="T518" s="28"/>
      <c r="U518" s="28"/>
      <c r="V518" s="28"/>
      <c r="W518" s="29"/>
      <c r="X518" s="29"/>
      <c r="Y518" s="29"/>
      <c r="Z518" s="11"/>
    </row>
    <row r="519">
      <c r="A519" s="1"/>
      <c r="B519" s="1"/>
      <c r="C519" s="28"/>
      <c r="D519" s="28"/>
      <c r="E519" s="28"/>
      <c r="F519" s="28"/>
      <c r="G519" s="28"/>
      <c r="H519" s="33"/>
      <c r="I519" s="33"/>
      <c r="J519" s="5"/>
      <c r="K519" s="36"/>
      <c r="L519" s="36"/>
      <c r="M519" s="36"/>
      <c r="N519" s="33"/>
      <c r="O519" s="30"/>
      <c r="P519" s="37"/>
      <c r="Q519" s="42"/>
      <c r="R519" s="28"/>
      <c r="S519" s="28"/>
      <c r="T519" s="28"/>
      <c r="U519" s="28"/>
      <c r="V519" s="28"/>
      <c r="W519" s="29"/>
      <c r="X519" s="29"/>
      <c r="Y519" s="29"/>
      <c r="Z519" s="11"/>
    </row>
    <row r="520">
      <c r="A520" s="1"/>
      <c r="B520" s="1"/>
      <c r="C520" s="28"/>
      <c r="D520" s="28"/>
      <c r="E520" s="28"/>
      <c r="F520" s="28"/>
      <c r="G520" s="28"/>
      <c r="H520" s="33"/>
      <c r="I520" s="33"/>
      <c r="J520" s="5"/>
      <c r="K520" s="36"/>
      <c r="L520" s="36"/>
      <c r="M520" s="36"/>
      <c r="N520" s="33"/>
      <c r="O520" s="30"/>
      <c r="P520" s="37"/>
      <c r="Q520" s="42"/>
      <c r="R520" s="28"/>
      <c r="S520" s="28"/>
      <c r="T520" s="28"/>
      <c r="U520" s="28"/>
      <c r="V520" s="28"/>
      <c r="W520" s="29"/>
      <c r="X520" s="29"/>
      <c r="Y520" s="29"/>
      <c r="Z520" s="11"/>
    </row>
    <row r="521">
      <c r="A521" s="1"/>
      <c r="B521" s="1"/>
      <c r="C521" s="28"/>
      <c r="D521" s="28"/>
      <c r="E521" s="28"/>
      <c r="F521" s="28"/>
      <c r="G521" s="28"/>
      <c r="H521" s="33"/>
      <c r="I521" s="33"/>
      <c r="J521" s="5"/>
      <c r="K521" s="36"/>
      <c r="L521" s="36"/>
      <c r="M521" s="36"/>
      <c r="N521" s="33"/>
      <c r="O521" s="30"/>
      <c r="P521" s="37"/>
      <c r="Q521" s="42"/>
      <c r="R521" s="28"/>
      <c r="S521" s="28"/>
      <c r="T521" s="28"/>
      <c r="U521" s="28"/>
      <c r="V521" s="28"/>
      <c r="W521" s="29"/>
      <c r="X521" s="29"/>
      <c r="Y521" s="29"/>
      <c r="Z521" s="11"/>
    </row>
    <row r="522">
      <c r="A522" s="1"/>
      <c r="B522" s="1"/>
      <c r="C522" s="28"/>
      <c r="D522" s="28"/>
      <c r="E522" s="28"/>
      <c r="F522" s="28"/>
      <c r="G522" s="28"/>
      <c r="H522" s="33"/>
      <c r="I522" s="33"/>
      <c r="J522" s="5"/>
      <c r="K522" s="36"/>
      <c r="L522" s="36"/>
      <c r="M522" s="36"/>
      <c r="N522" s="33"/>
      <c r="O522" s="30"/>
      <c r="P522" s="37"/>
      <c r="Q522" s="42"/>
      <c r="R522" s="28"/>
      <c r="S522" s="28"/>
      <c r="T522" s="28"/>
      <c r="U522" s="28"/>
      <c r="V522" s="28"/>
      <c r="W522" s="29"/>
      <c r="X522" s="29"/>
      <c r="Y522" s="29"/>
      <c r="Z522" s="11"/>
    </row>
    <row r="523">
      <c r="A523" s="1"/>
      <c r="B523" s="1"/>
      <c r="C523" s="28"/>
      <c r="D523" s="28"/>
      <c r="E523" s="28"/>
      <c r="F523" s="28"/>
      <c r="G523" s="28"/>
      <c r="H523" s="33"/>
      <c r="I523" s="33"/>
      <c r="J523" s="5"/>
      <c r="K523" s="36"/>
      <c r="L523" s="36"/>
      <c r="M523" s="36"/>
      <c r="N523" s="33"/>
      <c r="O523" s="30"/>
      <c r="P523" s="37"/>
      <c r="Q523" s="42"/>
      <c r="R523" s="28"/>
      <c r="S523" s="28"/>
      <c r="T523" s="28"/>
      <c r="U523" s="28"/>
      <c r="V523" s="28"/>
      <c r="W523" s="29"/>
      <c r="X523" s="29"/>
      <c r="Y523" s="29"/>
      <c r="Z523" s="11"/>
    </row>
    <row r="524">
      <c r="A524" s="1"/>
      <c r="B524" s="1"/>
      <c r="C524" s="28"/>
      <c r="D524" s="28"/>
      <c r="E524" s="28"/>
      <c r="F524" s="28"/>
      <c r="G524" s="28"/>
      <c r="H524" s="33"/>
      <c r="I524" s="33"/>
      <c r="J524" s="5"/>
      <c r="K524" s="36"/>
      <c r="L524" s="36"/>
      <c r="M524" s="36"/>
      <c r="N524" s="33"/>
      <c r="O524" s="30"/>
      <c r="P524" s="37"/>
      <c r="Q524" s="42"/>
      <c r="R524" s="28"/>
      <c r="S524" s="28"/>
      <c r="T524" s="28"/>
      <c r="U524" s="28"/>
      <c r="V524" s="28"/>
      <c r="W524" s="29"/>
      <c r="X524" s="29"/>
      <c r="Y524" s="29"/>
      <c r="Z524" s="11"/>
    </row>
    <row r="525">
      <c r="A525" s="1"/>
      <c r="B525" s="1"/>
      <c r="C525" s="28"/>
      <c r="D525" s="28"/>
      <c r="E525" s="28"/>
      <c r="F525" s="28"/>
      <c r="G525" s="28"/>
      <c r="H525" s="33"/>
      <c r="I525" s="33"/>
      <c r="J525" s="5"/>
      <c r="K525" s="36"/>
      <c r="L525" s="36"/>
      <c r="M525" s="36"/>
      <c r="N525" s="33"/>
      <c r="O525" s="30"/>
      <c r="P525" s="37"/>
      <c r="Q525" s="42"/>
      <c r="R525" s="28"/>
      <c r="S525" s="28"/>
      <c r="T525" s="28"/>
      <c r="U525" s="28"/>
      <c r="V525" s="28"/>
      <c r="W525" s="29"/>
      <c r="X525" s="29"/>
      <c r="Y525" s="29"/>
      <c r="Z525" s="11"/>
    </row>
    <row r="526">
      <c r="A526" s="1"/>
      <c r="B526" s="1"/>
      <c r="C526" s="28"/>
      <c r="D526" s="28"/>
      <c r="E526" s="28"/>
      <c r="F526" s="28"/>
      <c r="G526" s="28"/>
      <c r="H526" s="33"/>
      <c r="I526" s="33"/>
      <c r="J526" s="5"/>
      <c r="K526" s="36"/>
      <c r="L526" s="36"/>
      <c r="M526" s="36"/>
      <c r="N526" s="33"/>
      <c r="O526" s="30"/>
      <c r="P526" s="37"/>
      <c r="Q526" s="42"/>
      <c r="R526" s="28"/>
      <c r="S526" s="28"/>
      <c r="T526" s="28"/>
      <c r="U526" s="28"/>
      <c r="V526" s="28"/>
      <c r="W526" s="29"/>
      <c r="X526" s="29"/>
      <c r="Y526" s="29"/>
      <c r="Z526" s="11"/>
    </row>
    <row r="527">
      <c r="A527" s="1"/>
      <c r="B527" s="1"/>
      <c r="C527" s="28"/>
      <c r="D527" s="28"/>
      <c r="E527" s="28"/>
      <c r="F527" s="28"/>
      <c r="G527" s="28"/>
      <c r="H527" s="33"/>
      <c r="I527" s="33"/>
      <c r="J527" s="5"/>
      <c r="K527" s="36"/>
      <c r="L527" s="36"/>
      <c r="M527" s="36"/>
      <c r="N527" s="33"/>
      <c r="O527" s="30"/>
      <c r="P527" s="37"/>
      <c r="Q527" s="42"/>
      <c r="R527" s="28"/>
      <c r="S527" s="28"/>
      <c r="T527" s="28"/>
      <c r="U527" s="28"/>
      <c r="V527" s="28"/>
      <c r="W527" s="29"/>
      <c r="X527" s="29"/>
      <c r="Y527" s="29"/>
      <c r="Z527" s="11"/>
    </row>
    <row r="528">
      <c r="A528" s="1"/>
      <c r="B528" s="1"/>
      <c r="C528" s="28"/>
      <c r="D528" s="28"/>
      <c r="E528" s="28"/>
      <c r="F528" s="28"/>
      <c r="G528" s="28"/>
      <c r="H528" s="33"/>
      <c r="I528" s="33"/>
      <c r="J528" s="5"/>
      <c r="K528" s="36"/>
      <c r="L528" s="36"/>
      <c r="M528" s="36"/>
      <c r="N528" s="33"/>
      <c r="O528" s="30"/>
      <c r="P528" s="37"/>
      <c r="Q528" s="42"/>
      <c r="R528" s="28"/>
      <c r="S528" s="28"/>
      <c r="T528" s="28"/>
      <c r="U528" s="28"/>
      <c r="V528" s="28"/>
      <c r="W528" s="29"/>
      <c r="X528" s="29"/>
      <c r="Y528" s="29"/>
      <c r="Z528" s="11"/>
    </row>
    <row r="529">
      <c r="A529" s="1"/>
      <c r="B529" s="1"/>
      <c r="C529" s="28"/>
      <c r="D529" s="28"/>
      <c r="E529" s="28"/>
      <c r="F529" s="28"/>
      <c r="G529" s="28"/>
      <c r="H529" s="33"/>
      <c r="I529" s="33"/>
      <c r="J529" s="5"/>
      <c r="K529" s="36"/>
      <c r="L529" s="36"/>
      <c r="M529" s="36"/>
      <c r="N529" s="33"/>
      <c r="O529" s="30"/>
      <c r="P529" s="37"/>
      <c r="Q529" s="42"/>
      <c r="R529" s="28"/>
      <c r="S529" s="28"/>
      <c r="T529" s="28"/>
      <c r="U529" s="28"/>
      <c r="V529" s="28"/>
      <c r="W529" s="29"/>
      <c r="X529" s="29"/>
      <c r="Y529" s="29"/>
      <c r="Z529" s="11"/>
    </row>
    <row r="530">
      <c r="A530" s="1"/>
      <c r="B530" s="1"/>
      <c r="C530" s="28"/>
      <c r="D530" s="28"/>
      <c r="E530" s="28"/>
      <c r="F530" s="28"/>
      <c r="G530" s="28"/>
      <c r="H530" s="33"/>
      <c r="I530" s="33"/>
      <c r="J530" s="5"/>
      <c r="K530" s="36"/>
      <c r="L530" s="36"/>
      <c r="M530" s="36"/>
      <c r="N530" s="33"/>
      <c r="O530" s="30"/>
      <c r="P530" s="37"/>
      <c r="Q530" s="42"/>
      <c r="R530" s="28"/>
      <c r="S530" s="28"/>
      <c r="T530" s="28"/>
      <c r="U530" s="28"/>
      <c r="V530" s="28"/>
      <c r="W530" s="29"/>
      <c r="X530" s="29"/>
      <c r="Y530" s="29"/>
      <c r="Z530" s="11"/>
    </row>
    <row r="531">
      <c r="A531" s="1"/>
      <c r="B531" s="1"/>
      <c r="C531" s="28"/>
      <c r="D531" s="28"/>
      <c r="E531" s="28"/>
      <c r="F531" s="28"/>
      <c r="G531" s="28"/>
      <c r="H531" s="33"/>
      <c r="I531" s="33"/>
      <c r="J531" s="5"/>
      <c r="K531" s="36"/>
      <c r="L531" s="36"/>
      <c r="M531" s="36"/>
      <c r="N531" s="33"/>
      <c r="O531" s="30"/>
      <c r="P531" s="37"/>
      <c r="Q531" s="42"/>
      <c r="R531" s="28"/>
      <c r="S531" s="28"/>
      <c r="T531" s="28"/>
      <c r="U531" s="28"/>
      <c r="V531" s="28"/>
      <c r="W531" s="29"/>
      <c r="X531" s="29"/>
      <c r="Y531" s="29"/>
      <c r="Z531" s="11"/>
    </row>
    <row r="532">
      <c r="A532" s="1"/>
      <c r="B532" s="1"/>
      <c r="C532" s="28"/>
      <c r="D532" s="28"/>
      <c r="E532" s="28"/>
      <c r="F532" s="28"/>
      <c r="G532" s="28"/>
      <c r="H532" s="33"/>
      <c r="I532" s="33"/>
      <c r="J532" s="5"/>
      <c r="K532" s="36"/>
      <c r="L532" s="36"/>
      <c r="M532" s="36"/>
      <c r="N532" s="33"/>
      <c r="O532" s="30"/>
      <c r="P532" s="37"/>
      <c r="Q532" s="42"/>
      <c r="R532" s="28"/>
      <c r="S532" s="28"/>
      <c r="T532" s="28"/>
      <c r="U532" s="28"/>
      <c r="V532" s="28"/>
      <c r="W532" s="29"/>
      <c r="X532" s="29"/>
      <c r="Y532" s="29"/>
      <c r="Z532" s="11"/>
    </row>
    <row r="533">
      <c r="A533" s="1"/>
      <c r="B533" s="1"/>
      <c r="C533" s="28"/>
      <c r="D533" s="28"/>
      <c r="E533" s="28"/>
      <c r="F533" s="28"/>
      <c r="G533" s="28"/>
      <c r="H533" s="33"/>
      <c r="I533" s="33"/>
      <c r="J533" s="5"/>
      <c r="K533" s="36"/>
      <c r="L533" s="36"/>
      <c r="M533" s="36"/>
      <c r="N533" s="33"/>
      <c r="O533" s="30"/>
      <c r="P533" s="37"/>
      <c r="Q533" s="42"/>
      <c r="R533" s="28"/>
      <c r="S533" s="28"/>
      <c r="T533" s="28"/>
      <c r="U533" s="28"/>
      <c r="V533" s="28"/>
      <c r="W533" s="29"/>
      <c r="X533" s="29"/>
      <c r="Y533" s="29"/>
      <c r="Z533" s="11"/>
    </row>
    <row r="534">
      <c r="A534" s="1"/>
      <c r="B534" s="1"/>
      <c r="C534" s="28"/>
      <c r="D534" s="28"/>
      <c r="E534" s="28"/>
      <c r="F534" s="28"/>
      <c r="G534" s="28"/>
      <c r="H534" s="33"/>
      <c r="I534" s="33"/>
      <c r="J534" s="5"/>
      <c r="K534" s="36"/>
      <c r="L534" s="36"/>
      <c r="M534" s="36"/>
      <c r="N534" s="33"/>
      <c r="O534" s="30"/>
      <c r="P534" s="37"/>
      <c r="Q534" s="42"/>
      <c r="R534" s="28"/>
      <c r="S534" s="28"/>
      <c r="T534" s="28"/>
      <c r="U534" s="28"/>
      <c r="V534" s="28"/>
      <c r="W534" s="29"/>
      <c r="X534" s="29"/>
      <c r="Y534" s="29"/>
      <c r="Z534" s="11"/>
    </row>
    <row r="535">
      <c r="A535" s="1"/>
      <c r="B535" s="1"/>
      <c r="C535" s="28"/>
      <c r="D535" s="28"/>
      <c r="E535" s="28"/>
      <c r="F535" s="28"/>
      <c r="G535" s="28"/>
      <c r="H535" s="33"/>
      <c r="I535" s="33"/>
      <c r="J535" s="5"/>
      <c r="K535" s="36"/>
      <c r="L535" s="36"/>
      <c r="M535" s="36"/>
      <c r="N535" s="33"/>
      <c r="O535" s="30"/>
      <c r="P535" s="37"/>
      <c r="Q535" s="42"/>
      <c r="R535" s="28"/>
      <c r="S535" s="28"/>
      <c r="T535" s="28"/>
      <c r="U535" s="28"/>
      <c r="V535" s="28"/>
      <c r="W535" s="29"/>
      <c r="X535" s="29"/>
      <c r="Y535" s="29"/>
      <c r="Z535" s="11"/>
    </row>
    <row r="536">
      <c r="A536" s="1"/>
      <c r="B536" s="1"/>
      <c r="C536" s="28"/>
      <c r="D536" s="28"/>
      <c r="E536" s="28"/>
      <c r="F536" s="28"/>
      <c r="G536" s="28"/>
      <c r="H536" s="33"/>
      <c r="I536" s="33"/>
      <c r="J536" s="5"/>
      <c r="K536" s="36"/>
      <c r="L536" s="36"/>
      <c r="M536" s="36"/>
      <c r="N536" s="33"/>
      <c r="O536" s="30"/>
      <c r="P536" s="37"/>
      <c r="Q536" s="42"/>
      <c r="R536" s="28"/>
      <c r="S536" s="28"/>
      <c r="T536" s="28"/>
      <c r="U536" s="28"/>
      <c r="V536" s="28"/>
      <c r="W536" s="29"/>
      <c r="X536" s="29"/>
      <c r="Y536" s="29"/>
      <c r="Z536" s="11"/>
    </row>
    <row r="537">
      <c r="A537" s="1"/>
      <c r="B537" s="1"/>
      <c r="C537" s="28"/>
      <c r="D537" s="28"/>
      <c r="E537" s="28"/>
      <c r="F537" s="28"/>
      <c r="G537" s="28"/>
      <c r="H537" s="33"/>
      <c r="I537" s="33"/>
      <c r="J537" s="5"/>
      <c r="K537" s="36"/>
      <c r="L537" s="36"/>
      <c r="M537" s="36"/>
      <c r="N537" s="33"/>
      <c r="O537" s="30"/>
      <c r="P537" s="37"/>
      <c r="Q537" s="42"/>
      <c r="R537" s="28"/>
      <c r="S537" s="28"/>
      <c r="T537" s="28"/>
      <c r="U537" s="28"/>
      <c r="V537" s="28"/>
      <c r="W537" s="29"/>
      <c r="X537" s="29"/>
      <c r="Y537" s="29"/>
      <c r="Z537" s="11"/>
    </row>
    <row r="538">
      <c r="A538" s="1"/>
      <c r="B538" s="1"/>
      <c r="C538" s="28"/>
      <c r="D538" s="28"/>
      <c r="E538" s="28"/>
      <c r="F538" s="28"/>
      <c r="G538" s="28"/>
      <c r="H538" s="33"/>
      <c r="I538" s="33"/>
      <c r="J538" s="5"/>
      <c r="K538" s="36"/>
      <c r="L538" s="36"/>
      <c r="M538" s="36"/>
      <c r="N538" s="33"/>
      <c r="O538" s="30"/>
      <c r="P538" s="37"/>
      <c r="Q538" s="42"/>
      <c r="R538" s="28"/>
      <c r="S538" s="28"/>
      <c r="T538" s="28"/>
      <c r="U538" s="28"/>
      <c r="V538" s="28"/>
      <c r="W538" s="29"/>
      <c r="X538" s="29"/>
      <c r="Y538" s="29"/>
      <c r="Z538" s="11"/>
    </row>
    <row r="539">
      <c r="A539" s="1"/>
      <c r="B539" s="1"/>
      <c r="C539" s="28"/>
      <c r="D539" s="28"/>
      <c r="E539" s="28"/>
      <c r="F539" s="28"/>
      <c r="G539" s="28"/>
      <c r="H539" s="33"/>
      <c r="I539" s="33"/>
      <c r="J539" s="5"/>
      <c r="K539" s="36"/>
      <c r="L539" s="36"/>
      <c r="M539" s="36"/>
      <c r="N539" s="33"/>
      <c r="O539" s="30"/>
      <c r="P539" s="37"/>
      <c r="Q539" s="42"/>
      <c r="R539" s="28"/>
      <c r="S539" s="28"/>
      <c r="T539" s="28"/>
      <c r="U539" s="28"/>
      <c r="V539" s="28"/>
      <c r="W539" s="29"/>
      <c r="X539" s="29"/>
      <c r="Y539" s="29"/>
      <c r="Z539" s="11"/>
    </row>
    <row r="540">
      <c r="A540" s="1"/>
      <c r="B540" s="1"/>
      <c r="C540" s="28"/>
      <c r="D540" s="28"/>
      <c r="E540" s="28"/>
      <c r="F540" s="28"/>
      <c r="G540" s="28"/>
      <c r="H540" s="33"/>
      <c r="I540" s="33"/>
      <c r="J540" s="5"/>
      <c r="K540" s="36"/>
      <c r="L540" s="36"/>
      <c r="M540" s="36"/>
      <c r="N540" s="33"/>
      <c r="O540" s="30"/>
      <c r="P540" s="37"/>
      <c r="Q540" s="42"/>
      <c r="R540" s="28"/>
      <c r="S540" s="28"/>
      <c r="T540" s="28"/>
      <c r="U540" s="28"/>
      <c r="V540" s="28"/>
      <c r="W540" s="29"/>
      <c r="X540" s="29"/>
      <c r="Y540" s="29"/>
      <c r="Z540" s="11"/>
    </row>
    <row r="541">
      <c r="A541" s="1"/>
      <c r="B541" s="1"/>
      <c r="C541" s="28"/>
      <c r="D541" s="28"/>
      <c r="E541" s="28"/>
      <c r="F541" s="28"/>
      <c r="G541" s="28"/>
      <c r="H541" s="33"/>
      <c r="I541" s="33"/>
      <c r="J541" s="5"/>
      <c r="K541" s="36"/>
      <c r="L541" s="36"/>
      <c r="M541" s="36"/>
      <c r="N541" s="33"/>
      <c r="O541" s="30"/>
      <c r="P541" s="37"/>
      <c r="Q541" s="42"/>
      <c r="R541" s="28"/>
      <c r="S541" s="28"/>
      <c r="T541" s="28"/>
      <c r="U541" s="28"/>
      <c r="V541" s="28"/>
      <c r="W541" s="29"/>
      <c r="X541" s="29"/>
      <c r="Y541" s="29"/>
      <c r="Z541" s="11"/>
    </row>
    <row r="542">
      <c r="A542" s="1"/>
      <c r="B542" s="1"/>
      <c r="C542" s="28"/>
      <c r="D542" s="28"/>
      <c r="E542" s="28"/>
      <c r="F542" s="28"/>
      <c r="G542" s="28"/>
      <c r="H542" s="33"/>
      <c r="I542" s="33"/>
      <c r="J542" s="5"/>
      <c r="K542" s="36"/>
      <c r="L542" s="36"/>
      <c r="M542" s="36"/>
      <c r="N542" s="33"/>
      <c r="O542" s="30"/>
      <c r="P542" s="37"/>
      <c r="Q542" s="42"/>
      <c r="R542" s="28"/>
      <c r="S542" s="28"/>
      <c r="T542" s="28"/>
      <c r="U542" s="28"/>
      <c r="V542" s="28"/>
      <c r="W542" s="29"/>
      <c r="X542" s="29"/>
      <c r="Y542" s="29"/>
      <c r="Z542" s="11"/>
    </row>
    <row r="543">
      <c r="A543" s="1"/>
      <c r="B543" s="1"/>
      <c r="C543" s="28"/>
      <c r="D543" s="28"/>
      <c r="E543" s="28"/>
      <c r="F543" s="28"/>
      <c r="G543" s="28"/>
      <c r="H543" s="33"/>
      <c r="I543" s="33"/>
      <c r="J543" s="5"/>
      <c r="K543" s="36"/>
      <c r="L543" s="36"/>
      <c r="M543" s="36"/>
      <c r="N543" s="33"/>
      <c r="O543" s="30"/>
      <c r="P543" s="37"/>
      <c r="Q543" s="42"/>
      <c r="R543" s="28"/>
      <c r="S543" s="28"/>
      <c r="T543" s="28"/>
      <c r="U543" s="28"/>
      <c r="V543" s="28"/>
      <c r="W543" s="29"/>
      <c r="X543" s="29"/>
      <c r="Y543" s="29"/>
      <c r="Z543" s="11"/>
    </row>
    <row r="544">
      <c r="A544" s="1"/>
      <c r="B544" s="1"/>
      <c r="C544" s="28"/>
      <c r="D544" s="28"/>
      <c r="E544" s="28"/>
      <c r="F544" s="28"/>
      <c r="G544" s="28"/>
      <c r="H544" s="33"/>
      <c r="I544" s="33"/>
      <c r="J544" s="5"/>
      <c r="K544" s="36"/>
      <c r="L544" s="36"/>
      <c r="M544" s="36"/>
      <c r="N544" s="33"/>
      <c r="O544" s="30"/>
      <c r="P544" s="37"/>
      <c r="Q544" s="42"/>
      <c r="R544" s="28"/>
      <c r="S544" s="28"/>
      <c r="T544" s="28"/>
      <c r="U544" s="28"/>
      <c r="V544" s="28"/>
      <c r="W544" s="29"/>
      <c r="X544" s="29"/>
      <c r="Y544" s="29"/>
      <c r="Z544" s="11"/>
    </row>
    <row r="545">
      <c r="A545" s="1"/>
      <c r="B545" s="1"/>
      <c r="C545" s="28"/>
      <c r="D545" s="28"/>
      <c r="E545" s="28"/>
      <c r="F545" s="28"/>
      <c r="G545" s="28"/>
      <c r="H545" s="33"/>
      <c r="I545" s="33"/>
      <c r="J545" s="5"/>
      <c r="K545" s="36"/>
      <c r="L545" s="36"/>
      <c r="M545" s="36"/>
      <c r="N545" s="33"/>
      <c r="O545" s="30"/>
      <c r="P545" s="37"/>
      <c r="Q545" s="42"/>
      <c r="R545" s="28"/>
      <c r="S545" s="28"/>
      <c r="T545" s="28"/>
      <c r="U545" s="28"/>
      <c r="V545" s="28"/>
      <c r="W545" s="29"/>
      <c r="X545" s="29"/>
      <c r="Y545" s="29"/>
      <c r="Z545" s="11"/>
    </row>
    <row r="546">
      <c r="A546" s="1"/>
      <c r="B546" s="1"/>
      <c r="C546" s="28"/>
      <c r="D546" s="28"/>
      <c r="E546" s="28"/>
      <c r="F546" s="28"/>
      <c r="G546" s="28"/>
      <c r="H546" s="33"/>
      <c r="I546" s="33"/>
      <c r="J546" s="5"/>
      <c r="K546" s="36"/>
      <c r="L546" s="36"/>
      <c r="M546" s="36"/>
      <c r="N546" s="33"/>
      <c r="O546" s="30"/>
      <c r="P546" s="37"/>
      <c r="Q546" s="42"/>
      <c r="R546" s="28"/>
      <c r="S546" s="28"/>
      <c r="T546" s="28"/>
      <c r="U546" s="28"/>
      <c r="V546" s="28"/>
      <c r="W546" s="29"/>
      <c r="X546" s="29"/>
      <c r="Y546" s="29"/>
      <c r="Z546" s="11"/>
    </row>
    <row r="547">
      <c r="A547" s="1"/>
      <c r="B547" s="1"/>
      <c r="C547" s="28"/>
      <c r="D547" s="28"/>
      <c r="E547" s="28"/>
      <c r="F547" s="28"/>
      <c r="G547" s="28"/>
      <c r="H547" s="33"/>
      <c r="I547" s="33"/>
      <c r="J547" s="5"/>
      <c r="K547" s="36"/>
      <c r="L547" s="36"/>
      <c r="M547" s="36"/>
      <c r="N547" s="33"/>
      <c r="O547" s="30"/>
      <c r="P547" s="37"/>
      <c r="Q547" s="42"/>
      <c r="R547" s="28"/>
      <c r="S547" s="28"/>
      <c r="T547" s="28"/>
      <c r="U547" s="28"/>
      <c r="V547" s="28"/>
      <c r="W547" s="29"/>
      <c r="X547" s="29"/>
      <c r="Y547" s="29"/>
      <c r="Z547" s="11"/>
    </row>
    <row r="548">
      <c r="A548" s="1"/>
      <c r="B548" s="1"/>
      <c r="C548" s="28"/>
      <c r="D548" s="28"/>
      <c r="E548" s="28"/>
      <c r="F548" s="28"/>
      <c r="G548" s="28"/>
      <c r="H548" s="33"/>
      <c r="I548" s="33"/>
      <c r="J548" s="5"/>
      <c r="K548" s="36"/>
      <c r="L548" s="36"/>
      <c r="M548" s="36"/>
      <c r="N548" s="33"/>
      <c r="O548" s="30"/>
      <c r="P548" s="37"/>
      <c r="Q548" s="42"/>
      <c r="R548" s="28"/>
      <c r="S548" s="28"/>
      <c r="T548" s="28"/>
      <c r="U548" s="28"/>
      <c r="V548" s="28"/>
      <c r="W548" s="29"/>
      <c r="X548" s="29"/>
      <c r="Y548" s="29"/>
      <c r="Z548" s="11"/>
    </row>
    <row r="549">
      <c r="A549" s="1"/>
      <c r="B549" s="1"/>
      <c r="C549" s="28"/>
      <c r="D549" s="28"/>
      <c r="E549" s="28"/>
      <c r="F549" s="28"/>
      <c r="G549" s="28"/>
      <c r="H549" s="33"/>
      <c r="I549" s="33"/>
      <c r="J549" s="5"/>
      <c r="K549" s="36"/>
      <c r="L549" s="36"/>
      <c r="M549" s="36"/>
      <c r="N549" s="33"/>
      <c r="O549" s="30"/>
      <c r="P549" s="37"/>
      <c r="Q549" s="42"/>
      <c r="R549" s="28"/>
      <c r="S549" s="28"/>
      <c r="T549" s="28"/>
      <c r="U549" s="28"/>
      <c r="V549" s="28"/>
      <c r="W549" s="29"/>
      <c r="X549" s="29"/>
      <c r="Y549" s="29"/>
      <c r="Z549" s="11"/>
    </row>
    <row r="550">
      <c r="A550" s="1"/>
      <c r="B550" s="1"/>
      <c r="C550" s="28"/>
      <c r="D550" s="28"/>
      <c r="E550" s="28"/>
      <c r="F550" s="28"/>
      <c r="G550" s="28"/>
      <c r="H550" s="33"/>
      <c r="I550" s="33"/>
      <c r="J550" s="5"/>
      <c r="K550" s="36"/>
      <c r="L550" s="36"/>
      <c r="M550" s="36"/>
      <c r="N550" s="33"/>
      <c r="O550" s="30"/>
      <c r="P550" s="37"/>
      <c r="Q550" s="42"/>
      <c r="R550" s="28"/>
      <c r="S550" s="28"/>
      <c r="T550" s="28"/>
      <c r="U550" s="28"/>
      <c r="V550" s="28"/>
      <c r="W550" s="29"/>
      <c r="X550" s="29"/>
      <c r="Y550" s="29"/>
      <c r="Z550" s="11"/>
    </row>
    <row r="551">
      <c r="A551" s="1"/>
      <c r="B551" s="1"/>
      <c r="C551" s="28"/>
      <c r="D551" s="28"/>
      <c r="E551" s="28"/>
      <c r="F551" s="28"/>
      <c r="G551" s="28"/>
      <c r="H551" s="33"/>
      <c r="I551" s="33"/>
      <c r="J551" s="5"/>
      <c r="K551" s="36"/>
      <c r="L551" s="36"/>
      <c r="M551" s="36"/>
      <c r="N551" s="33"/>
      <c r="O551" s="30"/>
      <c r="P551" s="37"/>
      <c r="Q551" s="42"/>
      <c r="R551" s="28"/>
      <c r="S551" s="28"/>
      <c r="T551" s="28"/>
      <c r="U551" s="28"/>
      <c r="V551" s="28"/>
      <c r="W551" s="29"/>
      <c r="X551" s="29"/>
      <c r="Y551" s="29"/>
      <c r="Z551" s="11"/>
    </row>
    <row r="552">
      <c r="A552" s="1"/>
      <c r="B552" s="1"/>
      <c r="C552" s="28"/>
      <c r="D552" s="28"/>
      <c r="E552" s="28"/>
      <c r="F552" s="28"/>
      <c r="G552" s="28"/>
      <c r="H552" s="33"/>
      <c r="I552" s="33"/>
      <c r="J552" s="5"/>
      <c r="K552" s="36"/>
      <c r="L552" s="36"/>
      <c r="M552" s="36"/>
      <c r="N552" s="33"/>
      <c r="O552" s="30"/>
      <c r="P552" s="37"/>
      <c r="Q552" s="42"/>
      <c r="R552" s="28"/>
      <c r="S552" s="28"/>
      <c r="T552" s="28"/>
      <c r="U552" s="28"/>
      <c r="V552" s="28"/>
      <c r="W552" s="29"/>
      <c r="X552" s="29"/>
      <c r="Y552" s="29"/>
      <c r="Z552" s="11"/>
    </row>
    <row r="553">
      <c r="A553" s="1"/>
      <c r="B553" s="1"/>
      <c r="C553" s="28"/>
      <c r="D553" s="28"/>
      <c r="E553" s="28"/>
      <c r="F553" s="28"/>
      <c r="G553" s="28"/>
      <c r="H553" s="33"/>
      <c r="I553" s="33"/>
      <c r="J553" s="5"/>
      <c r="K553" s="36"/>
      <c r="L553" s="36"/>
      <c r="M553" s="36"/>
      <c r="N553" s="33"/>
      <c r="O553" s="30"/>
      <c r="P553" s="37"/>
      <c r="Q553" s="42"/>
      <c r="R553" s="28"/>
      <c r="S553" s="28"/>
      <c r="T553" s="28"/>
      <c r="U553" s="28"/>
      <c r="V553" s="28"/>
      <c r="W553" s="29"/>
      <c r="X553" s="29"/>
      <c r="Y553" s="29"/>
      <c r="Z553" s="11"/>
    </row>
    <row r="554">
      <c r="A554" s="1"/>
      <c r="B554" s="1"/>
      <c r="C554" s="28"/>
      <c r="D554" s="28"/>
      <c r="E554" s="28"/>
      <c r="F554" s="28"/>
      <c r="G554" s="28"/>
      <c r="H554" s="33"/>
      <c r="I554" s="33"/>
      <c r="J554" s="5"/>
      <c r="K554" s="36"/>
      <c r="L554" s="36"/>
      <c r="M554" s="36"/>
      <c r="N554" s="33"/>
      <c r="O554" s="30"/>
      <c r="P554" s="37"/>
      <c r="Q554" s="42"/>
      <c r="R554" s="28"/>
      <c r="S554" s="28"/>
      <c r="T554" s="28"/>
      <c r="U554" s="28"/>
      <c r="V554" s="28"/>
      <c r="W554" s="29"/>
      <c r="X554" s="29"/>
      <c r="Y554" s="29"/>
      <c r="Z554" s="11"/>
    </row>
    <row r="555">
      <c r="A555" s="1"/>
      <c r="B555" s="1"/>
      <c r="C555" s="28"/>
      <c r="D555" s="28"/>
      <c r="E555" s="28"/>
      <c r="F555" s="28"/>
      <c r="G555" s="28"/>
      <c r="H555" s="33"/>
      <c r="I555" s="33"/>
      <c r="J555" s="5"/>
      <c r="K555" s="36"/>
      <c r="L555" s="36"/>
      <c r="M555" s="36"/>
      <c r="N555" s="33"/>
      <c r="O555" s="30"/>
      <c r="P555" s="37"/>
      <c r="Q555" s="42"/>
      <c r="R555" s="28"/>
      <c r="S555" s="28"/>
      <c r="T555" s="28"/>
      <c r="U555" s="28"/>
      <c r="V555" s="28"/>
      <c r="W555" s="29"/>
      <c r="X555" s="29"/>
      <c r="Y555" s="29"/>
      <c r="Z555" s="11"/>
    </row>
    <row r="556">
      <c r="A556" s="1"/>
      <c r="B556" s="1"/>
      <c r="C556" s="28"/>
      <c r="D556" s="28"/>
      <c r="E556" s="28"/>
      <c r="F556" s="28"/>
      <c r="G556" s="28"/>
      <c r="H556" s="33"/>
      <c r="I556" s="33"/>
      <c r="J556" s="5"/>
      <c r="K556" s="36"/>
      <c r="L556" s="36"/>
      <c r="M556" s="36"/>
      <c r="N556" s="33"/>
      <c r="O556" s="30"/>
      <c r="P556" s="37"/>
      <c r="Q556" s="42"/>
      <c r="R556" s="28"/>
      <c r="S556" s="28"/>
      <c r="T556" s="28"/>
      <c r="U556" s="28"/>
      <c r="V556" s="28"/>
      <c r="W556" s="29"/>
      <c r="X556" s="29"/>
      <c r="Y556" s="29"/>
      <c r="Z556" s="11"/>
    </row>
    <row r="557">
      <c r="A557" s="1"/>
      <c r="B557" s="1"/>
      <c r="C557" s="28"/>
      <c r="D557" s="28"/>
      <c r="E557" s="28"/>
      <c r="F557" s="28"/>
      <c r="G557" s="28"/>
      <c r="H557" s="33"/>
      <c r="I557" s="33"/>
      <c r="J557" s="5"/>
      <c r="K557" s="36"/>
      <c r="L557" s="36"/>
      <c r="M557" s="36"/>
      <c r="N557" s="33"/>
      <c r="O557" s="30"/>
      <c r="P557" s="37"/>
      <c r="Q557" s="42"/>
      <c r="R557" s="28"/>
      <c r="S557" s="28"/>
      <c r="T557" s="28"/>
      <c r="U557" s="28"/>
      <c r="V557" s="28"/>
      <c r="W557" s="29"/>
      <c r="X557" s="29"/>
      <c r="Y557" s="29"/>
      <c r="Z557" s="11"/>
    </row>
    <row r="558">
      <c r="A558" s="1"/>
      <c r="B558" s="1"/>
      <c r="C558" s="28"/>
      <c r="D558" s="28"/>
      <c r="E558" s="28"/>
      <c r="F558" s="28"/>
      <c r="G558" s="28"/>
      <c r="H558" s="33"/>
      <c r="I558" s="33"/>
      <c r="J558" s="5"/>
      <c r="K558" s="36"/>
      <c r="L558" s="36"/>
      <c r="M558" s="36"/>
      <c r="N558" s="33"/>
      <c r="O558" s="30"/>
      <c r="P558" s="37"/>
      <c r="Q558" s="42"/>
      <c r="R558" s="28"/>
      <c r="S558" s="28"/>
      <c r="T558" s="28"/>
      <c r="U558" s="28"/>
      <c r="V558" s="28"/>
      <c r="W558" s="29"/>
      <c r="X558" s="29"/>
      <c r="Y558" s="29"/>
      <c r="Z558" s="11"/>
    </row>
    <row r="559">
      <c r="A559" s="1"/>
      <c r="B559" s="1"/>
      <c r="C559" s="28"/>
      <c r="D559" s="28"/>
      <c r="E559" s="28"/>
      <c r="F559" s="28"/>
      <c r="G559" s="28"/>
      <c r="H559" s="33"/>
      <c r="I559" s="33"/>
      <c r="J559" s="5"/>
      <c r="K559" s="36"/>
      <c r="L559" s="36"/>
      <c r="M559" s="36"/>
      <c r="N559" s="33"/>
      <c r="O559" s="30"/>
      <c r="P559" s="37"/>
      <c r="Q559" s="42"/>
      <c r="R559" s="28"/>
      <c r="S559" s="28"/>
      <c r="T559" s="28"/>
      <c r="U559" s="28"/>
      <c r="V559" s="28"/>
      <c r="W559" s="29"/>
      <c r="X559" s="29"/>
      <c r="Y559" s="29"/>
      <c r="Z559" s="11"/>
    </row>
    <row r="560">
      <c r="A560" s="1"/>
      <c r="B560" s="1"/>
      <c r="C560" s="28"/>
      <c r="D560" s="28"/>
      <c r="E560" s="28"/>
      <c r="F560" s="28"/>
      <c r="G560" s="28"/>
      <c r="H560" s="33"/>
      <c r="I560" s="33"/>
      <c r="J560" s="5"/>
      <c r="K560" s="36"/>
      <c r="L560" s="36"/>
      <c r="M560" s="36"/>
      <c r="N560" s="33"/>
      <c r="O560" s="30"/>
      <c r="P560" s="37"/>
      <c r="Q560" s="42"/>
      <c r="R560" s="28"/>
      <c r="S560" s="28"/>
      <c r="T560" s="28"/>
      <c r="U560" s="28"/>
      <c r="V560" s="28"/>
      <c r="W560" s="29"/>
      <c r="X560" s="29"/>
      <c r="Y560" s="29"/>
      <c r="Z560" s="11"/>
    </row>
    <row r="561">
      <c r="A561" s="1"/>
      <c r="B561" s="1"/>
      <c r="C561" s="28"/>
      <c r="D561" s="28"/>
      <c r="E561" s="28"/>
      <c r="F561" s="28"/>
      <c r="G561" s="28"/>
      <c r="H561" s="33"/>
      <c r="I561" s="33"/>
      <c r="J561" s="5"/>
      <c r="K561" s="36"/>
      <c r="L561" s="36"/>
      <c r="M561" s="36"/>
      <c r="N561" s="33"/>
      <c r="O561" s="30"/>
      <c r="P561" s="37"/>
      <c r="Q561" s="42"/>
      <c r="R561" s="28"/>
      <c r="S561" s="28"/>
      <c r="T561" s="28"/>
      <c r="U561" s="28"/>
      <c r="V561" s="28"/>
      <c r="W561" s="29"/>
      <c r="X561" s="29"/>
      <c r="Y561" s="29"/>
      <c r="Z561" s="11"/>
    </row>
    <row r="562">
      <c r="A562" s="1"/>
      <c r="B562" s="1"/>
      <c r="C562" s="28"/>
      <c r="D562" s="28"/>
      <c r="E562" s="28"/>
      <c r="F562" s="28"/>
      <c r="G562" s="28"/>
      <c r="H562" s="33"/>
      <c r="I562" s="33"/>
      <c r="J562" s="5"/>
      <c r="K562" s="36"/>
      <c r="L562" s="36"/>
      <c r="M562" s="36"/>
      <c r="N562" s="33"/>
      <c r="O562" s="30"/>
      <c r="P562" s="37"/>
      <c r="Q562" s="42"/>
      <c r="R562" s="28"/>
      <c r="S562" s="28"/>
      <c r="T562" s="28"/>
      <c r="U562" s="28"/>
      <c r="V562" s="28"/>
      <c r="W562" s="29"/>
      <c r="X562" s="29"/>
      <c r="Y562" s="29"/>
      <c r="Z562" s="11"/>
    </row>
    <row r="563">
      <c r="A563" s="1"/>
      <c r="B563" s="1"/>
      <c r="C563" s="28"/>
      <c r="D563" s="28"/>
      <c r="E563" s="28"/>
      <c r="F563" s="28"/>
      <c r="G563" s="28"/>
      <c r="H563" s="33"/>
      <c r="I563" s="33"/>
      <c r="J563" s="5"/>
      <c r="K563" s="36"/>
      <c r="L563" s="36"/>
      <c r="M563" s="36"/>
      <c r="N563" s="33"/>
      <c r="O563" s="30"/>
      <c r="P563" s="37"/>
      <c r="Q563" s="42"/>
      <c r="R563" s="28"/>
      <c r="S563" s="28"/>
      <c r="T563" s="28"/>
      <c r="U563" s="28"/>
      <c r="V563" s="28"/>
      <c r="W563" s="29"/>
      <c r="X563" s="29"/>
      <c r="Y563" s="29"/>
      <c r="Z563" s="11"/>
    </row>
    <row r="564">
      <c r="A564" s="1"/>
      <c r="B564" s="1"/>
      <c r="C564" s="28"/>
      <c r="D564" s="28"/>
      <c r="E564" s="28"/>
      <c r="F564" s="28"/>
      <c r="G564" s="28"/>
      <c r="H564" s="33"/>
      <c r="I564" s="33"/>
      <c r="J564" s="5"/>
      <c r="K564" s="36"/>
      <c r="L564" s="36"/>
      <c r="M564" s="36"/>
      <c r="N564" s="33"/>
      <c r="O564" s="30"/>
      <c r="P564" s="37"/>
      <c r="Q564" s="42"/>
      <c r="R564" s="28"/>
      <c r="S564" s="28"/>
      <c r="T564" s="28"/>
      <c r="U564" s="28"/>
      <c r="V564" s="28"/>
      <c r="W564" s="29"/>
      <c r="X564" s="29"/>
      <c r="Y564" s="29"/>
      <c r="Z564" s="11"/>
    </row>
    <row r="565">
      <c r="A565" s="1"/>
      <c r="B565" s="1"/>
      <c r="C565" s="28"/>
      <c r="D565" s="28"/>
      <c r="E565" s="28"/>
      <c r="F565" s="28"/>
      <c r="G565" s="28"/>
      <c r="H565" s="33"/>
      <c r="I565" s="33"/>
      <c r="J565" s="5"/>
      <c r="K565" s="36"/>
      <c r="L565" s="36"/>
      <c r="M565" s="36"/>
      <c r="N565" s="33"/>
      <c r="O565" s="30"/>
      <c r="P565" s="37"/>
      <c r="Q565" s="42"/>
      <c r="R565" s="28"/>
      <c r="S565" s="28"/>
      <c r="T565" s="28"/>
      <c r="U565" s="28"/>
      <c r="V565" s="28"/>
      <c r="W565" s="29"/>
      <c r="X565" s="29"/>
      <c r="Y565" s="29"/>
      <c r="Z565" s="11"/>
    </row>
    <row r="566">
      <c r="A566" s="1"/>
      <c r="B566" s="1"/>
      <c r="C566" s="28"/>
      <c r="D566" s="28"/>
      <c r="E566" s="28"/>
      <c r="F566" s="28"/>
      <c r="G566" s="28"/>
      <c r="H566" s="33"/>
      <c r="I566" s="33"/>
      <c r="J566" s="5"/>
      <c r="K566" s="36"/>
      <c r="L566" s="36"/>
      <c r="M566" s="36"/>
      <c r="N566" s="33"/>
      <c r="O566" s="30"/>
      <c r="P566" s="37"/>
      <c r="Q566" s="42"/>
      <c r="R566" s="28"/>
      <c r="S566" s="28"/>
      <c r="T566" s="28"/>
      <c r="U566" s="28"/>
      <c r="V566" s="28"/>
      <c r="W566" s="29"/>
      <c r="X566" s="29"/>
      <c r="Y566" s="29"/>
      <c r="Z566" s="11"/>
    </row>
    <row r="567">
      <c r="A567" s="1"/>
      <c r="B567" s="1"/>
      <c r="C567" s="28"/>
      <c r="D567" s="28"/>
      <c r="E567" s="28"/>
      <c r="F567" s="28"/>
      <c r="G567" s="28"/>
      <c r="H567" s="33"/>
      <c r="I567" s="33"/>
      <c r="J567" s="5"/>
      <c r="K567" s="36"/>
      <c r="L567" s="36"/>
      <c r="M567" s="36"/>
      <c r="N567" s="33"/>
      <c r="O567" s="30"/>
      <c r="P567" s="37"/>
      <c r="Q567" s="42"/>
      <c r="R567" s="28"/>
      <c r="S567" s="28"/>
      <c r="T567" s="28"/>
      <c r="U567" s="28"/>
      <c r="V567" s="28"/>
      <c r="W567" s="29"/>
      <c r="X567" s="29"/>
      <c r="Y567" s="29"/>
      <c r="Z567" s="11"/>
    </row>
    <row r="568">
      <c r="A568" s="1"/>
      <c r="B568" s="1"/>
      <c r="C568" s="28"/>
      <c r="D568" s="28"/>
      <c r="E568" s="28"/>
      <c r="F568" s="28"/>
      <c r="G568" s="28"/>
      <c r="H568" s="33"/>
      <c r="I568" s="33"/>
      <c r="J568" s="5"/>
      <c r="K568" s="36"/>
      <c r="L568" s="36"/>
      <c r="M568" s="36"/>
      <c r="N568" s="33"/>
      <c r="O568" s="30"/>
      <c r="P568" s="37"/>
      <c r="Q568" s="42"/>
      <c r="R568" s="28"/>
      <c r="S568" s="28"/>
      <c r="T568" s="28"/>
      <c r="U568" s="28"/>
      <c r="V568" s="28"/>
      <c r="W568" s="29"/>
      <c r="X568" s="29"/>
      <c r="Y568" s="29"/>
      <c r="Z568" s="11"/>
    </row>
    <row r="569">
      <c r="A569" s="1"/>
      <c r="B569" s="1"/>
      <c r="C569" s="28"/>
      <c r="D569" s="28"/>
      <c r="E569" s="28"/>
      <c r="F569" s="28"/>
      <c r="G569" s="28"/>
      <c r="H569" s="33"/>
      <c r="I569" s="33"/>
      <c r="J569" s="5"/>
      <c r="K569" s="36"/>
      <c r="L569" s="36"/>
      <c r="M569" s="36"/>
      <c r="N569" s="33"/>
      <c r="O569" s="30"/>
      <c r="P569" s="37"/>
      <c r="Q569" s="42"/>
      <c r="R569" s="28"/>
      <c r="S569" s="28"/>
      <c r="T569" s="28"/>
      <c r="U569" s="28"/>
      <c r="V569" s="28"/>
      <c r="W569" s="29"/>
      <c r="X569" s="29"/>
      <c r="Y569" s="29"/>
      <c r="Z569" s="11"/>
    </row>
    <row r="570">
      <c r="A570" s="1"/>
      <c r="B570" s="1"/>
      <c r="C570" s="28"/>
      <c r="D570" s="28"/>
      <c r="E570" s="28"/>
      <c r="F570" s="28"/>
      <c r="G570" s="28"/>
      <c r="H570" s="33"/>
      <c r="I570" s="33"/>
      <c r="J570" s="5"/>
      <c r="K570" s="36"/>
      <c r="L570" s="36"/>
      <c r="M570" s="36"/>
      <c r="N570" s="33"/>
      <c r="O570" s="30"/>
      <c r="P570" s="37"/>
      <c r="Q570" s="42"/>
      <c r="R570" s="28"/>
      <c r="S570" s="28"/>
      <c r="T570" s="28"/>
      <c r="U570" s="28"/>
      <c r="V570" s="28"/>
      <c r="W570" s="29"/>
      <c r="X570" s="29"/>
      <c r="Y570" s="29"/>
      <c r="Z570" s="11"/>
    </row>
    <row r="571">
      <c r="A571" s="1"/>
      <c r="B571" s="1"/>
      <c r="C571" s="28"/>
      <c r="D571" s="28"/>
      <c r="E571" s="28"/>
      <c r="F571" s="28"/>
      <c r="G571" s="28"/>
      <c r="H571" s="33"/>
      <c r="I571" s="33"/>
      <c r="J571" s="5"/>
      <c r="K571" s="36"/>
      <c r="L571" s="36"/>
      <c r="M571" s="36"/>
      <c r="N571" s="33"/>
      <c r="O571" s="30"/>
      <c r="P571" s="37"/>
      <c r="Q571" s="42"/>
      <c r="R571" s="28"/>
      <c r="S571" s="28"/>
      <c r="T571" s="28"/>
      <c r="U571" s="28"/>
      <c r="V571" s="28"/>
      <c r="W571" s="29"/>
      <c r="X571" s="29"/>
      <c r="Y571" s="29"/>
      <c r="Z571" s="11"/>
    </row>
    <row r="572">
      <c r="A572" s="1"/>
      <c r="B572" s="1"/>
      <c r="C572" s="28"/>
      <c r="D572" s="28"/>
      <c r="E572" s="28"/>
      <c r="F572" s="28"/>
      <c r="G572" s="28"/>
      <c r="H572" s="33"/>
      <c r="I572" s="33"/>
      <c r="J572" s="5"/>
      <c r="K572" s="36"/>
      <c r="L572" s="36"/>
      <c r="M572" s="36"/>
      <c r="N572" s="33"/>
      <c r="O572" s="30"/>
      <c r="P572" s="37"/>
      <c r="Q572" s="42"/>
      <c r="R572" s="28"/>
      <c r="S572" s="28"/>
      <c r="T572" s="28"/>
      <c r="U572" s="28"/>
      <c r="V572" s="28"/>
      <c r="W572" s="29"/>
      <c r="X572" s="29"/>
      <c r="Y572" s="29"/>
      <c r="Z572" s="11"/>
    </row>
    <row r="573">
      <c r="A573" s="1"/>
      <c r="B573" s="1"/>
      <c r="C573" s="28"/>
      <c r="D573" s="28"/>
      <c r="E573" s="28"/>
      <c r="F573" s="28"/>
      <c r="G573" s="28"/>
      <c r="H573" s="33"/>
      <c r="I573" s="33"/>
      <c r="J573" s="5"/>
      <c r="K573" s="36"/>
      <c r="L573" s="36"/>
      <c r="M573" s="36"/>
      <c r="N573" s="33"/>
      <c r="O573" s="30"/>
      <c r="P573" s="37"/>
      <c r="Q573" s="42"/>
      <c r="R573" s="28"/>
      <c r="S573" s="28"/>
      <c r="T573" s="28"/>
      <c r="U573" s="28"/>
      <c r="V573" s="28"/>
      <c r="W573" s="29"/>
      <c r="X573" s="29"/>
      <c r="Y573" s="29"/>
      <c r="Z573" s="11"/>
    </row>
    <row r="574">
      <c r="A574" s="1"/>
      <c r="B574" s="1"/>
      <c r="C574" s="28"/>
      <c r="D574" s="28"/>
      <c r="E574" s="28"/>
      <c r="F574" s="28"/>
      <c r="G574" s="28"/>
      <c r="H574" s="33"/>
      <c r="I574" s="33"/>
      <c r="J574" s="5"/>
      <c r="K574" s="36"/>
      <c r="L574" s="36"/>
      <c r="M574" s="36"/>
      <c r="N574" s="33"/>
      <c r="O574" s="30"/>
      <c r="P574" s="37"/>
      <c r="Q574" s="42"/>
      <c r="R574" s="28"/>
      <c r="S574" s="28"/>
      <c r="T574" s="28"/>
      <c r="U574" s="28"/>
      <c r="V574" s="28"/>
      <c r="W574" s="29"/>
      <c r="X574" s="29"/>
      <c r="Y574" s="29"/>
      <c r="Z574" s="11"/>
    </row>
    <row r="575">
      <c r="A575" s="1"/>
      <c r="B575" s="1"/>
      <c r="C575" s="28"/>
      <c r="D575" s="28"/>
      <c r="E575" s="28"/>
      <c r="F575" s="28"/>
      <c r="G575" s="28"/>
      <c r="H575" s="33"/>
      <c r="I575" s="33"/>
      <c r="J575" s="5"/>
      <c r="K575" s="36"/>
      <c r="L575" s="36"/>
      <c r="M575" s="36"/>
      <c r="N575" s="33"/>
      <c r="O575" s="30"/>
      <c r="P575" s="37"/>
      <c r="Q575" s="42"/>
      <c r="R575" s="28"/>
      <c r="S575" s="28"/>
      <c r="T575" s="28"/>
      <c r="U575" s="28"/>
      <c r="V575" s="28"/>
      <c r="W575" s="29"/>
      <c r="X575" s="29"/>
      <c r="Y575" s="29"/>
      <c r="Z575" s="11"/>
    </row>
    <row r="576">
      <c r="A576" s="1"/>
      <c r="B576" s="1"/>
      <c r="C576" s="28"/>
      <c r="D576" s="28"/>
      <c r="E576" s="28"/>
      <c r="F576" s="28"/>
      <c r="G576" s="28"/>
      <c r="H576" s="33"/>
      <c r="I576" s="33"/>
      <c r="J576" s="5"/>
      <c r="K576" s="36"/>
      <c r="L576" s="36"/>
      <c r="M576" s="36"/>
      <c r="N576" s="33"/>
      <c r="O576" s="30"/>
      <c r="P576" s="37"/>
      <c r="Q576" s="42"/>
      <c r="R576" s="28"/>
      <c r="S576" s="28"/>
      <c r="T576" s="28"/>
      <c r="U576" s="28"/>
      <c r="V576" s="28"/>
      <c r="W576" s="29"/>
      <c r="X576" s="29"/>
      <c r="Y576" s="29"/>
      <c r="Z576" s="11"/>
    </row>
    <row r="577">
      <c r="A577" s="1"/>
      <c r="B577" s="1"/>
      <c r="C577" s="28"/>
      <c r="D577" s="28"/>
      <c r="E577" s="28"/>
      <c r="F577" s="28"/>
      <c r="G577" s="28"/>
      <c r="H577" s="33"/>
      <c r="I577" s="33"/>
      <c r="J577" s="5"/>
      <c r="K577" s="36"/>
      <c r="L577" s="36"/>
      <c r="M577" s="36"/>
      <c r="N577" s="33"/>
      <c r="O577" s="30"/>
      <c r="P577" s="37"/>
      <c r="Q577" s="42"/>
      <c r="R577" s="28"/>
      <c r="S577" s="28"/>
      <c r="T577" s="28"/>
      <c r="U577" s="28"/>
      <c r="V577" s="28"/>
      <c r="W577" s="29"/>
      <c r="X577" s="29"/>
      <c r="Y577" s="29"/>
      <c r="Z577" s="11"/>
    </row>
    <row r="578">
      <c r="A578" s="1"/>
      <c r="B578" s="1"/>
      <c r="C578" s="28"/>
      <c r="D578" s="28"/>
      <c r="E578" s="28"/>
      <c r="F578" s="28"/>
      <c r="G578" s="28"/>
      <c r="H578" s="33"/>
      <c r="I578" s="33"/>
      <c r="J578" s="5"/>
      <c r="K578" s="36"/>
      <c r="L578" s="36"/>
      <c r="M578" s="36"/>
      <c r="N578" s="33"/>
      <c r="O578" s="30"/>
      <c r="P578" s="37"/>
      <c r="Q578" s="42"/>
      <c r="R578" s="28"/>
      <c r="S578" s="28"/>
      <c r="T578" s="28"/>
      <c r="U578" s="28"/>
      <c r="V578" s="28"/>
      <c r="W578" s="29"/>
      <c r="X578" s="29"/>
      <c r="Y578" s="29"/>
      <c r="Z578" s="11"/>
    </row>
    <row r="579">
      <c r="A579" s="1"/>
      <c r="B579" s="1"/>
      <c r="C579" s="28"/>
      <c r="D579" s="28"/>
      <c r="E579" s="28"/>
      <c r="F579" s="28"/>
      <c r="G579" s="28"/>
      <c r="H579" s="33"/>
      <c r="I579" s="33"/>
      <c r="J579" s="5"/>
      <c r="K579" s="36"/>
      <c r="L579" s="36"/>
      <c r="M579" s="36"/>
      <c r="N579" s="33"/>
      <c r="O579" s="30"/>
      <c r="P579" s="37"/>
      <c r="Q579" s="42"/>
      <c r="R579" s="28"/>
      <c r="S579" s="28"/>
      <c r="T579" s="28"/>
      <c r="U579" s="28"/>
      <c r="V579" s="28"/>
      <c r="W579" s="29"/>
      <c r="X579" s="29"/>
      <c r="Y579" s="29"/>
      <c r="Z579" s="11"/>
    </row>
    <row r="580">
      <c r="A580" s="1"/>
      <c r="B580" s="1"/>
      <c r="C580" s="28"/>
      <c r="D580" s="28"/>
      <c r="E580" s="28"/>
      <c r="F580" s="28"/>
      <c r="G580" s="28"/>
      <c r="H580" s="33"/>
      <c r="I580" s="33"/>
      <c r="J580" s="5"/>
      <c r="K580" s="36"/>
      <c r="L580" s="36"/>
      <c r="M580" s="36"/>
      <c r="N580" s="33"/>
      <c r="O580" s="30"/>
      <c r="P580" s="37"/>
      <c r="Q580" s="42"/>
      <c r="R580" s="28"/>
      <c r="S580" s="28"/>
      <c r="T580" s="28"/>
      <c r="U580" s="28"/>
      <c r="V580" s="28"/>
      <c r="W580" s="29"/>
      <c r="X580" s="29"/>
      <c r="Y580" s="29"/>
      <c r="Z580" s="11"/>
    </row>
    <row r="581">
      <c r="A581" s="1"/>
      <c r="B581" s="1"/>
      <c r="C581" s="28"/>
      <c r="D581" s="28"/>
      <c r="E581" s="28"/>
      <c r="F581" s="28"/>
      <c r="G581" s="28"/>
      <c r="H581" s="33"/>
      <c r="I581" s="33"/>
      <c r="J581" s="5"/>
      <c r="K581" s="36"/>
      <c r="L581" s="36"/>
      <c r="M581" s="36"/>
      <c r="N581" s="33"/>
      <c r="O581" s="30"/>
      <c r="P581" s="37"/>
      <c r="Q581" s="42"/>
      <c r="R581" s="28"/>
      <c r="S581" s="28"/>
      <c r="T581" s="28"/>
      <c r="U581" s="28"/>
      <c r="V581" s="28"/>
      <c r="W581" s="29"/>
      <c r="X581" s="29"/>
      <c r="Y581" s="29"/>
      <c r="Z581" s="11"/>
    </row>
    <row r="582">
      <c r="A582" s="1"/>
      <c r="B582" s="1"/>
      <c r="C582" s="28"/>
      <c r="D582" s="28"/>
      <c r="E582" s="28"/>
      <c r="F582" s="28"/>
      <c r="G582" s="28"/>
      <c r="H582" s="33"/>
      <c r="I582" s="33"/>
      <c r="J582" s="5"/>
      <c r="K582" s="36"/>
      <c r="L582" s="36"/>
      <c r="M582" s="36"/>
      <c r="N582" s="33"/>
      <c r="O582" s="30"/>
      <c r="P582" s="37"/>
      <c r="Q582" s="42"/>
      <c r="R582" s="28"/>
      <c r="S582" s="28"/>
      <c r="T582" s="28"/>
      <c r="U582" s="28"/>
      <c r="V582" s="28"/>
      <c r="W582" s="29"/>
      <c r="X582" s="29"/>
      <c r="Y582" s="29"/>
      <c r="Z582" s="11"/>
    </row>
    <row r="583">
      <c r="A583" s="1"/>
      <c r="B583" s="1"/>
      <c r="C583" s="28"/>
      <c r="D583" s="28"/>
      <c r="E583" s="28"/>
      <c r="F583" s="28"/>
      <c r="G583" s="28"/>
      <c r="H583" s="33"/>
      <c r="I583" s="33"/>
      <c r="J583" s="5"/>
      <c r="K583" s="36"/>
      <c r="L583" s="36"/>
      <c r="M583" s="36"/>
      <c r="N583" s="33"/>
      <c r="O583" s="30"/>
      <c r="P583" s="37"/>
      <c r="Q583" s="42"/>
      <c r="R583" s="28"/>
      <c r="S583" s="28"/>
      <c r="T583" s="28"/>
      <c r="U583" s="28"/>
      <c r="V583" s="28"/>
      <c r="W583" s="29"/>
      <c r="X583" s="29"/>
      <c r="Y583" s="29"/>
      <c r="Z583" s="11"/>
    </row>
    <row r="584">
      <c r="A584" s="1"/>
      <c r="B584" s="1"/>
      <c r="C584" s="28"/>
      <c r="D584" s="28"/>
      <c r="E584" s="28"/>
      <c r="F584" s="28"/>
      <c r="G584" s="28"/>
      <c r="H584" s="33"/>
      <c r="I584" s="33"/>
      <c r="J584" s="5"/>
      <c r="K584" s="36"/>
      <c r="L584" s="36"/>
      <c r="M584" s="36"/>
      <c r="N584" s="33"/>
      <c r="O584" s="30"/>
      <c r="P584" s="37"/>
      <c r="Q584" s="42"/>
      <c r="R584" s="28"/>
      <c r="S584" s="28"/>
      <c r="T584" s="28"/>
      <c r="U584" s="28"/>
      <c r="V584" s="28"/>
      <c r="W584" s="29"/>
      <c r="X584" s="29"/>
      <c r="Y584" s="29"/>
      <c r="Z584" s="11"/>
    </row>
    <row r="585">
      <c r="A585" s="1"/>
      <c r="B585" s="1"/>
      <c r="C585" s="28"/>
      <c r="D585" s="28"/>
      <c r="E585" s="28"/>
      <c r="F585" s="28"/>
      <c r="G585" s="28"/>
      <c r="H585" s="33"/>
      <c r="I585" s="33"/>
      <c r="J585" s="5"/>
      <c r="K585" s="36"/>
      <c r="L585" s="36"/>
      <c r="M585" s="36"/>
      <c r="N585" s="33"/>
      <c r="O585" s="30"/>
      <c r="P585" s="37"/>
      <c r="Q585" s="42"/>
      <c r="R585" s="28"/>
      <c r="S585" s="28"/>
      <c r="T585" s="28"/>
      <c r="U585" s="28"/>
      <c r="V585" s="28"/>
      <c r="W585" s="29"/>
      <c r="X585" s="29"/>
      <c r="Y585" s="29"/>
      <c r="Z585" s="11"/>
    </row>
    <row r="586">
      <c r="A586" s="1"/>
      <c r="B586" s="1"/>
      <c r="C586" s="28"/>
      <c r="D586" s="28"/>
      <c r="E586" s="28"/>
      <c r="F586" s="28"/>
      <c r="G586" s="28"/>
      <c r="H586" s="33"/>
      <c r="I586" s="33"/>
      <c r="J586" s="5"/>
      <c r="K586" s="36"/>
      <c r="L586" s="36"/>
      <c r="M586" s="36"/>
      <c r="N586" s="33"/>
      <c r="O586" s="30"/>
      <c r="P586" s="37"/>
      <c r="Q586" s="42"/>
      <c r="R586" s="28"/>
      <c r="S586" s="28"/>
      <c r="T586" s="28"/>
      <c r="U586" s="28"/>
      <c r="V586" s="28"/>
      <c r="W586" s="29"/>
      <c r="X586" s="29"/>
      <c r="Y586" s="29"/>
      <c r="Z586" s="11"/>
    </row>
    <row r="587">
      <c r="A587" s="1"/>
      <c r="B587" s="1"/>
      <c r="C587" s="28"/>
      <c r="D587" s="28"/>
      <c r="E587" s="28"/>
      <c r="F587" s="28"/>
      <c r="G587" s="28"/>
      <c r="H587" s="33"/>
      <c r="I587" s="33"/>
      <c r="J587" s="5"/>
      <c r="K587" s="36"/>
      <c r="L587" s="36"/>
      <c r="M587" s="36"/>
      <c r="N587" s="33"/>
      <c r="O587" s="30"/>
      <c r="P587" s="37"/>
      <c r="Q587" s="42"/>
      <c r="R587" s="28"/>
      <c r="S587" s="28"/>
      <c r="T587" s="28"/>
      <c r="U587" s="28"/>
      <c r="V587" s="28"/>
      <c r="W587" s="29"/>
      <c r="X587" s="29"/>
      <c r="Y587" s="29"/>
      <c r="Z587" s="11"/>
    </row>
    <row r="588">
      <c r="A588" s="1"/>
      <c r="B588" s="1"/>
      <c r="C588" s="28"/>
      <c r="D588" s="28"/>
      <c r="E588" s="28"/>
      <c r="F588" s="28"/>
      <c r="G588" s="28"/>
      <c r="H588" s="33"/>
      <c r="I588" s="33"/>
      <c r="J588" s="5"/>
      <c r="K588" s="36"/>
      <c r="L588" s="36"/>
      <c r="M588" s="36"/>
      <c r="N588" s="33"/>
      <c r="O588" s="30"/>
      <c r="P588" s="37"/>
      <c r="Q588" s="42"/>
      <c r="R588" s="28"/>
      <c r="S588" s="28"/>
      <c r="T588" s="28"/>
      <c r="U588" s="28"/>
      <c r="V588" s="28"/>
      <c r="W588" s="29"/>
      <c r="X588" s="29"/>
      <c r="Y588" s="29"/>
      <c r="Z588" s="11"/>
    </row>
    <row r="589">
      <c r="A589" s="1"/>
      <c r="B589" s="1"/>
      <c r="C589" s="28"/>
      <c r="D589" s="28"/>
      <c r="E589" s="28"/>
      <c r="F589" s="28"/>
      <c r="G589" s="28"/>
      <c r="H589" s="33"/>
      <c r="I589" s="33"/>
      <c r="J589" s="5"/>
      <c r="K589" s="36"/>
      <c r="L589" s="36"/>
      <c r="M589" s="36"/>
      <c r="N589" s="33"/>
      <c r="O589" s="30"/>
      <c r="P589" s="37"/>
      <c r="Q589" s="42"/>
      <c r="R589" s="28"/>
      <c r="S589" s="28"/>
      <c r="T589" s="28"/>
      <c r="U589" s="28"/>
      <c r="V589" s="28"/>
      <c r="W589" s="29"/>
      <c r="X589" s="29"/>
      <c r="Y589" s="29"/>
      <c r="Z589" s="11"/>
    </row>
    <row r="590">
      <c r="A590" s="1"/>
      <c r="B590" s="1"/>
      <c r="C590" s="28"/>
      <c r="D590" s="28"/>
      <c r="E590" s="28"/>
      <c r="F590" s="28"/>
      <c r="G590" s="28"/>
      <c r="H590" s="33"/>
      <c r="I590" s="33"/>
      <c r="J590" s="5"/>
      <c r="K590" s="36"/>
      <c r="L590" s="36"/>
      <c r="M590" s="36"/>
      <c r="N590" s="33"/>
      <c r="O590" s="30"/>
      <c r="P590" s="37"/>
      <c r="Q590" s="42"/>
      <c r="R590" s="28"/>
      <c r="S590" s="28"/>
      <c r="T590" s="28"/>
      <c r="U590" s="28"/>
      <c r="V590" s="28"/>
      <c r="W590" s="29"/>
      <c r="X590" s="29"/>
      <c r="Y590" s="29"/>
      <c r="Z590" s="11"/>
    </row>
    <row r="591">
      <c r="A591" s="1"/>
      <c r="B591" s="1"/>
      <c r="C591" s="28"/>
      <c r="D591" s="28"/>
      <c r="E591" s="28"/>
      <c r="F591" s="28"/>
      <c r="G591" s="28"/>
      <c r="H591" s="33"/>
      <c r="I591" s="33"/>
      <c r="J591" s="5"/>
      <c r="K591" s="36"/>
      <c r="L591" s="36"/>
      <c r="M591" s="36"/>
      <c r="N591" s="33"/>
      <c r="O591" s="30"/>
      <c r="P591" s="37"/>
      <c r="Q591" s="42"/>
      <c r="R591" s="28"/>
      <c r="S591" s="28"/>
      <c r="T591" s="28"/>
      <c r="U591" s="28"/>
      <c r="V591" s="28"/>
      <c r="W591" s="29"/>
      <c r="X591" s="29"/>
      <c r="Y591" s="29"/>
      <c r="Z591" s="11"/>
    </row>
    <row r="592">
      <c r="A592" s="1"/>
      <c r="B592" s="1"/>
      <c r="C592" s="28"/>
      <c r="D592" s="28"/>
      <c r="E592" s="28"/>
      <c r="F592" s="28"/>
      <c r="G592" s="28"/>
      <c r="H592" s="33"/>
      <c r="I592" s="33"/>
      <c r="J592" s="5"/>
      <c r="K592" s="36"/>
      <c r="L592" s="36"/>
      <c r="M592" s="36"/>
      <c r="N592" s="33"/>
      <c r="O592" s="30"/>
      <c r="P592" s="37"/>
      <c r="Q592" s="42"/>
      <c r="R592" s="28"/>
      <c r="S592" s="28"/>
      <c r="T592" s="28"/>
      <c r="U592" s="28"/>
      <c r="V592" s="28"/>
      <c r="W592" s="29"/>
      <c r="X592" s="29"/>
      <c r="Y592" s="29"/>
      <c r="Z592" s="11"/>
    </row>
    <row r="593">
      <c r="A593" s="1"/>
      <c r="B593" s="1"/>
      <c r="C593" s="28"/>
      <c r="D593" s="28"/>
      <c r="E593" s="28"/>
      <c r="F593" s="28"/>
      <c r="G593" s="28"/>
      <c r="H593" s="33"/>
      <c r="I593" s="33"/>
      <c r="J593" s="5"/>
      <c r="K593" s="36"/>
      <c r="L593" s="36"/>
      <c r="M593" s="36"/>
      <c r="N593" s="33"/>
      <c r="O593" s="30"/>
      <c r="P593" s="37"/>
      <c r="Q593" s="42"/>
      <c r="R593" s="28"/>
      <c r="S593" s="28"/>
      <c r="T593" s="28"/>
      <c r="U593" s="28"/>
      <c r="V593" s="28"/>
      <c r="W593" s="29"/>
      <c r="X593" s="29"/>
      <c r="Y593" s="29"/>
      <c r="Z593" s="11"/>
    </row>
    <row r="594">
      <c r="A594" s="1"/>
      <c r="B594" s="1"/>
      <c r="C594" s="28"/>
      <c r="D594" s="28"/>
      <c r="E594" s="28"/>
      <c r="F594" s="28"/>
      <c r="G594" s="28"/>
      <c r="H594" s="33"/>
      <c r="I594" s="33"/>
      <c r="J594" s="5"/>
      <c r="K594" s="36"/>
      <c r="L594" s="36"/>
      <c r="M594" s="36"/>
      <c r="N594" s="33"/>
      <c r="O594" s="30"/>
      <c r="P594" s="37"/>
      <c r="Q594" s="42"/>
      <c r="R594" s="28"/>
      <c r="S594" s="28"/>
      <c r="T594" s="28"/>
      <c r="U594" s="28"/>
      <c r="V594" s="28"/>
      <c r="W594" s="29"/>
      <c r="X594" s="29"/>
      <c r="Y594" s="29"/>
      <c r="Z594" s="11"/>
    </row>
    <row r="595">
      <c r="A595" s="1"/>
      <c r="B595" s="1"/>
      <c r="C595" s="28"/>
      <c r="D595" s="28"/>
      <c r="E595" s="28"/>
      <c r="F595" s="28"/>
      <c r="G595" s="28"/>
      <c r="H595" s="33"/>
      <c r="I595" s="33"/>
      <c r="J595" s="5"/>
      <c r="K595" s="36"/>
      <c r="L595" s="36"/>
      <c r="M595" s="36"/>
      <c r="N595" s="33"/>
      <c r="O595" s="30"/>
      <c r="P595" s="37"/>
      <c r="Q595" s="42"/>
      <c r="R595" s="28"/>
      <c r="S595" s="28"/>
      <c r="T595" s="28"/>
      <c r="U595" s="28"/>
      <c r="V595" s="28"/>
      <c r="W595" s="29"/>
      <c r="X595" s="29"/>
      <c r="Y595" s="29"/>
      <c r="Z595" s="11"/>
    </row>
    <row r="596">
      <c r="A596" s="1"/>
      <c r="B596" s="1"/>
      <c r="C596" s="28"/>
      <c r="D596" s="28"/>
      <c r="E596" s="28"/>
      <c r="F596" s="28"/>
      <c r="G596" s="28"/>
      <c r="H596" s="33"/>
      <c r="I596" s="33"/>
      <c r="J596" s="5"/>
      <c r="K596" s="36"/>
      <c r="L596" s="36"/>
      <c r="M596" s="36"/>
      <c r="N596" s="33"/>
      <c r="O596" s="30"/>
      <c r="P596" s="37"/>
      <c r="Q596" s="42"/>
      <c r="R596" s="28"/>
      <c r="S596" s="28"/>
      <c r="T596" s="28"/>
      <c r="U596" s="28"/>
      <c r="V596" s="28"/>
      <c r="W596" s="29"/>
      <c r="X596" s="29"/>
      <c r="Y596" s="29"/>
      <c r="Z596" s="11"/>
    </row>
    <row r="597">
      <c r="A597" s="1"/>
      <c r="B597" s="1"/>
      <c r="C597" s="28"/>
      <c r="D597" s="28"/>
      <c r="E597" s="28"/>
      <c r="F597" s="28"/>
      <c r="G597" s="28"/>
      <c r="H597" s="33"/>
      <c r="I597" s="33"/>
      <c r="J597" s="5"/>
      <c r="K597" s="36"/>
      <c r="L597" s="36"/>
      <c r="M597" s="36"/>
      <c r="N597" s="33"/>
      <c r="O597" s="30"/>
      <c r="P597" s="37"/>
      <c r="Q597" s="42"/>
      <c r="R597" s="28"/>
      <c r="S597" s="28"/>
      <c r="T597" s="28"/>
      <c r="U597" s="28"/>
      <c r="V597" s="28"/>
      <c r="W597" s="29"/>
      <c r="X597" s="29"/>
      <c r="Y597" s="29"/>
      <c r="Z597" s="11"/>
    </row>
    <row r="598">
      <c r="A598" s="1"/>
      <c r="B598" s="1"/>
      <c r="C598" s="28"/>
      <c r="D598" s="28"/>
      <c r="E598" s="28"/>
      <c r="F598" s="28"/>
      <c r="G598" s="28"/>
      <c r="H598" s="33"/>
      <c r="I598" s="33"/>
      <c r="J598" s="5"/>
      <c r="K598" s="36"/>
      <c r="L598" s="36"/>
      <c r="M598" s="36"/>
      <c r="N598" s="33"/>
      <c r="O598" s="30"/>
      <c r="P598" s="37"/>
      <c r="Q598" s="42"/>
      <c r="R598" s="28"/>
      <c r="S598" s="28"/>
      <c r="T598" s="28"/>
      <c r="U598" s="28"/>
      <c r="V598" s="28"/>
      <c r="W598" s="29"/>
      <c r="X598" s="29"/>
      <c r="Y598" s="29"/>
      <c r="Z598" s="11"/>
    </row>
    <row r="599">
      <c r="A599" s="1"/>
      <c r="B599" s="1"/>
      <c r="C599" s="28"/>
      <c r="D599" s="28"/>
      <c r="E599" s="28"/>
      <c r="F599" s="28"/>
      <c r="G599" s="28"/>
      <c r="H599" s="33"/>
      <c r="I599" s="33"/>
      <c r="J599" s="5"/>
      <c r="K599" s="36"/>
      <c r="L599" s="36"/>
      <c r="M599" s="36"/>
      <c r="N599" s="33"/>
      <c r="O599" s="30"/>
      <c r="P599" s="37"/>
      <c r="Q599" s="42"/>
      <c r="R599" s="28"/>
      <c r="S599" s="28"/>
      <c r="T599" s="28"/>
      <c r="U599" s="28"/>
      <c r="V599" s="28"/>
      <c r="W599" s="29"/>
      <c r="X599" s="29"/>
      <c r="Y599" s="29"/>
      <c r="Z599" s="11"/>
    </row>
    <row r="600">
      <c r="A600" s="1"/>
      <c r="B600" s="1"/>
      <c r="C600" s="28"/>
      <c r="D600" s="28"/>
      <c r="E600" s="28"/>
      <c r="F600" s="28"/>
      <c r="G600" s="28"/>
      <c r="H600" s="33"/>
      <c r="I600" s="33"/>
      <c r="J600" s="5"/>
      <c r="K600" s="36"/>
      <c r="L600" s="36"/>
      <c r="M600" s="36"/>
      <c r="N600" s="33"/>
      <c r="O600" s="30"/>
      <c r="P600" s="37"/>
      <c r="Q600" s="42"/>
      <c r="R600" s="28"/>
      <c r="S600" s="28"/>
      <c r="T600" s="28"/>
      <c r="U600" s="28"/>
      <c r="V600" s="28"/>
      <c r="W600" s="29"/>
      <c r="X600" s="29"/>
      <c r="Y600" s="29"/>
      <c r="Z600" s="11"/>
    </row>
    <row r="601">
      <c r="A601" s="1"/>
      <c r="B601" s="1"/>
      <c r="C601" s="28"/>
      <c r="D601" s="28"/>
      <c r="E601" s="28"/>
      <c r="F601" s="28"/>
      <c r="G601" s="28"/>
      <c r="H601" s="33"/>
      <c r="I601" s="33"/>
      <c r="J601" s="5"/>
      <c r="K601" s="36"/>
      <c r="L601" s="36"/>
      <c r="M601" s="36"/>
      <c r="N601" s="33"/>
      <c r="O601" s="30"/>
      <c r="P601" s="37"/>
      <c r="Q601" s="42"/>
      <c r="R601" s="28"/>
      <c r="S601" s="28"/>
      <c r="T601" s="28"/>
      <c r="U601" s="28"/>
      <c r="V601" s="28"/>
      <c r="W601" s="29"/>
      <c r="X601" s="29"/>
      <c r="Y601" s="29"/>
      <c r="Z601" s="11"/>
    </row>
    <row r="602">
      <c r="A602" s="1"/>
      <c r="B602" s="1"/>
      <c r="C602" s="28"/>
      <c r="D602" s="28"/>
      <c r="E602" s="28"/>
      <c r="F602" s="28"/>
      <c r="G602" s="28"/>
      <c r="H602" s="33"/>
      <c r="I602" s="33"/>
      <c r="J602" s="5"/>
      <c r="K602" s="36"/>
      <c r="L602" s="36"/>
      <c r="M602" s="36"/>
      <c r="N602" s="33"/>
      <c r="O602" s="30"/>
      <c r="P602" s="37"/>
      <c r="Q602" s="42"/>
      <c r="R602" s="28"/>
      <c r="S602" s="28"/>
      <c r="T602" s="28"/>
      <c r="U602" s="28"/>
      <c r="V602" s="28"/>
      <c r="W602" s="29"/>
      <c r="X602" s="29"/>
      <c r="Y602" s="29"/>
      <c r="Z602" s="11"/>
    </row>
    <row r="603">
      <c r="A603" s="1"/>
      <c r="B603" s="1"/>
      <c r="C603" s="28"/>
      <c r="D603" s="28"/>
      <c r="E603" s="28"/>
      <c r="F603" s="28"/>
      <c r="G603" s="28"/>
      <c r="H603" s="33"/>
      <c r="I603" s="33"/>
      <c r="J603" s="5"/>
      <c r="K603" s="36"/>
      <c r="L603" s="36"/>
      <c r="M603" s="36"/>
      <c r="N603" s="33"/>
      <c r="O603" s="30"/>
      <c r="P603" s="37"/>
      <c r="Q603" s="42"/>
      <c r="R603" s="28"/>
      <c r="S603" s="28"/>
      <c r="T603" s="28"/>
      <c r="U603" s="28"/>
      <c r="V603" s="28"/>
      <c r="W603" s="29"/>
      <c r="X603" s="29"/>
      <c r="Y603" s="29"/>
      <c r="Z603" s="11"/>
    </row>
    <row r="604">
      <c r="A604" s="1"/>
      <c r="B604" s="1"/>
      <c r="C604" s="28"/>
      <c r="D604" s="28"/>
      <c r="E604" s="28"/>
      <c r="F604" s="28"/>
      <c r="G604" s="28"/>
      <c r="H604" s="33"/>
      <c r="I604" s="33"/>
      <c r="J604" s="5"/>
      <c r="K604" s="36"/>
      <c r="L604" s="36"/>
      <c r="M604" s="36"/>
      <c r="N604" s="33"/>
      <c r="O604" s="30"/>
      <c r="P604" s="37"/>
      <c r="Q604" s="42"/>
      <c r="R604" s="28"/>
      <c r="S604" s="28"/>
      <c r="T604" s="28"/>
      <c r="U604" s="28"/>
      <c r="V604" s="28"/>
      <c r="W604" s="29"/>
      <c r="X604" s="29"/>
      <c r="Y604" s="29"/>
      <c r="Z604" s="11"/>
    </row>
    <row r="605">
      <c r="A605" s="1"/>
      <c r="B605" s="1"/>
      <c r="C605" s="28"/>
      <c r="D605" s="28"/>
      <c r="E605" s="28"/>
      <c r="F605" s="28"/>
      <c r="G605" s="28"/>
      <c r="H605" s="33"/>
      <c r="I605" s="33"/>
      <c r="J605" s="5"/>
      <c r="K605" s="36"/>
      <c r="L605" s="36"/>
      <c r="M605" s="36"/>
      <c r="N605" s="33"/>
      <c r="O605" s="30"/>
      <c r="P605" s="37"/>
      <c r="Q605" s="42"/>
      <c r="R605" s="28"/>
      <c r="S605" s="28"/>
      <c r="T605" s="28"/>
      <c r="U605" s="28"/>
      <c r="V605" s="28"/>
      <c r="W605" s="29"/>
      <c r="X605" s="29"/>
      <c r="Y605" s="29"/>
      <c r="Z605" s="11"/>
    </row>
    <row r="606">
      <c r="A606" s="1"/>
      <c r="B606" s="1"/>
      <c r="C606" s="28"/>
      <c r="D606" s="28"/>
      <c r="E606" s="28"/>
      <c r="F606" s="28"/>
      <c r="G606" s="28"/>
      <c r="H606" s="33"/>
      <c r="I606" s="33"/>
      <c r="J606" s="5"/>
      <c r="K606" s="36"/>
      <c r="L606" s="36"/>
      <c r="M606" s="36"/>
      <c r="N606" s="33"/>
      <c r="O606" s="30"/>
      <c r="P606" s="37"/>
      <c r="Q606" s="42"/>
      <c r="R606" s="28"/>
      <c r="S606" s="28"/>
      <c r="T606" s="28"/>
      <c r="U606" s="28"/>
      <c r="V606" s="28"/>
      <c r="W606" s="29"/>
      <c r="X606" s="29"/>
      <c r="Y606" s="29"/>
      <c r="Z606" s="11"/>
    </row>
    <row r="607">
      <c r="A607" s="1"/>
      <c r="B607" s="1"/>
      <c r="C607" s="28"/>
      <c r="D607" s="28"/>
      <c r="E607" s="28"/>
      <c r="F607" s="28"/>
      <c r="G607" s="28"/>
      <c r="H607" s="33"/>
      <c r="I607" s="33"/>
      <c r="J607" s="5"/>
      <c r="K607" s="36"/>
      <c r="L607" s="36"/>
      <c r="M607" s="36"/>
      <c r="N607" s="33"/>
      <c r="O607" s="30"/>
      <c r="P607" s="37"/>
      <c r="Q607" s="42"/>
      <c r="R607" s="28"/>
      <c r="S607" s="28"/>
      <c r="T607" s="28"/>
      <c r="U607" s="28"/>
      <c r="V607" s="28"/>
      <c r="W607" s="29"/>
      <c r="X607" s="29"/>
      <c r="Y607" s="29"/>
      <c r="Z607" s="11"/>
    </row>
    <row r="608">
      <c r="A608" s="1"/>
      <c r="B608" s="1"/>
      <c r="C608" s="28"/>
      <c r="D608" s="28"/>
      <c r="E608" s="28"/>
      <c r="F608" s="28"/>
      <c r="G608" s="28"/>
      <c r="H608" s="33"/>
      <c r="I608" s="33"/>
      <c r="J608" s="5"/>
      <c r="K608" s="36"/>
      <c r="L608" s="36"/>
      <c r="M608" s="36"/>
      <c r="N608" s="33"/>
      <c r="O608" s="30"/>
      <c r="P608" s="37"/>
      <c r="Q608" s="42"/>
      <c r="R608" s="28"/>
      <c r="S608" s="28"/>
      <c r="T608" s="28"/>
      <c r="U608" s="28"/>
      <c r="V608" s="28"/>
      <c r="W608" s="29"/>
      <c r="X608" s="29"/>
      <c r="Y608" s="29"/>
      <c r="Z608" s="11"/>
    </row>
    <row r="609">
      <c r="A609" s="1"/>
      <c r="B609" s="1"/>
      <c r="C609" s="28"/>
      <c r="D609" s="28"/>
      <c r="E609" s="28"/>
      <c r="F609" s="28"/>
      <c r="G609" s="28"/>
      <c r="H609" s="33"/>
      <c r="I609" s="33"/>
      <c r="J609" s="5"/>
      <c r="K609" s="36"/>
      <c r="L609" s="36"/>
      <c r="M609" s="36"/>
      <c r="N609" s="33"/>
      <c r="O609" s="30"/>
      <c r="P609" s="37"/>
      <c r="Q609" s="42"/>
      <c r="R609" s="28"/>
      <c r="S609" s="28"/>
      <c r="T609" s="28"/>
      <c r="U609" s="28"/>
      <c r="V609" s="28"/>
      <c r="W609" s="29"/>
      <c r="X609" s="29"/>
      <c r="Y609" s="29"/>
      <c r="Z609" s="11"/>
    </row>
    <row r="610">
      <c r="A610" s="1"/>
      <c r="B610" s="1"/>
      <c r="C610" s="28"/>
      <c r="D610" s="28"/>
      <c r="E610" s="28"/>
      <c r="F610" s="28"/>
      <c r="G610" s="28"/>
      <c r="H610" s="33"/>
      <c r="I610" s="33"/>
      <c r="J610" s="5"/>
      <c r="K610" s="36"/>
      <c r="L610" s="36"/>
      <c r="M610" s="36"/>
      <c r="N610" s="33"/>
      <c r="O610" s="30"/>
      <c r="P610" s="37"/>
      <c r="Q610" s="42"/>
      <c r="R610" s="28"/>
      <c r="S610" s="28"/>
      <c r="T610" s="28"/>
      <c r="U610" s="28"/>
      <c r="V610" s="28"/>
      <c r="W610" s="29"/>
      <c r="X610" s="29"/>
      <c r="Y610" s="29"/>
      <c r="Z610" s="11"/>
    </row>
    <row r="611">
      <c r="A611" s="1"/>
      <c r="B611" s="1"/>
      <c r="C611" s="28"/>
      <c r="D611" s="28"/>
      <c r="E611" s="28"/>
      <c r="F611" s="28"/>
      <c r="G611" s="28"/>
      <c r="H611" s="33"/>
      <c r="I611" s="33"/>
      <c r="J611" s="5"/>
      <c r="K611" s="36"/>
      <c r="L611" s="36"/>
      <c r="M611" s="36"/>
      <c r="N611" s="33"/>
      <c r="O611" s="30"/>
      <c r="P611" s="37"/>
      <c r="Q611" s="42"/>
      <c r="R611" s="28"/>
      <c r="S611" s="28"/>
      <c r="T611" s="28"/>
      <c r="U611" s="28"/>
      <c r="V611" s="28"/>
      <c r="W611" s="29"/>
      <c r="X611" s="29"/>
      <c r="Y611" s="29"/>
      <c r="Z611" s="11"/>
    </row>
    <row r="612">
      <c r="A612" s="1"/>
      <c r="B612" s="1"/>
      <c r="C612" s="28"/>
      <c r="D612" s="28"/>
      <c r="E612" s="28"/>
      <c r="F612" s="28"/>
      <c r="G612" s="28"/>
      <c r="H612" s="33"/>
      <c r="I612" s="33"/>
      <c r="J612" s="5"/>
      <c r="K612" s="36"/>
      <c r="L612" s="36"/>
      <c r="M612" s="36"/>
      <c r="N612" s="33"/>
      <c r="O612" s="30"/>
      <c r="P612" s="37"/>
      <c r="Q612" s="42"/>
      <c r="R612" s="28"/>
      <c r="S612" s="28"/>
      <c r="T612" s="28"/>
      <c r="U612" s="28"/>
      <c r="V612" s="28"/>
      <c r="W612" s="29"/>
      <c r="X612" s="29"/>
      <c r="Y612" s="29"/>
      <c r="Z612" s="11"/>
    </row>
    <row r="613">
      <c r="A613" s="1"/>
      <c r="B613" s="1"/>
      <c r="C613" s="28"/>
      <c r="D613" s="28"/>
      <c r="E613" s="28"/>
      <c r="F613" s="28"/>
      <c r="G613" s="28"/>
      <c r="H613" s="33"/>
      <c r="I613" s="33"/>
      <c r="J613" s="5"/>
      <c r="K613" s="36"/>
      <c r="L613" s="36"/>
      <c r="M613" s="36"/>
      <c r="N613" s="33"/>
      <c r="O613" s="30"/>
      <c r="P613" s="37"/>
      <c r="Q613" s="42"/>
      <c r="R613" s="28"/>
      <c r="S613" s="28"/>
      <c r="T613" s="28"/>
      <c r="U613" s="28"/>
      <c r="V613" s="28"/>
      <c r="W613" s="29"/>
      <c r="X613" s="29"/>
      <c r="Y613" s="29"/>
      <c r="Z613" s="11"/>
    </row>
    <row r="614">
      <c r="A614" s="1"/>
      <c r="B614" s="1"/>
      <c r="C614" s="28"/>
      <c r="D614" s="28"/>
      <c r="E614" s="28"/>
      <c r="F614" s="28"/>
      <c r="G614" s="28"/>
      <c r="H614" s="33"/>
      <c r="I614" s="33"/>
      <c r="J614" s="5"/>
      <c r="K614" s="36"/>
      <c r="L614" s="36"/>
      <c r="M614" s="36"/>
      <c r="N614" s="33"/>
      <c r="O614" s="30"/>
      <c r="P614" s="37"/>
      <c r="Q614" s="42"/>
      <c r="R614" s="28"/>
      <c r="S614" s="28"/>
      <c r="T614" s="28"/>
      <c r="U614" s="28"/>
      <c r="V614" s="28"/>
      <c r="W614" s="29"/>
      <c r="X614" s="29"/>
      <c r="Y614" s="29"/>
      <c r="Z614" s="11"/>
    </row>
    <row r="615">
      <c r="A615" s="1"/>
      <c r="B615" s="1"/>
      <c r="C615" s="28"/>
      <c r="D615" s="28"/>
      <c r="E615" s="28"/>
      <c r="F615" s="28"/>
      <c r="G615" s="28"/>
      <c r="H615" s="33"/>
      <c r="I615" s="33"/>
      <c r="J615" s="5"/>
      <c r="K615" s="36"/>
      <c r="L615" s="36"/>
      <c r="M615" s="36"/>
      <c r="N615" s="33"/>
      <c r="O615" s="30"/>
      <c r="P615" s="37"/>
      <c r="Q615" s="42"/>
      <c r="R615" s="28"/>
      <c r="S615" s="28"/>
      <c r="T615" s="28"/>
      <c r="U615" s="28"/>
      <c r="V615" s="28"/>
      <c r="W615" s="29"/>
      <c r="X615" s="29"/>
      <c r="Y615" s="29"/>
      <c r="Z615" s="11"/>
    </row>
    <row r="616">
      <c r="A616" s="1"/>
      <c r="B616" s="1"/>
      <c r="C616" s="28"/>
      <c r="D616" s="28"/>
      <c r="E616" s="28"/>
      <c r="F616" s="28"/>
      <c r="G616" s="28"/>
      <c r="H616" s="33"/>
      <c r="I616" s="33"/>
      <c r="J616" s="5"/>
      <c r="K616" s="36"/>
      <c r="L616" s="36"/>
      <c r="M616" s="36"/>
      <c r="N616" s="33"/>
      <c r="O616" s="30"/>
      <c r="P616" s="37"/>
      <c r="Q616" s="42"/>
      <c r="R616" s="28"/>
      <c r="S616" s="28"/>
      <c r="T616" s="28"/>
      <c r="U616" s="28"/>
      <c r="V616" s="28"/>
      <c r="W616" s="29"/>
      <c r="X616" s="29"/>
      <c r="Y616" s="29"/>
      <c r="Z616" s="11"/>
    </row>
    <row r="617">
      <c r="A617" s="1"/>
      <c r="B617" s="1"/>
      <c r="C617" s="28"/>
      <c r="D617" s="28"/>
      <c r="E617" s="28"/>
      <c r="F617" s="28"/>
      <c r="G617" s="28"/>
      <c r="H617" s="33"/>
      <c r="I617" s="33"/>
      <c r="J617" s="5"/>
      <c r="K617" s="36"/>
      <c r="L617" s="36"/>
      <c r="M617" s="36"/>
      <c r="N617" s="33"/>
      <c r="O617" s="30"/>
      <c r="P617" s="37"/>
      <c r="Q617" s="42"/>
      <c r="R617" s="28"/>
      <c r="S617" s="28"/>
      <c r="T617" s="28"/>
      <c r="U617" s="28"/>
      <c r="V617" s="28"/>
      <c r="W617" s="29"/>
      <c r="X617" s="29"/>
      <c r="Y617" s="29"/>
      <c r="Z617" s="11"/>
    </row>
    <row r="618">
      <c r="A618" s="1"/>
      <c r="B618" s="1"/>
      <c r="C618" s="28"/>
      <c r="D618" s="28"/>
      <c r="E618" s="28"/>
      <c r="F618" s="28"/>
      <c r="G618" s="28"/>
      <c r="H618" s="33"/>
      <c r="I618" s="33"/>
      <c r="J618" s="5"/>
      <c r="K618" s="36"/>
      <c r="L618" s="36"/>
      <c r="M618" s="36"/>
      <c r="N618" s="33"/>
      <c r="O618" s="30"/>
      <c r="P618" s="37"/>
      <c r="Q618" s="42"/>
      <c r="R618" s="28"/>
      <c r="S618" s="28"/>
      <c r="T618" s="28"/>
      <c r="U618" s="28"/>
      <c r="V618" s="28"/>
      <c r="W618" s="29"/>
      <c r="X618" s="29"/>
      <c r="Y618" s="29"/>
      <c r="Z618" s="11"/>
    </row>
    <row r="619">
      <c r="A619" s="1"/>
      <c r="B619" s="1"/>
      <c r="C619" s="28"/>
      <c r="D619" s="28"/>
      <c r="E619" s="28"/>
      <c r="F619" s="28"/>
      <c r="G619" s="28"/>
      <c r="H619" s="33"/>
      <c r="I619" s="33"/>
      <c r="J619" s="5"/>
      <c r="K619" s="36"/>
      <c r="L619" s="36"/>
      <c r="M619" s="36"/>
      <c r="N619" s="33"/>
      <c r="O619" s="30"/>
      <c r="P619" s="37"/>
      <c r="Q619" s="42"/>
      <c r="R619" s="28"/>
      <c r="S619" s="28"/>
      <c r="T619" s="28"/>
      <c r="U619" s="28"/>
      <c r="V619" s="28"/>
      <c r="W619" s="29"/>
      <c r="X619" s="29"/>
      <c r="Y619" s="29"/>
      <c r="Z619" s="11"/>
    </row>
    <row r="620">
      <c r="A620" s="1"/>
      <c r="B620" s="1"/>
      <c r="C620" s="28"/>
      <c r="D620" s="28"/>
      <c r="E620" s="28"/>
      <c r="F620" s="28"/>
      <c r="G620" s="28"/>
      <c r="H620" s="33"/>
      <c r="I620" s="33"/>
      <c r="J620" s="5"/>
      <c r="K620" s="36"/>
      <c r="L620" s="36"/>
      <c r="M620" s="36"/>
      <c r="N620" s="33"/>
      <c r="O620" s="30"/>
      <c r="P620" s="37"/>
      <c r="Q620" s="42"/>
      <c r="R620" s="28"/>
      <c r="S620" s="28"/>
      <c r="T620" s="28"/>
      <c r="U620" s="28"/>
      <c r="V620" s="28"/>
      <c r="W620" s="29"/>
      <c r="X620" s="29"/>
      <c r="Y620" s="29"/>
      <c r="Z620" s="11"/>
    </row>
    <row r="621">
      <c r="A621" s="1"/>
      <c r="B621" s="1"/>
      <c r="C621" s="28"/>
      <c r="D621" s="28"/>
      <c r="E621" s="28"/>
      <c r="F621" s="28"/>
      <c r="G621" s="28"/>
      <c r="H621" s="33"/>
      <c r="I621" s="33"/>
      <c r="J621" s="5"/>
      <c r="K621" s="36"/>
      <c r="L621" s="36"/>
      <c r="M621" s="36"/>
      <c r="N621" s="33"/>
      <c r="O621" s="30"/>
      <c r="P621" s="37"/>
      <c r="Q621" s="42"/>
      <c r="R621" s="28"/>
      <c r="S621" s="28"/>
      <c r="T621" s="28"/>
      <c r="U621" s="28"/>
      <c r="V621" s="28"/>
      <c r="W621" s="29"/>
      <c r="X621" s="29"/>
      <c r="Y621" s="29"/>
      <c r="Z621" s="11"/>
    </row>
    <row r="622">
      <c r="A622" s="1"/>
      <c r="B622" s="1"/>
      <c r="C622" s="28"/>
      <c r="D622" s="28"/>
      <c r="E622" s="28"/>
      <c r="F622" s="28"/>
      <c r="G622" s="28"/>
      <c r="H622" s="33"/>
      <c r="I622" s="33"/>
      <c r="J622" s="5"/>
      <c r="K622" s="36"/>
      <c r="L622" s="36"/>
      <c r="M622" s="36"/>
      <c r="N622" s="33"/>
      <c r="O622" s="30"/>
      <c r="P622" s="37"/>
      <c r="Q622" s="42"/>
      <c r="R622" s="28"/>
      <c r="S622" s="28"/>
      <c r="T622" s="28"/>
      <c r="U622" s="28"/>
      <c r="V622" s="28"/>
      <c r="W622" s="29"/>
      <c r="X622" s="29"/>
      <c r="Y622" s="29"/>
      <c r="Z622" s="11"/>
    </row>
    <row r="623">
      <c r="A623" s="1"/>
      <c r="B623" s="1"/>
      <c r="C623" s="28"/>
      <c r="D623" s="28"/>
      <c r="E623" s="28"/>
      <c r="F623" s="28"/>
      <c r="G623" s="28"/>
      <c r="H623" s="33"/>
      <c r="I623" s="33"/>
      <c r="J623" s="5"/>
      <c r="K623" s="36"/>
      <c r="L623" s="36"/>
      <c r="M623" s="36"/>
      <c r="N623" s="33"/>
      <c r="O623" s="30"/>
      <c r="P623" s="37"/>
      <c r="Q623" s="42"/>
      <c r="R623" s="28"/>
      <c r="S623" s="28"/>
      <c r="T623" s="28"/>
      <c r="U623" s="28"/>
      <c r="V623" s="28"/>
      <c r="W623" s="29"/>
      <c r="X623" s="29"/>
      <c r="Y623" s="29"/>
      <c r="Z623" s="11"/>
    </row>
    <row r="624">
      <c r="A624" s="1"/>
      <c r="B624" s="1"/>
      <c r="C624" s="28"/>
      <c r="D624" s="28"/>
      <c r="E624" s="28"/>
      <c r="F624" s="28"/>
      <c r="G624" s="28"/>
      <c r="H624" s="33"/>
      <c r="I624" s="33"/>
      <c r="J624" s="5"/>
      <c r="K624" s="36"/>
      <c r="L624" s="36"/>
      <c r="M624" s="36"/>
      <c r="N624" s="33"/>
      <c r="O624" s="30"/>
      <c r="P624" s="37"/>
      <c r="Q624" s="42"/>
      <c r="R624" s="28"/>
      <c r="S624" s="28"/>
      <c r="T624" s="28"/>
      <c r="U624" s="28"/>
      <c r="V624" s="28"/>
      <c r="W624" s="29"/>
      <c r="X624" s="29"/>
      <c r="Y624" s="29"/>
      <c r="Z624" s="11"/>
    </row>
    <row r="625">
      <c r="A625" s="1"/>
      <c r="B625" s="1"/>
      <c r="C625" s="28"/>
      <c r="D625" s="28"/>
      <c r="E625" s="28"/>
      <c r="F625" s="28"/>
      <c r="G625" s="28"/>
      <c r="H625" s="33"/>
      <c r="I625" s="33"/>
      <c r="J625" s="5"/>
      <c r="K625" s="36"/>
      <c r="L625" s="36"/>
      <c r="M625" s="36"/>
      <c r="N625" s="33"/>
      <c r="O625" s="30"/>
      <c r="P625" s="37"/>
      <c r="Q625" s="42"/>
      <c r="R625" s="28"/>
      <c r="S625" s="28"/>
      <c r="T625" s="28"/>
      <c r="U625" s="28"/>
      <c r="V625" s="28"/>
      <c r="W625" s="29"/>
      <c r="X625" s="29"/>
      <c r="Y625" s="29"/>
      <c r="Z625" s="11"/>
    </row>
    <row r="626">
      <c r="A626" s="1"/>
      <c r="B626" s="1"/>
      <c r="C626" s="28"/>
      <c r="D626" s="28"/>
      <c r="E626" s="28"/>
      <c r="F626" s="28"/>
      <c r="G626" s="28"/>
      <c r="H626" s="33"/>
      <c r="I626" s="33"/>
      <c r="J626" s="5"/>
      <c r="K626" s="36"/>
      <c r="L626" s="36"/>
      <c r="M626" s="36"/>
      <c r="N626" s="33"/>
      <c r="O626" s="30"/>
      <c r="P626" s="37"/>
      <c r="Q626" s="42"/>
      <c r="R626" s="28"/>
      <c r="S626" s="28"/>
      <c r="T626" s="28"/>
      <c r="U626" s="28"/>
      <c r="V626" s="28"/>
      <c r="W626" s="29"/>
      <c r="X626" s="29"/>
      <c r="Y626" s="29"/>
      <c r="Z626" s="11"/>
    </row>
    <row r="627">
      <c r="A627" s="1"/>
      <c r="B627" s="1"/>
      <c r="C627" s="28"/>
      <c r="D627" s="28"/>
      <c r="E627" s="28"/>
      <c r="F627" s="28"/>
      <c r="G627" s="28"/>
      <c r="H627" s="33"/>
      <c r="I627" s="33"/>
      <c r="J627" s="5"/>
      <c r="K627" s="36"/>
      <c r="L627" s="36"/>
      <c r="M627" s="36"/>
      <c r="N627" s="33"/>
      <c r="O627" s="30"/>
      <c r="P627" s="37"/>
      <c r="Q627" s="42"/>
      <c r="R627" s="28"/>
      <c r="S627" s="28"/>
      <c r="T627" s="28"/>
      <c r="U627" s="28"/>
      <c r="V627" s="28"/>
      <c r="W627" s="29"/>
      <c r="X627" s="29"/>
      <c r="Y627" s="29"/>
      <c r="Z627" s="11"/>
    </row>
    <row r="628">
      <c r="A628" s="1"/>
      <c r="B628" s="1"/>
      <c r="C628" s="28"/>
      <c r="D628" s="28"/>
      <c r="E628" s="28"/>
      <c r="F628" s="28"/>
      <c r="G628" s="28"/>
      <c r="H628" s="33"/>
      <c r="I628" s="33"/>
      <c r="J628" s="5"/>
      <c r="K628" s="36"/>
      <c r="L628" s="36"/>
      <c r="M628" s="36"/>
      <c r="N628" s="33"/>
      <c r="O628" s="30"/>
      <c r="P628" s="37"/>
      <c r="Q628" s="42"/>
      <c r="R628" s="28"/>
      <c r="S628" s="28"/>
      <c r="T628" s="28"/>
      <c r="U628" s="28"/>
      <c r="V628" s="28"/>
      <c r="W628" s="29"/>
      <c r="X628" s="29"/>
      <c r="Y628" s="29"/>
      <c r="Z628" s="11"/>
    </row>
    <row r="629">
      <c r="A629" s="1"/>
      <c r="B629" s="1"/>
      <c r="C629" s="28"/>
      <c r="D629" s="28"/>
      <c r="E629" s="28"/>
      <c r="F629" s="28"/>
      <c r="G629" s="28"/>
      <c r="H629" s="33"/>
      <c r="I629" s="33"/>
      <c r="J629" s="5"/>
      <c r="K629" s="36"/>
      <c r="L629" s="36"/>
      <c r="M629" s="36"/>
      <c r="N629" s="33"/>
      <c r="O629" s="30"/>
      <c r="P629" s="37"/>
      <c r="Q629" s="42"/>
      <c r="R629" s="28"/>
      <c r="S629" s="28"/>
      <c r="T629" s="28"/>
      <c r="U629" s="28"/>
      <c r="V629" s="28"/>
      <c r="W629" s="29"/>
      <c r="X629" s="29"/>
      <c r="Y629" s="29"/>
      <c r="Z629" s="11"/>
    </row>
    <row r="630">
      <c r="A630" s="1"/>
      <c r="B630" s="1"/>
      <c r="C630" s="28"/>
      <c r="D630" s="28"/>
      <c r="E630" s="28"/>
      <c r="F630" s="28"/>
      <c r="G630" s="28"/>
      <c r="H630" s="33"/>
      <c r="I630" s="33"/>
      <c r="J630" s="5"/>
      <c r="K630" s="36"/>
      <c r="L630" s="36"/>
      <c r="M630" s="36"/>
      <c r="N630" s="33"/>
      <c r="O630" s="30"/>
      <c r="P630" s="37"/>
      <c r="Q630" s="42"/>
      <c r="R630" s="28"/>
      <c r="S630" s="28"/>
      <c r="T630" s="28"/>
      <c r="U630" s="28"/>
      <c r="V630" s="28"/>
      <c r="W630" s="29"/>
      <c r="X630" s="29"/>
      <c r="Y630" s="29"/>
      <c r="Z630" s="11"/>
    </row>
    <row r="631">
      <c r="A631" s="1"/>
      <c r="B631" s="1"/>
      <c r="C631" s="28"/>
      <c r="D631" s="28"/>
      <c r="E631" s="28"/>
      <c r="F631" s="28"/>
      <c r="G631" s="28"/>
      <c r="H631" s="33"/>
      <c r="I631" s="33"/>
      <c r="J631" s="5"/>
      <c r="K631" s="36"/>
      <c r="L631" s="36"/>
      <c r="M631" s="36"/>
      <c r="N631" s="33"/>
      <c r="O631" s="30"/>
      <c r="P631" s="37"/>
      <c r="Q631" s="42"/>
      <c r="R631" s="28"/>
      <c r="S631" s="28"/>
      <c r="T631" s="28"/>
      <c r="U631" s="28"/>
      <c r="V631" s="28"/>
      <c r="W631" s="29"/>
      <c r="X631" s="29"/>
      <c r="Y631" s="29"/>
      <c r="Z631" s="11"/>
    </row>
    <row r="632">
      <c r="A632" s="1"/>
      <c r="B632" s="1"/>
      <c r="C632" s="28"/>
      <c r="D632" s="28"/>
      <c r="E632" s="28"/>
      <c r="F632" s="28"/>
      <c r="G632" s="28"/>
      <c r="H632" s="33"/>
      <c r="I632" s="33"/>
      <c r="J632" s="5"/>
      <c r="K632" s="36"/>
      <c r="L632" s="36"/>
      <c r="M632" s="36"/>
      <c r="N632" s="33"/>
      <c r="O632" s="30"/>
      <c r="P632" s="37"/>
      <c r="Q632" s="42"/>
      <c r="R632" s="28"/>
      <c r="S632" s="28"/>
      <c r="T632" s="28"/>
      <c r="U632" s="28"/>
      <c r="V632" s="28"/>
      <c r="W632" s="29"/>
      <c r="X632" s="29"/>
      <c r="Y632" s="29"/>
      <c r="Z632" s="11"/>
    </row>
    <row r="633">
      <c r="A633" s="1"/>
      <c r="B633" s="1"/>
      <c r="C633" s="28"/>
      <c r="D633" s="28"/>
      <c r="E633" s="28"/>
      <c r="F633" s="28"/>
      <c r="G633" s="28"/>
      <c r="H633" s="33"/>
      <c r="I633" s="33"/>
      <c r="J633" s="5"/>
      <c r="K633" s="36"/>
      <c r="L633" s="36"/>
      <c r="M633" s="36"/>
      <c r="N633" s="33"/>
      <c r="O633" s="30"/>
      <c r="P633" s="37"/>
      <c r="Q633" s="42"/>
      <c r="R633" s="28"/>
      <c r="S633" s="28"/>
      <c r="T633" s="28"/>
      <c r="U633" s="28"/>
      <c r="V633" s="28"/>
      <c r="W633" s="29"/>
      <c r="X633" s="29"/>
      <c r="Y633" s="29"/>
      <c r="Z633" s="11"/>
    </row>
    <row r="634">
      <c r="A634" s="1"/>
      <c r="B634" s="1"/>
      <c r="C634" s="28"/>
      <c r="D634" s="28"/>
      <c r="E634" s="28"/>
      <c r="F634" s="28"/>
      <c r="G634" s="28"/>
      <c r="H634" s="33"/>
      <c r="I634" s="33"/>
      <c r="J634" s="5"/>
      <c r="K634" s="36"/>
      <c r="L634" s="36"/>
      <c r="M634" s="36"/>
      <c r="N634" s="33"/>
      <c r="O634" s="30"/>
      <c r="P634" s="37"/>
      <c r="Q634" s="42"/>
      <c r="R634" s="28"/>
      <c r="S634" s="28"/>
      <c r="T634" s="28"/>
      <c r="U634" s="28"/>
      <c r="V634" s="28"/>
      <c r="W634" s="29"/>
      <c r="X634" s="29"/>
      <c r="Y634" s="29"/>
      <c r="Z634" s="11"/>
    </row>
    <row r="635">
      <c r="A635" s="1"/>
      <c r="B635" s="1"/>
      <c r="C635" s="28"/>
      <c r="D635" s="28"/>
      <c r="E635" s="28"/>
      <c r="F635" s="28"/>
      <c r="G635" s="28"/>
      <c r="H635" s="33"/>
      <c r="I635" s="33"/>
      <c r="J635" s="5"/>
      <c r="K635" s="36"/>
      <c r="L635" s="36"/>
      <c r="M635" s="36"/>
      <c r="N635" s="33"/>
      <c r="O635" s="30"/>
      <c r="P635" s="37"/>
      <c r="Q635" s="42"/>
      <c r="R635" s="28"/>
      <c r="S635" s="28"/>
      <c r="T635" s="28"/>
      <c r="U635" s="28"/>
      <c r="V635" s="28"/>
      <c r="W635" s="29"/>
      <c r="X635" s="29"/>
      <c r="Y635" s="29"/>
      <c r="Z635" s="11"/>
    </row>
    <row r="636">
      <c r="A636" s="1"/>
      <c r="B636" s="1"/>
      <c r="C636" s="28"/>
      <c r="D636" s="28"/>
      <c r="E636" s="28"/>
      <c r="F636" s="28"/>
      <c r="G636" s="28"/>
      <c r="H636" s="33"/>
      <c r="I636" s="33"/>
      <c r="J636" s="5"/>
      <c r="K636" s="36"/>
      <c r="L636" s="36"/>
      <c r="M636" s="36"/>
      <c r="N636" s="33"/>
      <c r="O636" s="30"/>
      <c r="P636" s="37"/>
      <c r="Q636" s="42"/>
      <c r="R636" s="28"/>
      <c r="S636" s="28"/>
      <c r="T636" s="28"/>
      <c r="U636" s="28"/>
      <c r="V636" s="28"/>
      <c r="W636" s="29"/>
      <c r="X636" s="29"/>
      <c r="Y636" s="29"/>
      <c r="Z636" s="11"/>
    </row>
    <row r="637">
      <c r="A637" s="1"/>
      <c r="B637" s="1"/>
      <c r="C637" s="28"/>
      <c r="D637" s="28"/>
      <c r="E637" s="28"/>
      <c r="F637" s="28"/>
      <c r="G637" s="28"/>
      <c r="H637" s="33"/>
      <c r="I637" s="33"/>
      <c r="J637" s="5"/>
      <c r="K637" s="36"/>
      <c r="L637" s="36"/>
      <c r="M637" s="36"/>
      <c r="N637" s="33"/>
      <c r="O637" s="30"/>
      <c r="P637" s="37"/>
      <c r="Q637" s="42"/>
      <c r="R637" s="28"/>
      <c r="S637" s="28"/>
      <c r="T637" s="28"/>
      <c r="U637" s="28"/>
      <c r="V637" s="28"/>
      <c r="W637" s="29"/>
      <c r="X637" s="29"/>
      <c r="Y637" s="29"/>
      <c r="Z637" s="11"/>
    </row>
    <row r="638">
      <c r="A638" s="1"/>
      <c r="B638" s="1"/>
      <c r="C638" s="28"/>
      <c r="D638" s="28"/>
      <c r="E638" s="28"/>
      <c r="F638" s="28"/>
      <c r="G638" s="28"/>
      <c r="H638" s="33"/>
      <c r="I638" s="33"/>
      <c r="J638" s="5"/>
      <c r="K638" s="36"/>
      <c r="L638" s="36"/>
      <c r="M638" s="36"/>
      <c r="N638" s="33"/>
      <c r="O638" s="30"/>
      <c r="P638" s="37"/>
      <c r="Q638" s="42"/>
      <c r="R638" s="28"/>
      <c r="S638" s="28"/>
      <c r="T638" s="28"/>
      <c r="U638" s="28"/>
      <c r="V638" s="28"/>
      <c r="W638" s="29"/>
      <c r="X638" s="29"/>
      <c r="Y638" s="29"/>
      <c r="Z638" s="11"/>
    </row>
    <row r="639">
      <c r="A639" s="1"/>
      <c r="B639" s="1"/>
      <c r="C639" s="28"/>
      <c r="D639" s="28"/>
      <c r="E639" s="28"/>
      <c r="F639" s="28"/>
      <c r="G639" s="28"/>
      <c r="H639" s="33"/>
      <c r="I639" s="33"/>
      <c r="J639" s="5"/>
      <c r="K639" s="36"/>
      <c r="L639" s="36"/>
      <c r="M639" s="36"/>
      <c r="N639" s="33"/>
      <c r="O639" s="30"/>
      <c r="P639" s="37"/>
      <c r="Q639" s="42"/>
      <c r="R639" s="28"/>
      <c r="S639" s="28"/>
      <c r="T639" s="28"/>
      <c r="U639" s="28"/>
      <c r="V639" s="28"/>
      <c r="W639" s="29"/>
      <c r="X639" s="29"/>
      <c r="Y639" s="29"/>
      <c r="Z639" s="11"/>
    </row>
    <row r="640">
      <c r="A640" s="1"/>
      <c r="B640" s="1"/>
      <c r="C640" s="28"/>
      <c r="D640" s="28"/>
      <c r="E640" s="28"/>
      <c r="F640" s="28"/>
      <c r="G640" s="28"/>
      <c r="H640" s="33"/>
      <c r="I640" s="33"/>
      <c r="J640" s="5"/>
      <c r="K640" s="36"/>
      <c r="L640" s="36"/>
      <c r="M640" s="36"/>
      <c r="N640" s="33"/>
      <c r="O640" s="30"/>
      <c r="P640" s="37"/>
      <c r="Q640" s="42"/>
      <c r="R640" s="28"/>
      <c r="S640" s="28"/>
      <c r="T640" s="28"/>
      <c r="U640" s="28"/>
      <c r="V640" s="28"/>
      <c r="W640" s="29"/>
      <c r="X640" s="29"/>
      <c r="Y640" s="29"/>
      <c r="Z640" s="11"/>
    </row>
    <row r="641">
      <c r="A641" s="1"/>
      <c r="B641" s="1"/>
      <c r="C641" s="28"/>
      <c r="D641" s="28"/>
      <c r="E641" s="28"/>
      <c r="F641" s="28"/>
      <c r="G641" s="28"/>
      <c r="H641" s="33"/>
      <c r="I641" s="33"/>
      <c r="J641" s="5"/>
      <c r="K641" s="36"/>
      <c r="L641" s="36"/>
      <c r="M641" s="36"/>
      <c r="N641" s="33"/>
      <c r="O641" s="30"/>
      <c r="P641" s="37"/>
      <c r="Q641" s="42"/>
      <c r="R641" s="28"/>
      <c r="S641" s="28"/>
      <c r="T641" s="28"/>
      <c r="U641" s="28"/>
      <c r="V641" s="28"/>
      <c r="W641" s="29"/>
      <c r="X641" s="29"/>
      <c r="Y641" s="29"/>
      <c r="Z641" s="11"/>
    </row>
    <row r="642">
      <c r="A642" s="1"/>
      <c r="B642" s="1"/>
      <c r="C642" s="28"/>
      <c r="D642" s="28"/>
      <c r="E642" s="28"/>
      <c r="F642" s="28"/>
      <c r="G642" s="28"/>
      <c r="H642" s="33"/>
      <c r="I642" s="33"/>
      <c r="J642" s="5"/>
      <c r="K642" s="36"/>
      <c r="L642" s="36"/>
      <c r="M642" s="36"/>
      <c r="N642" s="33"/>
      <c r="O642" s="30"/>
      <c r="P642" s="37"/>
      <c r="Q642" s="42"/>
      <c r="R642" s="28"/>
      <c r="S642" s="28"/>
      <c r="T642" s="28"/>
      <c r="U642" s="28"/>
      <c r="V642" s="28"/>
      <c r="W642" s="29"/>
      <c r="X642" s="29"/>
      <c r="Y642" s="29"/>
      <c r="Z642" s="11"/>
    </row>
    <row r="643">
      <c r="A643" s="1"/>
      <c r="B643" s="1"/>
      <c r="C643" s="28"/>
      <c r="D643" s="28"/>
      <c r="E643" s="28"/>
      <c r="F643" s="28"/>
      <c r="G643" s="28"/>
      <c r="H643" s="33"/>
      <c r="I643" s="33"/>
      <c r="J643" s="5"/>
      <c r="K643" s="36"/>
      <c r="L643" s="36"/>
      <c r="M643" s="36"/>
      <c r="N643" s="33"/>
      <c r="O643" s="30"/>
      <c r="P643" s="37"/>
      <c r="Q643" s="42"/>
      <c r="R643" s="28"/>
      <c r="S643" s="28"/>
      <c r="T643" s="28"/>
      <c r="U643" s="28"/>
      <c r="V643" s="28"/>
      <c r="W643" s="29"/>
      <c r="X643" s="29"/>
      <c r="Y643" s="29"/>
      <c r="Z643" s="11"/>
    </row>
    <row r="644">
      <c r="A644" s="1"/>
      <c r="B644" s="1"/>
      <c r="C644" s="28"/>
      <c r="D644" s="28"/>
      <c r="E644" s="28"/>
      <c r="F644" s="28"/>
      <c r="G644" s="28"/>
      <c r="H644" s="33"/>
      <c r="I644" s="33"/>
      <c r="J644" s="5"/>
      <c r="K644" s="36"/>
      <c r="L644" s="36"/>
      <c r="M644" s="36"/>
      <c r="N644" s="33"/>
      <c r="O644" s="30"/>
      <c r="P644" s="37"/>
      <c r="Q644" s="42"/>
      <c r="R644" s="28"/>
      <c r="S644" s="28"/>
      <c r="T644" s="28"/>
      <c r="U644" s="28"/>
      <c r="V644" s="28"/>
      <c r="W644" s="29"/>
      <c r="X644" s="29"/>
      <c r="Y644" s="29"/>
      <c r="Z644" s="11"/>
    </row>
    <row r="645">
      <c r="A645" s="1"/>
      <c r="B645" s="1"/>
      <c r="C645" s="28"/>
      <c r="D645" s="28"/>
      <c r="E645" s="28"/>
      <c r="F645" s="28"/>
      <c r="G645" s="28"/>
      <c r="H645" s="33"/>
      <c r="I645" s="33"/>
      <c r="J645" s="5"/>
      <c r="K645" s="36"/>
      <c r="L645" s="36"/>
      <c r="M645" s="36"/>
      <c r="N645" s="33"/>
      <c r="O645" s="30"/>
      <c r="P645" s="37"/>
      <c r="Q645" s="42"/>
      <c r="R645" s="28"/>
      <c r="S645" s="28"/>
      <c r="T645" s="28"/>
      <c r="U645" s="28"/>
      <c r="V645" s="28"/>
      <c r="W645" s="29"/>
      <c r="X645" s="29"/>
      <c r="Y645" s="29"/>
      <c r="Z645" s="11"/>
    </row>
    <row r="646">
      <c r="A646" s="1"/>
      <c r="B646" s="1"/>
      <c r="C646" s="28"/>
      <c r="D646" s="28"/>
      <c r="E646" s="28"/>
      <c r="F646" s="28"/>
      <c r="G646" s="28"/>
      <c r="H646" s="33"/>
      <c r="I646" s="33"/>
      <c r="J646" s="5"/>
      <c r="K646" s="36"/>
      <c r="L646" s="36"/>
      <c r="M646" s="36"/>
      <c r="N646" s="33"/>
      <c r="O646" s="30"/>
      <c r="P646" s="37"/>
      <c r="Q646" s="42"/>
      <c r="R646" s="28"/>
      <c r="S646" s="28"/>
      <c r="T646" s="28"/>
      <c r="U646" s="28"/>
      <c r="V646" s="28"/>
      <c r="W646" s="29"/>
      <c r="X646" s="29"/>
      <c r="Y646" s="29"/>
      <c r="Z646" s="11"/>
    </row>
    <row r="647">
      <c r="A647" s="1"/>
      <c r="B647" s="1"/>
      <c r="C647" s="28"/>
      <c r="D647" s="28"/>
      <c r="E647" s="28"/>
      <c r="F647" s="28"/>
      <c r="G647" s="28"/>
      <c r="H647" s="33"/>
      <c r="I647" s="33"/>
      <c r="J647" s="5"/>
      <c r="K647" s="36"/>
      <c r="L647" s="36"/>
      <c r="M647" s="36"/>
      <c r="N647" s="33"/>
      <c r="O647" s="30"/>
      <c r="P647" s="37"/>
      <c r="Q647" s="42"/>
      <c r="R647" s="28"/>
      <c r="S647" s="28"/>
      <c r="T647" s="28"/>
      <c r="U647" s="28"/>
      <c r="V647" s="28"/>
      <c r="W647" s="29"/>
      <c r="X647" s="29"/>
      <c r="Y647" s="29"/>
      <c r="Z647" s="11"/>
    </row>
    <row r="648">
      <c r="A648" s="1"/>
      <c r="B648" s="1"/>
      <c r="C648" s="28"/>
      <c r="D648" s="28"/>
      <c r="E648" s="28"/>
      <c r="F648" s="28"/>
      <c r="G648" s="28"/>
      <c r="H648" s="33"/>
      <c r="I648" s="33"/>
      <c r="J648" s="5"/>
      <c r="K648" s="36"/>
      <c r="L648" s="36"/>
      <c r="M648" s="36"/>
      <c r="N648" s="33"/>
      <c r="O648" s="30"/>
      <c r="P648" s="37"/>
      <c r="Q648" s="42"/>
      <c r="R648" s="28"/>
      <c r="S648" s="28"/>
      <c r="T648" s="28"/>
      <c r="U648" s="28"/>
      <c r="V648" s="28"/>
      <c r="W648" s="29"/>
      <c r="X648" s="29"/>
      <c r="Y648" s="29"/>
      <c r="Z648" s="11"/>
    </row>
    <row r="649">
      <c r="A649" s="1"/>
      <c r="B649" s="1"/>
      <c r="C649" s="28"/>
      <c r="D649" s="28"/>
      <c r="E649" s="28"/>
      <c r="F649" s="28"/>
      <c r="G649" s="28"/>
      <c r="H649" s="33"/>
      <c r="I649" s="33"/>
      <c r="J649" s="5"/>
      <c r="K649" s="36"/>
      <c r="L649" s="36"/>
      <c r="M649" s="36"/>
      <c r="N649" s="33"/>
      <c r="O649" s="30"/>
      <c r="P649" s="37"/>
      <c r="Q649" s="42"/>
      <c r="R649" s="28"/>
      <c r="S649" s="28"/>
      <c r="T649" s="28"/>
      <c r="U649" s="28"/>
      <c r="V649" s="28"/>
      <c r="W649" s="29"/>
      <c r="X649" s="29"/>
      <c r="Y649" s="29"/>
      <c r="Z649" s="11"/>
    </row>
    <row r="650">
      <c r="A650" s="1"/>
      <c r="B650" s="1"/>
      <c r="C650" s="28"/>
      <c r="D650" s="28"/>
      <c r="E650" s="28"/>
      <c r="F650" s="28"/>
      <c r="G650" s="28"/>
      <c r="H650" s="33"/>
      <c r="I650" s="33"/>
      <c r="J650" s="5"/>
      <c r="K650" s="36"/>
      <c r="L650" s="36"/>
      <c r="M650" s="36"/>
      <c r="N650" s="33"/>
      <c r="O650" s="30"/>
      <c r="P650" s="37"/>
      <c r="Q650" s="42"/>
      <c r="R650" s="28"/>
      <c r="S650" s="28"/>
      <c r="T650" s="28"/>
      <c r="U650" s="28"/>
      <c r="V650" s="28"/>
      <c r="W650" s="29"/>
      <c r="X650" s="29"/>
      <c r="Y650" s="29"/>
      <c r="Z650" s="11"/>
    </row>
    <row r="651">
      <c r="A651" s="1"/>
      <c r="B651" s="1"/>
      <c r="C651" s="28"/>
      <c r="D651" s="28"/>
      <c r="E651" s="28"/>
      <c r="F651" s="28"/>
      <c r="G651" s="28"/>
      <c r="H651" s="33"/>
      <c r="I651" s="33"/>
      <c r="J651" s="5"/>
      <c r="K651" s="36"/>
      <c r="L651" s="36"/>
      <c r="M651" s="36"/>
      <c r="N651" s="33"/>
      <c r="O651" s="30"/>
      <c r="P651" s="37"/>
      <c r="Q651" s="42"/>
      <c r="R651" s="28"/>
      <c r="S651" s="28"/>
      <c r="T651" s="28"/>
      <c r="U651" s="28"/>
      <c r="V651" s="28"/>
      <c r="W651" s="29"/>
      <c r="X651" s="29"/>
      <c r="Y651" s="29"/>
      <c r="Z651" s="11"/>
    </row>
    <row r="652">
      <c r="A652" s="1"/>
      <c r="B652" s="1"/>
      <c r="C652" s="28"/>
      <c r="D652" s="28"/>
      <c r="E652" s="28"/>
      <c r="F652" s="28"/>
      <c r="G652" s="28"/>
      <c r="H652" s="33"/>
      <c r="I652" s="33"/>
      <c r="J652" s="5"/>
      <c r="K652" s="36"/>
      <c r="L652" s="36"/>
      <c r="M652" s="36"/>
      <c r="N652" s="33"/>
      <c r="O652" s="30"/>
      <c r="P652" s="37"/>
      <c r="Q652" s="42"/>
      <c r="R652" s="28"/>
      <c r="S652" s="28"/>
      <c r="T652" s="28"/>
      <c r="U652" s="28"/>
      <c r="V652" s="28"/>
      <c r="W652" s="29"/>
      <c r="X652" s="29"/>
      <c r="Y652" s="29"/>
      <c r="Z652" s="11"/>
    </row>
    <row r="653">
      <c r="A653" s="1"/>
      <c r="B653" s="1"/>
      <c r="C653" s="28"/>
      <c r="D653" s="28"/>
      <c r="E653" s="28"/>
      <c r="F653" s="28"/>
      <c r="G653" s="28"/>
      <c r="H653" s="33"/>
      <c r="I653" s="33"/>
      <c r="J653" s="5"/>
      <c r="K653" s="36"/>
      <c r="L653" s="36"/>
      <c r="M653" s="36"/>
      <c r="N653" s="33"/>
      <c r="O653" s="30"/>
      <c r="P653" s="37"/>
      <c r="Q653" s="42"/>
      <c r="R653" s="28"/>
      <c r="S653" s="28"/>
      <c r="T653" s="28"/>
      <c r="U653" s="28"/>
      <c r="V653" s="28"/>
      <c r="W653" s="29"/>
      <c r="X653" s="29"/>
      <c r="Y653" s="29"/>
      <c r="Z653" s="11"/>
    </row>
    <row r="654">
      <c r="A654" s="1"/>
      <c r="B654" s="1"/>
      <c r="C654" s="28"/>
      <c r="D654" s="28"/>
      <c r="E654" s="28"/>
      <c r="F654" s="28"/>
      <c r="G654" s="28"/>
      <c r="H654" s="33"/>
      <c r="I654" s="33"/>
      <c r="J654" s="5"/>
      <c r="K654" s="36"/>
      <c r="L654" s="36"/>
      <c r="M654" s="36"/>
      <c r="N654" s="33"/>
      <c r="O654" s="30"/>
      <c r="P654" s="37"/>
      <c r="Q654" s="42"/>
      <c r="R654" s="28"/>
      <c r="S654" s="28"/>
      <c r="T654" s="28"/>
      <c r="U654" s="28"/>
      <c r="V654" s="28"/>
      <c r="W654" s="29"/>
      <c r="X654" s="29"/>
      <c r="Y654" s="29"/>
      <c r="Z654" s="11"/>
    </row>
    <row r="655">
      <c r="A655" s="1"/>
      <c r="B655" s="1"/>
      <c r="C655" s="28"/>
      <c r="D655" s="28"/>
      <c r="E655" s="28"/>
      <c r="F655" s="28"/>
      <c r="G655" s="28"/>
      <c r="H655" s="33"/>
      <c r="I655" s="33"/>
      <c r="J655" s="5"/>
      <c r="K655" s="36"/>
      <c r="L655" s="36"/>
      <c r="M655" s="36"/>
      <c r="N655" s="33"/>
      <c r="O655" s="30"/>
      <c r="P655" s="37"/>
      <c r="Q655" s="42"/>
      <c r="R655" s="28"/>
      <c r="S655" s="28"/>
      <c r="T655" s="28"/>
      <c r="U655" s="28"/>
      <c r="V655" s="28"/>
      <c r="W655" s="29"/>
      <c r="X655" s="29"/>
      <c r="Y655" s="29"/>
      <c r="Z655" s="11"/>
    </row>
    <row r="656">
      <c r="A656" s="1"/>
      <c r="B656" s="1"/>
      <c r="C656" s="28"/>
      <c r="D656" s="28"/>
      <c r="E656" s="28"/>
      <c r="F656" s="28"/>
      <c r="G656" s="28"/>
      <c r="H656" s="33"/>
      <c r="I656" s="33"/>
      <c r="J656" s="5"/>
      <c r="K656" s="36"/>
      <c r="L656" s="36"/>
      <c r="M656" s="36"/>
      <c r="N656" s="33"/>
      <c r="O656" s="30"/>
      <c r="P656" s="37"/>
      <c r="Q656" s="42"/>
      <c r="R656" s="28"/>
      <c r="S656" s="28"/>
      <c r="T656" s="28"/>
      <c r="U656" s="28"/>
      <c r="V656" s="28"/>
      <c r="W656" s="29"/>
      <c r="X656" s="29"/>
      <c r="Y656" s="29"/>
      <c r="Z656" s="11"/>
    </row>
    <row r="657">
      <c r="A657" s="1"/>
      <c r="B657" s="1"/>
      <c r="C657" s="28"/>
      <c r="D657" s="28"/>
      <c r="E657" s="28"/>
      <c r="F657" s="28"/>
      <c r="G657" s="28"/>
      <c r="H657" s="33"/>
      <c r="I657" s="33"/>
      <c r="J657" s="5"/>
      <c r="K657" s="36"/>
      <c r="L657" s="36"/>
      <c r="M657" s="36"/>
      <c r="N657" s="33"/>
      <c r="O657" s="30"/>
      <c r="P657" s="37"/>
      <c r="Q657" s="42"/>
      <c r="R657" s="28"/>
      <c r="S657" s="28"/>
      <c r="T657" s="28"/>
      <c r="U657" s="28"/>
      <c r="V657" s="28"/>
      <c r="W657" s="29"/>
      <c r="X657" s="29"/>
      <c r="Y657" s="29"/>
      <c r="Z657" s="11"/>
    </row>
    <row r="658">
      <c r="A658" s="1"/>
      <c r="B658" s="1"/>
      <c r="C658" s="28"/>
      <c r="D658" s="28"/>
      <c r="E658" s="28"/>
      <c r="F658" s="28"/>
      <c r="G658" s="28"/>
      <c r="H658" s="33"/>
      <c r="I658" s="33"/>
      <c r="J658" s="5"/>
      <c r="K658" s="36"/>
      <c r="L658" s="36"/>
      <c r="M658" s="36"/>
      <c r="N658" s="33"/>
      <c r="O658" s="30"/>
      <c r="P658" s="37"/>
      <c r="Q658" s="42"/>
      <c r="R658" s="28"/>
      <c r="S658" s="28"/>
      <c r="T658" s="28"/>
      <c r="U658" s="28"/>
      <c r="V658" s="28"/>
      <c r="W658" s="29"/>
      <c r="X658" s="29"/>
      <c r="Y658" s="29"/>
      <c r="Z658" s="11"/>
    </row>
    <row r="659">
      <c r="A659" s="1"/>
      <c r="B659" s="1"/>
      <c r="C659" s="28"/>
      <c r="D659" s="28"/>
      <c r="E659" s="28"/>
      <c r="F659" s="28"/>
      <c r="G659" s="28"/>
      <c r="H659" s="33"/>
      <c r="I659" s="33"/>
      <c r="J659" s="5"/>
      <c r="K659" s="36"/>
      <c r="L659" s="36"/>
      <c r="M659" s="36"/>
      <c r="N659" s="33"/>
      <c r="O659" s="30"/>
      <c r="P659" s="37"/>
      <c r="Q659" s="42"/>
      <c r="R659" s="28"/>
      <c r="S659" s="28"/>
      <c r="T659" s="28"/>
      <c r="U659" s="28"/>
      <c r="V659" s="28"/>
      <c r="W659" s="29"/>
      <c r="X659" s="29"/>
      <c r="Y659" s="29"/>
      <c r="Z659" s="11"/>
    </row>
    <row r="660">
      <c r="A660" s="1"/>
      <c r="B660" s="1"/>
      <c r="C660" s="28"/>
      <c r="D660" s="28"/>
      <c r="E660" s="28"/>
      <c r="F660" s="28"/>
      <c r="G660" s="28"/>
      <c r="H660" s="33"/>
      <c r="I660" s="33"/>
      <c r="J660" s="5"/>
      <c r="K660" s="36"/>
      <c r="L660" s="36"/>
      <c r="M660" s="36"/>
      <c r="N660" s="33"/>
      <c r="O660" s="30"/>
      <c r="P660" s="37"/>
      <c r="Q660" s="42"/>
      <c r="R660" s="28"/>
      <c r="S660" s="28"/>
      <c r="T660" s="28"/>
      <c r="U660" s="28"/>
      <c r="V660" s="28"/>
      <c r="W660" s="29"/>
      <c r="X660" s="29"/>
      <c r="Y660" s="29"/>
      <c r="Z660" s="11"/>
    </row>
    <row r="661">
      <c r="A661" s="1"/>
      <c r="B661" s="1"/>
      <c r="C661" s="28"/>
      <c r="D661" s="28"/>
      <c r="E661" s="28"/>
      <c r="F661" s="28"/>
      <c r="G661" s="28"/>
      <c r="H661" s="33"/>
      <c r="I661" s="33"/>
      <c r="J661" s="5"/>
      <c r="K661" s="36"/>
      <c r="L661" s="36"/>
      <c r="M661" s="36"/>
      <c r="N661" s="33"/>
      <c r="O661" s="30"/>
      <c r="P661" s="37"/>
      <c r="Q661" s="42"/>
      <c r="R661" s="28"/>
      <c r="S661" s="28"/>
      <c r="T661" s="28"/>
      <c r="U661" s="28"/>
      <c r="V661" s="28"/>
      <c r="W661" s="29"/>
      <c r="X661" s="29"/>
      <c r="Y661" s="29"/>
      <c r="Z661" s="11"/>
    </row>
    <row r="662">
      <c r="A662" s="1"/>
      <c r="B662" s="1"/>
      <c r="C662" s="28"/>
      <c r="D662" s="28"/>
      <c r="E662" s="28"/>
      <c r="F662" s="28"/>
      <c r="G662" s="28"/>
      <c r="H662" s="33"/>
      <c r="I662" s="33"/>
      <c r="J662" s="5"/>
      <c r="K662" s="36"/>
      <c r="L662" s="36"/>
      <c r="M662" s="36"/>
      <c r="N662" s="33"/>
      <c r="O662" s="30"/>
      <c r="P662" s="37"/>
      <c r="Q662" s="42"/>
      <c r="R662" s="28"/>
      <c r="S662" s="28"/>
      <c r="T662" s="28"/>
      <c r="U662" s="28"/>
      <c r="V662" s="28"/>
      <c r="W662" s="29"/>
      <c r="X662" s="29"/>
      <c r="Y662" s="29"/>
      <c r="Z662" s="11"/>
    </row>
    <row r="663">
      <c r="A663" s="1"/>
      <c r="B663" s="1"/>
      <c r="C663" s="28"/>
      <c r="D663" s="28"/>
      <c r="E663" s="28"/>
      <c r="F663" s="28"/>
      <c r="G663" s="28"/>
      <c r="H663" s="33"/>
      <c r="I663" s="33"/>
      <c r="J663" s="5"/>
      <c r="K663" s="36"/>
      <c r="L663" s="36"/>
      <c r="M663" s="36"/>
      <c r="N663" s="33"/>
      <c r="O663" s="30"/>
      <c r="P663" s="37"/>
      <c r="Q663" s="42"/>
      <c r="R663" s="28"/>
      <c r="S663" s="28"/>
      <c r="T663" s="28"/>
      <c r="U663" s="28"/>
      <c r="V663" s="28"/>
      <c r="W663" s="29"/>
      <c r="X663" s="29"/>
      <c r="Y663" s="29"/>
      <c r="Z663" s="11"/>
    </row>
    <row r="664">
      <c r="A664" s="1"/>
      <c r="B664" s="1"/>
      <c r="C664" s="28"/>
      <c r="D664" s="28"/>
      <c r="E664" s="28"/>
      <c r="F664" s="28"/>
      <c r="G664" s="28"/>
      <c r="H664" s="33"/>
      <c r="I664" s="33"/>
      <c r="J664" s="5"/>
      <c r="K664" s="36"/>
      <c r="L664" s="36"/>
      <c r="M664" s="36"/>
      <c r="N664" s="33"/>
      <c r="O664" s="30"/>
      <c r="P664" s="37"/>
      <c r="Q664" s="42"/>
      <c r="R664" s="28"/>
      <c r="S664" s="28"/>
      <c r="T664" s="28"/>
      <c r="U664" s="28"/>
      <c r="V664" s="28"/>
      <c r="W664" s="29"/>
      <c r="X664" s="29"/>
      <c r="Y664" s="29"/>
      <c r="Z664" s="11"/>
    </row>
    <row r="665">
      <c r="A665" s="1"/>
      <c r="B665" s="1"/>
      <c r="C665" s="28"/>
      <c r="D665" s="28"/>
      <c r="E665" s="28"/>
      <c r="F665" s="28"/>
      <c r="G665" s="28"/>
      <c r="H665" s="33"/>
      <c r="I665" s="33"/>
      <c r="J665" s="5"/>
      <c r="K665" s="36"/>
      <c r="L665" s="36"/>
      <c r="M665" s="36"/>
      <c r="N665" s="33"/>
      <c r="O665" s="30"/>
      <c r="P665" s="37"/>
      <c r="Q665" s="42"/>
      <c r="R665" s="28"/>
      <c r="S665" s="28"/>
      <c r="T665" s="28"/>
      <c r="U665" s="28"/>
      <c r="V665" s="28"/>
      <c r="W665" s="29"/>
      <c r="X665" s="29"/>
      <c r="Y665" s="29"/>
      <c r="Z665" s="11"/>
    </row>
    <row r="666">
      <c r="A666" s="1"/>
      <c r="B666" s="1"/>
      <c r="C666" s="28"/>
      <c r="D666" s="28"/>
      <c r="E666" s="28"/>
      <c r="F666" s="28"/>
      <c r="G666" s="28"/>
      <c r="H666" s="33"/>
      <c r="I666" s="33"/>
      <c r="J666" s="5"/>
      <c r="K666" s="36"/>
      <c r="L666" s="36"/>
      <c r="M666" s="36"/>
      <c r="N666" s="33"/>
      <c r="O666" s="30"/>
      <c r="P666" s="37"/>
      <c r="Q666" s="42"/>
      <c r="R666" s="28"/>
      <c r="S666" s="28"/>
      <c r="T666" s="28"/>
      <c r="U666" s="28"/>
      <c r="V666" s="28"/>
      <c r="W666" s="29"/>
      <c r="X666" s="29"/>
      <c r="Y666" s="29"/>
      <c r="Z666" s="11"/>
    </row>
    <row r="667">
      <c r="A667" s="1"/>
      <c r="B667" s="1"/>
      <c r="C667" s="28"/>
      <c r="D667" s="28"/>
      <c r="E667" s="28"/>
      <c r="F667" s="28"/>
      <c r="G667" s="28"/>
      <c r="H667" s="33"/>
      <c r="I667" s="33"/>
      <c r="J667" s="5"/>
      <c r="K667" s="36"/>
      <c r="L667" s="36"/>
      <c r="M667" s="36"/>
      <c r="N667" s="33"/>
      <c r="O667" s="30"/>
      <c r="P667" s="37"/>
      <c r="Q667" s="42"/>
      <c r="R667" s="28"/>
      <c r="S667" s="28"/>
      <c r="T667" s="28"/>
      <c r="U667" s="28"/>
      <c r="V667" s="28"/>
      <c r="W667" s="29"/>
      <c r="X667" s="29"/>
      <c r="Y667" s="29"/>
      <c r="Z667" s="11"/>
    </row>
    <row r="668">
      <c r="A668" s="1"/>
      <c r="B668" s="1"/>
      <c r="C668" s="28"/>
      <c r="D668" s="28"/>
      <c r="E668" s="28"/>
      <c r="F668" s="28"/>
      <c r="G668" s="28"/>
      <c r="H668" s="33"/>
      <c r="I668" s="33"/>
      <c r="J668" s="5"/>
      <c r="K668" s="36"/>
      <c r="L668" s="36"/>
      <c r="M668" s="36"/>
      <c r="N668" s="33"/>
      <c r="O668" s="30"/>
      <c r="P668" s="37"/>
      <c r="Q668" s="42"/>
      <c r="R668" s="28"/>
      <c r="S668" s="28"/>
      <c r="T668" s="28"/>
      <c r="U668" s="28"/>
      <c r="V668" s="28"/>
      <c r="W668" s="29"/>
      <c r="X668" s="29"/>
      <c r="Y668" s="29"/>
      <c r="Z668" s="11"/>
    </row>
    <row r="669">
      <c r="A669" s="1"/>
      <c r="B669" s="1"/>
      <c r="C669" s="28"/>
      <c r="D669" s="28"/>
      <c r="E669" s="28"/>
      <c r="F669" s="28"/>
      <c r="G669" s="28"/>
      <c r="H669" s="33"/>
      <c r="I669" s="33"/>
      <c r="J669" s="5"/>
      <c r="K669" s="36"/>
      <c r="L669" s="36"/>
      <c r="M669" s="36"/>
      <c r="N669" s="33"/>
      <c r="O669" s="30"/>
      <c r="P669" s="37"/>
      <c r="Q669" s="42"/>
      <c r="R669" s="28"/>
      <c r="S669" s="28"/>
      <c r="T669" s="28"/>
      <c r="U669" s="28"/>
      <c r="V669" s="28"/>
      <c r="W669" s="29"/>
      <c r="X669" s="29"/>
      <c r="Y669" s="29"/>
      <c r="Z669" s="11"/>
    </row>
    <row r="670">
      <c r="A670" s="1"/>
      <c r="B670" s="1"/>
      <c r="C670" s="28"/>
      <c r="D670" s="28"/>
      <c r="E670" s="28"/>
      <c r="F670" s="28"/>
      <c r="G670" s="28"/>
      <c r="H670" s="33"/>
      <c r="I670" s="33"/>
      <c r="J670" s="5"/>
      <c r="K670" s="36"/>
      <c r="L670" s="36"/>
      <c r="M670" s="36"/>
      <c r="N670" s="33"/>
      <c r="O670" s="30"/>
      <c r="P670" s="37"/>
      <c r="Q670" s="42"/>
      <c r="R670" s="28"/>
      <c r="S670" s="28"/>
      <c r="T670" s="28"/>
      <c r="U670" s="28"/>
      <c r="V670" s="28"/>
      <c r="W670" s="29"/>
      <c r="X670" s="29"/>
      <c r="Y670" s="29"/>
      <c r="Z670" s="11"/>
    </row>
    <row r="671">
      <c r="A671" s="1"/>
      <c r="B671" s="1"/>
      <c r="C671" s="28"/>
      <c r="D671" s="28"/>
      <c r="E671" s="28"/>
      <c r="F671" s="28"/>
      <c r="G671" s="28"/>
      <c r="H671" s="33"/>
      <c r="I671" s="33"/>
      <c r="J671" s="5"/>
      <c r="K671" s="36"/>
      <c r="L671" s="36"/>
      <c r="M671" s="36"/>
      <c r="N671" s="33"/>
      <c r="O671" s="30"/>
      <c r="P671" s="37"/>
      <c r="Q671" s="42"/>
      <c r="R671" s="28"/>
      <c r="S671" s="28"/>
      <c r="T671" s="28"/>
      <c r="U671" s="28"/>
      <c r="V671" s="28"/>
      <c r="W671" s="29"/>
      <c r="X671" s="29"/>
      <c r="Y671" s="29"/>
      <c r="Z671" s="11"/>
    </row>
    <row r="672">
      <c r="A672" s="1"/>
      <c r="B672" s="1"/>
      <c r="C672" s="28"/>
      <c r="D672" s="28"/>
      <c r="E672" s="28"/>
      <c r="F672" s="28"/>
      <c r="G672" s="28"/>
      <c r="H672" s="33"/>
      <c r="I672" s="33"/>
      <c r="J672" s="5"/>
      <c r="K672" s="36"/>
      <c r="L672" s="36"/>
      <c r="M672" s="36"/>
      <c r="N672" s="33"/>
      <c r="O672" s="30"/>
      <c r="P672" s="37"/>
      <c r="Q672" s="42"/>
      <c r="R672" s="28"/>
      <c r="S672" s="28"/>
      <c r="T672" s="28"/>
      <c r="U672" s="28"/>
      <c r="V672" s="28"/>
      <c r="W672" s="29"/>
      <c r="X672" s="29"/>
      <c r="Y672" s="29"/>
      <c r="Z672" s="11"/>
    </row>
    <row r="673">
      <c r="A673" s="1"/>
      <c r="B673" s="1"/>
      <c r="C673" s="28"/>
      <c r="D673" s="28"/>
      <c r="E673" s="28"/>
      <c r="F673" s="28"/>
      <c r="G673" s="28"/>
      <c r="H673" s="33"/>
      <c r="I673" s="33"/>
      <c r="J673" s="5"/>
      <c r="K673" s="36"/>
      <c r="L673" s="36"/>
      <c r="M673" s="36"/>
      <c r="N673" s="33"/>
      <c r="O673" s="30"/>
      <c r="P673" s="37"/>
      <c r="Q673" s="42"/>
      <c r="R673" s="28"/>
      <c r="S673" s="28"/>
      <c r="T673" s="28"/>
      <c r="U673" s="28"/>
      <c r="V673" s="28"/>
      <c r="W673" s="29"/>
      <c r="X673" s="29"/>
      <c r="Y673" s="29"/>
      <c r="Z673" s="11"/>
    </row>
    <row r="674">
      <c r="A674" s="1"/>
      <c r="B674" s="1"/>
      <c r="C674" s="28"/>
      <c r="D674" s="28"/>
      <c r="E674" s="28"/>
      <c r="F674" s="28"/>
      <c r="G674" s="28"/>
      <c r="H674" s="33"/>
      <c r="I674" s="33"/>
      <c r="J674" s="5"/>
      <c r="K674" s="36"/>
      <c r="L674" s="36"/>
      <c r="M674" s="36"/>
      <c r="N674" s="33"/>
      <c r="O674" s="30"/>
      <c r="P674" s="37"/>
      <c r="Q674" s="42"/>
      <c r="R674" s="28"/>
      <c r="S674" s="28"/>
      <c r="T674" s="28"/>
      <c r="U674" s="28"/>
      <c r="V674" s="28"/>
      <c r="W674" s="29"/>
      <c r="X674" s="29"/>
      <c r="Y674" s="29"/>
      <c r="Z674" s="11"/>
    </row>
    <row r="675">
      <c r="A675" s="1"/>
      <c r="B675" s="1"/>
      <c r="C675" s="28"/>
      <c r="D675" s="28"/>
      <c r="E675" s="28"/>
      <c r="F675" s="28"/>
      <c r="G675" s="28"/>
      <c r="H675" s="33"/>
      <c r="I675" s="33"/>
      <c r="J675" s="5"/>
      <c r="K675" s="36"/>
      <c r="L675" s="36"/>
      <c r="M675" s="36"/>
      <c r="N675" s="33"/>
      <c r="O675" s="30"/>
      <c r="P675" s="37"/>
      <c r="Q675" s="42"/>
      <c r="R675" s="28"/>
      <c r="S675" s="28"/>
      <c r="T675" s="28"/>
      <c r="U675" s="28"/>
      <c r="V675" s="28"/>
      <c r="W675" s="29"/>
      <c r="X675" s="29"/>
      <c r="Y675" s="29"/>
      <c r="Z675" s="11"/>
    </row>
    <row r="676">
      <c r="A676" s="1"/>
      <c r="B676" s="1"/>
      <c r="C676" s="28"/>
      <c r="D676" s="28"/>
      <c r="E676" s="28"/>
      <c r="F676" s="28"/>
      <c r="G676" s="28"/>
      <c r="H676" s="33"/>
      <c r="I676" s="33"/>
      <c r="J676" s="5"/>
      <c r="K676" s="36"/>
      <c r="L676" s="36"/>
      <c r="M676" s="36"/>
      <c r="N676" s="33"/>
      <c r="O676" s="30"/>
      <c r="P676" s="37"/>
      <c r="Q676" s="42"/>
      <c r="R676" s="28"/>
      <c r="S676" s="28"/>
      <c r="T676" s="28"/>
      <c r="U676" s="28"/>
      <c r="V676" s="28"/>
      <c r="W676" s="29"/>
      <c r="X676" s="29"/>
      <c r="Y676" s="29"/>
      <c r="Z676" s="11"/>
    </row>
    <row r="677">
      <c r="A677" s="1"/>
      <c r="B677" s="1"/>
      <c r="C677" s="28"/>
      <c r="D677" s="28"/>
      <c r="E677" s="28"/>
      <c r="F677" s="28"/>
      <c r="G677" s="28"/>
      <c r="H677" s="33"/>
      <c r="I677" s="33"/>
      <c r="J677" s="5"/>
      <c r="K677" s="36"/>
      <c r="L677" s="36"/>
      <c r="M677" s="36"/>
      <c r="N677" s="33"/>
      <c r="O677" s="30"/>
      <c r="P677" s="37"/>
      <c r="Q677" s="42"/>
      <c r="R677" s="28"/>
      <c r="S677" s="28"/>
      <c r="T677" s="28"/>
      <c r="U677" s="28"/>
      <c r="V677" s="28"/>
      <c r="W677" s="29"/>
      <c r="X677" s="29"/>
      <c r="Y677" s="29"/>
      <c r="Z677" s="11"/>
    </row>
    <row r="678">
      <c r="A678" s="1"/>
      <c r="B678" s="1"/>
      <c r="C678" s="28"/>
      <c r="D678" s="28"/>
      <c r="E678" s="28"/>
      <c r="F678" s="28"/>
      <c r="G678" s="28"/>
      <c r="H678" s="33"/>
      <c r="I678" s="33"/>
      <c r="J678" s="5"/>
      <c r="K678" s="36"/>
      <c r="L678" s="36"/>
      <c r="M678" s="36"/>
      <c r="N678" s="33"/>
      <c r="O678" s="30"/>
      <c r="P678" s="37"/>
      <c r="Q678" s="42"/>
      <c r="R678" s="28"/>
      <c r="S678" s="28"/>
      <c r="T678" s="28"/>
      <c r="U678" s="28"/>
      <c r="V678" s="28"/>
      <c r="W678" s="29"/>
      <c r="X678" s="29"/>
      <c r="Y678" s="29"/>
      <c r="Z678" s="11"/>
    </row>
    <row r="679">
      <c r="A679" s="1"/>
      <c r="B679" s="1"/>
      <c r="C679" s="28"/>
      <c r="D679" s="28"/>
      <c r="E679" s="28"/>
      <c r="F679" s="28"/>
      <c r="G679" s="28"/>
      <c r="H679" s="33"/>
      <c r="I679" s="33"/>
      <c r="J679" s="5"/>
      <c r="K679" s="36"/>
      <c r="L679" s="36"/>
      <c r="M679" s="36"/>
      <c r="N679" s="33"/>
      <c r="O679" s="30"/>
      <c r="P679" s="37"/>
      <c r="Q679" s="42"/>
      <c r="R679" s="28"/>
      <c r="S679" s="28"/>
      <c r="T679" s="28"/>
      <c r="U679" s="28"/>
      <c r="V679" s="28"/>
      <c r="W679" s="29"/>
      <c r="X679" s="29"/>
      <c r="Y679" s="29"/>
      <c r="Z679" s="11"/>
    </row>
    <row r="680">
      <c r="A680" s="1"/>
      <c r="B680" s="1"/>
      <c r="C680" s="28"/>
      <c r="D680" s="28"/>
      <c r="E680" s="28"/>
      <c r="F680" s="28"/>
      <c r="G680" s="28"/>
      <c r="H680" s="33"/>
      <c r="I680" s="33"/>
      <c r="J680" s="5"/>
      <c r="K680" s="36"/>
      <c r="L680" s="36"/>
      <c r="M680" s="36"/>
      <c r="N680" s="33"/>
      <c r="O680" s="30"/>
      <c r="P680" s="37"/>
      <c r="Q680" s="42"/>
      <c r="R680" s="28"/>
      <c r="S680" s="28"/>
      <c r="T680" s="28"/>
      <c r="U680" s="28"/>
      <c r="V680" s="28"/>
      <c r="W680" s="29"/>
      <c r="X680" s="29"/>
      <c r="Y680" s="29"/>
      <c r="Z680" s="11"/>
    </row>
    <row r="681">
      <c r="A681" s="1"/>
      <c r="B681" s="1"/>
      <c r="C681" s="28"/>
      <c r="D681" s="28"/>
      <c r="E681" s="28"/>
      <c r="F681" s="28"/>
      <c r="G681" s="28"/>
      <c r="H681" s="33"/>
      <c r="I681" s="33"/>
      <c r="J681" s="5"/>
      <c r="K681" s="36"/>
      <c r="L681" s="36"/>
      <c r="M681" s="36"/>
      <c r="N681" s="33"/>
      <c r="O681" s="30"/>
      <c r="P681" s="37"/>
      <c r="Q681" s="42"/>
      <c r="R681" s="28"/>
      <c r="S681" s="28"/>
      <c r="T681" s="28"/>
      <c r="U681" s="28"/>
      <c r="V681" s="28"/>
      <c r="W681" s="29"/>
      <c r="X681" s="29"/>
      <c r="Y681" s="29"/>
      <c r="Z681" s="11"/>
    </row>
    <row r="682">
      <c r="A682" s="1"/>
      <c r="B682" s="1"/>
      <c r="C682" s="28"/>
      <c r="D682" s="28"/>
      <c r="E682" s="28"/>
      <c r="F682" s="28"/>
      <c r="G682" s="28"/>
      <c r="H682" s="33"/>
      <c r="I682" s="33"/>
      <c r="J682" s="5"/>
      <c r="K682" s="36"/>
      <c r="L682" s="36"/>
      <c r="M682" s="36"/>
      <c r="N682" s="33"/>
      <c r="O682" s="30"/>
      <c r="P682" s="37"/>
      <c r="Q682" s="42"/>
      <c r="R682" s="28"/>
      <c r="S682" s="28"/>
      <c r="T682" s="28"/>
      <c r="U682" s="28"/>
      <c r="V682" s="28"/>
      <c r="W682" s="29"/>
      <c r="X682" s="29"/>
      <c r="Y682" s="29"/>
      <c r="Z682" s="11"/>
    </row>
    <row r="683">
      <c r="A683" s="1"/>
      <c r="B683" s="1"/>
      <c r="C683" s="28"/>
      <c r="D683" s="28"/>
      <c r="E683" s="28"/>
      <c r="F683" s="28"/>
      <c r="G683" s="28"/>
      <c r="H683" s="33"/>
      <c r="I683" s="33"/>
      <c r="J683" s="5"/>
      <c r="K683" s="36"/>
      <c r="L683" s="36"/>
      <c r="M683" s="36"/>
      <c r="N683" s="33"/>
      <c r="O683" s="30"/>
      <c r="P683" s="37"/>
      <c r="Q683" s="42"/>
      <c r="R683" s="28"/>
      <c r="S683" s="28"/>
      <c r="T683" s="28"/>
      <c r="U683" s="28"/>
      <c r="V683" s="28"/>
      <c r="W683" s="29"/>
      <c r="X683" s="29"/>
      <c r="Y683" s="29"/>
      <c r="Z683" s="11"/>
    </row>
    <row r="684">
      <c r="A684" s="1"/>
      <c r="B684" s="1"/>
      <c r="C684" s="28"/>
      <c r="D684" s="28"/>
      <c r="E684" s="28"/>
      <c r="F684" s="28"/>
      <c r="G684" s="28"/>
      <c r="H684" s="33"/>
      <c r="I684" s="33"/>
      <c r="J684" s="5"/>
      <c r="K684" s="36"/>
      <c r="L684" s="36"/>
      <c r="M684" s="36"/>
      <c r="N684" s="33"/>
      <c r="O684" s="30"/>
      <c r="P684" s="37"/>
      <c r="Q684" s="42"/>
      <c r="R684" s="28"/>
      <c r="S684" s="28"/>
      <c r="T684" s="28"/>
      <c r="U684" s="28"/>
      <c r="V684" s="28"/>
      <c r="W684" s="29"/>
      <c r="X684" s="29"/>
      <c r="Y684" s="29"/>
      <c r="Z684" s="11"/>
    </row>
    <row r="685">
      <c r="A685" s="1"/>
      <c r="B685" s="1"/>
      <c r="C685" s="28"/>
      <c r="D685" s="28"/>
      <c r="E685" s="28"/>
      <c r="F685" s="28"/>
      <c r="G685" s="28"/>
      <c r="H685" s="33"/>
      <c r="I685" s="33"/>
      <c r="J685" s="5"/>
      <c r="K685" s="36"/>
      <c r="L685" s="36"/>
      <c r="M685" s="36"/>
      <c r="N685" s="33"/>
      <c r="O685" s="30"/>
      <c r="P685" s="37"/>
      <c r="Q685" s="42"/>
      <c r="R685" s="28"/>
      <c r="S685" s="28"/>
      <c r="T685" s="28"/>
      <c r="U685" s="28"/>
      <c r="V685" s="28"/>
      <c r="W685" s="29"/>
      <c r="X685" s="29"/>
      <c r="Y685" s="29"/>
      <c r="Z685" s="11"/>
    </row>
    <row r="686">
      <c r="A686" s="1"/>
      <c r="B686" s="1"/>
      <c r="C686" s="28"/>
      <c r="D686" s="28"/>
      <c r="E686" s="28"/>
      <c r="F686" s="28"/>
      <c r="G686" s="28"/>
      <c r="H686" s="33"/>
      <c r="I686" s="33"/>
      <c r="J686" s="5"/>
      <c r="K686" s="36"/>
      <c r="L686" s="36"/>
      <c r="M686" s="36"/>
      <c r="N686" s="33"/>
      <c r="O686" s="30"/>
      <c r="P686" s="37"/>
      <c r="Q686" s="42"/>
      <c r="R686" s="28"/>
      <c r="S686" s="28"/>
      <c r="T686" s="28"/>
      <c r="U686" s="28"/>
      <c r="V686" s="28"/>
      <c r="W686" s="29"/>
      <c r="X686" s="29"/>
      <c r="Y686" s="29"/>
      <c r="Z686" s="11"/>
    </row>
    <row r="687">
      <c r="A687" s="1"/>
      <c r="B687" s="1"/>
      <c r="C687" s="28"/>
      <c r="D687" s="28"/>
      <c r="E687" s="28"/>
      <c r="F687" s="28"/>
      <c r="G687" s="28"/>
      <c r="H687" s="33"/>
      <c r="I687" s="33"/>
      <c r="J687" s="5"/>
      <c r="K687" s="36"/>
      <c r="L687" s="36"/>
      <c r="M687" s="36"/>
      <c r="N687" s="33"/>
      <c r="O687" s="30"/>
      <c r="P687" s="37"/>
      <c r="Q687" s="42"/>
      <c r="R687" s="28"/>
      <c r="S687" s="28"/>
      <c r="T687" s="28"/>
      <c r="U687" s="28"/>
      <c r="V687" s="28"/>
      <c r="W687" s="29"/>
      <c r="X687" s="29"/>
      <c r="Y687" s="29"/>
      <c r="Z687" s="11"/>
    </row>
    <row r="688">
      <c r="A688" s="1"/>
      <c r="B688" s="1"/>
      <c r="C688" s="28"/>
      <c r="D688" s="28"/>
      <c r="E688" s="28"/>
      <c r="F688" s="28"/>
      <c r="G688" s="28"/>
      <c r="H688" s="33"/>
      <c r="I688" s="33"/>
      <c r="J688" s="5"/>
      <c r="K688" s="36"/>
      <c r="L688" s="36"/>
      <c r="M688" s="36"/>
      <c r="N688" s="33"/>
      <c r="O688" s="30"/>
      <c r="P688" s="37"/>
      <c r="Q688" s="42"/>
      <c r="R688" s="28"/>
      <c r="S688" s="28"/>
      <c r="T688" s="28"/>
      <c r="U688" s="28"/>
      <c r="V688" s="28"/>
      <c r="W688" s="29"/>
      <c r="X688" s="29"/>
      <c r="Y688" s="29"/>
      <c r="Z688" s="11"/>
    </row>
    <row r="689">
      <c r="A689" s="1"/>
      <c r="B689" s="1"/>
      <c r="C689" s="28"/>
      <c r="D689" s="28"/>
      <c r="E689" s="28"/>
      <c r="F689" s="28"/>
      <c r="G689" s="28"/>
      <c r="H689" s="33"/>
      <c r="I689" s="33"/>
      <c r="J689" s="5"/>
      <c r="K689" s="36"/>
      <c r="L689" s="36"/>
      <c r="M689" s="36"/>
      <c r="N689" s="33"/>
      <c r="O689" s="30"/>
      <c r="P689" s="37"/>
      <c r="Q689" s="42"/>
      <c r="R689" s="28"/>
      <c r="S689" s="28"/>
      <c r="T689" s="28"/>
      <c r="U689" s="28"/>
      <c r="V689" s="28"/>
      <c r="W689" s="29"/>
      <c r="X689" s="29"/>
      <c r="Y689" s="29"/>
      <c r="Z689" s="11"/>
    </row>
    <row r="690">
      <c r="A690" s="1"/>
      <c r="B690" s="1"/>
      <c r="C690" s="28"/>
      <c r="D690" s="28"/>
      <c r="E690" s="28"/>
      <c r="F690" s="28"/>
      <c r="G690" s="28"/>
      <c r="H690" s="33"/>
      <c r="I690" s="33"/>
      <c r="J690" s="5"/>
      <c r="K690" s="36"/>
      <c r="L690" s="36"/>
      <c r="M690" s="36"/>
      <c r="N690" s="33"/>
      <c r="O690" s="30"/>
      <c r="P690" s="37"/>
      <c r="Q690" s="42"/>
      <c r="R690" s="28"/>
      <c r="S690" s="28"/>
      <c r="T690" s="28"/>
      <c r="U690" s="28"/>
      <c r="V690" s="28"/>
      <c r="W690" s="29"/>
      <c r="X690" s="29"/>
      <c r="Y690" s="29"/>
      <c r="Z690" s="11"/>
    </row>
    <row r="691">
      <c r="A691" s="1"/>
      <c r="B691" s="1"/>
      <c r="C691" s="28"/>
      <c r="D691" s="28"/>
      <c r="E691" s="28"/>
      <c r="F691" s="28"/>
      <c r="G691" s="28"/>
      <c r="H691" s="33"/>
      <c r="I691" s="33"/>
      <c r="J691" s="5"/>
      <c r="K691" s="36"/>
      <c r="L691" s="36"/>
      <c r="M691" s="36"/>
      <c r="N691" s="33"/>
      <c r="O691" s="30"/>
      <c r="P691" s="37"/>
      <c r="Q691" s="42"/>
      <c r="R691" s="28"/>
      <c r="S691" s="28"/>
      <c r="T691" s="28"/>
      <c r="U691" s="28"/>
      <c r="V691" s="28"/>
      <c r="W691" s="29"/>
      <c r="X691" s="29"/>
      <c r="Y691" s="29"/>
      <c r="Z691" s="11"/>
    </row>
    <row r="692">
      <c r="A692" s="1"/>
      <c r="B692" s="1"/>
      <c r="C692" s="28"/>
      <c r="D692" s="28"/>
      <c r="E692" s="28"/>
      <c r="F692" s="28"/>
      <c r="G692" s="28"/>
      <c r="H692" s="33"/>
      <c r="I692" s="33"/>
      <c r="J692" s="5"/>
      <c r="K692" s="36"/>
      <c r="L692" s="36"/>
      <c r="M692" s="36"/>
      <c r="N692" s="33"/>
      <c r="O692" s="30"/>
      <c r="P692" s="37"/>
      <c r="Q692" s="42"/>
      <c r="R692" s="28"/>
      <c r="S692" s="28"/>
      <c r="T692" s="28"/>
      <c r="U692" s="28"/>
      <c r="V692" s="28"/>
      <c r="W692" s="29"/>
      <c r="X692" s="29"/>
      <c r="Y692" s="29"/>
      <c r="Z692" s="11"/>
    </row>
    <row r="693">
      <c r="A693" s="1"/>
      <c r="B693" s="1"/>
      <c r="C693" s="28"/>
      <c r="D693" s="28"/>
      <c r="E693" s="28"/>
      <c r="F693" s="28"/>
      <c r="G693" s="28"/>
      <c r="H693" s="33"/>
      <c r="I693" s="33"/>
      <c r="J693" s="5"/>
      <c r="K693" s="36"/>
      <c r="L693" s="36"/>
      <c r="M693" s="36"/>
      <c r="N693" s="33"/>
      <c r="O693" s="30"/>
      <c r="P693" s="37"/>
      <c r="Q693" s="42"/>
      <c r="R693" s="28"/>
      <c r="S693" s="28"/>
      <c r="T693" s="28"/>
      <c r="U693" s="28"/>
      <c r="V693" s="28"/>
      <c r="W693" s="29"/>
      <c r="X693" s="29"/>
      <c r="Y693" s="29"/>
      <c r="Z693" s="11"/>
    </row>
    <row r="694">
      <c r="A694" s="1"/>
      <c r="B694" s="1"/>
      <c r="C694" s="28"/>
      <c r="D694" s="28"/>
      <c r="E694" s="28"/>
      <c r="F694" s="28"/>
      <c r="G694" s="28"/>
      <c r="H694" s="33"/>
      <c r="I694" s="33"/>
      <c r="J694" s="5"/>
      <c r="K694" s="36"/>
      <c r="L694" s="36"/>
      <c r="M694" s="36"/>
      <c r="N694" s="33"/>
      <c r="O694" s="30"/>
      <c r="P694" s="37"/>
      <c r="Q694" s="42"/>
      <c r="R694" s="28"/>
      <c r="S694" s="28"/>
      <c r="T694" s="28"/>
      <c r="U694" s="28"/>
      <c r="V694" s="28"/>
      <c r="W694" s="29"/>
      <c r="X694" s="29"/>
      <c r="Y694" s="29"/>
      <c r="Z694" s="11"/>
    </row>
    <row r="695">
      <c r="A695" s="1"/>
      <c r="B695" s="1"/>
      <c r="C695" s="28"/>
      <c r="D695" s="28"/>
      <c r="E695" s="28"/>
      <c r="F695" s="28"/>
      <c r="G695" s="28"/>
      <c r="H695" s="33"/>
      <c r="I695" s="33"/>
      <c r="J695" s="5"/>
      <c r="K695" s="36"/>
      <c r="L695" s="36"/>
      <c r="M695" s="36"/>
      <c r="N695" s="33"/>
      <c r="O695" s="30"/>
      <c r="P695" s="37"/>
      <c r="Q695" s="42"/>
      <c r="R695" s="28"/>
      <c r="S695" s="28"/>
      <c r="T695" s="28"/>
      <c r="U695" s="28"/>
      <c r="V695" s="28"/>
      <c r="W695" s="29"/>
      <c r="X695" s="29"/>
      <c r="Y695" s="29"/>
      <c r="Z695" s="11"/>
    </row>
    <row r="696">
      <c r="A696" s="1"/>
      <c r="B696" s="1"/>
      <c r="C696" s="28"/>
      <c r="D696" s="28"/>
      <c r="E696" s="28"/>
      <c r="F696" s="28"/>
      <c r="G696" s="28"/>
      <c r="H696" s="33"/>
      <c r="I696" s="33"/>
      <c r="J696" s="5"/>
      <c r="K696" s="36"/>
      <c r="L696" s="36"/>
      <c r="M696" s="36"/>
      <c r="N696" s="33"/>
      <c r="O696" s="30"/>
      <c r="P696" s="37"/>
      <c r="Q696" s="42"/>
      <c r="R696" s="28"/>
      <c r="S696" s="28"/>
      <c r="T696" s="28"/>
      <c r="U696" s="28"/>
      <c r="V696" s="28"/>
      <c r="W696" s="29"/>
      <c r="X696" s="29"/>
      <c r="Y696" s="29"/>
      <c r="Z696" s="11"/>
    </row>
    <row r="697">
      <c r="A697" s="1"/>
      <c r="B697" s="1"/>
      <c r="C697" s="28"/>
      <c r="D697" s="28"/>
      <c r="E697" s="28"/>
      <c r="F697" s="28"/>
      <c r="G697" s="28"/>
      <c r="H697" s="33"/>
      <c r="I697" s="33"/>
      <c r="J697" s="5"/>
      <c r="K697" s="36"/>
      <c r="L697" s="36"/>
      <c r="M697" s="36"/>
      <c r="N697" s="33"/>
      <c r="O697" s="30"/>
      <c r="P697" s="37"/>
      <c r="Q697" s="42"/>
      <c r="R697" s="28"/>
      <c r="S697" s="28"/>
      <c r="T697" s="28"/>
      <c r="U697" s="28"/>
      <c r="V697" s="28"/>
      <c r="W697" s="29"/>
      <c r="X697" s="29"/>
      <c r="Y697" s="29"/>
      <c r="Z697" s="11"/>
    </row>
    <row r="698">
      <c r="A698" s="1"/>
      <c r="B698" s="1"/>
      <c r="C698" s="28"/>
      <c r="D698" s="28"/>
      <c r="E698" s="28"/>
      <c r="F698" s="28"/>
      <c r="G698" s="28"/>
      <c r="H698" s="33"/>
      <c r="I698" s="33"/>
      <c r="J698" s="5"/>
      <c r="K698" s="36"/>
      <c r="L698" s="36"/>
      <c r="M698" s="36"/>
      <c r="N698" s="33"/>
      <c r="O698" s="30"/>
      <c r="P698" s="37"/>
      <c r="Q698" s="42"/>
      <c r="R698" s="28"/>
      <c r="S698" s="28"/>
      <c r="T698" s="28"/>
      <c r="U698" s="28"/>
      <c r="V698" s="28"/>
      <c r="W698" s="29"/>
      <c r="X698" s="29"/>
      <c r="Y698" s="29"/>
      <c r="Z698" s="11"/>
    </row>
    <row r="699">
      <c r="A699" s="1"/>
      <c r="B699" s="1"/>
      <c r="C699" s="28"/>
      <c r="D699" s="28"/>
      <c r="E699" s="28"/>
      <c r="F699" s="28"/>
      <c r="G699" s="28"/>
      <c r="H699" s="33"/>
      <c r="I699" s="33"/>
      <c r="J699" s="5"/>
      <c r="K699" s="36"/>
      <c r="L699" s="36"/>
      <c r="M699" s="36"/>
      <c r="N699" s="33"/>
      <c r="O699" s="30"/>
      <c r="P699" s="37"/>
      <c r="Q699" s="42"/>
      <c r="R699" s="28"/>
      <c r="S699" s="28"/>
      <c r="T699" s="28"/>
      <c r="U699" s="28"/>
      <c r="V699" s="28"/>
      <c r="W699" s="29"/>
      <c r="X699" s="29"/>
      <c r="Y699" s="29"/>
      <c r="Z699" s="11"/>
    </row>
    <row r="700">
      <c r="A700" s="1"/>
      <c r="B700" s="1"/>
      <c r="C700" s="28"/>
      <c r="D700" s="28"/>
      <c r="E700" s="28"/>
      <c r="F700" s="28"/>
      <c r="G700" s="28"/>
      <c r="H700" s="33"/>
      <c r="I700" s="33"/>
      <c r="J700" s="5"/>
      <c r="K700" s="36"/>
      <c r="L700" s="36"/>
      <c r="M700" s="36"/>
      <c r="N700" s="33"/>
      <c r="O700" s="30"/>
      <c r="P700" s="37"/>
      <c r="Q700" s="42"/>
      <c r="R700" s="28"/>
      <c r="S700" s="28"/>
      <c r="T700" s="28"/>
      <c r="U700" s="28"/>
      <c r="V700" s="28"/>
      <c r="W700" s="29"/>
      <c r="X700" s="29"/>
      <c r="Y700" s="29"/>
      <c r="Z700" s="11"/>
    </row>
    <row r="701">
      <c r="A701" s="1"/>
      <c r="B701" s="1"/>
      <c r="C701" s="28"/>
      <c r="D701" s="28"/>
      <c r="E701" s="28"/>
      <c r="F701" s="28"/>
      <c r="G701" s="28"/>
      <c r="H701" s="33"/>
      <c r="I701" s="33"/>
      <c r="J701" s="5"/>
      <c r="K701" s="36"/>
      <c r="L701" s="36"/>
      <c r="M701" s="36"/>
      <c r="N701" s="33"/>
      <c r="O701" s="30"/>
      <c r="P701" s="37"/>
      <c r="Q701" s="42"/>
      <c r="R701" s="28"/>
      <c r="S701" s="28"/>
      <c r="T701" s="28"/>
      <c r="U701" s="28"/>
      <c r="V701" s="28"/>
      <c r="W701" s="29"/>
      <c r="X701" s="29"/>
      <c r="Y701" s="29"/>
      <c r="Z701" s="11"/>
    </row>
    <row r="702">
      <c r="A702" s="1"/>
      <c r="B702" s="1"/>
      <c r="C702" s="28"/>
      <c r="D702" s="28"/>
      <c r="E702" s="28"/>
      <c r="F702" s="28"/>
      <c r="G702" s="28"/>
      <c r="H702" s="33"/>
      <c r="I702" s="33"/>
      <c r="J702" s="5"/>
      <c r="K702" s="36"/>
      <c r="L702" s="36"/>
      <c r="M702" s="36"/>
      <c r="N702" s="33"/>
      <c r="O702" s="30"/>
      <c r="P702" s="37"/>
      <c r="Q702" s="42"/>
      <c r="R702" s="28"/>
      <c r="S702" s="28"/>
      <c r="T702" s="28"/>
      <c r="U702" s="28"/>
      <c r="V702" s="28"/>
      <c r="W702" s="29"/>
      <c r="X702" s="29"/>
      <c r="Y702" s="29"/>
      <c r="Z702" s="11"/>
    </row>
    <row r="703">
      <c r="A703" s="1"/>
      <c r="B703" s="1"/>
      <c r="C703" s="28"/>
      <c r="D703" s="28"/>
      <c r="E703" s="28"/>
      <c r="F703" s="28"/>
      <c r="G703" s="28"/>
      <c r="H703" s="33"/>
      <c r="I703" s="33"/>
      <c r="J703" s="5"/>
      <c r="K703" s="36"/>
      <c r="L703" s="36"/>
      <c r="M703" s="36"/>
      <c r="N703" s="33"/>
      <c r="O703" s="30"/>
      <c r="P703" s="37"/>
      <c r="Q703" s="42"/>
      <c r="R703" s="28"/>
      <c r="S703" s="28"/>
      <c r="T703" s="28"/>
      <c r="U703" s="28"/>
      <c r="V703" s="28"/>
      <c r="W703" s="29"/>
      <c r="X703" s="29"/>
      <c r="Y703" s="29"/>
      <c r="Z703" s="11"/>
    </row>
    <row r="704">
      <c r="A704" s="1"/>
      <c r="B704" s="1"/>
      <c r="C704" s="28"/>
      <c r="D704" s="28"/>
      <c r="E704" s="28"/>
      <c r="F704" s="28"/>
      <c r="G704" s="28"/>
      <c r="H704" s="33"/>
      <c r="I704" s="33"/>
      <c r="J704" s="5"/>
      <c r="K704" s="36"/>
      <c r="L704" s="36"/>
      <c r="M704" s="36"/>
      <c r="N704" s="33"/>
      <c r="O704" s="30"/>
      <c r="P704" s="37"/>
      <c r="Q704" s="42"/>
      <c r="R704" s="28"/>
      <c r="S704" s="28"/>
      <c r="T704" s="28"/>
      <c r="U704" s="28"/>
      <c r="V704" s="28"/>
      <c r="W704" s="29"/>
      <c r="X704" s="29"/>
      <c r="Y704" s="29"/>
      <c r="Z704" s="11"/>
    </row>
    <row r="705">
      <c r="A705" s="1"/>
      <c r="B705" s="1"/>
      <c r="C705" s="28"/>
      <c r="D705" s="28"/>
      <c r="E705" s="28"/>
      <c r="F705" s="28"/>
      <c r="G705" s="28"/>
      <c r="H705" s="33"/>
      <c r="I705" s="33"/>
      <c r="J705" s="5"/>
      <c r="K705" s="36"/>
      <c r="L705" s="36"/>
      <c r="M705" s="36"/>
      <c r="N705" s="33"/>
      <c r="O705" s="30"/>
      <c r="P705" s="37"/>
      <c r="Q705" s="42"/>
      <c r="R705" s="28"/>
      <c r="S705" s="28"/>
      <c r="T705" s="28"/>
      <c r="U705" s="28"/>
      <c r="V705" s="28"/>
      <c r="W705" s="29"/>
      <c r="X705" s="29"/>
      <c r="Y705" s="29"/>
      <c r="Z705" s="11"/>
    </row>
    <row r="706">
      <c r="A706" s="1"/>
      <c r="B706" s="1"/>
      <c r="C706" s="28"/>
      <c r="D706" s="28"/>
      <c r="E706" s="28"/>
      <c r="F706" s="28"/>
      <c r="G706" s="28"/>
      <c r="H706" s="33"/>
      <c r="I706" s="33"/>
      <c r="J706" s="5"/>
      <c r="K706" s="36"/>
      <c r="L706" s="36"/>
      <c r="M706" s="36"/>
      <c r="N706" s="33"/>
      <c r="O706" s="30"/>
      <c r="P706" s="37"/>
      <c r="Q706" s="42"/>
      <c r="R706" s="28"/>
      <c r="S706" s="28"/>
      <c r="T706" s="28"/>
      <c r="U706" s="28"/>
      <c r="V706" s="28"/>
      <c r="W706" s="29"/>
      <c r="X706" s="29"/>
      <c r="Y706" s="29"/>
      <c r="Z706" s="11"/>
    </row>
    <row r="707">
      <c r="A707" s="1"/>
      <c r="B707" s="1"/>
      <c r="C707" s="28"/>
      <c r="D707" s="28"/>
      <c r="E707" s="28"/>
      <c r="F707" s="28"/>
      <c r="G707" s="28"/>
      <c r="H707" s="33"/>
      <c r="I707" s="33"/>
      <c r="J707" s="5"/>
      <c r="K707" s="36"/>
      <c r="L707" s="36"/>
      <c r="M707" s="36"/>
      <c r="N707" s="33"/>
      <c r="O707" s="30"/>
      <c r="P707" s="37"/>
      <c r="Q707" s="42"/>
      <c r="R707" s="28"/>
      <c r="S707" s="28"/>
      <c r="T707" s="28"/>
      <c r="U707" s="28"/>
      <c r="V707" s="28"/>
      <c r="W707" s="29"/>
      <c r="X707" s="29"/>
      <c r="Y707" s="29"/>
      <c r="Z707" s="11"/>
    </row>
    <row r="708">
      <c r="A708" s="1"/>
      <c r="B708" s="1"/>
      <c r="C708" s="28"/>
      <c r="D708" s="28"/>
      <c r="E708" s="28"/>
      <c r="F708" s="28"/>
      <c r="G708" s="28"/>
      <c r="H708" s="33"/>
      <c r="I708" s="33"/>
      <c r="J708" s="5"/>
      <c r="K708" s="36"/>
      <c r="L708" s="36"/>
      <c r="M708" s="36"/>
      <c r="N708" s="33"/>
      <c r="O708" s="30"/>
      <c r="P708" s="37"/>
      <c r="Q708" s="42"/>
      <c r="R708" s="28"/>
      <c r="S708" s="28"/>
      <c r="T708" s="28"/>
      <c r="U708" s="28"/>
      <c r="V708" s="28"/>
      <c r="W708" s="29"/>
      <c r="X708" s="29"/>
      <c r="Y708" s="29"/>
      <c r="Z708" s="11"/>
    </row>
    <row r="709">
      <c r="A709" s="1"/>
      <c r="B709" s="1"/>
      <c r="C709" s="28"/>
      <c r="D709" s="28"/>
      <c r="E709" s="28"/>
      <c r="F709" s="28"/>
      <c r="G709" s="28"/>
      <c r="H709" s="33"/>
      <c r="I709" s="33"/>
      <c r="J709" s="5"/>
      <c r="K709" s="36"/>
      <c r="L709" s="36"/>
      <c r="M709" s="36"/>
      <c r="N709" s="33"/>
      <c r="O709" s="30"/>
      <c r="P709" s="37"/>
      <c r="Q709" s="42"/>
      <c r="R709" s="28"/>
      <c r="S709" s="28"/>
      <c r="T709" s="28"/>
      <c r="U709" s="28"/>
      <c r="V709" s="28"/>
      <c r="W709" s="29"/>
      <c r="X709" s="29"/>
      <c r="Y709" s="29"/>
      <c r="Z709" s="11"/>
    </row>
    <row r="710">
      <c r="A710" s="1"/>
      <c r="B710" s="1"/>
      <c r="C710" s="28"/>
      <c r="D710" s="28"/>
      <c r="E710" s="28"/>
      <c r="F710" s="28"/>
      <c r="G710" s="28"/>
      <c r="H710" s="33"/>
      <c r="I710" s="33"/>
      <c r="J710" s="5"/>
      <c r="K710" s="36"/>
      <c r="L710" s="36"/>
      <c r="M710" s="36"/>
      <c r="N710" s="33"/>
      <c r="O710" s="30"/>
      <c r="P710" s="37"/>
      <c r="Q710" s="42"/>
      <c r="R710" s="28"/>
      <c r="S710" s="28"/>
      <c r="T710" s="28"/>
      <c r="U710" s="28"/>
      <c r="V710" s="28"/>
      <c r="W710" s="29"/>
      <c r="X710" s="29"/>
      <c r="Y710" s="29"/>
      <c r="Z710" s="11"/>
    </row>
    <row r="711">
      <c r="A711" s="1"/>
      <c r="B711" s="1"/>
      <c r="C711" s="28"/>
      <c r="D711" s="28"/>
      <c r="E711" s="28"/>
      <c r="F711" s="28"/>
      <c r="G711" s="28"/>
      <c r="H711" s="33"/>
      <c r="I711" s="33"/>
      <c r="J711" s="5"/>
      <c r="K711" s="36"/>
      <c r="L711" s="36"/>
      <c r="M711" s="36"/>
      <c r="N711" s="33"/>
      <c r="O711" s="30"/>
      <c r="P711" s="37"/>
      <c r="Q711" s="42"/>
      <c r="R711" s="28"/>
      <c r="S711" s="28"/>
      <c r="T711" s="28"/>
      <c r="U711" s="28"/>
      <c r="V711" s="28"/>
      <c r="W711" s="29"/>
      <c r="X711" s="29"/>
      <c r="Y711" s="29"/>
      <c r="Z711" s="11"/>
    </row>
    <row r="712">
      <c r="A712" s="1"/>
      <c r="B712" s="1"/>
      <c r="C712" s="28"/>
      <c r="D712" s="28"/>
      <c r="E712" s="28"/>
      <c r="F712" s="28"/>
      <c r="G712" s="28"/>
      <c r="H712" s="33"/>
      <c r="I712" s="33"/>
      <c r="J712" s="5"/>
      <c r="K712" s="36"/>
      <c r="L712" s="36"/>
      <c r="M712" s="36"/>
      <c r="N712" s="33"/>
      <c r="O712" s="30"/>
      <c r="P712" s="37"/>
      <c r="Q712" s="42"/>
      <c r="R712" s="28"/>
      <c r="S712" s="28"/>
      <c r="T712" s="28"/>
      <c r="U712" s="28"/>
      <c r="V712" s="28"/>
      <c r="W712" s="29"/>
      <c r="X712" s="29"/>
      <c r="Y712" s="29"/>
      <c r="Z712" s="11"/>
    </row>
    <row r="713">
      <c r="A713" s="1"/>
      <c r="B713" s="1"/>
      <c r="C713" s="28"/>
      <c r="D713" s="28"/>
      <c r="E713" s="28"/>
      <c r="F713" s="28"/>
      <c r="G713" s="28"/>
      <c r="H713" s="33"/>
      <c r="I713" s="33"/>
      <c r="J713" s="5"/>
      <c r="K713" s="36"/>
      <c r="L713" s="36"/>
      <c r="M713" s="36"/>
      <c r="N713" s="33"/>
      <c r="O713" s="30"/>
      <c r="P713" s="37"/>
      <c r="Q713" s="42"/>
      <c r="R713" s="28"/>
      <c r="S713" s="28"/>
      <c r="T713" s="28"/>
      <c r="U713" s="28"/>
      <c r="V713" s="28"/>
      <c r="W713" s="29"/>
      <c r="X713" s="29"/>
      <c r="Y713" s="29"/>
      <c r="Z713" s="11"/>
    </row>
    <row r="714">
      <c r="A714" s="1"/>
      <c r="B714" s="1"/>
      <c r="C714" s="28"/>
      <c r="D714" s="28"/>
      <c r="E714" s="28"/>
      <c r="F714" s="28"/>
      <c r="G714" s="28"/>
      <c r="H714" s="33"/>
      <c r="I714" s="33"/>
      <c r="J714" s="5"/>
      <c r="K714" s="36"/>
      <c r="L714" s="36"/>
      <c r="M714" s="36"/>
      <c r="N714" s="33"/>
      <c r="O714" s="30"/>
      <c r="P714" s="37"/>
      <c r="Q714" s="42"/>
      <c r="R714" s="28"/>
      <c r="S714" s="28"/>
      <c r="T714" s="28"/>
      <c r="U714" s="28"/>
      <c r="V714" s="28"/>
      <c r="W714" s="29"/>
      <c r="X714" s="29"/>
      <c r="Y714" s="29"/>
      <c r="Z714" s="11"/>
    </row>
    <row r="715">
      <c r="A715" s="1"/>
      <c r="B715" s="1"/>
      <c r="C715" s="28"/>
      <c r="D715" s="28"/>
      <c r="E715" s="28"/>
      <c r="F715" s="28"/>
      <c r="G715" s="28"/>
      <c r="H715" s="33"/>
      <c r="I715" s="33"/>
      <c r="J715" s="5"/>
      <c r="K715" s="36"/>
      <c r="L715" s="36"/>
      <c r="M715" s="36"/>
      <c r="N715" s="33"/>
      <c r="O715" s="30"/>
      <c r="P715" s="37"/>
      <c r="Q715" s="42"/>
      <c r="R715" s="28"/>
      <c r="S715" s="28"/>
      <c r="T715" s="28"/>
      <c r="U715" s="28"/>
      <c r="V715" s="28"/>
      <c r="W715" s="29"/>
      <c r="X715" s="29"/>
      <c r="Y715" s="29"/>
      <c r="Z715" s="11"/>
    </row>
    <row r="716">
      <c r="A716" s="1"/>
      <c r="B716" s="1"/>
      <c r="C716" s="28"/>
      <c r="D716" s="28"/>
      <c r="E716" s="28"/>
      <c r="F716" s="28"/>
      <c r="G716" s="28"/>
      <c r="H716" s="33"/>
      <c r="I716" s="33"/>
      <c r="J716" s="5"/>
      <c r="K716" s="36"/>
      <c r="L716" s="36"/>
      <c r="M716" s="36"/>
      <c r="N716" s="33"/>
      <c r="O716" s="30"/>
      <c r="P716" s="37"/>
      <c r="Q716" s="42"/>
      <c r="R716" s="28"/>
      <c r="S716" s="28"/>
      <c r="T716" s="28"/>
      <c r="U716" s="28"/>
      <c r="V716" s="28"/>
      <c r="W716" s="29"/>
      <c r="X716" s="29"/>
      <c r="Y716" s="29"/>
      <c r="Z716" s="11"/>
    </row>
    <row r="717">
      <c r="A717" s="1"/>
      <c r="B717" s="1"/>
      <c r="C717" s="28"/>
      <c r="D717" s="28"/>
      <c r="E717" s="28"/>
      <c r="F717" s="28"/>
      <c r="G717" s="28"/>
      <c r="H717" s="33"/>
      <c r="I717" s="33"/>
      <c r="J717" s="5"/>
      <c r="K717" s="36"/>
      <c r="L717" s="36"/>
      <c r="M717" s="36"/>
      <c r="N717" s="33"/>
      <c r="O717" s="30"/>
      <c r="P717" s="37"/>
      <c r="Q717" s="42"/>
      <c r="R717" s="28"/>
      <c r="S717" s="28"/>
      <c r="T717" s="28"/>
      <c r="U717" s="28"/>
      <c r="V717" s="28"/>
      <c r="W717" s="29"/>
      <c r="X717" s="29"/>
      <c r="Y717" s="29"/>
      <c r="Z717" s="11"/>
    </row>
    <row r="718">
      <c r="A718" s="1"/>
      <c r="B718" s="1"/>
      <c r="C718" s="28"/>
      <c r="D718" s="28"/>
      <c r="E718" s="28"/>
      <c r="F718" s="28"/>
      <c r="G718" s="28"/>
      <c r="H718" s="33"/>
      <c r="I718" s="33"/>
      <c r="J718" s="5"/>
      <c r="K718" s="36"/>
      <c r="L718" s="36"/>
      <c r="M718" s="36"/>
      <c r="N718" s="33"/>
      <c r="O718" s="30"/>
      <c r="P718" s="37"/>
      <c r="Q718" s="42"/>
      <c r="R718" s="28"/>
      <c r="S718" s="28"/>
      <c r="T718" s="28"/>
      <c r="U718" s="28"/>
      <c r="V718" s="28"/>
      <c r="W718" s="29"/>
      <c r="X718" s="29"/>
      <c r="Y718" s="29"/>
      <c r="Z718" s="11"/>
    </row>
    <row r="719">
      <c r="A719" s="1"/>
      <c r="B719" s="1"/>
      <c r="C719" s="28"/>
      <c r="D719" s="28"/>
      <c r="E719" s="28"/>
      <c r="F719" s="28"/>
      <c r="G719" s="28"/>
      <c r="H719" s="33"/>
      <c r="I719" s="33"/>
      <c r="J719" s="5"/>
      <c r="K719" s="36"/>
      <c r="L719" s="36"/>
      <c r="M719" s="36"/>
      <c r="N719" s="33"/>
      <c r="O719" s="30"/>
      <c r="P719" s="37"/>
      <c r="Q719" s="42"/>
      <c r="R719" s="28"/>
      <c r="S719" s="28"/>
      <c r="T719" s="28"/>
      <c r="U719" s="28"/>
      <c r="V719" s="28"/>
      <c r="W719" s="29"/>
      <c r="X719" s="29"/>
      <c r="Y719" s="29"/>
      <c r="Z719" s="11"/>
    </row>
    <row r="720">
      <c r="A720" s="1"/>
      <c r="B720" s="1"/>
      <c r="C720" s="28"/>
      <c r="D720" s="28"/>
      <c r="E720" s="28"/>
      <c r="F720" s="28"/>
      <c r="G720" s="28"/>
      <c r="H720" s="33"/>
      <c r="I720" s="33"/>
      <c r="J720" s="5"/>
      <c r="K720" s="36"/>
      <c r="L720" s="36"/>
      <c r="M720" s="36"/>
      <c r="N720" s="33"/>
      <c r="O720" s="30"/>
      <c r="P720" s="37"/>
      <c r="Q720" s="42"/>
      <c r="R720" s="28"/>
      <c r="S720" s="28"/>
      <c r="T720" s="28"/>
      <c r="U720" s="28"/>
      <c r="V720" s="28"/>
      <c r="W720" s="29"/>
      <c r="X720" s="29"/>
      <c r="Y720" s="29"/>
      <c r="Z720" s="11"/>
    </row>
    <row r="721">
      <c r="A721" s="1"/>
      <c r="B721" s="1"/>
      <c r="C721" s="28"/>
      <c r="D721" s="28"/>
      <c r="E721" s="28"/>
      <c r="F721" s="28"/>
      <c r="G721" s="28"/>
      <c r="H721" s="33"/>
      <c r="I721" s="33"/>
      <c r="J721" s="5"/>
      <c r="K721" s="36"/>
      <c r="L721" s="36"/>
      <c r="M721" s="36"/>
      <c r="N721" s="33"/>
      <c r="O721" s="30"/>
      <c r="P721" s="37"/>
      <c r="Q721" s="42"/>
      <c r="R721" s="28"/>
      <c r="S721" s="28"/>
      <c r="T721" s="28"/>
      <c r="U721" s="28"/>
      <c r="V721" s="28"/>
      <c r="W721" s="29"/>
      <c r="X721" s="29"/>
      <c r="Y721" s="29"/>
      <c r="Z721" s="11"/>
    </row>
    <row r="722">
      <c r="A722" s="1"/>
      <c r="B722" s="1"/>
      <c r="C722" s="28"/>
      <c r="D722" s="28"/>
      <c r="E722" s="28"/>
      <c r="F722" s="28"/>
      <c r="G722" s="28"/>
      <c r="H722" s="33"/>
      <c r="I722" s="33"/>
      <c r="J722" s="5"/>
      <c r="K722" s="36"/>
      <c r="L722" s="36"/>
      <c r="M722" s="36"/>
      <c r="N722" s="33"/>
      <c r="O722" s="30"/>
      <c r="P722" s="37"/>
      <c r="Q722" s="42"/>
      <c r="R722" s="28"/>
      <c r="S722" s="28"/>
      <c r="T722" s="28"/>
      <c r="U722" s="28"/>
      <c r="V722" s="28"/>
      <c r="W722" s="29"/>
      <c r="X722" s="29"/>
      <c r="Y722" s="29"/>
      <c r="Z722" s="11"/>
    </row>
    <row r="723">
      <c r="A723" s="1"/>
      <c r="B723" s="1"/>
      <c r="C723" s="28"/>
      <c r="D723" s="28"/>
      <c r="E723" s="28"/>
      <c r="F723" s="28"/>
      <c r="G723" s="28"/>
      <c r="H723" s="33"/>
      <c r="I723" s="33"/>
      <c r="J723" s="5"/>
      <c r="K723" s="36"/>
      <c r="L723" s="36"/>
      <c r="M723" s="36"/>
      <c r="N723" s="33"/>
      <c r="O723" s="30"/>
      <c r="P723" s="37"/>
      <c r="Q723" s="42"/>
      <c r="R723" s="28"/>
      <c r="S723" s="28"/>
      <c r="T723" s="28"/>
      <c r="U723" s="28"/>
      <c r="V723" s="28"/>
      <c r="W723" s="29"/>
      <c r="X723" s="29"/>
      <c r="Y723" s="29"/>
      <c r="Z723" s="11"/>
    </row>
    <row r="724">
      <c r="A724" s="1"/>
      <c r="B724" s="1"/>
      <c r="C724" s="28"/>
      <c r="D724" s="28"/>
      <c r="E724" s="28"/>
      <c r="F724" s="28"/>
      <c r="G724" s="28"/>
      <c r="H724" s="33"/>
      <c r="I724" s="33"/>
      <c r="J724" s="5"/>
      <c r="K724" s="36"/>
      <c r="L724" s="36"/>
      <c r="M724" s="36"/>
      <c r="N724" s="33"/>
      <c r="O724" s="30"/>
      <c r="P724" s="37"/>
      <c r="Q724" s="42"/>
      <c r="R724" s="28"/>
      <c r="S724" s="28"/>
      <c r="T724" s="28"/>
      <c r="U724" s="28"/>
      <c r="V724" s="28"/>
      <c r="W724" s="29"/>
      <c r="X724" s="29"/>
      <c r="Y724" s="29"/>
      <c r="Z724" s="11"/>
    </row>
    <row r="725">
      <c r="A725" s="1"/>
      <c r="B725" s="1"/>
      <c r="C725" s="28"/>
      <c r="D725" s="28"/>
      <c r="E725" s="28"/>
      <c r="F725" s="28"/>
      <c r="G725" s="28"/>
      <c r="H725" s="33"/>
      <c r="I725" s="33"/>
      <c r="J725" s="5"/>
      <c r="K725" s="36"/>
      <c r="L725" s="36"/>
      <c r="M725" s="36"/>
      <c r="N725" s="33"/>
      <c r="O725" s="30"/>
      <c r="P725" s="37"/>
      <c r="Q725" s="42"/>
      <c r="R725" s="28"/>
      <c r="S725" s="28"/>
      <c r="T725" s="28"/>
      <c r="U725" s="28"/>
      <c r="V725" s="28"/>
      <c r="W725" s="29"/>
      <c r="X725" s="29"/>
      <c r="Y725" s="29"/>
      <c r="Z725" s="11"/>
    </row>
    <row r="726">
      <c r="A726" s="1"/>
      <c r="B726" s="1"/>
      <c r="C726" s="28"/>
      <c r="D726" s="28"/>
      <c r="E726" s="28"/>
      <c r="F726" s="28"/>
      <c r="G726" s="28"/>
      <c r="H726" s="33"/>
      <c r="I726" s="33"/>
      <c r="J726" s="5"/>
      <c r="K726" s="36"/>
      <c r="L726" s="36"/>
      <c r="M726" s="36"/>
      <c r="N726" s="33"/>
      <c r="O726" s="30"/>
      <c r="P726" s="37"/>
      <c r="Q726" s="42"/>
      <c r="R726" s="28"/>
      <c r="S726" s="28"/>
      <c r="T726" s="28"/>
      <c r="U726" s="28"/>
      <c r="V726" s="28"/>
      <c r="W726" s="29"/>
      <c r="X726" s="29"/>
      <c r="Y726" s="29"/>
      <c r="Z726" s="11"/>
    </row>
    <row r="727">
      <c r="A727" s="1"/>
      <c r="B727" s="1"/>
      <c r="C727" s="28"/>
      <c r="D727" s="28"/>
      <c r="E727" s="28"/>
      <c r="F727" s="28"/>
      <c r="G727" s="28"/>
      <c r="H727" s="33"/>
      <c r="I727" s="33"/>
      <c r="J727" s="5"/>
      <c r="K727" s="36"/>
      <c r="L727" s="36"/>
      <c r="M727" s="36"/>
      <c r="N727" s="33"/>
      <c r="O727" s="30"/>
      <c r="P727" s="37"/>
      <c r="Q727" s="42"/>
      <c r="R727" s="28"/>
      <c r="S727" s="28"/>
      <c r="T727" s="28"/>
      <c r="U727" s="28"/>
      <c r="V727" s="28"/>
      <c r="W727" s="29"/>
      <c r="X727" s="29"/>
      <c r="Y727" s="29"/>
      <c r="Z727" s="11"/>
    </row>
    <row r="728">
      <c r="A728" s="1"/>
      <c r="B728" s="1"/>
      <c r="C728" s="28"/>
      <c r="D728" s="28"/>
      <c r="E728" s="28"/>
      <c r="F728" s="28"/>
      <c r="G728" s="28"/>
      <c r="H728" s="33"/>
      <c r="I728" s="33"/>
      <c r="J728" s="5"/>
      <c r="K728" s="36"/>
      <c r="L728" s="36"/>
      <c r="M728" s="36"/>
      <c r="N728" s="33"/>
      <c r="O728" s="30"/>
      <c r="P728" s="37"/>
      <c r="Q728" s="42"/>
      <c r="R728" s="28"/>
      <c r="S728" s="28"/>
      <c r="T728" s="28"/>
      <c r="U728" s="28"/>
      <c r="V728" s="28"/>
      <c r="W728" s="29"/>
      <c r="X728" s="29"/>
      <c r="Y728" s="29"/>
      <c r="Z728" s="11"/>
    </row>
    <row r="729">
      <c r="A729" s="1"/>
      <c r="B729" s="1"/>
      <c r="C729" s="28"/>
      <c r="D729" s="28"/>
      <c r="E729" s="28"/>
      <c r="F729" s="28"/>
      <c r="G729" s="28"/>
      <c r="H729" s="33"/>
      <c r="I729" s="33"/>
      <c r="J729" s="5"/>
      <c r="K729" s="36"/>
      <c r="L729" s="36"/>
      <c r="M729" s="36"/>
      <c r="N729" s="33"/>
      <c r="O729" s="30"/>
      <c r="P729" s="37"/>
      <c r="Q729" s="42"/>
      <c r="R729" s="28"/>
      <c r="S729" s="28"/>
      <c r="T729" s="28"/>
      <c r="U729" s="28"/>
      <c r="V729" s="28"/>
      <c r="W729" s="29"/>
      <c r="X729" s="29"/>
      <c r="Y729" s="29"/>
      <c r="Z729" s="11"/>
    </row>
    <row r="730">
      <c r="A730" s="1"/>
      <c r="B730" s="1"/>
      <c r="C730" s="28"/>
      <c r="D730" s="28"/>
      <c r="E730" s="28"/>
      <c r="F730" s="28"/>
      <c r="G730" s="28"/>
      <c r="H730" s="33"/>
      <c r="I730" s="33"/>
      <c r="J730" s="5"/>
      <c r="K730" s="36"/>
      <c r="L730" s="36"/>
      <c r="M730" s="36"/>
      <c r="N730" s="33"/>
      <c r="O730" s="30"/>
      <c r="P730" s="37"/>
      <c r="Q730" s="42"/>
      <c r="R730" s="28"/>
      <c r="S730" s="28"/>
      <c r="T730" s="28"/>
      <c r="U730" s="28"/>
      <c r="V730" s="28"/>
      <c r="W730" s="29"/>
      <c r="X730" s="29"/>
      <c r="Y730" s="29"/>
      <c r="Z730" s="11"/>
    </row>
    <row r="731">
      <c r="A731" s="1"/>
      <c r="B731" s="1"/>
      <c r="C731" s="28"/>
      <c r="D731" s="28"/>
      <c r="E731" s="28"/>
      <c r="F731" s="28"/>
      <c r="G731" s="28"/>
      <c r="H731" s="33"/>
      <c r="I731" s="33"/>
      <c r="J731" s="5"/>
      <c r="K731" s="36"/>
      <c r="L731" s="36"/>
      <c r="M731" s="36"/>
      <c r="N731" s="33"/>
      <c r="O731" s="30"/>
      <c r="P731" s="37"/>
      <c r="Q731" s="42"/>
      <c r="R731" s="28"/>
      <c r="S731" s="28"/>
      <c r="T731" s="28"/>
      <c r="U731" s="28"/>
      <c r="V731" s="28"/>
      <c r="W731" s="29"/>
      <c r="X731" s="29"/>
      <c r="Y731" s="29"/>
      <c r="Z731" s="11"/>
    </row>
    <row r="732">
      <c r="A732" s="1"/>
      <c r="B732" s="1"/>
      <c r="C732" s="28"/>
      <c r="D732" s="28"/>
      <c r="E732" s="28"/>
      <c r="F732" s="28"/>
      <c r="G732" s="28"/>
      <c r="H732" s="33"/>
      <c r="I732" s="33"/>
      <c r="J732" s="5"/>
      <c r="K732" s="36"/>
      <c r="L732" s="36"/>
      <c r="M732" s="36"/>
      <c r="N732" s="33"/>
      <c r="O732" s="30"/>
      <c r="P732" s="37"/>
      <c r="Q732" s="42"/>
      <c r="R732" s="28"/>
      <c r="S732" s="28"/>
      <c r="T732" s="28"/>
      <c r="U732" s="28"/>
      <c r="V732" s="28"/>
      <c r="W732" s="29"/>
      <c r="X732" s="29"/>
      <c r="Y732" s="29"/>
      <c r="Z732" s="11"/>
    </row>
    <row r="733">
      <c r="A733" s="1"/>
      <c r="B733" s="1"/>
      <c r="C733" s="28"/>
      <c r="D733" s="28"/>
      <c r="E733" s="28"/>
      <c r="F733" s="28"/>
      <c r="G733" s="28"/>
      <c r="H733" s="33"/>
      <c r="I733" s="33"/>
      <c r="J733" s="5"/>
      <c r="K733" s="36"/>
      <c r="L733" s="36"/>
      <c r="M733" s="36"/>
      <c r="N733" s="33"/>
      <c r="O733" s="30"/>
      <c r="P733" s="37"/>
      <c r="Q733" s="42"/>
      <c r="R733" s="28"/>
      <c r="S733" s="28"/>
      <c r="T733" s="28"/>
      <c r="U733" s="28"/>
      <c r="V733" s="28"/>
      <c r="W733" s="29"/>
      <c r="X733" s="29"/>
      <c r="Y733" s="29"/>
      <c r="Z733" s="11"/>
    </row>
    <row r="734">
      <c r="A734" s="1"/>
      <c r="B734" s="1"/>
      <c r="C734" s="28"/>
      <c r="D734" s="28"/>
      <c r="E734" s="28"/>
      <c r="F734" s="28"/>
      <c r="G734" s="28"/>
      <c r="H734" s="33"/>
      <c r="I734" s="33"/>
      <c r="J734" s="5"/>
      <c r="K734" s="36"/>
      <c r="L734" s="36"/>
      <c r="M734" s="36"/>
      <c r="N734" s="33"/>
      <c r="O734" s="30"/>
      <c r="P734" s="37"/>
      <c r="Q734" s="42"/>
      <c r="R734" s="28"/>
      <c r="S734" s="28"/>
      <c r="T734" s="28"/>
      <c r="U734" s="28"/>
      <c r="V734" s="28"/>
      <c r="W734" s="29"/>
      <c r="X734" s="29"/>
      <c r="Y734" s="29"/>
      <c r="Z734" s="11"/>
    </row>
    <row r="735">
      <c r="A735" s="1"/>
      <c r="B735" s="1"/>
      <c r="C735" s="28"/>
      <c r="D735" s="28"/>
      <c r="E735" s="28"/>
      <c r="F735" s="28"/>
      <c r="G735" s="28"/>
      <c r="H735" s="33"/>
      <c r="I735" s="33"/>
      <c r="J735" s="5"/>
      <c r="K735" s="36"/>
      <c r="L735" s="36"/>
      <c r="M735" s="36"/>
      <c r="N735" s="33"/>
      <c r="O735" s="30"/>
      <c r="P735" s="37"/>
      <c r="Q735" s="42"/>
      <c r="R735" s="28"/>
      <c r="S735" s="28"/>
      <c r="T735" s="28"/>
      <c r="U735" s="28"/>
      <c r="V735" s="28"/>
      <c r="W735" s="29"/>
      <c r="X735" s="29"/>
      <c r="Y735" s="29"/>
      <c r="Z735" s="11"/>
    </row>
    <row r="736">
      <c r="A736" s="1"/>
      <c r="B736" s="1"/>
      <c r="C736" s="28"/>
      <c r="D736" s="28"/>
      <c r="E736" s="28"/>
      <c r="F736" s="28"/>
      <c r="G736" s="28"/>
      <c r="H736" s="33"/>
      <c r="I736" s="33"/>
      <c r="J736" s="5"/>
      <c r="K736" s="36"/>
      <c r="L736" s="36"/>
      <c r="M736" s="36"/>
      <c r="N736" s="33"/>
      <c r="O736" s="30"/>
      <c r="P736" s="37"/>
      <c r="Q736" s="42"/>
      <c r="R736" s="28"/>
      <c r="S736" s="28"/>
      <c r="T736" s="28"/>
      <c r="U736" s="28"/>
      <c r="V736" s="28"/>
      <c r="W736" s="29"/>
      <c r="X736" s="29"/>
      <c r="Y736" s="29"/>
      <c r="Z736" s="11"/>
    </row>
    <row r="737">
      <c r="A737" s="1"/>
      <c r="B737" s="1"/>
      <c r="C737" s="28"/>
      <c r="D737" s="28"/>
      <c r="E737" s="28"/>
      <c r="F737" s="28"/>
      <c r="G737" s="28"/>
      <c r="H737" s="33"/>
      <c r="I737" s="33"/>
      <c r="J737" s="5"/>
      <c r="K737" s="36"/>
      <c r="L737" s="36"/>
      <c r="M737" s="36"/>
      <c r="N737" s="33"/>
      <c r="O737" s="30"/>
      <c r="P737" s="37"/>
      <c r="Q737" s="42"/>
      <c r="R737" s="28"/>
      <c r="S737" s="28"/>
      <c r="T737" s="28"/>
      <c r="U737" s="28"/>
      <c r="V737" s="28"/>
      <c r="W737" s="29"/>
      <c r="X737" s="29"/>
      <c r="Y737" s="29"/>
      <c r="Z737" s="11"/>
    </row>
    <row r="738">
      <c r="A738" s="1"/>
      <c r="B738" s="1"/>
      <c r="C738" s="28"/>
      <c r="D738" s="28"/>
      <c r="E738" s="28"/>
      <c r="F738" s="28"/>
      <c r="G738" s="28"/>
      <c r="H738" s="33"/>
      <c r="I738" s="33"/>
      <c r="J738" s="5"/>
      <c r="K738" s="36"/>
      <c r="L738" s="36"/>
      <c r="M738" s="36"/>
      <c r="N738" s="33"/>
      <c r="O738" s="30"/>
      <c r="P738" s="37"/>
      <c r="Q738" s="42"/>
      <c r="R738" s="28"/>
      <c r="S738" s="28"/>
      <c r="T738" s="28"/>
      <c r="U738" s="28"/>
      <c r="V738" s="28"/>
      <c r="W738" s="29"/>
      <c r="X738" s="29"/>
      <c r="Y738" s="29"/>
      <c r="Z738" s="11"/>
    </row>
    <row r="739">
      <c r="A739" s="1"/>
      <c r="B739" s="1"/>
      <c r="C739" s="28"/>
      <c r="D739" s="28"/>
      <c r="E739" s="28"/>
      <c r="F739" s="28"/>
      <c r="G739" s="28"/>
      <c r="H739" s="33"/>
      <c r="I739" s="33"/>
      <c r="J739" s="5"/>
      <c r="K739" s="36"/>
      <c r="L739" s="36"/>
      <c r="M739" s="36"/>
      <c r="N739" s="33"/>
      <c r="O739" s="30"/>
      <c r="P739" s="37"/>
      <c r="Q739" s="42"/>
      <c r="R739" s="28"/>
      <c r="S739" s="28"/>
      <c r="T739" s="28"/>
      <c r="U739" s="28"/>
      <c r="V739" s="28"/>
      <c r="W739" s="29"/>
      <c r="X739" s="29"/>
      <c r="Y739" s="29"/>
      <c r="Z739" s="11"/>
    </row>
    <row r="740">
      <c r="A740" s="1"/>
      <c r="B740" s="1"/>
      <c r="C740" s="28"/>
      <c r="D740" s="28"/>
      <c r="E740" s="28"/>
      <c r="F740" s="28"/>
      <c r="G740" s="28"/>
      <c r="H740" s="33"/>
      <c r="I740" s="33"/>
      <c r="J740" s="5"/>
      <c r="K740" s="36"/>
      <c r="L740" s="36"/>
      <c r="M740" s="36"/>
      <c r="N740" s="33"/>
      <c r="O740" s="30"/>
      <c r="P740" s="37"/>
      <c r="Q740" s="42"/>
      <c r="R740" s="28"/>
      <c r="S740" s="28"/>
      <c r="T740" s="28"/>
      <c r="U740" s="28"/>
      <c r="V740" s="28"/>
      <c r="W740" s="29"/>
      <c r="X740" s="29"/>
      <c r="Y740" s="29"/>
      <c r="Z740" s="11"/>
    </row>
    <row r="741">
      <c r="A741" s="1"/>
      <c r="B741" s="1"/>
      <c r="C741" s="28"/>
      <c r="D741" s="28"/>
      <c r="E741" s="28"/>
      <c r="F741" s="28"/>
      <c r="G741" s="28"/>
      <c r="H741" s="33"/>
      <c r="I741" s="33"/>
      <c r="J741" s="5"/>
      <c r="K741" s="36"/>
      <c r="L741" s="36"/>
      <c r="M741" s="36"/>
      <c r="N741" s="33"/>
      <c r="O741" s="30"/>
      <c r="P741" s="37"/>
      <c r="Q741" s="42"/>
      <c r="R741" s="28"/>
      <c r="S741" s="28"/>
      <c r="T741" s="28"/>
      <c r="U741" s="28"/>
      <c r="V741" s="28"/>
      <c r="W741" s="29"/>
      <c r="X741" s="29"/>
      <c r="Y741" s="29"/>
      <c r="Z741" s="11"/>
    </row>
    <row r="742">
      <c r="A742" s="1"/>
      <c r="B742" s="1"/>
      <c r="C742" s="28"/>
      <c r="D742" s="28"/>
      <c r="E742" s="28"/>
      <c r="F742" s="28"/>
      <c r="G742" s="28"/>
      <c r="H742" s="33"/>
      <c r="I742" s="33"/>
      <c r="J742" s="5"/>
      <c r="K742" s="36"/>
      <c r="L742" s="36"/>
      <c r="M742" s="36"/>
      <c r="N742" s="33"/>
      <c r="O742" s="30"/>
      <c r="P742" s="37"/>
      <c r="Q742" s="42"/>
      <c r="R742" s="28"/>
      <c r="S742" s="28"/>
      <c r="T742" s="28"/>
      <c r="U742" s="28"/>
      <c r="V742" s="28"/>
      <c r="W742" s="29"/>
      <c r="X742" s="29"/>
      <c r="Y742" s="29"/>
      <c r="Z742" s="11"/>
    </row>
    <row r="743">
      <c r="A743" s="1"/>
      <c r="B743" s="1"/>
      <c r="C743" s="28"/>
      <c r="D743" s="28"/>
      <c r="E743" s="28"/>
      <c r="F743" s="28"/>
      <c r="G743" s="28"/>
      <c r="H743" s="33"/>
      <c r="I743" s="33"/>
      <c r="J743" s="5"/>
      <c r="K743" s="36"/>
      <c r="L743" s="36"/>
      <c r="M743" s="36"/>
      <c r="N743" s="33"/>
      <c r="O743" s="30"/>
      <c r="P743" s="37"/>
      <c r="Q743" s="42"/>
      <c r="R743" s="28"/>
      <c r="S743" s="28"/>
      <c r="T743" s="28"/>
      <c r="U743" s="28"/>
      <c r="V743" s="28"/>
      <c r="W743" s="29"/>
      <c r="X743" s="29"/>
      <c r="Y743" s="29"/>
      <c r="Z743" s="11"/>
    </row>
    <row r="744">
      <c r="A744" s="1"/>
      <c r="B744" s="1"/>
      <c r="C744" s="28"/>
      <c r="D744" s="28"/>
      <c r="E744" s="28"/>
      <c r="F744" s="28"/>
      <c r="G744" s="28"/>
      <c r="H744" s="33"/>
      <c r="I744" s="33"/>
      <c r="J744" s="5"/>
      <c r="K744" s="36"/>
      <c r="L744" s="36"/>
      <c r="M744" s="36"/>
      <c r="N744" s="33"/>
      <c r="O744" s="30"/>
      <c r="P744" s="37"/>
      <c r="Q744" s="42"/>
      <c r="R744" s="28"/>
      <c r="S744" s="28"/>
      <c r="T744" s="28"/>
      <c r="U744" s="28"/>
      <c r="V744" s="28"/>
      <c r="W744" s="29"/>
      <c r="X744" s="29"/>
      <c r="Y744" s="29"/>
      <c r="Z744" s="11"/>
    </row>
    <row r="745">
      <c r="A745" s="1"/>
      <c r="B745" s="1"/>
      <c r="C745" s="28"/>
      <c r="D745" s="28"/>
      <c r="E745" s="28"/>
      <c r="F745" s="28"/>
      <c r="G745" s="28"/>
      <c r="H745" s="33"/>
      <c r="I745" s="33"/>
      <c r="J745" s="5"/>
      <c r="K745" s="36"/>
      <c r="L745" s="36"/>
      <c r="M745" s="36"/>
      <c r="N745" s="33"/>
      <c r="O745" s="30"/>
      <c r="P745" s="37"/>
      <c r="Q745" s="42"/>
      <c r="R745" s="28"/>
      <c r="S745" s="28"/>
      <c r="T745" s="28"/>
      <c r="U745" s="28"/>
      <c r="V745" s="28"/>
      <c r="W745" s="29"/>
      <c r="X745" s="29"/>
      <c r="Y745" s="29"/>
      <c r="Z745" s="11"/>
    </row>
    <row r="746">
      <c r="A746" s="1"/>
      <c r="B746" s="1"/>
      <c r="C746" s="28"/>
      <c r="D746" s="28"/>
      <c r="E746" s="28"/>
      <c r="F746" s="28"/>
      <c r="G746" s="28"/>
      <c r="H746" s="33"/>
      <c r="I746" s="33"/>
      <c r="J746" s="5"/>
      <c r="K746" s="36"/>
      <c r="L746" s="36"/>
      <c r="M746" s="36"/>
      <c r="N746" s="33"/>
      <c r="O746" s="30"/>
      <c r="P746" s="37"/>
      <c r="Q746" s="42"/>
      <c r="R746" s="28"/>
      <c r="S746" s="28"/>
      <c r="T746" s="28"/>
      <c r="U746" s="28"/>
      <c r="V746" s="28"/>
      <c r="W746" s="29"/>
      <c r="X746" s="29"/>
      <c r="Y746" s="29"/>
      <c r="Z746" s="11"/>
    </row>
    <row r="747">
      <c r="A747" s="1"/>
      <c r="B747" s="1"/>
      <c r="C747" s="28"/>
      <c r="D747" s="28"/>
      <c r="E747" s="28"/>
      <c r="F747" s="28"/>
      <c r="G747" s="28"/>
      <c r="H747" s="33"/>
      <c r="I747" s="33"/>
      <c r="J747" s="5"/>
      <c r="K747" s="36"/>
      <c r="L747" s="36"/>
      <c r="M747" s="36"/>
      <c r="N747" s="33"/>
      <c r="O747" s="30"/>
      <c r="P747" s="37"/>
      <c r="Q747" s="42"/>
      <c r="R747" s="28"/>
      <c r="S747" s="28"/>
      <c r="T747" s="28"/>
      <c r="U747" s="28"/>
      <c r="V747" s="28"/>
      <c r="W747" s="29"/>
      <c r="X747" s="29"/>
      <c r="Y747" s="29"/>
      <c r="Z747" s="11"/>
    </row>
    <row r="748">
      <c r="A748" s="1"/>
      <c r="B748" s="1"/>
      <c r="C748" s="28"/>
      <c r="D748" s="28"/>
      <c r="E748" s="28"/>
      <c r="F748" s="28"/>
      <c r="G748" s="28"/>
      <c r="H748" s="33"/>
      <c r="I748" s="33"/>
      <c r="J748" s="5"/>
      <c r="K748" s="36"/>
      <c r="L748" s="36"/>
      <c r="M748" s="36"/>
      <c r="N748" s="33"/>
      <c r="O748" s="30"/>
      <c r="P748" s="37"/>
      <c r="Q748" s="42"/>
      <c r="R748" s="28"/>
      <c r="S748" s="28"/>
      <c r="T748" s="28"/>
      <c r="U748" s="28"/>
      <c r="V748" s="28"/>
      <c r="W748" s="29"/>
      <c r="X748" s="29"/>
      <c r="Y748" s="29"/>
      <c r="Z748" s="11"/>
    </row>
    <row r="749">
      <c r="A749" s="1"/>
      <c r="B749" s="1"/>
      <c r="C749" s="28"/>
      <c r="D749" s="28"/>
      <c r="E749" s="28"/>
      <c r="F749" s="28"/>
      <c r="G749" s="28"/>
      <c r="H749" s="33"/>
      <c r="I749" s="33"/>
      <c r="J749" s="5"/>
      <c r="K749" s="36"/>
      <c r="L749" s="36"/>
      <c r="M749" s="36"/>
      <c r="N749" s="33"/>
      <c r="O749" s="30"/>
      <c r="P749" s="37"/>
      <c r="Q749" s="42"/>
      <c r="R749" s="28"/>
      <c r="S749" s="28"/>
      <c r="T749" s="28"/>
      <c r="U749" s="28"/>
      <c r="V749" s="28"/>
      <c r="W749" s="29"/>
      <c r="X749" s="29"/>
      <c r="Y749" s="29"/>
      <c r="Z749" s="11"/>
    </row>
    <row r="750">
      <c r="A750" s="1"/>
      <c r="B750" s="1"/>
      <c r="C750" s="28"/>
      <c r="D750" s="28"/>
      <c r="E750" s="28"/>
      <c r="F750" s="28"/>
      <c r="G750" s="28"/>
      <c r="H750" s="33"/>
      <c r="I750" s="33"/>
      <c r="J750" s="5"/>
      <c r="K750" s="36"/>
      <c r="L750" s="36"/>
      <c r="M750" s="36"/>
      <c r="N750" s="33"/>
      <c r="O750" s="30"/>
      <c r="P750" s="37"/>
      <c r="Q750" s="42"/>
      <c r="R750" s="28"/>
      <c r="S750" s="28"/>
      <c r="T750" s="28"/>
      <c r="U750" s="28"/>
      <c r="V750" s="28"/>
      <c r="W750" s="29"/>
      <c r="X750" s="29"/>
      <c r="Y750" s="29"/>
      <c r="Z750" s="11"/>
    </row>
    <row r="751">
      <c r="A751" s="1"/>
      <c r="B751" s="1"/>
      <c r="C751" s="28"/>
      <c r="D751" s="28"/>
      <c r="E751" s="28"/>
      <c r="F751" s="28"/>
      <c r="G751" s="28"/>
      <c r="H751" s="33"/>
      <c r="I751" s="33"/>
      <c r="J751" s="5"/>
      <c r="K751" s="36"/>
      <c r="L751" s="36"/>
      <c r="M751" s="36"/>
      <c r="N751" s="33"/>
      <c r="O751" s="30"/>
      <c r="P751" s="37"/>
      <c r="Q751" s="42"/>
      <c r="R751" s="28"/>
      <c r="S751" s="28"/>
      <c r="T751" s="28"/>
      <c r="U751" s="28"/>
      <c r="V751" s="28"/>
      <c r="W751" s="29"/>
      <c r="X751" s="29"/>
      <c r="Y751" s="29"/>
      <c r="Z751" s="11"/>
    </row>
    <row r="752">
      <c r="A752" s="1"/>
      <c r="B752" s="1"/>
      <c r="C752" s="28"/>
      <c r="D752" s="28"/>
      <c r="E752" s="28"/>
      <c r="F752" s="28"/>
      <c r="G752" s="28"/>
      <c r="H752" s="33"/>
      <c r="I752" s="33"/>
      <c r="J752" s="5"/>
      <c r="K752" s="36"/>
      <c r="L752" s="36"/>
      <c r="M752" s="36"/>
      <c r="N752" s="33"/>
      <c r="O752" s="30"/>
      <c r="P752" s="37"/>
      <c r="Q752" s="42"/>
      <c r="R752" s="28"/>
      <c r="S752" s="28"/>
      <c r="T752" s="28"/>
      <c r="U752" s="28"/>
      <c r="V752" s="28"/>
      <c r="W752" s="29"/>
      <c r="X752" s="29"/>
      <c r="Y752" s="29"/>
      <c r="Z752" s="11"/>
    </row>
    <row r="753">
      <c r="A753" s="1"/>
      <c r="B753" s="1"/>
      <c r="C753" s="28"/>
      <c r="D753" s="28"/>
      <c r="E753" s="28"/>
      <c r="F753" s="28"/>
      <c r="G753" s="28"/>
      <c r="H753" s="33"/>
      <c r="I753" s="33"/>
      <c r="J753" s="5"/>
      <c r="K753" s="36"/>
      <c r="L753" s="36"/>
      <c r="M753" s="36"/>
      <c r="N753" s="33"/>
      <c r="O753" s="30"/>
      <c r="P753" s="37"/>
      <c r="Q753" s="42"/>
      <c r="R753" s="28"/>
      <c r="S753" s="28"/>
      <c r="T753" s="28"/>
      <c r="U753" s="28"/>
      <c r="V753" s="28"/>
      <c r="W753" s="29"/>
      <c r="X753" s="29"/>
      <c r="Y753" s="29"/>
      <c r="Z753" s="11"/>
    </row>
    <row r="754">
      <c r="A754" s="1"/>
      <c r="B754" s="1"/>
      <c r="C754" s="28"/>
      <c r="D754" s="28"/>
      <c r="E754" s="28"/>
      <c r="F754" s="28"/>
      <c r="G754" s="28"/>
      <c r="H754" s="33"/>
      <c r="I754" s="33"/>
      <c r="J754" s="5"/>
      <c r="K754" s="36"/>
      <c r="L754" s="36"/>
      <c r="M754" s="36"/>
      <c r="N754" s="33"/>
      <c r="O754" s="30"/>
      <c r="P754" s="37"/>
      <c r="Q754" s="42"/>
      <c r="R754" s="28"/>
      <c r="S754" s="28"/>
      <c r="T754" s="28"/>
      <c r="U754" s="28"/>
      <c r="V754" s="28"/>
      <c r="W754" s="29"/>
      <c r="X754" s="29"/>
      <c r="Y754" s="29"/>
      <c r="Z754" s="11"/>
    </row>
    <row r="755">
      <c r="A755" s="1"/>
      <c r="B755" s="1"/>
      <c r="C755" s="28"/>
      <c r="D755" s="28"/>
      <c r="E755" s="28"/>
      <c r="F755" s="28"/>
      <c r="G755" s="28"/>
      <c r="H755" s="33"/>
      <c r="I755" s="33"/>
      <c r="J755" s="5"/>
      <c r="K755" s="36"/>
      <c r="L755" s="36"/>
      <c r="M755" s="36"/>
      <c r="N755" s="33"/>
      <c r="O755" s="30"/>
      <c r="P755" s="37"/>
      <c r="Q755" s="42"/>
      <c r="R755" s="28"/>
      <c r="S755" s="28"/>
      <c r="T755" s="28"/>
      <c r="U755" s="28"/>
      <c r="V755" s="28"/>
      <c r="W755" s="29"/>
      <c r="X755" s="29"/>
      <c r="Y755" s="29"/>
      <c r="Z755" s="11"/>
    </row>
    <row r="756">
      <c r="A756" s="1"/>
      <c r="B756" s="1"/>
      <c r="C756" s="28"/>
      <c r="D756" s="28"/>
      <c r="E756" s="28"/>
      <c r="F756" s="28"/>
      <c r="G756" s="28"/>
      <c r="H756" s="33"/>
      <c r="I756" s="33"/>
      <c r="J756" s="5"/>
      <c r="K756" s="36"/>
      <c r="L756" s="36"/>
      <c r="M756" s="36"/>
      <c r="N756" s="33"/>
      <c r="O756" s="30"/>
      <c r="P756" s="37"/>
      <c r="Q756" s="42"/>
      <c r="R756" s="28"/>
      <c r="S756" s="28"/>
      <c r="T756" s="28"/>
      <c r="U756" s="28"/>
      <c r="V756" s="28"/>
      <c r="W756" s="29"/>
      <c r="X756" s="29"/>
      <c r="Y756" s="29"/>
      <c r="Z756" s="11"/>
    </row>
    <row r="757">
      <c r="A757" s="1"/>
      <c r="B757" s="1"/>
      <c r="C757" s="28"/>
      <c r="D757" s="28"/>
      <c r="E757" s="28"/>
      <c r="F757" s="28"/>
      <c r="G757" s="28"/>
      <c r="H757" s="33"/>
      <c r="I757" s="33"/>
      <c r="J757" s="5"/>
      <c r="K757" s="36"/>
      <c r="L757" s="36"/>
      <c r="M757" s="36"/>
      <c r="N757" s="33"/>
      <c r="O757" s="30"/>
      <c r="P757" s="37"/>
      <c r="Q757" s="42"/>
      <c r="R757" s="28"/>
      <c r="S757" s="28"/>
      <c r="T757" s="28"/>
      <c r="U757" s="28"/>
      <c r="V757" s="28"/>
      <c r="W757" s="29"/>
      <c r="X757" s="29"/>
      <c r="Y757" s="29"/>
      <c r="Z757" s="11"/>
    </row>
    <row r="758">
      <c r="A758" s="1"/>
      <c r="B758" s="1"/>
      <c r="C758" s="28"/>
      <c r="D758" s="28"/>
      <c r="E758" s="28"/>
      <c r="F758" s="28"/>
      <c r="G758" s="28"/>
      <c r="H758" s="33"/>
      <c r="I758" s="33"/>
      <c r="J758" s="5"/>
      <c r="K758" s="36"/>
      <c r="L758" s="36"/>
      <c r="M758" s="36"/>
      <c r="N758" s="33"/>
      <c r="O758" s="30"/>
      <c r="P758" s="37"/>
      <c r="Q758" s="42"/>
      <c r="R758" s="28"/>
      <c r="S758" s="28"/>
      <c r="T758" s="28"/>
      <c r="U758" s="28"/>
      <c r="V758" s="28"/>
      <c r="W758" s="29"/>
      <c r="X758" s="29"/>
      <c r="Y758" s="29"/>
      <c r="Z758" s="11"/>
    </row>
    <row r="759">
      <c r="A759" s="1"/>
      <c r="B759" s="1"/>
      <c r="C759" s="28"/>
      <c r="D759" s="28"/>
      <c r="E759" s="28"/>
      <c r="F759" s="28"/>
      <c r="G759" s="28"/>
      <c r="H759" s="33"/>
      <c r="I759" s="33"/>
      <c r="J759" s="5"/>
      <c r="K759" s="36"/>
      <c r="L759" s="36"/>
      <c r="M759" s="36"/>
      <c r="N759" s="33"/>
      <c r="O759" s="30"/>
      <c r="P759" s="37"/>
      <c r="Q759" s="42"/>
      <c r="R759" s="28"/>
      <c r="S759" s="28"/>
      <c r="T759" s="28"/>
      <c r="U759" s="28"/>
      <c r="V759" s="28"/>
      <c r="W759" s="29"/>
      <c r="X759" s="29"/>
      <c r="Y759" s="29"/>
      <c r="Z759" s="11"/>
    </row>
    <row r="760">
      <c r="A760" s="1"/>
      <c r="B760" s="1"/>
      <c r="C760" s="28"/>
      <c r="D760" s="28"/>
      <c r="E760" s="28"/>
      <c r="F760" s="28"/>
      <c r="G760" s="28"/>
      <c r="H760" s="33"/>
      <c r="I760" s="33"/>
      <c r="J760" s="5"/>
      <c r="K760" s="36"/>
      <c r="L760" s="36"/>
      <c r="M760" s="36"/>
      <c r="N760" s="33"/>
      <c r="O760" s="30"/>
      <c r="P760" s="37"/>
      <c r="Q760" s="42"/>
      <c r="R760" s="28"/>
      <c r="S760" s="28"/>
      <c r="T760" s="28"/>
      <c r="U760" s="28"/>
      <c r="V760" s="28"/>
      <c r="W760" s="29"/>
      <c r="X760" s="29"/>
      <c r="Y760" s="29"/>
      <c r="Z760" s="11"/>
    </row>
    <row r="761">
      <c r="A761" s="1"/>
      <c r="B761" s="1"/>
      <c r="C761" s="28"/>
      <c r="D761" s="28"/>
      <c r="E761" s="28"/>
      <c r="F761" s="28"/>
      <c r="G761" s="28"/>
      <c r="H761" s="33"/>
      <c r="I761" s="33"/>
      <c r="J761" s="5"/>
      <c r="K761" s="36"/>
      <c r="L761" s="36"/>
      <c r="M761" s="36"/>
      <c r="N761" s="33"/>
      <c r="O761" s="30"/>
      <c r="P761" s="37"/>
      <c r="Q761" s="42"/>
      <c r="R761" s="28"/>
      <c r="S761" s="28"/>
      <c r="T761" s="28"/>
      <c r="U761" s="28"/>
      <c r="V761" s="28"/>
      <c r="W761" s="29"/>
      <c r="X761" s="29"/>
      <c r="Y761" s="29"/>
      <c r="Z761" s="11"/>
    </row>
    <row r="762">
      <c r="A762" s="1"/>
      <c r="B762" s="1"/>
      <c r="C762" s="28"/>
      <c r="D762" s="28"/>
      <c r="E762" s="28"/>
      <c r="F762" s="28"/>
      <c r="G762" s="28"/>
      <c r="H762" s="33"/>
      <c r="I762" s="33"/>
      <c r="J762" s="5"/>
      <c r="K762" s="36"/>
      <c r="L762" s="36"/>
      <c r="M762" s="36"/>
      <c r="N762" s="33"/>
      <c r="O762" s="30"/>
      <c r="P762" s="37"/>
      <c r="Q762" s="42"/>
      <c r="R762" s="28"/>
      <c r="S762" s="28"/>
      <c r="T762" s="28"/>
      <c r="U762" s="28"/>
      <c r="V762" s="28"/>
      <c r="W762" s="29"/>
      <c r="X762" s="29"/>
      <c r="Y762" s="29"/>
      <c r="Z762" s="11"/>
    </row>
    <row r="763">
      <c r="A763" s="1"/>
      <c r="B763" s="1"/>
      <c r="C763" s="28"/>
      <c r="D763" s="28"/>
      <c r="E763" s="28"/>
      <c r="F763" s="28"/>
      <c r="G763" s="28"/>
      <c r="H763" s="33"/>
      <c r="I763" s="33"/>
      <c r="J763" s="5"/>
      <c r="K763" s="36"/>
      <c r="L763" s="36"/>
      <c r="M763" s="36"/>
      <c r="N763" s="33"/>
      <c r="O763" s="30"/>
      <c r="P763" s="37"/>
      <c r="Q763" s="42"/>
      <c r="R763" s="28"/>
      <c r="S763" s="28"/>
      <c r="T763" s="28"/>
      <c r="U763" s="28"/>
      <c r="V763" s="28"/>
      <c r="W763" s="29"/>
      <c r="X763" s="29"/>
      <c r="Y763" s="29"/>
      <c r="Z763" s="11"/>
    </row>
    <row r="764">
      <c r="A764" s="1"/>
      <c r="B764" s="1"/>
      <c r="C764" s="28"/>
      <c r="D764" s="28"/>
      <c r="E764" s="28"/>
      <c r="F764" s="28"/>
      <c r="G764" s="28"/>
      <c r="H764" s="33"/>
      <c r="I764" s="33"/>
      <c r="J764" s="5"/>
      <c r="K764" s="36"/>
      <c r="L764" s="36"/>
      <c r="M764" s="36"/>
      <c r="N764" s="33"/>
      <c r="O764" s="30"/>
      <c r="P764" s="37"/>
      <c r="Q764" s="42"/>
      <c r="R764" s="28"/>
      <c r="S764" s="28"/>
      <c r="T764" s="28"/>
      <c r="U764" s="28"/>
      <c r="V764" s="28"/>
      <c r="W764" s="29"/>
      <c r="X764" s="29"/>
      <c r="Y764" s="29"/>
      <c r="Z764" s="11"/>
    </row>
    <row r="765">
      <c r="A765" s="1"/>
      <c r="B765" s="1"/>
      <c r="C765" s="28"/>
      <c r="D765" s="28"/>
      <c r="E765" s="28"/>
      <c r="F765" s="28"/>
      <c r="G765" s="28"/>
      <c r="H765" s="33"/>
      <c r="I765" s="33"/>
      <c r="J765" s="5"/>
      <c r="K765" s="36"/>
      <c r="L765" s="36"/>
      <c r="M765" s="36"/>
      <c r="N765" s="33"/>
      <c r="O765" s="30"/>
      <c r="P765" s="37"/>
      <c r="Q765" s="42"/>
      <c r="R765" s="28"/>
      <c r="S765" s="28"/>
      <c r="T765" s="28"/>
      <c r="U765" s="28"/>
      <c r="V765" s="28"/>
      <c r="W765" s="29"/>
      <c r="X765" s="29"/>
      <c r="Y765" s="29"/>
      <c r="Z765" s="11"/>
    </row>
    <row r="766">
      <c r="A766" s="1"/>
      <c r="B766" s="1"/>
      <c r="C766" s="28"/>
      <c r="D766" s="28"/>
      <c r="E766" s="28"/>
      <c r="F766" s="28"/>
      <c r="G766" s="28"/>
      <c r="H766" s="33"/>
      <c r="I766" s="33"/>
      <c r="J766" s="5"/>
      <c r="K766" s="36"/>
      <c r="L766" s="36"/>
      <c r="M766" s="36"/>
      <c r="N766" s="33"/>
      <c r="O766" s="30"/>
      <c r="P766" s="37"/>
      <c r="Q766" s="42"/>
      <c r="R766" s="28"/>
      <c r="S766" s="28"/>
      <c r="T766" s="28"/>
      <c r="U766" s="28"/>
      <c r="V766" s="28"/>
      <c r="W766" s="29"/>
      <c r="X766" s="29"/>
      <c r="Y766" s="29"/>
      <c r="Z766" s="11"/>
    </row>
    <row r="767">
      <c r="A767" s="1"/>
      <c r="B767" s="1"/>
      <c r="C767" s="28"/>
      <c r="D767" s="28"/>
      <c r="E767" s="28"/>
      <c r="F767" s="28"/>
      <c r="G767" s="28"/>
      <c r="H767" s="33"/>
      <c r="I767" s="33"/>
      <c r="J767" s="5"/>
      <c r="K767" s="36"/>
      <c r="L767" s="36"/>
      <c r="M767" s="36"/>
      <c r="N767" s="33"/>
      <c r="O767" s="30"/>
      <c r="P767" s="37"/>
      <c r="Q767" s="42"/>
      <c r="R767" s="28"/>
      <c r="S767" s="28"/>
      <c r="T767" s="28"/>
      <c r="U767" s="28"/>
      <c r="V767" s="28"/>
      <c r="W767" s="29"/>
      <c r="X767" s="29"/>
      <c r="Y767" s="29"/>
      <c r="Z767" s="11"/>
    </row>
    <row r="768">
      <c r="A768" s="1"/>
      <c r="B768" s="1"/>
      <c r="C768" s="28"/>
      <c r="D768" s="28"/>
      <c r="E768" s="28"/>
      <c r="F768" s="28"/>
      <c r="G768" s="28"/>
      <c r="H768" s="33"/>
      <c r="I768" s="33"/>
      <c r="J768" s="5"/>
      <c r="K768" s="36"/>
      <c r="L768" s="36"/>
      <c r="M768" s="36"/>
      <c r="N768" s="33"/>
      <c r="O768" s="30"/>
      <c r="P768" s="37"/>
      <c r="Q768" s="42"/>
      <c r="R768" s="28"/>
      <c r="S768" s="28"/>
      <c r="T768" s="28"/>
      <c r="U768" s="28"/>
      <c r="V768" s="28"/>
      <c r="W768" s="29"/>
      <c r="X768" s="29"/>
      <c r="Y768" s="29"/>
      <c r="Z768" s="11"/>
    </row>
    <row r="769">
      <c r="A769" s="1"/>
      <c r="B769" s="1"/>
      <c r="C769" s="28"/>
      <c r="D769" s="28"/>
      <c r="E769" s="28"/>
      <c r="F769" s="28"/>
      <c r="G769" s="28"/>
      <c r="H769" s="33"/>
      <c r="I769" s="33"/>
      <c r="J769" s="5"/>
      <c r="K769" s="36"/>
      <c r="L769" s="36"/>
      <c r="M769" s="36"/>
      <c r="N769" s="33"/>
      <c r="O769" s="30"/>
      <c r="P769" s="37"/>
      <c r="Q769" s="42"/>
      <c r="R769" s="28"/>
      <c r="S769" s="28"/>
      <c r="T769" s="28"/>
      <c r="U769" s="28"/>
      <c r="V769" s="28"/>
      <c r="W769" s="29"/>
      <c r="X769" s="29"/>
      <c r="Y769" s="29"/>
      <c r="Z769" s="11"/>
    </row>
    <row r="770">
      <c r="A770" s="1"/>
      <c r="B770" s="1"/>
      <c r="C770" s="28"/>
      <c r="D770" s="28"/>
      <c r="E770" s="28"/>
      <c r="F770" s="28"/>
      <c r="G770" s="28"/>
      <c r="H770" s="33"/>
      <c r="I770" s="33"/>
      <c r="J770" s="5"/>
      <c r="K770" s="36"/>
      <c r="L770" s="36"/>
      <c r="M770" s="36"/>
      <c r="N770" s="33"/>
      <c r="O770" s="30"/>
      <c r="P770" s="37"/>
      <c r="Q770" s="42"/>
      <c r="R770" s="28"/>
      <c r="S770" s="28"/>
      <c r="T770" s="28"/>
      <c r="U770" s="28"/>
      <c r="V770" s="28"/>
      <c r="W770" s="29"/>
      <c r="X770" s="29"/>
      <c r="Y770" s="29"/>
      <c r="Z770" s="11"/>
    </row>
    <row r="771">
      <c r="A771" s="1"/>
      <c r="B771" s="1"/>
      <c r="C771" s="28"/>
      <c r="D771" s="28"/>
      <c r="E771" s="28"/>
      <c r="F771" s="28"/>
      <c r="G771" s="28"/>
      <c r="H771" s="33"/>
      <c r="I771" s="33"/>
      <c r="J771" s="5"/>
      <c r="K771" s="36"/>
      <c r="L771" s="36"/>
      <c r="M771" s="36"/>
      <c r="N771" s="33"/>
      <c r="O771" s="30"/>
      <c r="P771" s="37"/>
      <c r="Q771" s="42"/>
      <c r="R771" s="28"/>
      <c r="S771" s="28"/>
      <c r="T771" s="28"/>
      <c r="U771" s="28"/>
      <c r="V771" s="28"/>
      <c r="W771" s="29"/>
      <c r="X771" s="29"/>
      <c r="Y771" s="29"/>
      <c r="Z771" s="11"/>
    </row>
    <row r="772">
      <c r="A772" s="1"/>
      <c r="B772" s="1"/>
      <c r="C772" s="28"/>
      <c r="D772" s="28"/>
      <c r="E772" s="28"/>
      <c r="F772" s="28"/>
      <c r="G772" s="28"/>
      <c r="H772" s="33"/>
      <c r="I772" s="33"/>
      <c r="J772" s="5"/>
      <c r="K772" s="36"/>
      <c r="L772" s="36"/>
      <c r="M772" s="36"/>
      <c r="N772" s="33"/>
      <c r="O772" s="30"/>
      <c r="P772" s="37"/>
      <c r="Q772" s="42"/>
      <c r="R772" s="28"/>
      <c r="S772" s="28"/>
      <c r="T772" s="28"/>
      <c r="U772" s="28"/>
      <c r="V772" s="28"/>
      <c r="W772" s="29"/>
      <c r="X772" s="29"/>
      <c r="Y772" s="29"/>
      <c r="Z772" s="11"/>
    </row>
    <row r="773">
      <c r="A773" s="1"/>
      <c r="B773" s="1"/>
      <c r="C773" s="28"/>
      <c r="D773" s="28"/>
      <c r="E773" s="28"/>
      <c r="F773" s="28"/>
      <c r="G773" s="28"/>
      <c r="H773" s="33"/>
      <c r="I773" s="33"/>
      <c r="J773" s="5"/>
      <c r="K773" s="36"/>
      <c r="L773" s="36"/>
      <c r="M773" s="36"/>
      <c r="N773" s="33"/>
      <c r="O773" s="30"/>
      <c r="P773" s="37"/>
      <c r="Q773" s="42"/>
      <c r="R773" s="28"/>
      <c r="S773" s="28"/>
      <c r="T773" s="28"/>
      <c r="U773" s="28"/>
      <c r="V773" s="28"/>
      <c r="W773" s="29"/>
      <c r="X773" s="29"/>
      <c r="Y773" s="29"/>
      <c r="Z773" s="11"/>
    </row>
    <row r="774">
      <c r="A774" s="1"/>
      <c r="B774" s="1"/>
      <c r="C774" s="28"/>
      <c r="D774" s="28"/>
      <c r="E774" s="28"/>
      <c r="F774" s="28"/>
      <c r="G774" s="28"/>
      <c r="H774" s="33"/>
      <c r="I774" s="33"/>
      <c r="J774" s="5"/>
      <c r="K774" s="36"/>
      <c r="L774" s="36"/>
      <c r="M774" s="36"/>
      <c r="N774" s="33"/>
      <c r="O774" s="30"/>
      <c r="P774" s="37"/>
      <c r="Q774" s="42"/>
      <c r="R774" s="28"/>
      <c r="S774" s="28"/>
      <c r="T774" s="28"/>
      <c r="U774" s="28"/>
      <c r="V774" s="28"/>
      <c r="W774" s="29"/>
      <c r="X774" s="29"/>
      <c r="Y774" s="29"/>
      <c r="Z774" s="11"/>
    </row>
    <row r="775">
      <c r="A775" s="1"/>
      <c r="B775" s="1"/>
      <c r="C775" s="28"/>
      <c r="D775" s="28"/>
      <c r="E775" s="28"/>
      <c r="F775" s="28"/>
      <c r="G775" s="28"/>
      <c r="H775" s="33"/>
      <c r="I775" s="33"/>
      <c r="J775" s="5"/>
      <c r="K775" s="36"/>
      <c r="L775" s="36"/>
      <c r="M775" s="36"/>
      <c r="N775" s="33"/>
      <c r="O775" s="30"/>
      <c r="P775" s="37"/>
      <c r="Q775" s="42"/>
      <c r="R775" s="28"/>
      <c r="S775" s="28"/>
      <c r="T775" s="28"/>
      <c r="U775" s="28"/>
      <c r="V775" s="28"/>
      <c r="W775" s="29"/>
      <c r="X775" s="29"/>
      <c r="Y775" s="29"/>
      <c r="Z775" s="11"/>
    </row>
    <row r="776">
      <c r="A776" s="1"/>
      <c r="B776" s="1"/>
      <c r="C776" s="28"/>
      <c r="D776" s="28"/>
      <c r="E776" s="28"/>
      <c r="F776" s="28"/>
      <c r="G776" s="28"/>
      <c r="H776" s="33"/>
      <c r="I776" s="33"/>
      <c r="J776" s="5"/>
      <c r="K776" s="36"/>
      <c r="L776" s="36"/>
      <c r="M776" s="36"/>
      <c r="N776" s="33"/>
      <c r="O776" s="30"/>
      <c r="P776" s="37"/>
      <c r="Q776" s="42"/>
      <c r="R776" s="28"/>
      <c r="S776" s="28"/>
      <c r="T776" s="28"/>
      <c r="U776" s="28"/>
      <c r="V776" s="28"/>
      <c r="W776" s="29"/>
      <c r="X776" s="29"/>
      <c r="Y776" s="29"/>
      <c r="Z776" s="11"/>
    </row>
    <row r="777">
      <c r="A777" s="1"/>
      <c r="B777" s="1"/>
      <c r="C777" s="28"/>
      <c r="D777" s="28"/>
      <c r="E777" s="28"/>
      <c r="F777" s="28"/>
      <c r="G777" s="28"/>
      <c r="H777" s="33"/>
      <c r="I777" s="33"/>
      <c r="J777" s="5"/>
      <c r="K777" s="36"/>
      <c r="L777" s="36"/>
      <c r="M777" s="36"/>
      <c r="N777" s="33"/>
      <c r="O777" s="30"/>
      <c r="P777" s="37"/>
      <c r="Q777" s="42"/>
      <c r="R777" s="28"/>
      <c r="S777" s="28"/>
      <c r="T777" s="28"/>
      <c r="U777" s="28"/>
      <c r="V777" s="28"/>
      <c r="W777" s="29"/>
      <c r="X777" s="29"/>
      <c r="Y777" s="29"/>
      <c r="Z777" s="11"/>
    </row>
    <row r="778">
      <c r="A778" s="1"/>
      <c r="B778" s="1"/>
      <c r="C778" s="28"/>
      <c r="D778" s="28"/>
      <c r="E778" s="28"/>
      <c r="F778" s="28"/>
      <c r="G778" s="28"/>
      <c r="H778" s="33"/>
      <c r="I778" s="33"/>
      <c r="J778" s="5"/>
      <c r="K778" s="36"/>
      <c r="L778" s="36"/>
      <c r="M778" s="36"/>
      <c r="N778" s="33"/>
      <c r="O778" s="30"/>
      <c r="P778" s="37"/>
      <c r="Q778" s="42"/>
      <c r="R778" s="28"/>
      <c r="S778" s="28"/>
      <c r="T778" s="28"/>
      <c r="U778" s="28"/>
      <c r="V778" s="28"/>
      <c r="W778" s="29"/>
      <c r="X778" s="29"/>
      <c r="Y778" s="29"/>
      <c r="Z778" s="11"/>
    </row>
    <row r="779">
      <c r="A779" s="1"/>
      <c r="B779" s="1"/>
      <c r="C779" s="28"/>
      <c r="D779" s="28"/>
      <c r="E779" s="28"/>
      <c r="F779" s="28"/>
      <c r="G779" s="28"/>
      <c r="H779" s="33"/>
      <c r="I779" s="33"/>
      <c r="J779" s="5"/>
      <c r="K779" s="36"/>
      <c r="L779" s="36"/>
      <c r="M779" s="36"/>
      <c r="N779" s="33"/>
      <c r="O779" s="30"/>
      <c r="P779" s="37"/>
      <c r="Q779" s="42"/>
      <c r="R779" s="28"/>
      <c r="S779" s="28"/>
      <c r="T779" s="28"/>
      <c r="U779" s="28"/>
      <c r="V779" s="28"/>
      <c r="W779" s="29"/>
      <c r="X779" s="29"/>
      <c r="Y779" s="29"/>
      <c r="Z779" s="11"/>
    </row>
    <row r="780">
      <c r="A780" s="1"/>
      <c r="B780" s="1"/>
      <c r="C780" s="28"/>
      <c r="D780" s="28"/>
      <c r="E780" s="28"/>
      <c r="F780" s="28"/>
      <c r="G780" s="28"/>
      <c r="H780" s="33"/>
      <c r="I780" s="33"/>
      <c r="J780" s="5"/>
      <c r="K780" s="36"/>
      <c r="L780" s="36"/>
      <c r="M780" s="36"/>
      <c r="N780" s="33"/>
      <c r="O780" s="30"/>
      <c r="P780" s="37"/>
      <c r="Q780" s="42"/>
      <c r="R780" s="28"/>
      <c r="S780" s="28"/>
      <c r="T780" s="28"/>
      <c r="U780" s="28"/>
      <c r="V780" s="28"/>
      <c r="W780" s="29"/>
      <c r="X780" s="29"/>
      <c r="Y780" s="29"/>
      <c r="Z780" s="11"/>
    </row>
    <row r="781">
      <c r="A781" s="1"/>
      <c r="B781" s="1"/>
      <c r="C781" s="28"/>
      <c r="D781" s="28"/>
      <c r="E781" s="28"/>
      <c r="F781" s="28"/>
      <c r="G781" s="28"/>
      <c r="H781" s="33"/>
      <c r="I781" s="33"/>
      <c r="J781" s="5"/>
      <c r="K781" s="36"/>
      <c r="L781" s="36"/>
      <c r="M781" s="36"/>
      <c r="N781" s="33"/>
      <c r="O781" s="30"/>
      <c r="P781" s="37"/>
      <c r="Q781" s="42"/>
      <c r="R781" s="28"/>
      <c r="S781" s="28"/>
      <c r="T781" s="28"/>
      <c r="U781" s="28"/>
      <c r="V781" s="28"/>
      <c r="W781" s="29"/>
      <c r="X781" s="29"/>
      <c r="Y781" s="29"/>
      <c r="Z781" s="11"/>
    </row>
    <row r="782">
      <c r="A782" s="1"/>
      <c r="B782" s="1"/>
      <c r="C782" s="28"/>
      <c r="D782" s="28"/>
      <c r="E782" s="28"/>
      <c r="F782" s="28"/>
      <c r="G782" s="28"/>
      <c r="H782" s="33"/>
      <c r="I782" s="33"/>
      <c r="J782" s="5"/>
      <c r="K782" s="36"/>
      <c r="L782" s="36"/>
      <c r="M782" s="36"/>
      <c r="N782" s="33"/>
      <c r="O782" s="30"/>
      <c r="P782" s="37"/>
      <c r="Q782" s="42"/>
      <c r="R782" s="28"/>
      <c r="S782" s="28"/>
      <c r="T782" s="28"/>
      <c r="U782" s="28"/>
      <c r="V782" s="28"/>
      <c r="W782" s="29"/>
      <c r="X782" s="29"/>
      <c r="Y782" s="29"/>
      <c r="Z782" s="11"/>
    </row>
    <row r="783">
      <c r="A783" s="1"/>
      <c r="B783" s="1"/>
      <c r="C783" s="28"/>
      <c r="D783" s="28"/>
      <c r="E783" s="28"/>
      <c r="F783" s="28"/>
      <c r="G783" s="28"/>
      <c r="H783" s="33"/>
      <c r="I783" s="33"/>
      <c r="J783" s="5"/>
      <c r="K783" s="36"/>
      <c r="L783" s="36"/>
      <c r="M783" s="36"/>
      <c r="N783" s="33"/>
      <c r="O783" s="30"/>
      <c r="P783" s="37"/>
      <c r="Q783" s="42"/>
      <c r="R783" s="28"/>
      <c r="S783" s="28"/>
      <c r="T783" s="28"/>
      <c r="U783" s="28"/>
      <c r="V783" s="28"/>
      <c r="W783" s="29"/>
      <c r="X783" s="29"/>
      <c r="Y783" s="29"/>
      <c r="Z783" s="11"/>
    </row>
    <row r="784">
      <c r="A784" s="1"/>
      <c r="B784" s="1"/>
      <c r="C784" s="28"/>
      <c r="D784" s="28"/>
      <c r="E784" s="28"/>
      <c r="F784" s="28"/>
      <c r="G784" s="28"/>
      <c r="H784" s="33"/>
      <c r="I784" s="33"/>
      <c r="J784" s="5"/>
      <c r="K784" s="36"/>
      <c r="L784" s="36"/>
      <c r="M784" s="36"/>
      <c r="N784" s="33"/>
      <c r="O784" s="30"/>
      <c r="P784" s="37"/>
      <c r="Q784" s="42"/>
      <c r="R784" s="28"/>
      <c r="S784" s="28"/>
      <c r="T784" s="28"/>
      <c r="U784" s="28"/>
      <c r="V784" s="28"/>
      <c r="W784" s="29"/>
      <c r="X784" s="29"/>
      <c r="Y784" s="29"/>
      <c r="Z784" s="11"/>
    </row>
    <row r="785">
      <c r="A785" s="1"/>
      <c r="B785" s="1"/>
      <c r="C785" s="28"/>
      <c r="D785" s="28"/>
      <c r="E785" s="28"/>
      <c r="F785" s="28"/>
      <c r="G785" s="28"/>
      <c r="H785" s="33"/>
      <c r="I785" s="33"/>
      <c r="J785" s="5"/>
      <c r="K785" s="36"/>
      <c r="L785" s="36"/>
      <c r="M785" s="36"/>
      <c r="N785" s="33"/>
      <c r="O785" s="30"/>
      <c r="P785" s="37"/>
      <c r="Q785" s="42"/>
      <c r="R785" s="28"/>
      <c r="S785" s="28"/>
      <c r="T785" s="28"/>
      <c r="U785" s="28"/>
      <c r="V785" s="28"/>
      <c r="W785" s="29"/>
      <c r="X785" s="29"/>
      <c r="Y785" s="29"/>
      <c r="Z785" s="11"/>
    </row>
    <row r="786">
      <c r="A786" s="1"/>
      <c r="B786" s="1"/>
      <c r="C786" s="28"/>
      <c r="D786" s="28"/>
      <c r="E786" s="28"/>
      <c r="F786" s="28"/>
      <c r="G786" s="28"/>
      <c r="H786" s="33"/>
      <c r="I786" s="33"/>
      <c r="J786" s="5"/>
      <c r="K786" s="36"/>
      <c r="L786" s="36"/>
      <c r="M786" s="36"/>
      <c r="N786" s="33"/>
      <c r="O786" s="30"/>
      <c r="P786" s="37"/>
      <c r="Q786" s="42"/>
      <c r="R786" s="28"/>
      <c r="S786" s="28"/>
      <c r="T786" s="28"/>
      <c r="U786" s="28"/>
      <c r="V786" s="28"/>
      <c r="W786" s="29"/>
      <c r="X786" s="29"/>
      <c r="Y786" s="29"/>
      <c r="Z786" s="11"/>
    </row>
    <row r="787">
      <c r="A787" s="1"/>
      <c r="B787" s="1"/>
      <c r="C787" s="28"/>
      <c r="D787" s="28"/>
      <c r="E787" s="28"/>
      <c r="F787" s="28"/>
      <c r="G787" s="28"/>
      <c r="H787" s="33"/>
      <c r="I787" s="33"/>
      <c r="J787" s="5"/>
      <c r="K787" s="36"/>
      <c r="L787" s="36"/>
      <c r="M787" s="36"/>
      <c r="N787" s="33"/>
      <c r="O787" s="30"/>
      <c r="P787" s="37"/>
      <c r="Q787" s="42"/>
      <c r="R787" s="28"/>
      <c r="S787" s="28"/>
      <c r="T787" s="28"/>
      <c r="U787" s="28"/>
      <c r="V787" s="28"/>
      <c r="W787" s="29"/>
      <c r="X787" s="29"/>
      <c r="Y787" s="29"/>
      <c r="Z787" s="11"/>
    </row>
    <row r="788">
      <c r="A788" s="1"/>
      <c r="B788" s="1"/>
      <c r="C788" s="28"/>
      <c r="D788" s="28"/>
      <c r="E788" s="28"/>
      <c r="F788" s="28"/>
      <c r="G788" s="28"/>
      <c r="H788" s="33"/>
      <c r="I788" s="33"/>
      <c r="J788" s="5"/>
      <c r="K788" s="36"/>
      <c r="L788" s="36"/>
      <c r="M788" s="36"/>
      <c r="N788" s="33"/>
      <c r="O788" s="30"/>
      <c r="P788" s="37"/>
      <c r="Q788" s="42"/>
      <c r="R788" s="28"/>
      <c r="S788" s="28"/>
      <c r="T788" s="28"/>
      <c r="U788" s="28"/>
      <c r="V788" s="28"/>
      <c r="W788" s="29"/>
      <c r="X788" s="29"/>
      <c r="Y788" s="29"/>
      <c r="Z788" s="11"/>
    </row>
    <row r="789">
      <c r="A789" s="1"/>
      <c r="B789" s="1"/>
      <c r="C789" s="28"/>
      <c r="D789" s="28"/>
      <c r="E789" s="28"/>
      <c r="F789" s="28"/>
      <c r="G789" s="28"/>
      <c r="H789" s="33"/>
      <c r="I789" s="33"/>
      <c r="J789" s="5"/>
      <c r="K789" s="36"/>
      <c r="L789" s="36"/>
      <c r="M789" s="36"/>
      <c r="N789" s="33"/>
      <c r="O789" s="30"/>
      <c r="P789" s="37"/>
      <c r="Q789" s="42"/>
      <c r="R789" s="28"/>
      <c r="S789" s="28"/>
      <c r="T789" s="28"/>
      <c r="U789" s="28"/>
      <c r="V789" s="28"/>
      <c r="W789" s="29"/>
      <c r="X789" s="29"/>
      <c r="Y789" s="29"/>
      <c r="Z789" s="11"/>
    </row>
    <row r="790">
      <c r="A790" s="1"/>
      <c r="B790" s="1"/>
      <c r="C790" s="28"/>
      <c r="D790" s="28"/>
      <c r="E790" s="28"/>
      <c r="F790" s="28"/>
      <c r="G790" s="28"/>
      <c r="H790" s="33"/>
      <c r="I790" s="33"/>
      <c r="J790" s="5"/>
      <c r="K790" s="36"/>
      <c r="L790" s="36"/>
      <c r="M790" s="36"/>
      <c r="N790" s="33"/>
      <c r="O790" s="30"/>
      <c r="P790" s="37"/>
      <c r="Q790" s="42"/>
      <c r="R790" s="28"/>
      <c r="S790" s="28"/>
      <c r="T790" s="28"/>
      <c r="U790" s="28"/>
      <c r="V790" s="28"/>
      <c r="W790" s="29"/>
      <c r="X790" s="29"/>
      <c r="Y790" s="29"/>
      <c r="Z790" s="11"/>
    </row>
    <row r="791">
      <c r="A791" s="1"/>
      <c r="B791" s="1"/>
      <c r="C791" s="28"/>
      <c r="D791" s="28"/>
      <c r="E791" s="28"/>
      <c r="F791" s="28"/>
      <c r="G791" s="28"/>
      <c r="H791" s="33"/>
      <c r="I791" s="33"/>
      <c r="J791" s="5"/>
      <c r="K791" s="36"/>
      <c r="L791" s="36"/>
      <c r="M791" s="36"/>
      <c r="N791" s="33"/>
      <c r="O791" s="30"/>
      <c r="P791" s="37"/>
      <c r="Q791" s="42"/>
      <c r="R791" s="28"/>
      <c r="S791" s="28"/>
      <c r="T791" s="28"/>
      <c r="U791" s="28"/>
      <c r="V791" s="28"/>
      <c r="W791" s="29"/>
      <c r="X791" s="29"/>
      <c r="Y791" s="29"/>
      <c r="Z791" s="11"/>
    </row>
    <row r="792">
      <c r="A792" s="1"/>
      <c r="B792" s="1"/>
      <c r="C792" s="28"/>
      <c r="D792" s="28"/>
      <c r="E792" s="28"/>
      <c r="F792" s="28"/>
      <c r="G792" s="28"/>
      <c r="H792" s="33"/>
      <c r="I792" s="33"/>
      <c r="J792" s="5"/>
      <c r="K792" s="36"/>
      <c r="L792" s="36"/>
      <c r="M792" s="36"/>
      <c r="N792" s="33"/>
      <c r="O792" s="30"/>
      <c r="P792" s="37"/>
      <c r="Q792" s="42"/>
      <c r="R792" s="28"/>
      <c r="S792" s="28"/>
      <c r="T792" s="28"/>
      <c r="U792" s="28"/>
      <c r="V792" s="28"/>
      <c r="W792" s="29"/>
      <c r="X792" s="29"/>
      <c r="Y792" s="29"/>
      <c r="Z792" s="11"/>
    </row>
    <row r="793">
      <c r="A793" s="1"/>
      <c r="B793" s="1"/>
      <c r="C793" s="28"/>
      <c r="D793" s="28"/>
      <c r="E793" s="28"/>
      <c r="F793" s="28"/>
      <c r="G793" s="28"/>
      <c r="H793" s="33"/>
      <c r="I793" s="33"/>
      <c r="J793" s="5"/>
      <c r="K793" s="36"/>
      <c r="L793" s="36"/>
      <c r="M793" s="36"/>
      <c r="N793" s="33"/>
      <c r="O793" s="30"/>
      <c r="P793" s="37"/>
      <c r="Q793" s="42"/>
      <c r="R793" s="28"/>
      <c r="S793" s="28"/>
      <c r="T793" s="28"/>
      <c r="U793" s="28"/>
      <c r="V793" s="28"/>
      <c r="W793" s="29"/>
      <c r="X793" s="29"/>
      <c r="Y793" s="29"/>
      <c r="Z793" s="11"/>
    </row>
    <row r="794">
      <c r="A794" s="1"/>
      <c r="B794" s="1"/>
      <c r="C794" s="28"/>
      <c r="D794" s="28"/>
      <c r="E794" s="28"/>
      <c r="F794" s="28"/>
      <c r="G794" s="28"/>
      <c r="H794" s="33"/>
      <c r="I794" s="33"/>
      <c r="J794" s="5"/>
      <c r="K794" s="36"/>
      <c r="L794" s="36"/>
      <c r="M794" s="36"/>
      <c r="N794" s="33"/>
      <c r="O794" s="30"/>
      <c r="P794" s="37"/>
      <c r="Q794" s="42"/>
      <c r="R794" s="28"/>
      <c r="S794" s="28"/>
      <c r="T794" s="28"/>
      <c r="U794" s="28"/>
      <c r="V794" s="28"/>
      <c r="W794" s="29"/>
      <c r="X794" s="29"/>
      <c r="Y794" s="29"/>
      <c r="Z794" s="11"/>
    </row>
    <row r="795">
      <c r="A795" s="1"/>
      <c r="B795" s="1"/>
      <c r="C795" s="28"/>
      <c r="D795" s="28"/>
      <c r="E795" s="28"/>
      <c r="F795" s="28"/>
      <c r="G795" s="28"/>
      <c r="H795" s="33"/>
      <c r="I795" s="33"/>
      <c r="J795" s="5"/>
      <c r="K795" s="36"/>
      <c r="L795" s="36"/>
      <c r="M795" s="36"/>
      <c r="N795" s="33"/>
      <c r="O795" s="30"/>
      <c r="P795" s="37"/>
      <c r="Q795" s="42"/>
      <c r="R795" s="28"/>
      <c r="S795" s="28"/>
      <c r="T795" s="28"/>
      <c r="U795" s="28"/>
      <c r="V795" s="28"/>
      <c r="W795" s="29"/>
      <c r="X795" s="29"/>
      <c r="Y795" s="29"/>
      <c r="Z795" s="11"/>
    </row>
    <row r="796">
      <c r="A796" s="1"/>
      <c r="B796" s="1"/>
      <c r="C796" s="28"/>
      <c r="D796" s="28"/>
      <c r="E796" s="28"/>
      <c r="F796" s="28"/>
      <c r="G796" s="28"/>
      <c r="H796" s="33"/>
      <c r="I796" s="33"/>
      <c r="J796" s="5"/>
      <c r="K796" s="36"/>
      <c r="L796" s="36"/>
      <c r="M796" s="36"/>
      <c r="N796" s="33"/>
      <c r="O796" s="30"/>
      <c r="P796" s="37"/>
      <c r="Q796" s="42"/>
      <c r="R796" s="28"/>
      <c r="S796" s="28"/>
      <c r="T796" s="28"/>
      <c r="U796" s="28"/>
      <c r="V796" s="28"/>
      <c r="W796" s="29"/>
      <c r="X796" s="29"/>
      <c r="Y796" s="29"/>
      <c r="Z796" s="11"/>
    </row>
    <row r="797">
      <c r="A797" s="1"/>
      <c r="B797" s="1"/>
      <c r="C797" s="28"/>
      <c r="D797" s="28"/>
      <c r="E797" s="28"/>
      <c r="F797" s="28"/>
      <c r="G797" s="28"/>
      <c r="H797" s="33"/>
      <c r="I797" s="33"/>
      <c r="J797" s="5"/>
      <c r="K797" s="36"/>
      <c r="L797" s="36"/>
      <c r="M797" s="36"/>
      <c r="N797" s="33"/>
      <c r="O797" s="30"/>
      <c r="P797" s="37"/>
      <c r="Q797" s="42"/>
      <c r="R797" s="28"/>
      <c r="S797" s="28"/>
      <c r="T797" s="28"/>
      <c r="U797" s="28"/>
      <c r="V797" s="28"/>
      <c r="W797" s="29"/>
      <c r="X797" s="29"/>
      <c r="Y797" s="29"/>
      <c r="Z797" s="11"/>
    </row>
    <row r="798">
      <c r="A798" s="1"/>
      <c r="B798" s="1"/>
      <c r="C798" s="28"/>
      <c r="D798" s="28"/>
      <c r="E798" s="28"/>
      <c r="F798" s="28"/>
      <c r="G798" s="28"/>
      <c r="H798" s="33"/>
      <c r="I798" s="33"/>
      <c r="J798" s="5"/>
      <c r="K798" s="36"/>
      <c r="L798" s="36"/>
      <c r="M798" s="36"/>
      <c r="N798" s="33"/>
      <c r="O798" s="30"/>
      <c r="P798" s="37"/>
      <c r="Q798" s="42"/>
      <c r="R798" s="28"/>
      <c r="S798" s="28"/>
      <c r="T798" s="28"/>
      <c r="U798" s="28"/>
      <c r="V798" s="28"/>
      <c r="W798" s="29"/>
      <c r="X798" s="29"/>
      <c r="Y798" s="29"/>
      <c r="Z798" s="11"/>
    </row>
    <row r="799">
      <c r="A799" s="1"/>
      <c r="B799" s="1"/>
      <c r="C799" s="28"/>
      <c r="D799" s="28"/>
      <c r="E799" s="28"/>
      <c r="F799" s="28"/>
      <c r="G799" s="28"/>
      <c r="H799" s="33"/>
      <c r="I799" s="33"/>
      <c r="J799" s="5"/>
      <c r="K799" s="36"/>
      <c r="L799" s="36"/>
      <c r="M799" s="36"/>
      <c r="N799" s="33"/>
      <c r="O799" s="30"/>
      <c r="P799" s="37"/>
      <c r="Q799" s="42"/>
      <c r="R799" s="28"/>
      <c r="S799" s="28"/>
      <c r="T799" s="28"/>
      <c r="U799" s="28"/>
      <c r="V799" s="28"/>
      <c r="W799" s="29"/>
      <c r="X799" s="29"/>
      <c r="Y799" s="29"/>
      <c r="Z799" s="11"/>
    </row>
    <row r="800">
      <c r="A800" s="1"/>
      <c r="B800" s="1"/>
      <c r="C800" s="28"/>
      <c r="D800" s="28"/>
      <c r="E800" s="28"/>
      <c r="F800" s="28"/>
      <c r="G800" s="28"/>
      <c r="H800" s="33"/>
      <c r="I800" s="33"/>
      <c r="J800" s="5"/>
      <c r="K800" s="36"/>
      <c r="L800" s="36"/>
      <c r="M800" s="36"/>
      <c r="N800" s="33"/>
      <c r="O800" s="30"/>
      <c r="P800" s="37"/>
      <c r="Q800" s="42"/>
      <c r="R800" s="28"/>
      <c r="S800" s="28"/>
      <c r="T800" s="28"/>
      <c r="U800" s="28"/>
      <c r="V800" s="28"/>
      <c r="W800" s="29"/>
      <c r="X800" s="29"/>
      <c r="Y800" s="29"/>
      <c r="Z800" s="11"/>
    </row>
    <row r="801">
      <c r="A801" s="1"/>
      <c r="B801" s="1"/>
      <c r="C801" s="28"/>
      <c r="D801" s="28"/>
      <c r="E801" s="28"/>
      <c r="F801" s="28"/>
      <c r="G801" s="28"/>
      <c r="H801" s="33"/>
      <c r="I801" s="33"/>
      <c r="J801" s="5"/>
      <c r="K801" s="36"/>
      <c r="L801" s="36"/>
      <c r="M801" s="36"/>
      <c r="N801" s="33"/>
      <c r="O801" s="30"/>
      <c r="P801" s="37"/>
      <c r="Q801" s="42"/>
      <c r="R801" s="28"/>
      <c r="S801" s="28"/>
      <c r="T801" s="28"/>
      <c r="U801" s="28"/>
      <c r="V801" s="28"/>
      <c r="W801" s="29"/>
      <c r="X801" s="29"/>
      <c r="Y801" s="29"/>
      <c r="Z801" s="11"/>
    </row>
    <row r="802">
      <c r="A802" s="1"/>
      <c r="B802" s="1"/>
      <c r="C802" s="28"/>
      <c r="D802" s="28"/>
      <c r="E802" s="28"/>
      <c r="F802" s="28"/>
      <c r="G802" s="28"/>
      <c r="H802" s="33"/>
      <c r="I802" s="33"/>
      <c r="J802" s="5"/>
      <c r="K802" s="36"/>
      <c r="L802" s="36"/>
      <c r="M802" s="36"/>
      <c r="N802" s="33"/>
      <c r="O802" s="30"/>
      <c r="P802" s="37"/>
      <c r="Q802" s="42"/>
      <c r="R802" s="28"/>
      <c r="S802" s="28"/>
      <c r="T802" s="28"/>
      <c r="U802" s="28"/>
      <c r="V802" s="28"/>
      <c r="W802" s="29"/>
      <c r="X802" s="29"/>
      <c r="Y802" s="29"/>
      <c r="Z802" s="11"/>
    </row>
    <row r="803">
      <c r="A803" s="1"/>
      <c r="B803" s="1"/>
      <c r="C803" s="28"/>
      <c r="D803" s="28"/>
      <c r="E803" s="28"/>
      <c r="F803" s="28"/>
      <c r="G803" s="28"/>
      <c r="H803" s="33"/>
      <c r="I803" s="33"/>
      <c r="J803" s="5"/>
      <c r="K803" s="36"/>
      <c r="L803" s="36"/>
      <c r="M803" s="36"/>
      <c r="N803" s="33"/>
      <c r="O803" s="30"/>
      <c r="P803" s="37"/>
      <c r="Q803" s="42"/>
      <c r="R803" s="28"/>
      <c r="S803" s="28"/>
      <c r="T803" s="28"/>
      <c r="U803" s="28"/>
      <c r="V803" s="28"/>
      <c r="W803" s="29"/>
      <c r="X803" s="29"/>
      <c r="Y803" s="29"/>
      <c r="Z803" s="11"/>
    </row>
    <row r="804">
      <c r="A804" s="1"/>
      <c r="B804" s="1"/>
      <c r="C804" s="28"/>
      <c r="D804" s="28"/>
      <c r="E804" s="28"/>
      <c r="F804" s="28"/>
      <c r="G804" s="28"/>
      <c r="H804" s="33"/>
      <c r="I804" s="33"/>
      <c r="J804" s="5"/>
      <c r="K804" s="36"/>
      <c r="L804" s="36"/>
      <c r="M804" s="36"/>
      <c r="N804" s="33"/>
      <c r="O804" s="30"/>
      <c r="P804" s="37"/>
      <c r="Q804" s="42"/>
      <c r="R804" s="28"/>
      <c r="S804" s="28"/>
      <c r="T804" s="28"/>
      <c r="U804" s="28"/>
      <c r="V804" s="28"/>
      <c r="W804" s="29"/>
      <c r="X804" s="29"/>
      <c r="Y804" s="29"/>
      <c r="Z804" s="11"/>
    </row>
    <row r="805">
      <c r="A805" s="1"/>
      <c r="B805" s="1"/>
      <c r="C805" s="28"/>
      <c r="D805" s="28"/>
      <c r="E805" s="28"/>
      <c r="F805" s="28"/>
      <c r="G805" s="28"/>
      <c r="H805" s="33"/>
      <c r="I805" s="33"/>
      <c r="J805" s="5"/>
      <c r="K805" s="36"/>
      <c r="L805" s="36"/>
      <c r="M805" s="36"/>
      <c r="N805" s="33"/>
      <c r="O805" s="30"/>
      <c r="P805" s="37"/>
      <c r="Q805" s="42"/>
      <c r="R805" s="28"/>
      <c r="S805" s="28"/>
      <c r="T805" s="28"/>
      <c r="U805" s="28"/>
      <c r="V805" s="28"/>
      <c r="W805" s="29"/>
      <c r="X805" s="29"/>
      <c r="Y805" s="29"/>
      <c r="Z805" s="11"/>
    </row>
    <row r="806">
      <c r="A806" s="1"/>
      <c r="B806" s="1"/>
      <c r="C806" s="28"/>
      <c r="D806" s="28"/>
      <c r="E806" s="28"/>
      <c r="F806" s="28"/>
      <c r="G806" s="28"/>
      <c r="H806" s="33"/>
      <c r="I806" s="33"/>
      <c r="J806" s="5"/>
      <c r="K806" s="36"/>
      <c r="L806" s="36"/>
      <c r="M806" s="36"/>
      <c r="N806" s="33"/>
      <c r="O806" s="30"/>
      <c r="P806" s="37"/>
      <c r="Q806" s="42"/>
      <c r="R806" s="28"/>
      <c r="S806" s="28"/>
      <c r="T806" s="28"/>
      <c r="U806" s="28"/>
      <c r="V806" s="28"/>
      <c r="W806" s="29"/>
      <c r="X806" s="29"/>
      <c r="Y806" s="29"/>
      <c r="Z806" s="11"/>
    </row>
    <row r="807">
      <c r="A807" s="1"/>
      <c r="B807" s="1"/>
      <c r="C807" s="28"/>
      <c r="D807" s="28"/>
      <c r="E807" s="28"/>
      <c r="F807" s="28"/>
      <c r="G807" s="28"/>
      <c r="H807" s="33"/>
      <c r="I807" s="33"/>
      <c r="J807" s="5"/>
      <c r="K807" s="36"/>
      <c r="L807" s="36"/>
      <c r="M807" s="36"/>
      <c r="N807" s="33"/>
      <c r="O807" s="30"/>
      <c r="P807" s="37"/>
      <c r="Q807" s="42"/>
      <c r="R807" s="28"/>
      <c r="S807" s="28"/>
      <c r="T807" s="28"/>
      <c r="U807" s="28"/>
      <c r="V807" s="28"/>
      <c r="W807" s="29"/>
      <c r="X807" s="29"/>
      <c r="Y807" s="29"/>
      <c r="Z807" s="11"/>
    </row>
    <row r="808">
      <c r="A808" s="1"/>
      <c r="B808" s="1"/>
      <c r="C808" s="28"/>
      <c r="D808" s="28"/>
      <c r="E808" s="28"/>
      <c r="F808" s="28"/>
      <c r="G808" s="28"/>
      <c r="H808" s="33"/>
      <c r="I808" s="33"/>
      <c r="J808" s="5"/>
      <c r="K808" s="36"/>
      <c r="L808" s="36"/>
      <c r="M808" s="36"/>
      <c r="N808" s="33"/>
      <c r="O808" s="30"/>
      <c r="P808" s="37"/>
      <c r="Q808" s="42"/>
      <c r="R808" s="28"/>
      <c r="S808" s="28"/>
      <c r="T808" s="28"/>
      <c r="U808" s="28"/>
      <c r="V808" s="28"/>
      <c r="W808" s="29"/>
      <c r="X808" s="29"/>
      <c r="Y808" s="29"/>
      <c r="Z808" s="11"/>
    </row>
    <row r="809">
      <c r="A809" s="1"/>
      <c r="B809" s="1"/>
      <c r="C809" s="28"/>
      <c r="D809" s="28"/>
      <c r="E809" s="28"/>
      <c r="F809" s="28"/>
      <c r="G809" s="28"/>
      <c r="H809" s="33"/>
      <c r="I809" s="33"/>
      <c r="J809" s="5"/>
      <c r="K809" s="36"/>
      <c r="L809" s="36"/>
      <c r="M809" s="36"/>
      <c r="N809" s="33"/>
      <c r="O809" s="30"/>
      <c r="P809" s="37"/>
      <c r="Q809" s="42"/>
      <c r="R809" s="28"/>
      <c r="S809" s="28"/>
      <c r="T809" s="28"/>
      <c r="U809" s="28"/>
      <c r="V809" s="28"/>
      <c r="W809" s="29"/>
      <c r="X809" s="29"/>
      <c r="Y809" s="29"/>
      <c r="Z809" s="11"/>
    </row>
    <row r="810">
      <c r="A810" s="1"/>
      <c r="B810" s="1"/>
      <c r="C810" s="28"/>
      <c r="D810" s="28"/>
      <c r="E810" s="28"/>
      <c r="F810" s="28"/>
      <c r="G810" s="28"/>
      <c r="H810" s="33"/>
      <c r="I810" s="33"/>
      <c r="J810" s="5"/>
      <c r="K810" s="36"/>
      <c r="L810" s="36"/>
      <c r="M810" s="36"/>
      <c r="N810" s="33"/>
      <c r="O810" s="30"/>
      <c r="P810" s="37"/>
      <c r="Q810" s="42"/>
      <c r="R810" s="28"/>
      <c r="S810" s="28"/>
      <c r="T810" s="28"/>
      <c r="U810" s="28"/>
      <c r="V810" s="28"/>
      <c r="W810" s="29"/>
      <c r="X810" s="29"/>
      <c r="Y810" s="29"/>
      <c r="Z810" s="11"/>
    </row>
    <row r="811">
      <c r="A811" s="1"/>
      <c r="B811" s="1"/>
      <c r="C811" s="28"/>
      <c r="D811" s="28"/>
      <c r="E811" s="28"/>
      <c r="F811" s="28"/>
      <c r="G811" s="28"/>
      <c r="H811" s="33"/>
      <c r="I811" s="33"/>
      <c r="J811" s="5"/>
      <c r="K811" s="36"/>
      <c r="L811" s="36"/>
      <c r="M811" s="36"/>
      <c r="N811" s="33"/>
      <c r="O811" s="30"/>
      <c r="P811" s="37"/>
      <c r="Q811" s="42"/>
      <c r="R811" s="28"/>
      <c r="S811" s="28"/>
      <c r="T811" s="28"/>
      <c r="U811" s="28"/>
      <c r="V811" s="28"/>
      <c r="W811" s="29"/>
      <c r="X811" s="29"/>
      <c r="Y811" s="29"/>
      <c r="Z811" s="11"/>
    </row>
    <row r="812">
      <c r="A812" s="1"/>
      <c r="B812" s="1"/>
      <c r="C812" s="28"/>
      <c r="D812" s="28"/>
      <c r="E812" s="28"/>
      <c r="F812" s="28"/>
      <c r="G812" s="28"/>
      <c r="H812" s="33"/>
      <c r="I812" s="33"/>
      <c r="J812" s="5"/>
      <c r="K812" s="36"/>
      <c r="L812" s="36"/>
      <c r="M812" s="36"/>
      <c r="N812" s="33"/>
      <c r="O812" s="30"/>
      <c r="P812" s="37"/>
      <c r="Q812" s="42"/>
      <c r="R812" s="28"/>
      <c r="S812" s="28"/>
      <c r="T812" s="28"/>
      <c r="U812" s="28"/>
      <c r="V812" s="28"/>
      <c r="W812" s="29"/>
      <c r="X812" s="29"/>
      <c r="Y812" s="29"/>
      <c r="Z812" s="11"/>
    </row>
    <row r="813">
      <c r="A813" s="1"/>
      <c r="B813" s="1"/>
      <c r="C813" s="28"/>
      <c r="D813" s="28"/>
      <c r="E813" s="28"/>
      <c r="F813" s="28"/>
      <c r="G813" s="28"/>
      <c r="H813" s="33"/>
      <c r="I813" s="33"/>
      <c r="J813" s="5"/>
      <c r="K813" s="36"/>
      <c r="L813" s="36"/>
      <c r="M813" s="36"/>
      <c r="N813" s="33"/>
      <c r="O813" s="30"/>
      <c r="P813" s="37"/>
      <c r="Q813" s="42"/>
      <c r="R813" s="28"/>
      <c r="S813" s="28"/>
      <c r="T813" s="28"/>
      <c r="U813" s="28"/>
      <c r="V813" s="28"/>
      <c r="W813" s="29"/>
      <c r="X813" s="29"/>
      <c r="Y813" s="29"/>
      <c r="Z813" s="11"/>
    </row>
    <row r="814">
      <c r="A814" s="1"/>
      <c r="B814" s="1"/>
      <c r="C814" s="28"/>
      <c r="D814" s="28"/>
      <c r="E814" s="28"/>
      <c r="F814" s="28"/>
      <c r="G814" s="28"/>
      <c r="H814" s="33"/>
      <c r="I814" s="33"/>
      <c r="J814" s="5"/>
      <c r="K814" s="36"/>
      <c r="L814" s="36"/>
      <c r="M814" s="36"/>
      <c r="N814" s="33"/>
      <c r="O814" s="30"/>
      <c r="P814" s="37"/>
      <c r="Q814" s="42"/>
      <c r="R814" s="28"/>
      <c r="S814" s="28"/>
      <c r="T814" s="28"/>
      <c r="U814" s="28"/>
      <c r="V814" s="28"/>
      <c r="W814" s="29"/>
      <c r="X814" s="29"/>
      <c r="Y814" s="29"/>
      <c r="Z814" s="11"/>
    </row>
    <row r="815">
      <c r="A815" s="1"/>
      <c r="B815" s="1"/>
      <c r="C815" s="28"/>
      <c r="D815" s="28"/>
      <c r="E815" s="28"/>
      <c r="F815" s="28"/>
      <c r="G815" s="28"/>
      <c r="H815" s="33"/>
      <c r="I815" s="33"/>
      <c r="J815" s="5"/>
      <c r="K815" s="36"/>
      <c r="L815" s="36"/>
      <c r="M815" s="36"/>
      <c r="N815" s="33"/>
      <c r="O815" s="30"/>
      <c r="P815" s="37"/>
      <c r="Q815" s="42"/>
      <c r="R815" s="28"/>
      <c r="S815" s="28"/>
      <c r="T815" s="28"/>
      <c r="U815" s="28"/>
      <c r="V815" s="28"/>
      <c r="W815" s="29"/>
      <c r="X815" s="29"/>
      <c r="Y815" s="29"/>
      <c r="Z815" s="11"/>
    </row>
    <row r="816">
      <c r="A816" s="1"/>
      <c r="B816" s="1"/>
      <c r="C816" s="28"/>
      <c r="D816" s="28"/>
      <c r="E816" s="28"/>
      <c r="F816" s="28"/>
      <c r="G816" s="28"/>
      <c r="H816" s="33"/>
      <c r="I816" s="33"/>
      <c r="J816" s="5"/>
      <c r="K816" s="36"/>
      <c r="L816" s="36"/>
      <c r="M816" s="36"/>
      <c r="N816" s="33"/>
      <c r="O816" s="30"/>
      <c r="P816" s="37"/>
      <c r="Q816" s="42"/>
      <c r="R816" s="28"/>
      <c r="S816" s="28"/>
      <c r="T816" s="28"/>
      <c r="U816" s="28"/>
      <c r="V816" s="28"/>
      <c r="W816" s="29"/>
      <c r="X816" s="29"/>
      <c r="Y816" s="29"/>
      <c r="Z816" s="11"/>
    </row>
    <row r="817">
      <c r="A817" s="1"/>
      <c r="B817" s="1"/>
      <c r="C817" s="28"/>
      <c r="D817" s="28"/>
      <c r="E817" s="28"/>
      <c r="F817" s="28"/>
      <c r="G817" s="28"/>
      <c r="H817" s="33"/>
      <c r="I817" s="33"/>
      <c r="J817" s="5"/>
      <c r="K817" s="36"/>
      <c r="L817" s="36"/>
      <c r="M817" s="36"/>
      <c r="N817" s="33"/>
      <c r="O817" s="30"/>
      <c r="P817" s="37"/>
      <c r="Q817" s="42"/>
      <c r="R817" s="28"/>
      <c r="S817" s="28"/>
      <c r="T817" s="28"/>
      <c r="U817" s="28"/>
      <c r="V817" s="28"/>
      <c r="W817" s="29"/>
      <c r="X817" s="29"/>
      <c r="Y817" s="29"/>
      <c r="Z817" s="11"/>
    </row>
    <row r="818">
      <c r="A818" s="1"/>
      <c r="B818" s="1"/>
      <c r="C818" s="28"/>
      <c r="D818" s="28"/>
      <c r="E818" s="28"/>
      <c r="F818" s="28"/>
      <c r="G818" s="28"/>
      <c r="H818" s="33"/>
      <c r="I818" s="33"/>
      <c r="J818" s="5"/>
      <c r="K818" s="36"/>
      <c r="L818" s="36"/>
      <c r="M818" s="36"/>
      <c r="N818" s="33"/>
      <c r="O818" s="30"/>
      <c r="P818" s="37"/>
      <c r="Q818" s="42"/>
      <c r="R818" s="28"/>
      <c r="S818" s="28"/>
      <c r="T818" s="28"/>
      <c r="U818" s="28"/>
      <c r="V818" s="28"/>
      <c r="W818" s="29"/>
      <c r="X818" s="29"/>
      <c r="Y818" s="29"/>
      <c r="Z818" s="11"/>
    </row>
    <row r="819">
      <c r="A819" s="1"/>
      <c r="B819" s="1"/>
      <c r="C819" s="28"/>
      <c r="D819" s="28"/>
      <c r="E819" s="28"/>
      <c r="F819" s="28"/>
      <c r="G819" s="28"/>
      <c r="H819" s="33"/>
      <c r="I819" s="33"/>
      <c r="J819" s="5"/>
      <c r="K819" s="36"/>
      <c r="L819" s="36"/>
      <c r="M819" s="36"/>
      <c r="N819" s="33"/>
      <c r="O819" s="30"/>
      <c r="P819" s="37"/>
      <c r="Q819" s="42"/>
      <c r="R819" s="28"/>
      <c r="S819" s="28"/>
      <c r="T819" s="28"/>
      <c r="U819" s="28"/>
      <c r="V819" s="28"/>
      <c r="W819" s="29"/>
      <c r="X819" s="29"/>
      <c r="Y819" s="29"/>
      <c r="Z819" s="11"/>
    </row>
    <row r="820">
      <c r="A820" s="1"/>
      <c r="B820" s="1"/>
      <c r="C820" s="28"/>
      <c r="D820" s="28"/>
      <c r="E820" s="28"/>
      <c r="F820" s="28"/>
      <c r="G820" s="28"/>
      <c r="H820" s="33"/>
      <c r="I820" s="33"/>
      <c r="J820" s="5"/>
      <c r="K820" s="36"/>
      <c r="L820" s="36"/>
      <c r="M820" s="36"/>
      <c r="N820" s="33"/>
      <c r="O820" s="30"/>
      <c r="P820" s="37"/>
      <c r="Q820" s="42"/>
      <c r="R820" s="28"/>
      <c r="S820" s="28"/>
      <c r="T820" s="28"/>
      <c r="U820" s="28"/>
      <c r="V820" s="28"/>
      <c r="W820" s="29"/>
      <c r="X820" s="29"/>
      <c r="Y820" s="29"/>
      <c r="Z820" s="11"/>
    </row>
    <row r="821">
      <c r="A821" s="1"/>
      <c r="B821" s="1"/>
      <c r="C821" s="28"/>
      <c r="D821" s="28"/>
      <c r="E821" s="28"/>
      <c r="F821" s="28"/>
      <c r="G821" s="28"/>
      <c r="H821" s="33"/>
      <c r="I821" s="33"/>
      <c r="J821" s="5"/>
      <c r="K821" s="36"/>
      <c r="L821" s="36"/>
      <c r="M821" s="36"/>
      <c r="N821" s="33"/>
      <c r="O821" s="30"/>
      <c r="P821" s="37"/>
      <c r="Q821" s="42"/>
      <c r="R821" s="28"/>
      <c r="S821" s="28"/>
      <c r="T821" s="28"/>
      <c r="U821" s="28"/>
      <c r="V821" s="28"/>
      <c r="W821" s="29"/>
      <c r="X821" s="29"/>
      <c r="Y821" s="29"/>
      <c r="Z821" s="11"/>
    </row>
    <row r="822">
      <c r="A822" s="1"/>
      <c r="B822" s="1"/>
      <c r="C822" s="28"/>
      <c r="D822" s="28"/>
      <c r="E822" s="28"/>
      <c r="F822" s="28"/>
      <c r="G822" s="28"/>
      <c r="H822" s="33"/>
      <c r="I822" s="33"/>
      <c r="J822" s="5"/>
      <c r="K822" s="36"/>
      <c r="L822" s="36"/>
      <c r="M822" s="36"/>
      <c r="N822" s="33"/>
      <c r="O822" s="30"/>
      <c r="P822" s="37"/>
      <c r="Q822" s="42"/>
      <c r="R822" s="28"/>
      <c r="S822" s="28"/>
      <c r="T822" s="28"/>
      <c r="U822" s="28"/>
      <c r="V822" s="28"/>
      <c r="W822" s="29"/>
      <c r="X822" s="29"/>
      <c r="Y822" s="29"/>
      <c r="Z822" s="11"/>
    </row>
    <row r="823">
      <c r="A823" s="1"/>
      <c r="B823" s="1"/>
      <c r="C823" s="28"/>
      <c r="D823" s="28"/>
      <c r="E823" s="28"/>
      <c r="F823" s="28"/>
      <c r="G823" s="28"/>
      <c r="H823" s="33"/>
      <c r="I823" s="33"/>
      <c r="J823" s="5"/>
      <c r="K823" s="36"/>
      <c r="L823" s="36"/>
      <c r="M823" s="36"/>
      <c r="N823" s="33"/>
      <c r="O823" s="30"/>
      <c r="P823" s="37"/>
      <c r="Q823" s="42"/>
      <c r="R823" s="28"/>
      <c r="S823" s="28"/>
      <c r="T823" s="28"/>
      <c r="U823" s="28"/>
      <c r="V823" s="28"/>
      <c r="W823" s="29"/>
      <c r="X823" s="29"/>
      <c r="Y823" s="29"/>
      <c r="Z823" s="11"/>
    </row>
    <row r="824">
      <c r="A824" s="1"/>
      <c r="B824" s="1"/>
      <c r="C824" s="28"/>
      <c r="D824" s="28"/>
      <c r="E824" s="28"/>
      <c r="F824" s="28"/>
      <c r="G824" s="28"/>
      <c r="H824" s="33"/>
      <c r="I824" s="33"/>
      <c r="J824" s="5"/>
      <c r="K824" s="36"/>
      <c r="L824" s="36"/>
      <c r="M824" s="36"/>
      <c r="N824" s="33"/>
      <c r="O824" s="30"/>
      <c r="P824" s="37"/>
      <c r="Q824" s="42"/>
      <c r="R824" s="28"/>
      <c r="S824" s="28"/>
      <c r="T824" s="28"/>
      <c r="U824" s="28"/>
      <c r="V824" s="28"/>
      <c r="W824" s="29"/>
      <c r="X824" s="29"/>
      <c r="Y824" s="29"/>
      <c r="Z824" s="11"/>
    </row>
    <row r="825">
      <c r="A825" s="1"/>
      <c r="B825" s="1"/>
      <c r="C825" s="28"/>
      <c r="D825" s="28"/>
      <c r="E825" s="28"/>
      <c r="F825" s="28"/>
      <c r="G825" s="28"/>
      <c r="H825" s="33"/>
      <c r="I825" s="33"/>
      <c r="J825" s="5"/>
      <c r="K825" s="36"/>
      <c r="L825" s="36"/>
      <c r="M825" s="36"/>
      <c r="N825" s="33"/>
      <c r="O825" s="30"/>
      <c r="P825" s="37"/>
      <c r="Q825" s="42"/>
      <c r="R825" s="28"/>
      <c r="S825" s="28"/>
      <c r="T825" s="28"/>
      <c r="U825" s="28"/>
      <c r="V825" s="28"/>
      <c r="W825" s="29"/>
      <c r="X825" s="29"/>
      <c r="Y825" s="29"/>
      <c r="Z825" s="11"/>
    </row>
    <row r="826">
      <c r="A826" s="1"/>
      <c r="B826" s="1"/>
      <c r="C826" s="28"/>
      <c r="D826" s="28"/>
      <c r="E826" s="28"/>
      <c r="F826" s="28"/>
      <c r="G826" s="28"/>
      <c r="H826" s="33"/>
      <c r="I826" s="33"/>
      <c r="J826" s="5"/>
      <c r="K826" s="36"/>
      <c r="L826" s="36"/>
      <c r="M826" s="36"/>
      <c r="N826" s="33"/>
      <c r="O826" s="30"/>
      <c r="P826" s="37"/>
      <c r="Q826" s="42"/>
      <c r="R826" s="28"/>
      <c r="S826" s="28"/>
      <c r="T826" s="28"/>
      <c r="U826" s="28"/>
      <c r="V826" s="28"/>
      <c r="W826" s="29"/>
      <c r="X826" s="29"/>
      <c r="Y826" s="29"/>
      <c r="Z826" s="11"/>
    </row>
    <row r="827">
      <c r="A827" s="1"/>
      <c r="B827" s="1"/>
      <c r="C827" s="28"/>
      <c r="D827" s="28"/>
      <c r="E827" s="28"/>
      <c r="F827" s="28"/>
      <c r="G827" s="28"/>
      <c r="H827" s="33"/>
      <c r="I827" s="33"/>
      <c r="J827" s="5"/>
      <c r="K827" s="36"/>
      <c r="L827" s="36"/>
      <c r="M827" s="36"/>
      <c r="N827" s="33"/>
      <c r="O827" s="30"/>
      <c r="P827" s="37"/>
      <c r="Q827" s="42"/>
      <c r="R827" s="28"/>
      <c r="S827" s="28"/>
      <c r="T827" s="28"/>
      <c r="U827" s="28"/>
      <c r="V827" s="28"/>
      <c r="W827" s="29"/>
      <c r="X827" s="29"/>
      <c r="Y827" s="29"/>
      <c r="Z827" s="11"/>
    </row>
    <row r="828">
      <c r="A828" s="1"/>
      <c r="B828" s="1"/>
      <c r="C828" s="28"/>
      <c r="D828" s="28"/>
      <c r="E828" s="28"/>
      <c r="F828" s="28"/>
      <c r="G828" s="28"/>
      <c r="H828" s="33"/>
      <c r="I828" s="33"/>
      <c r="J828" s="5"/>
      <c r="K828" s="36"/>
      <c r="L828" s="36"/>
      <c r="M828" s="36"/>
      <c r="N828" s="33"/>
      <c r="O828" s="30"/>
      <c r="P828" s="37"/>
      <c r="Q828" s="42"/>
      <c r="R828" s="28"/>
      <c r="S828" s="28"/>
      <c r="T828" s="28"/>
      <c r="U828" s="28"/>
      <c r="V828" s="28"/>
      <c r="W828" s="29"/>
      <c r="X828" s="29"/>
      <c r="Y828" s="29"/>
      <c r="Z828" s="11"/>
    </row>
    <row r="829">
      <c r="A829" s="1"/>
      <c r="B829" s="1"/>
      <c r="C829" s="28"/>
      <c r="D829" s="28"/>
      <c r="E829" s="28"/>
      <c r="F829" s="28"/>
      <c r="G829" s="28"/>
      <c r="H829" s="33"/>
      <c r="I829" s="33"/>
      <c r="J829" s="5"/>
      <c r="K829" s="36"/>
      <c r="L829" s="36"/>
      <c r="M829" s="36"/>
      <c r="N829" s="33"/>
      <c r="O829" s="30"/>
      <c r="P829" s="37"/>
      <c r="Q829" s="42"/>
      <c r="R829" s="28"/>
      <c r="S829" s="28"/>
      <c r="T829" s="28"/>
      <c r="U829" s="28"/>
      <c r="V829" s="28"/>
      <c r="W829" s="29"/>
      <c r="X829" s="29"/>
      <c r="Y829" s="29"/>
      <c r="Z829" s="11"/>
    </row>
    <row r="830">
      <c r="A830" s="1"/>
      <c r="B830" s="1"/>
      <c r="C830" s="28"/>
      <c r="D830" s="28"/>
      <c r="E830" s="28"/>
      <c r="F830" s="28"/>
      <c r="G830" s="28"/>
      <c r="H830" s="33"/>
      <c r="I830" s="33"/>
      <c r="J830" s="5"/>
      <c r="K830" s="36"/>
      <c r="L830" s="36"/>
      <c r="M830" s="36"/>
      <c r="N830" s="33"/>
      <c r="O830" s="30"/>
      <c r="P830" s="37"/>
      <c r="Q830" s="42"/>
      <c r="R830" s="28"/>
      <c r="S830" s="28"/>
      <c r="T830" s="28"/>
      <c r="U830" s="28"/>
      <c r="V830" s="28"/>
      <c r="W830" s="29"/>
      <c r="X830" s="29"/>
      <c r="Y830" s="29"/>
      <c r="Z830" s="11"/>
    </row>
    <row r="831">
      <c r="A831" s="1"/>
      <c r="B831" s="1"/>
      <c r="C831" s="28"/>
      <c r="D831" s="28"/>
      <c r="E831" s="28"/>
      <c r="F831" s="28"/>
      <c r="G831" s="28"/>
      <c r="H831" s="33"/>
      <c r="I831" s="33"/>
      <c r="J831" s="5"/>
      <c r="K831" s="36"/>
      <c r="L831" s="36"/>
      <c r="M831" s="36"/>
      <c r="N831" s="33"/>
      <c r="O831" s="30"/>
      <c r="P831" s="37"/>
      <c r="Q831" s="42"/>
      <c r="R831" s="28"/>
      <c r="S831" s="28"/>
      <c r="T831" s="28"/>
      <c r="U831" s="28"/>
      <c r="V831" s="28"/>
      <c r="W831" s="29"/>
      <c r="X831" s="29"/>
      <c r="Y831" s="29"/>
      <c r="Z831" s="11"/>
    </row>
    <row r="832">
      <c r="A832" s="1"/>
      <c r="B832" s="1"/>
      <c r="C832" s="28"/>
      <c r="D832" s="28"/>
      <c r="E832" s="28"/>
      <c r="F832" s="28"/>
      <c r="G832" s="28"/>
      <c r="H832" s="33"/>
      <c r="I832" s="33"/>
      <c r="J832" s="5"/>
      <c r="K832" s="36"/>
      <c r="L832" s="36"/>
      <c r="M832" s="36"/>
      <c r="N832" s="33"/>
      <c r="O832" s="30"/>
      <c r="P832" s="37"/>
      <c r="Q832" s="42"/>
      <c r="R832" s="28"/>
      <c r="S832" s="28"/>
      <c r="T832" s="28"/>
      <c r="U832" s="28"/>
      <c r="V832" s="28"/>
      <c r="W832" s="29"/>
      <c r="X832" s="29"/>
      <c r="Y832" s="29"/>
      <c r="Z832" s="11"/>
    </row>
    <row r="833">
      <c r="A833" s="1"/>
      <c r="B833" s="1"/>
      <c r="C833" s="28"/>
      <c r="D833" s="28"/>
      <c r="E833" s="28"/>
      <c r="F833" s="28"/>
      <c r="G833" s="28"/>
      <c r="H833" s="33"/>
      <c r="I833" s="33"/>
      <c r="J833" s="5"/>
      <c r="K833" s="36"/>
      <c r="L833" s="36"/>
      <c r="M833" s="36"/>
      <c r="N833" s="33"/>
      <c r="O833" s="30"/>
      <c r="P833" s="37"/>
      <c r="Q833" s="42"/>
      <c r="R833" s="28"/>
      <c r="S833" s="28"/>
      <c r="T833" s="28"/>
      <c r="U833" s="28"/>
      <c r="V833" s="28"/>
      <c r="W833" s="29"/>
      <c r="X833" s="29"/>
      <c r="Y833" s="29"/>
      <c r="Z833" s="11"/>
    </row>
    <row r="834">
      <c r="A834" s="1"/>
      <c r="B834" s="1"/>
      <c r="C834" s="28"/>
      <c r="D834" s="28"/>
      <c r="E834" s="28"/>
      <c r="F834" s="28"/>
      <c r="G834" s="28"/>
      <c r="H834" s="33"/>
      <c r="I834" s="33"/>
      <c r="J834" s="5"/>
      <c r="K834" s="36"/>
      <c r="L834" s="36"/>
      <c r="M834" s="36"/>
      <c r="N834" s="33"/>
      <c r="O834" s="30"/>
      <c r="P834" s="37"/>
      <c r="Q834" s="42"/>
      <c r="R834" s="28"/>
      <c r="S834" s="28"/>
      <c r="T834" s="28"/>
      <c r="U834" s="28"/>
      <c r="V834" s="28"/>
      <c r="W834" s="29"/>
      <c r="X834" s="29"/>
      <c r="Y834" s="29"/>
      <c r="Z834" s="11"/>
    </row>
    <row r="835">
      <c r="A835" s="1"/>
      <c r="B835" s="1"/>
      <c r="C835" s="28"/>
      <c r="D835" s="28"/>
      <c r="E835" s="28"/>
      <c r="F835" s="28"/>
      <c r="G835" s="28"/>
      <c r="H835" s="33"/>
      <c r="I835" s="33"/>
      <c r="J835" s="5"/>
      <c r="K835" s="36"/>
      <c r="L835" s="36"/>
      <c r="M835" s="36"/>
      <c r="N835" s="33"/>
      <c r="O835" s="30"/>
      <c r="P835" s="37"/>
      <c r="Q835" s="42"/>
      <c r="R835" s="28"/>
      <c r="S835" s="28"/>
      <c r="T835" s="28"/>
      <c r="U835" s="28"/>
      <c r="V835" s="28"/>
      <c r="W835" s="29"/>
      <c r="X835" s="29"/>
      <c r="Y835" s="29"/>
      <c r="Z835" s="11"/>
    </row>
    <row r="836">
      <c r="A836" s="1"/>
      <c r="B836" s="1"/>
      <c r="C836" s="28"/>
      <c r="D836" s="28"/>
      <c r="E836" s="28"/>
      <c r="F836" s="28"/>
      <c r="G836" s="28"/>
      <c r="H836" s="33"/>
      <c r="I836" s="33"/>
      <c r="J836" s="5"/>
      <c r="K836" s="36"/>
      <c r="L836" s="36"/>
      <c r="M836" s="36"/>
      <c r="N836" s="33"/>
      <c r="O836" s="30"/>
      <c r="P836" s="37"/>
      <c r="Q836" s="42"/>
      <c r="R836" s="28"/>
      <c r="S836" s="28"/>
      <c r="T836" s="28"/>
      <c r="U836" s="28"/>
      <c r="V836" s="28"/>
      <c r="W836" s="29"/>
      <c r="X836" s="29"/>
      <c r="Y836" s="29"/>
      <c r="Z836" s="11"/>
    </row>
    <row r="837">
      <c r="A837" s="1"/>
      <c r="B837" s="1"/>
      <c r="C837" s="28"/>
      <c r="D837" s="28"/>
      <c r="E837" s="28"/>
      <c r="F837" s="28"/>
      <c r="G837" s="28"/>
      <c r="H837" s="33"/>
      <c r="I837" s="33"/>
      <c r="J837" s="5"/>
      <c r="K837" s="36"/>
      <c r="L837" s="36"/>
      <c r="M837" s="36"/>
      <c r="N837" s="33"/>
      <c r="O837" s="30"/>
      <c r="P837" s="37"/>
      <c r="Q837" s="42"/>
      <c r="R837" s="28"/>
      <c r="S837" s="28"/>
      <c r="T837" s="28"/>
      <c r="U837" s="28"/>
      <c r="V837" s="28"/>
      <c r="W837" s="29"/>
      <c r="X837" s="29"/>
      <c r="Y837" s="29"/>
      <c r="Z837" s="11"/>
    </row>
    <row r="838">
      <c r="A838" s="1"/>
      <c r="B838" s="1"/>
      <c r="C838" s="28"/>
      <c r="D838" s="28"/>
      <c r="E838" s="28"/>
      <c r="F838" s="28"/>
      <c r="G838" s="28"/>
      <c r="H838" s="33"/>
      <c r="I838" s="33"/>
      <c r="J838" s="5"/>
      <c r="K838" s="36"/>
      <c r="L838" s="36"/>
      <c r="M838" s="36"/>
      <c r="N838" s="33"/>
      <c r="O838" s="30"/>
      <c r="P838" s="37"/>
      <c r="Q838" s="42"/>
      <c r="R838" s="28"/>
      <c r="S838" s="28"/>
      <c r="T838" s="28"/>
      <c r="U838" s="28"/>
      <c r="V838" s="28"/>
      <c r="W838" s="29"/>
      <c r="X838" s="29"/>
      <c r="Y838" s="29"/>
      <c r="Z838" s="11"/>
    </row>
    <row r="839">
      <c r="A839" s="1"/>
      <c r="B839" s="1"/>
      <c r="C839" s="28"/>
      <c r="D839" s="28"/>
      <c r="E839" s="28"/>
      <c r="F839" s="28"/>
      <c r="G839" s="28"/>
      <c r="H839" s="33"/>
      <c r="I839" s="33"/>
      <c r="J839" s="5"/>
      <c r="K839" s="36"/>
      <c r="L839" s="36"/>
      <c r="M839" s="36"/>
      <c r="N839" s="33"/>
      <c r="O839" s="30"/>
      <c r="P839" s="37"/>
      <c r="Q839" s="42"/>
      <c r="R839" s="28"/>
      <c r="S839" s="28"/>
      <c r="T839" s="28"/>
      <c r="U839" s="28"/>
      <c r="V839" s="28"/>
      <c r="W839" s="29"/>
      <c r="X839" s="29"/>
      <c r="Y839" s="29"/>
      <c r="Z839" s="11"/>
    </row>
    <row r="840">
      <c r="A840" s="1"/>
      <c r="B840" s="1"/>
      <c r="C840" s="28"/>
      <c r="D840" s="28"/>
      <c r="E840" s="28"/>
      <c r="F840" s="28"/>
      <c r="G840" s="28"/>
      <c r="H840" s="33"/>
      <c r="I840" s="33"/>
      <c r="J840" s="5"/>
      <c r="K840" s="36"/>
      <c r="L840" s="36"/>
      <c r="M840" s="36"/>
      <c r="N840" s="33"/>
      <c r="O840" s="30"/>
      <c r="P840" s="37"/>
      <c r="Q840" s="42"/>
      <c r="R840" s="28"/>
      <c r="S840" s="28"/>
      <c r="T840" s="28"/>
      <c r="U840" s="28"/>
      <c r="V840" s="28"/>
      <c r="W840" s="29"/>
      <c r="X840" s="29"/>
      <c r="Y840" s="29"/>
      <c r="Z840" s="11"/>
    </row>
    <row r="841">
      <c r="A841" s="1"/>
      <c r="B841" s="1"/>
      <c r="C841" s="28"/>
      <c r="D841" s="28"/>
      <c r="E841" s="28"/>
      <c r="F841" s="28"/>
      <c r="G841" s="28"/>
      <c r="H841" s="33"/>
      <c r="I841" s="33"/>
      <c r="J841" s="5"/>
      <c r="K841" s="36"/>
      <c r="L841" s="36"/>
      <c r="M841" s="36"/>
      <c r="N841" s="33"/>
      <c r="O841" s="30"/>
      <c r="P841" s="37"/>
      <c r="Q841" s="42"/>
      <c r="R841" s="28"/>
      <c r="S841" s="28"/>
      <c r="T841" s="28"/>
      <c r="U841" s="28"/>
      <c r="V841" s="28"/>
      <c r="W841" s="29"/>
      <c r="X841" s="29"/>
      <c r="Y841" s="29"/>
      <c r="Z841" s="11"/>
    </row>
    <row r="842">
      <c r="A842" s="1"/>
      <c r="B842" s="1"/>
      <c r="C842" s="28"/>
      <c r="D842" s="28"/>
      <c r="E842" s="28"/>
      <c r="F842" s="28"/>
      <c r="G842" s="28"/>
      <c r="H842" s="33"/>
      <c r="I842" s="33"/>
      <c r="J842" s="5"/>
      <c r="K842" s="36"/>
      <c r="L842" s="36"/>
      <c r="M842" s="36"/>
      <c r="N842" s="33"/>
      <c r="O842" s="30"/>
      <c r="P842" s="37"/>
      <c r="Q842" s="42"/>
      <c r="R842" s="28"/>
      <c r="S842" s="28"/>
      <c r="T842" s="28"/>
      <c r="U842" s="28"/>
      <c r="V842" s="28"/>
      <c r="W842" s="29"/>
      <c r="X842" s="29"/>
      <c r="Y842" s="29"/>
      <c r="Z842" s="11"/>
    </row>
    <row r="843">
      <c r="A843" s="1"/>
      <c r="B843" s="1"/>
      <c r="C843" s="28"/>
      <c r="D843" s="28"/>
      <c r="E843" s="28"/>
      <c r="F843" s="28"/>
      <c r="G843" s="28"/>
      <c r="H843" s="33"/>
      <c r="I843" s="33"/>
      <c r="J843" s="5"/>
      <c r="K843" s="36"/>
      <c r="L843" s="36"/>
      <c r="M843" s="36"/>
      <c r="N843" s="33"/>
      <c r="O843" s="30"/>
      <c r="P843" s="37"/>
      <c r="Q843" s="42"/>
      <c r="R843" s="28"/>
      <c r="S843" s="28"/>
      <c r="T843" s="28"/>
      <c r="U843" s="28"/>
      <c r="V843" s="28"/>
      <c r="W843" s="29"/>
      <c r="X843" s="29"/>
      <c r="Y843" s="29"/>
      <c r="Z843" s="11"/>
    </row>
    <row r="844">
      <c r="A844" s="1"/>
      <c r="B844" s="1"/>
      <c r="C844" s="28"/>
      <c r="D844" s="28"/>
      <c r="E844" s="28"/>
      <c r="F844" s="28"/>
      <c r="G844" s="28"/>
      <c r="H844" s="33"/>
      <c r="I844" s="33"/>
      <c r="J844" s="5"/>
      <c r="K844" s="36"/>
      <c r="L844" s="36"/>
      <c r="M844" s="36"/>
      <c r="N844" s="33"/>
      <c r="O844" s="30"/>
      <c r="P844" s="37"/>
      <c r="Q844" s="42"/>
      <c r="R844" s="28"/>
      <c r="S844" s="28"/>
      <c r="T844" s="28"/>
      <c r="U844" s="28"/>
      <c r="V844" s="28"/>
      <c r="W844" s="29"/>
      <c r="X844" s="29"/>
      <c r="Y844" s="29"/>
      <c r="Z844" s="11"/>
    </row>
    <row r="845">
      <c r="A845" s="1"/>
      <c r="B845" s="1"/>
      <c r="C845" s="28"/>
      <c r="D845" s="28"/>
      <c r="E845" s="28"/>
      <c r="F845" s="28"/>
      <c r="G845" s="28"/>
      <c r="H845" s="33"/>
      <c r="I845" s="33"/>
      <c r="J845" s="5"/>
      <c r="K845" s="36"/>
      <c r="L845" s="36"/>
      <c r="M845" s="36"/>
      <c r="N845" s="33"/>
      <c r="O845" s="30"/>
      <c r="P845" s="37"/>
      <c r="Q845" s="42"/>
      <c r="R845" s="28"/>
      <c r="S845" s="28"/>
      <c r="T845" s="28"/>
      <c r="U845" s="28"/>
      <c r="V845" s="28"/>
      <c r="W845" s="29"/>
      <c r="X845" s="29"/>
      <c r="Y845" s="29"/>
      <c r="Z845" s="11"/>
    </row>
    <row r="846">
      <c r="A846" s="1"/>
      <c r="B846" s="1"/>
      <c r="C846" s="28"/>
      <c r="D846" s="28"/>
      <c r="E846" s="28"/>
      <c r="F846" s="28"/>
      <c r="G846" s="28"/>
      <c r="H846" s="33"/>
      <c r="I846" s="33"/>
      <c r="J846" s="5"/>
      <c r="K846" s="36"/>
      <c r="L846" s="36"/>
      <c r="M846" s="36"/>
      <c r="N846" s="33"/>
      <c r="O846" s="30"/>
      <c r="P846" s="37"/>
      <c r="Q846" s="42"/>
      <c r="R846" s="28"/>
      <c r="S846" s="28"/>
      <c r="T846" s="28"/>
      <c r="U846" s="28"/>
      <c r="V846" s="28"/>
      <c r="W846" s="29"/>
      <c r="X846" s="29"/>
      <c r="Y846" s="29"/>
      <c r="Z846" s="11"/>
    </row>
    <row r="847">
      <c r="A847" s="1"/>
      <c r="B847" s="1"/>
      <c r="C847" s="28"/>
      <c r="D847" s="28"/>
      <c r="E847" s="28"/>
      <c r="F847" s="28"/>
      <c r="G847" s="28"/>
      <c r="H847" s="33"/>
      <c r="I847" s="33"/>
      <c r="J847" s="5"/>
      <c r="K847" s="36"/>
      <c r="L847" s="36"/>
      <c r="M847" s="36"/>
      <c r="N847" s="33"/>
      <c r="O847" s="30"/>
      <c r="P847" s="37"/>
      <c r="Q847" s="42"/>
      <c r="R847" s="28"/>
      <c r="S847" s="28"/>
      <c r="T847" s="28"/>
      <c r="U847" s="28"/>
      <c r="V847" s="28"/>
      <c r="W847" s="29"/>
      <c r="X847" s="29"/>
      <c r="Y847" s="29"/>
      <c r="Z847" s="11"/>
    </row>
    <row r="848">
      <c r="A848" s="1"/>
      <c r="B848" s="1"/>
      <c r="C848" s="28"/>
      <c r="D848" s="28"/>
      <c r="E848" s="28"/>
      <c r="F848" s="28"/>
      <c r="G848" s="28"/>
      <c r="H848" s="33"/>
      <c r="I848" s="33"/>
      <c r="J848" s="5"/>
      <c r="K848" s="36"/>
      <c r="L848" s="36"/>
      <c r="M848" s="36"/>
      <c r="N848" s="33"/>
      <c r="O848" s="30"/>
      <c r="P848" s="37"/>
      <c r="Q848" s="42"/>
      <c r="R848" s="28"/>
      <c r="S848" s="28"/>
      <c r="T848" s="28"/>
      <c r="U848" s="28"/>
      <c r="V848" s="28"/>
      <c r="W848" s="29"/>
      <c r="X848" s="29"/>
      <c r="Y848" s="29"/>
      <c r="Z848" s="11"/>
    </row>
    <row r="849">
      <c r="A849" s="1"/>
      <c r="B849" s="1"/>
      <c r="C849" s="28"/>
      <c r="D849" s="28"/>
      <c r="E849" s="28"/>
      <c r="F849" s="28"/>
      <c r="G849" s="28"/>
      <c r="H849" s="33"/>
      <c r="I849" s="33"/>
      <c r="J849" s="5"/>
      <c r="K849" s="36"/>
      <c r="L849" s="36"/>
      <c r="M849" s="36"/>
      <c r="N849" s="33"/>
      <c r="O849" s="30"/>
      <c r="P849" s="37"/>
      <c r="Q849" s="42"/>
      <c r="R849" s="28"/>
      <c r="S849" s="28"/>
      <c r="T849" s="28"/>
      <c r="U849" s="28"/>
      <c r="V849" s="28"/>
      <c r="W849" s="29"/>
      <c r="X849" s="29"/>
      <c r="Y849" s="29"/>
      <c r="Z849" s="11"/>
    </row>
    <row r="850">
      <c r="A850" s="1"/>
      <c r="B850" s="1"/>
      <c r="C850" s="28"/>
      <c r="D850" s="28"/>
      <c r="E850" s="28"/>
      <c r="F850" s="28"/>
      <c r="G850" s="28"/>
      <c r="H850" s="33"/>
      <c r="I850" s="33"/>
      <c r="J850" s="5"/>
      <c r="K850" s="36"/>
      <c r="L850" s="36"/>
      <c r="M850" s="36"/>
      <c r="N850" s="33"/>
      <c r="O850" s="30"/>
      <c r="P850" s="37"/>
      <c r="Q850" s="42"/>
      <c r="R850" s="28"/>
      <c r="S850" s="28"/>
      <c r="T850" s="28"/>
      <c r="U850" s="28"/>
      <c r="V850" s="28"/>
      <c r="W850" s="29"/>
      <c r="X850" s="29"/>
      <c r="Y850" s="29"/>
      <c r="Z850" s="11"/>
    </row>
    <row r="851">
      <c r="A851" s="1"/>
      <c r="B851" s="1"/>
      <c r="C851" s="28"/>
      <c r="D851" s="28"/>
      <c r="E851" s="28"/>
      <c r="F851" s="28"/>
      <c r="G851" s="28"/>
      <c r="H851" s="33"/>
      <c r="I851" s="33"/>
      <c r="J851" s="5"/>
      <c r="K851" s="36"/>
      <c r="L851" s="36"/>
      <c r="M851" s="36"/>
      <c r="N851" s="33"/>
      <c r="O851" s="30"/>
      <c r="P851" s="37"/>
      <c r="Q851" s="42"/>
      <c r="R851" s="28"/>
      <c r="S851" s="28"/>
      <c r="T851" s="28"/>
      <c r="U851" s="28"/>
      <c r="V851" s="28"/>
      <c r="W851" s="29"/>
      <c r="X851" s="29"/>
      <c r="Y851" s="29"/>
      <c r="Z851" s="11"/>
    </row>
    <row r="852">
      <c r="A852" s="1"/>
      <c r="B852" s="1"/>
      <c r="C852" s="28"/>
      <c r="D852" s="28"/>
      <c r="E852" s="28"/>
      <c r="F852" s="28"/>
      <c r="G852" s="28"/>
      <c r="H852" s="33"/>
      <c r="I852" s="33"/>
      <c r="J852" s="5"/>
      <c r="K852" s="36"/>
      <c r="L852" s="36"/>
      <c r="M852" s="36"/>
      <c r="N852" s="33"/>
      <c r="O852" s="30"/>
      <c r="P852" s="37"/>
      <c r="Q852" s="42"/>
      <c r="R852" s="28"/>
      <c r="S852" s="28"/>
      <c r="T852" s="28"/>
      <c r="U852" s="28"/>
      <c r="V852" s="28"/>
      <c r="W852" s="29"/>
      <c r="X852" s="29"/>
      <c r="Y852" s="29"/>
      <c r="Z852" s="11"/>
    </row>
    <row r="853">
      <c r="A853" s="1"/>
      <c r="B853" s="1"/>
      <c r="C853" s="28"/>
      <c r="D853" s="28"/>
      <c r="E853" s="28"/>
      <c r="F853" s="28"/>
      <c r="G853" s="28"/>
      <c r="H853" s="33"/>
      <c r="I853" s="33"/>
      <c r="J853" s="5"/>
      <c r="K853" s="36"/>
      <c r="L853" s="36"/>
      <c r="M853" s="36"/>
      <c r="N853" s="33"/>
      <c r="O853" s="30"/>
      <c r="P853" s="37"/>
      <c r="Q853" s="42"/>
      <c r="R853" s="28"/>
      <c r="S853" s="28"/>
      <c r="T853" s="28"/>
      <c r="U853" s="28"/>
      <c r="V853" s="28"/>
      <c r="W853" s="29"/>
      <c r="X853" s="29"/>
      <c r="Y853" s="29"/>
      <c r="Z853" s="11"/>
    </row>
    <row r="854">
      <c r="A854" s="1"/>
      <c r="B854" s="1"/>
      <c r="C854" s="28"/>
      <c r="D854" s="28"/>
      <c r="E854" s="28"/>
      <c r="F854" s="28"/>
      <c r="G854" s="28"/>
      <c r="H854" s="33"/>
      <c r="I854" s="33"/>
      <c r="J854" s="5"/>
      <c r="K854" s="36"/>
      <c r="L854" s="36"/>
      <c r="M854" s="36"/>
      <c r="N854" s="33"/>
      <c r="O854" s="30"/>
      <c r="P854" s="37"/>
      <c r="Q854" s="42"/>
      <c r="R854" s="28"/>
      <c r="S854" s="28"/>
      <c r="T854" s="28"/>
      <c r="U854" s="28"/>
      <c r="V854" s="28"/>
      <c r="W854" s="29"/>
      <c r="X854" s="29"/>
      <c r="Y854" s="29"/>
      <c r="Z854" s="11"/>
    </row>
    <row r="855">
      <c r="A855" s="1"/>
      <c r="B855" s="1"/>
      <c r="C855" s="28"/>
      <c r="D855" s="28"/>
      <c r="E855" s="28"/>
      <c r="F855" s="28"/>
      <c r="G855" s="28"/>
      <c r="H855" s="33"/>
      <c r="I855" s="33"/>
      <c r="J855" s="5"/>
      <c r="K855" s="36"/>
      <c r="L855" s="36"/>
      <c r="M855" s="36"/>
      <c r="N855" s="33"/>
      <c r="O855" s="30"/>
      <c r="P855" s="37"/>
      <c r="Q855" s="42"/>
      <c r="R855" s="28"/>
      <c r="S855" s="28"/>
      <c r="T855" s="28"/>
      <c r="U855" s="28"/>
      <c r="V855" s="28"/>
      <c r="W855" s="29"/>
      <c r="X855" s="29"/>
      <c r="Y855" s="29"/>
      <c r="Z855" s="11"/>
    </row>
    <row r="856">
      <c r="A856" s="1"/>
      <c r="B856" s="1"/>
      <c r="C856" s="28"/>
      <c r="D856" s="28"/>
      <c r="E856" s="28"/>
      <c r="F856" s="28"/>
      <c r="G856" s="28"/>
      <c r="H856" s="33"/>
      <c r="I856" s="33"/>
      <c r="J856" s="5"/>
      <c r="K856" s="36"/>
      <c r="L856" s="36"/>
      <c r="M856" s="36"/>
      <c r="N856" s="33"/>
      <c r="O856" s="30"/>
      <c r="P856" s="37"/>
      <c r="Q856" s="42"/>
      <c r="R856" s="28"/>
      <c r="S856" s="28"/>
      <c r="T856" s="28"/>
      <c r="U856" s="28"/>
      <c r="V856" s="28"/>
      <c r="W856" s="29"/>
      <c r="X856" s="29"/>
      <c r="Y856" s="29"/>
      <c r="Z856" s="11"/>
    </row>
    <row r="857">
      <c r="A857" s="1"/>
      <c r="B857" s="1"/>
      <c r="C857" s="28"/>
      <c r="D857" s="28"/>
      <c r="E857" s="28"/>
      <c r="F857" s="28"/>
      <c r="G857" s="28"/>
      <c r="H857" s="33"/>
      <c r="I857" s="33"/>
      <c r="J857" s="5"/>
      <c r="K857" s="36"/>
      <c r="L857" s="36"/>
      <c r="M857" s="36"/>
      <c r="N857" s="33"/>
      <c r="O857" s="30"/>
      <c r="P857" s="37"/>
      <c r="Q857" s="42"/>
      <c r="R857" s="28"/>
      <c r="S857" s="28"/>
      <c r="T857" s="28"/>
      <c r="U857" s="28"/>
      <c r="V857" s="28"/>
      <c r="W857" s="29"/>
      <c r="X857" s="29"/>
      <c r="Y857" s="29"/>
      <c r="Z857" s="11"/>
    </row>
    <row r="858">
      <c r="A858" s="1"/>
      <c r="B858" s="1"/>
      <c r="C858" s="28"/>
      <c r="D858" s="28"/>
      <c r="E858" s="28"/>
      <c r="F858" s="28"/>
      <c r="G858" s="28"/>
      <c r="H858" s="33"/>
      <c r="I858" s="33"/>
      <c r="J858" s="5"/>
      <c r="K858" s="36"/>
      <c r="L858" s="36"/>
      <c r="M858" s="36"/>
      <c r="N858" s="33"/>
      <c r="O858" s="30"/>
      <c r="P858" s="37"/>
      <c r="Q858" s="42"/>
      <c r="R858" s="28"/>
      <c r="S858" s="28"/>
      <c r="T858" s="28"/>
      <c r="U858" s="28"/>
      <c r="V858" s="28"/>
      <c r="W858" s="29"/>
      <c r="X858" s="29"/>
      <c r="Y858" s="29"/>
      <c r="Z858" s="11"/>
    </row>
    <row r="859">
      <c r="A859" s="1"/>
      <c r="B859" s="1"/>
      <c r="C859" s="28"/>
      <c r="D859" s="28"/>
      <c r="E859" s="28"/>
      <c r="F859" s="28"/>
      <c r="G859" s="28"/>
      <c r="H859" s="33"/>
      <c r="I859" s="33"/>
      <c r="J859" s="5"/>
      <c r="K859" s="36"/>
      <c r="L859" s="36"/>
      <c r="M859" s="36"/>
      <c r="N859" s="33"/>
      <c r="O859" s="30"/>
      <c r="P859" s="37"/>
      <c r="Q859" s="42"/>
      <c r="R859" s="28"/>
      <c r="S859" s="28"/>
      <c r="T859" s="28"/>
      <c r="U859" s="28"/>
      <c r="V859" s="28"/>
      <c r="W859" s="29"/>
      <c r="X859" s="29"/>
      <c r="Y859" s="29"/>
      <c r="Z859" s="11"/>
    </row>
    <row r="860">
      <c r="A860" s="1"/>
      <c r="B860" s="1"/>
      <c r="C860" s="28"/>
      <c r="D860" s="28"/>
      <c r="E860" s="28"/>
      <c r="F860" s="28"/>
      <c r="G860" s="28"/>
      <c r="H860" s="33"/>
      <c r="I860" s="33"/>
      <c r="J860" s="5"/>
      <c r="K860" s="36"/>
      <c r="L860" s="36"/>
      <c r="M860" s="36"/>
      <c r="N860" s="33"/>
      <c r="O860" s="30"/>
      <c r="P860" s="37"/>
      <c r="Q860" s="42"/>
      <c r="R860" s="28"/>
      <c r="S860" s="28"/>
      <c r="T860" s="28"/>
      <c r="U860" s="28"/>
      <c r="V860" s="28"/>
      <c r="W860" s="29"/>
      <c r="X860" s="29"/>
      <c r="Y860" s="29"/>
      <c r="Z860" s="11"/>
    </row>
    <row r="861">
      <c r="A861" s="1"/>
      <c r="B861" s="1"/>
      <c r="C861" s="28"/>
      <c r="D861" s="28"/>
      <c r="E861" s="28"/>
      <c r="F861" s="28"/>
      <c r="G861" s="28"/>
      <c r="H861" s="33"/>
      <c r="I861" s="33"/>
      <c r="J861" s="5"/>
      <c r="K861" s="36"/>
      <c r="L861" s="36"/>
      <c r="M861" s="36"/>
      <c r="N861" s="33"/>
      <c r="O861" s="30"/>
      <c r="P861" s="37"/>
      <c r="Q861" s="42"/>
      <c r="R861" s="28"/>
      <c r="S861" s="28"/>
      <c r="T861" s="28"/>
      <c r="U861" s="28"/>
      <c r="V861" s="28"/>
      <c r="W861" s="29"/>
      <c r="X861" s="29"/>
      <c r="Y861" s="29"/>
      <c r="Z861" s="11"/>
    </row>
    <row r="862">
      <c r="A862" s="1"/>
      <c r="B862" s="1"/>
      <c r="C862" s="28"/>
      <c r="D862" s="28"/>
      <c r="E862" s="28"/>
      <c r="F862" s="28"/>
      <c r="G862" s="28"/>
      <c r="H862" s="33"/>
      <c r="I862" s="33"/>
      <c r="J862" s="5"/>
      <c r="K862" s="36"/>
      <c r="L862" s="36"/>
      <c r="M862" s="36"/>
      <c r="N862" s="33"/>
      <c r="O862" s="30"/>
      <c r="P862" s="37"/>
      <c r="Q862" s="42"/>
      <c r="R862" s="28"/>
      <c r="S862" s="28"/>
      <c r="T862" s="28"/>
      <c r="U862" s="28"/>
      <c r="V862" s="28"/>
      <c r="W862" s="29"/>
      <c r="X862" s="29"/>
      <c r="Y862" s="29"/>
      <c r="Z862" s="11"/>
    </row>
    <row r="863">
      <c r="A863" s="1"/>
      <c r="B863" s="1"/>
      <c r="C863" s="28"/>
      <c r="D863" s="28"/>
      <c r="E863" s="28"/>
      <c r="F863" s="28"/>
      <c r="G863" s="28"/>
      <c r="H863" s="33"/>
      <c r="I863" s="33"/>
      <c r="J863" s="5"/>
      <c r="K863" s="36"/>
      <c r="L863" s="36"/>
      <c r="M863" s="36"/>
      <c r="N863" s="33"/>
      <c r="O863" s="30"/>
      <c r="P863" s="37"/>
      <c r="Q863" s="42"/>
      <c r="R863" s="28"/>
      <c r="S863" s="28"/>
      <c r="T863" s="28"/>
      <c r="U863" s="28"/>
      <c r="V863" s="28"/>
      <c r="W863" s="29"/>
      <c r="X863" s="29"/>
      <c r="Y863" s="29"/>
      <c r="Z863" s="11"/>
    </row>
    <row r="864">
      <c r="A864" s="1"/>
      <c r="B864" s="1"/>
      <c r="C864" s="28"/>
      <c r="D864" s="28"/>
      <c r="E864" s="28"/>
      <c r="F864" s="28"/>
      <c r="G864" s="28"/>
      <c r="H864" s="33"/>
      <c r="I864" s="33"/>
      <c r="J864" s="5"/>
      <c r="K864" s="36"/>
      <c r="L864" s="36"/>
      <c r="M864" s="36"/>
      <c r="N864" s="33"/>
      <c r="O864" s="30"/>
      <c r="P864" s="37"/>
      <c r="Q864" s="42"/>
      <c r="R864" s="28"/>
      <c r="S864" s="28"/>
      <c r="T864" s="28"/>
      <c r="U864" s="28"/>
      <c r="V864" s="28"/>
      <c r="W864" s="29"/>
      <c r="X864" s="29"/>
      <c r="Y864" s="29"/>
      <c r="Z864" s="11"/>
    </row>
    <row r="865">
      <c r="A865" s="1"/>
      <c r="B865" s="1"/>
      <c r="C865" s="28"/>
      <c r="D865" s="28"/>
      <c r="E865" s="28"/>
      <c r="F865" s="28"/>
      <c r="G865" s="28"/>
      <c r="H865" s="33"/>
      <c r="I865" s="33"/>
      <c r="J865" s="5"/>
      <c r="K865" s="36"/>
      <c r="L865" s="36"/>
      <c r="M865" s="36"/>
      <c r="N865" s="33"/>
      <c r="O865" s="30"/>
      <c r="P865" s="37"/>
      <c r="Q865" s="42"/>
      <c r="R865" s="28"/>
      <c r="S865" s="28"/>
      <c r="T865" s="28"/>
      <c r="U865" s="28"/>
      <c r="V865" s="28"/>
      <c r="W865" s="29"/>
      <c r="X865" s="29"/>
      <c r="Y865" s="29"/>
      <c r="Z865" s="11"/>
    </row>
    <row r="866">
      <c r="A866" s="1"/>
      <c r="B866" s="1"/>
      <c r="C866" s="28"/>
      <c r="D866" s="28"/>
      <c r="E866" s="28"/>
      <c r="F866" s="28"/>
      <c r="G866" s="28"/>
      <c r="H866" s="33"/>
      <c r="I866" s="33"/>
      <c r="J866" s="5"/>
      <c r="K866" s="36"/>
      <c r="L866" s="36"/>
      <c r="M866" s="36"/>
      <c r="N866" s="33"/>
      <c r="O866" s="30"/>
      <c r="P866" s="37"/>
      <c r="Q866" s="42"/>
      <c r="R866" s="28"/>
      <c r="S866" s="28"/>
      <c r="T866" s="28"/>
      <c r="U866" s="28"/>
      <c r="V866" s="28"/>
      <c r="W866" s="29"/>
      <c r="X866" s="29"/>
      <c r="Y866" s="29"/>
      <c r="Z866" s="11"/>
    </row>
    <row r="867">
      <c r="A867" s="1"/>
      <c r="B867" s="1"/>
      <c r="C867" s="28"/>
      <c r="D867" s="28"/>
      <c r="E867" s="28"/>
      <c r="F867" s="28"/>
      <c r="G867" s="28"/>
      <c r="H867" s="33"/>
      <c r="I867" s="33"/>
      <c r="J867" s="5"/>
      <c r="K867" s="36"/>
      <c r="L867" s="36"/>
      <c r="M867" s="36"/>
      <c r="N867" s="33"/>
      <c r="O867" s="30"/>
      <c r="P867" s="37"/>
      <c r="Q867" s="42"/>
      <c r="R867" s="28"/>
      <c r="S867" s="28"/>
      <c r="T867" s="28"/>
      <c r="U867" s="28"/>
      <c r="V867" s="28"/>
      <c r="W867" s="29"/>
      <c r="X867" s="29"/>
      <c r="Y867" s="29"/>
      <c r="Z867" s="11"/>
    </row>
    <row r="868">
      <c r="A868" s="1"/>
      <c r="B868" s="1"/>
      <c r="C868" s="28"/>
      <c r="D868" s="28"/>
      <c r="E868" s="28"/>
      <c r="F868" s="28"/>
      <c r="G868" s="28"/>
      <c r="H868" s="33"/>
      <c r="I868" s="33"/>
      <c r="J868" s="5"/>
      <c r="K868" s="36"/>
      <c r="L868" s="36"/>
      <c r="M868" s="36"/>
      <c r="N868" s="33"/>
      <c r="O868" s="30"/>
      <c r="P868" s="37"/>
      <c r="Q868" s="42"/>
      <c r="R868" s="28"/>
      <c r="S868" s="28"/>
      <c r="T868" s="28"/>
      <c r="U868" s="28"/>
      <c r="V868" s="28"/>
      <c r="W868" s="29"/>
      <c r="X868" s="29"/>
      <c r="Y868" s="29"/>
      <c r="Z868" s="11"/>
    </row>
    <row r="869">
      <c r="A869" s="1"/>
      <c r="B869" s="1"/>
      <c r="C869" s="28"/>
      <c r="D869" s="28"/>
      <c r="E869" s="28"/>
      <c r="F869" s="28"/>
      <c r="G869" s="28"/>
      <c r="H869" s="33"/>
      <c r="I869" s="33"/>
      <c r="J869" s="5"/>
      <c r="K869" s="36"/>
      <c r="L869" s="36"/>
      <c r="M869" s="36"/>
      <c r="N869" s="33"/>
      <c r="O869" s="30"/>
      <c r="P869" s="37"/>
      <c r="Q869" s="42"/>
      <c r="R869" s="28"/>
      <c r="S869" s="28"/>
      <c r="T869" s="28"/>
      <c r="U869" s="28"/>
      <c r="V869" s="28"/>
      <c r="W869" s="29"/>
      <c r="X869" s="29"/>
      <c r="Y869" s="29"/>
      <c r="Z869" s="11"/>
    </row>
    <row r="870">
      <c r="A870" s="1"/>
      <c r="B870" s="1"/>
      <c r="C870" s="28"/>
      <c r="D870" s="28"/>
      <c r="E870" s="28"/>
      <c r="F870" s="28"/>
      <c r="G870" s="28"/>
      <c r="H870" s="33"/>
      <c r="I870" s="33"/>
      <c r="J870" s="5"/>
      <c r="K870" s="36"/>
      <c r="L870" s="36"/>
      <c r="M870" s="36"/>
      <c r="N870" s="33"/>
      <c r="O870" s="30"/>
      <c r="P870" s="37"/>
      <c r="Q870" s="42"/>
      <c r="R870" s="28"/>
      <c r="S870" s="28"/>
      <c r="T870" s="28"/>
      <c r="U870" s="28"/>
      <c r="V870" s="28"/>
      <c r="W870" s="29"/>
      <c r="X870" s="29"/>
      <c r="Y870" s="29"/>
      <c r="Z870" s="11"/>
    </row>
    <row r="871">
      <c r="A871" s="1"/>
      <c r="B871" s="1"/>
      <c r="C871" s="28"/>
      <c r="D871" s="28"/>
      <c r="E871" s="28"/>
      <c r="F871" s="28"/>
      <c r="G871" s="28"/>
      <c r="H871" s="33"/>
      <c r="I871" s="33"/>
      <c r="J871" s="5"/>
      <c r="K871" s="36"/>
      <c r="L871" s="36"/>
      <c r="M871" s="36"/>
      <c r="N871" s="33"/>
      <c r="O871" s="30"/>
      <c r="P871" s="37"/>
      <c r="Q871" s="42"/>
      <c r="R871" s="28"/>
      <c r="S871" s="28"/>
      <c r="T871" s="28"/>
      <c r="U871" s="28"/>
      <c r="V871" s="28"/>
      <c r="W871" s="29"/>
      <c r="X871" s="29"/>
      <c r="Y871" s="29"/>
      <c r="Z871" s="11"/>
    </row>
    <row r="872">
      <c r="A872" s="1"/>
      <c r="B872" s="1"/>
      <c r="C872" s="28"/>
      <c r="D872" s="28"/>
      <c r="E872" s="28"/>
      <c r="F872" s="28"/>
      <c r="G872" s="28"/>
      <c r="H872" s="33"/>
      <c r="I872" s="33"/>
      <c r="J872" s="5"/>
      <c r="K872" s="36"/>
      <c r="L872" s="36"/>
      <c r="M872" s="36"/>
      <c r="N872" s="33"/>
      <c r="O872" s="30"/>
      <c r="P872" s="37"/>
      <c r="Q872" s="42"/>
      <c r="R872" s="28"/>
      <c r="S872" s="28"/>
      <c r="T872" s="28"/>
      <c r="U872" s="28"/>
      <c r="V872" s="28"/>
      <c r="W872" s="29"/>
      <c r="X872" s="29"/>
      <c r="Y872" s="29"/>
      <c r="Z872" s="11"/>
    </row>
    <row r="873">
      <c r="A873" s="1"/>
      <c r="B873" s="1"/>
      <c r="C873" s="28"/>
      <c r="D873" s="28"/>
      <c r="E873" s="28"/>
      <c r="F873" s="28"/>
      <c r="G873" s="28"/>
      <c r="H873" s="33"/>
      <c r="I873" s="33"/>
      <c r="J873" s="5"/>
      <c r="K873" s="36"/>
      <c r="L873" s="36"/>
      <c r="M873" s="36"/>
      <c r="N873" s="33"/>
      <c r="O873" s="30"/>
      <c r="P873" s="37"/>
      <c r="Q873" s="42"/>
      <c r="R873" s="28"/>
      <c r="S873" s="28"/>
      <c r="T873" s="28"/>
      <c r="U873" s="28"/>
      <c r="V873" s="28"/>
      <c r="W873" s="29"/>
      <c r="X873" s="29"/>
      <c r="Y873" s="29"/>
      <c r="Z873" s="11"/>
    </row>
    <row r="874">
      <c r="A874" s="1"/>
      <c r="B874" s="1"/>
      <c r="C874" s="28"/>
      <c r="D874" s="28"/>
      <c r="E874" s="28"/>
      <c r="F874" s="28"/>
      <c r="G874" s="28"/>
      <c r="H874" s="33"/>
      <c r="I874" s="33"/>
      <c r="J874" s="5"/>
      <c r="K874" s="36"/>
      <c r="L874" s="36"/>
      <c r="M874" s="36"/>
      <c r="N874" s="33"/>
      <c r="O874" s="30"/>
      <c r="P874" s="37"/>
      <c r="Q874" s="42"/>
      <c r="R874" s="28"/>
      <c r="S874" s="28"/>
      <c r="T874" s="28"/>
      <c r="U874" s="28"/>
      <c r="V874" s="28"/>
      <c r="W874" s="29"/>
      <c r="X874" s="29"/>
      <c r="Y874" s="29"/>
      <c r="Z874" s="11"/>
    </row>
    <row r="875">
      <c r="A875" s="1"/>
      <c r="B875" s="1"/>
      <c r="C875" s="28"/>
      <c r="D875" s="28"/>
      <c r="E875" s="28"/>
      <c r="F875" s="28"/>
      <c r="G875" s="28"/>
      <c r="H875" s="33"/>
      <c r="I875" s="33"/>
      <c r="J875" s="5"/>
      <c r="K875" s="36"/>
      <c r="L875" s="36"/>
      <c r="M875" s="36"/>
      <c r="N875" s="33"/>
      <c r="O875" s="30"/>
      <c r="P875" s="37"/>
      <c r="Q875" s="42"/>
      <c r="R875" s="28"/>
      <c r="S875" s="28"/>
      <c r="T875" s="28"/>
      <c r="U875" s="28"/>
      <c r="V875" s="28"/>
      <c r="W875" s="29"/>
      <c r="X875" s="29"/>
      <c r="Y875" s="29"/>
      <c r="Z875" s="11"/>
    </row>
    <row r="876">
      <c r="A876" s="1"/>
      <c r="B876" s="1"/>
      <c r="C876" s="28"/>
      <c r="D876" s="28"/>
      <c r="E876" s="28"/>
      <c r="F876" s="28"/>
      <c r="G876" s="28"/>
      <c r="H876" s="33"/>
      <c r="I876" s="33"/>
      <c r="J876" s="5"/>
      <c r="K876" s="36"/>
      <c r="L876" s="36"/>
      <c r="M876" s="36"/>
      <c r="N876" s="33"/>
      <c r="O876" s="30"/>
      <c r="P876" s="37"/>
      <c r="Q876" s="42"/>
      <c r="R876" s="28"/>
      <c r="S876" s="28"/>
      <c r="T876" s="28"/>
      <c r="U876" s="28"/>
      <c r="V876" s="28"/>
      <c r="W876" s="29"/>
      <c r="X876" s="29"/>
      <c r="Y876" s="29"/>
      <c r="Z876" s="11"/>
    </row>
    <row r="877">
      <c r="A877" s="1"/>
      <c r="B877" s="1"/>
      <c r="C877" s="28"/>
      <c r="D877" s="28"/>
      <c r="E877" s="28"/>
      <c r="F877" s="28"/>
      <c r="G877" s="28"/>
      <c r="H877" s="33"/>
      <c r="I877" s="33"/>
      <c r="J877" s="5"/>
      <c r="K877" s="36"/>
      <c r="L877" s="36"/>
      <c r="M877" s="36"/>
      <c r="N877" s="33"/>
      <c r="O877" s="30"/>
      <c r="P877" s="37"/>
      <c r="Q877" s="42"/>
      <c r="R877" s="28"/>
      <c r="S877" s="28"/>
      <c r="T877" s="28"/>
      <c r="U877" s="28"/>
      <c r="V877" s="28"/>
      <c r="W877" s="29"/>
      <c r="X877" s="29"/>
      <c r="Y877" s="29"/>
      <c r="Z877" s="11"/>
    </row>
    <row r="878">
      <c r="A878" s="1"/>
      <c r="B878" s="1"/>
      <c r="C878" s="28"/>
      <c r="D878" s="28"/>
      <c r="E878" s="28"/>
      <c r="F878" s="28"/>
      <c r="G878" s="28"/>
      <c r="H878" s="33"/>
      <c r="I878" s="33"/>
      <c r="J878" s="5"/>
      <c r="K878" s="36"/>
      <c r="L878" s="36"/>
      <c r="M878" s="36"/>
      <c r="N878" s="33"/>
      <c r="O878" s="30"/>
      <c r="P878" s="37"/>
      <c r="Q878" s="42"/>
      <c r="R878" s="28"/>
      <c r="S878" s="28"/>
      <c r="T878" s="28"/>
      <c r="U878" s="28"/>
      <c r="V878" s="28"/>
      <c r="W878" s="29"/>
      <c r="X878" s="29"/>
      <c r="Y878" s="29"/>
      <c r="Z878" s="11"/>
    </row>
    <row r="879">
      <c r="A879" s="1"/>
      <c r="B879" s="1"/>
      <c r="C879" s="28"/>
      <c r="D879" s="28"/>
      <c r="E879" s="28"/>
      <c r="F879" s="28"/>
      <c r="G879" s="28"/>
      <c r="H879" s="33"/>
      <c r="I879" s="33"/>
      <c r="J879" s="5"/>
      <c r="K879" s="36"/>
      <c r="L879" s="36"/>
      <c r="M879" s="36"/>
      <c r="N879" s="33"/>
      <c r="O879" s="30"/>
      <c r="P879" s="37"/>
      <c r="Q879" s="42"/>
      <c r="R879" s="28"/>
      <c r="S879" s="28"/>
      <c r="T879" s="28"/>
      <c r="U879" s="28"/>
      <c r="V879" s="28"/>
      <c r="W879" s="29"/>
      <c r="X879" s="29"/>
      <c r="Y879" s="29"/>
      <c r="Z879" s="11"/>
    </row>
    <row r="880">
      <c r="A880" s="1"/>
      <c r="B880" s="1"/>
      <c r="C880" s="28"/>
      <c r="D880" s="28"/>
      <c r="E880" s="28"/>
      <c r="F880" s="28"/>
      <c r="G880" s="28"/>
      <c r="H880" s="33"/>
      <c r="I880" s="33"/>
      <c r="J880" s="5"/>
      <c r="K880" s="36"/>
      <c r="L880" s="36"/>
      <c r="M880" s="36"/>
      <c r="N880" s="33"/>
      <c r="O880" s="30"/>
      <c r="P880" s="37"/>
      <c r="Q880" s="42"/>
      <c r="R880" s="28"/>
      <c r="S880" s="28"/>
      <c r="T880" s="28"/>
      <c r="U880" s="28"/>
      <c r="V880" s="28"/>
      <c r="W880" s="29"/>
      <c r="X880" s="29"/>
      <c r="Y880" s="29"/>
      <c r="Z880" s="11"/>
    </row>
    <row r="881">
      <c r="A881" s="1"/>
      <c r="B881" s="1"/>
      <c r="C881" s="28"/>
      <c r="D881" s="28"/>
      <c r="E881" s="28"/>
      <c r="F881" s="28"/>
      <c r="G881" s="28"/>
      <c r="H881" s="33"/>
      <c r="I881" s="33"/>
      <c r="J881" s="5"/>
      <c r="K881" s="36"/>
      <c r="L881" s="36"/>
      <c r="M881" s="36"/>
      <c r="N881" s="33"/>
      <c r="O881" s="30"/>
      <c r="P881" s="37"/>
      <c r="Q881" s="42"/>
      <c r="R881" s="28"/>
      <c r="S881" s="28"/>
      <c r="T881" s="28"/>
      <c r="U881" s="28"/>
      <c r="V881" s="28"/>
      <c r="W881" s="29"/>
      <c r="X881" s="29"/>
      <c r="Y881" s="29"/>
      <c r="Z881" s="11"/>
    </row>
    <row r="882">
      <c r="A882" s="1"/>
      <c r="B882" s="1"/>
      <c r="C882" s="28"/>
      <c r="D882" s="28"/>
      <c r="E882" s="28"/>
      <c r="F882" s="28"/>
      <c r="G882" s="28"/>
      <c r="H882" s="33"/>
      <c r="I882" s="33"/>
      <c r="J882" s="5"/>
      <c r="K882" s="36"/>
      <c r="L882" s="36"/>
      <c r="M882" s="36"/>
      <c r="N882" s="33"/>
      <c r="O882" s="30"/>
      <c r="P882" s="37"/>
      <c r="Q882" s="42"/>
      <c r="R882" s="28"/>
      <c r="S882" s="28"/>
      <c r="T882" s="28"/>
      <c r="U882" s="28"/>
      <c r="V882" s="28"/>
      <c r="W882" s="29"/>
      <c r="X882" s="29"/>
      <c r="Y882" s="29"/>
      <c r="Z882" s="11"/>
    </row>
    <row r="883">
      <c r="A883" s="1"/>
      <c r="B883" s="1"/>
      <c r="C883" s="28"/>
      <c r="D883" s="28"/>
      <c r="E883" s="28"/>
      <c r="F883" s="28"/>
      <c r="G883" s="28"/>
      <c r="H883" s="33"/>
      <c r="I883" s="33"/>
      <c r="J883" s="5"/>
      <c r="K883" s="36"/>
      <c r="L883" s="36"/>
      <c r="M883" s="36"/>
      <c r="N883" s="33"/>
      <c r="O883" s="30"/>
      <c r="P883" s="37"/>
      <c r="Q883" s="42"/>
      <c r="R883" s="28"/>
      <c r="S883" s="28"/>
      <c r="T883" s="28"/>
      <c r="U883" s="28"/>
      <c r="V883" s="28"/>
      <c r="W883" s="29"/>
      <c r="X883" s="29"/>
      <c r="Y883" s="29"/>
      <c r="Z883" s="11"/>
    </row>
    <row r="884">
      <c r="A884" s="1"/>
      <c r="B884" s="1"/>
      <c r="C884" s="28"/>
      <c r="D884" s="28"/>
      <c r="E884" s="28"/>
      <c r="F884" s="28"/>
      <c r="G884" s="28"/>
      <c r="H884" s="33"/>
      <c r="I884" s="33"/>
      <c r="J884" s="5"/>
      <c r="K884" s="36"/>
      <c r="L884" s="36"/>
      <c r="M884" s="36"/>
      <c r="N884" s="33"/>
      <c r="O884" s="30"/>
      <c r="P884" s="37"/>
      <c r="Q884" s="42"/>
      <c r="R884" s="28"/>
      <c r="S884" s="28"/>
      <c r="T884" s="28"/>
      <c r="U884" s="28"/>
      <c r="V884" s="28"/>
      <c r="W884" s="29"/>
      <c r="X884" s="29"/>
      <c r="Y884" s="29"/>
      <c r="Z884" s="11"/>
    </row>
    <row r="885">
      <c r="A885" s="1"/>
      <c r="B885" s="1"/>
      <c r="C885" s="28"/>
      <c r="D885" s="28"/>
      <c r="E885" s="28"/>
      <c r="F885" s="28"/>
      <c r="G885" s="28"/>
      <c r="H885" s="33"/>
      <c r="I885" s="33"/>
      <c r="J885" s="5"/>
      <c r="K885" s="36"/>
      <c r="L885" s="36"/>
      <c r="M885" s="36"/>
      <c r="N885" s="33"/>
      <c r="O885" s="30"/>
      <c r="P885" s="37"/>
      <c r="Q885" s="42"/>
      <c r="R885" s="28"/>
      <c r="S885" s="28"/>
      <c r="T885" s="28"/>
      <c r="U885" s="28"/>
      <c r="V885" s="28"/>
      <c r="W885" s="29"/>
      <c r="X885" s="29"/>
      <c r="Y885" s="29"/>
      <c r="Z885" s="11"/>
    </row>
    <row r="886">
      <c r="A886" s="1"/>
      <c r="B886" s="1"/>
      <c r="C886" s="28"/>
      <c r="D886" s="28"/>
      <c r="E886" s="28"/>
      <c r="F886" s="28"/>
      <c r="G886" s="28"/>
      <c r="H886" s="33"/>
      <c r="I886" s="33"/>
      <c r="J886" s="5"/>
      <c r="K886" s="36"/>
      <c r="L886" s="36"/>
      <c r="M886" s="36"/>
      <c r="N886" s="33"/>
      <c r="O886" s="30"/>
      <c r="P886" s="37"/>
      <c r="Q886" s="42"/>
      <c r="R886" s="28"/>
      <c r="S886" s="28"/>
      <c r="T886" s="28"/>
      <c r="U886" s="28"/>
      <c r="V886" s="28"/>
      <c r="W886" s="29"/>
      <c r="X886" s="29"/>
      <c r="Y886" s="29"/>
      <c r="Z886" s="11"/>
    </row>
    <row r="887">
      <c r="A887" s="1"/>
      <c r="B887" s="1"/>
      <c r="C887" s="28"/>
      <c r="D887" s="28"/>
      <c r="E887" s="28"/>
      <c r="F887" s="28"/>
      <c r="G887" s="28"/>
      <c r="H887" s="33"/>
      <c r="I887" s="33"/>
      <c r="J887" s="5"/>
      <c r="K887" s="36"/>
      <c r="L887" s="36"/>
      <c r="M887" s="36"/>
      <c r="N887" s="33"/>
      <c r="O887" s="30"/>
      <c r="P887" s="37"/>
      <c r="Q887" s="42"/>
      <c r="R887" s="28"/>
      <c r="S887" s="28"/>
      <c r="T887" s="28"/>
      <c r="U887" s="28"/>
      <c r="V887" s="28"/>
      <c r="W887" s="29"/>
      <c r="X887" s="29"/>
      <c r="Y887" s="29"/>
      <c r="Z887" s="11"/>
    </row>
    <row r="888">
      <c r="A888" s="1"/>
      <c r="B888" s="1"/>
      <c r="C888" s="28"/>
      <c r="D888" s="28"/>
      <c r="E888" s="28"/>
      <c r="F888" s="28"/>
      <c r="G888" s="28"/>
      <c r="H888" s="33"/>
      <c r="I888" s="33"/>
      <c r="J888" s="5"/>
      <c r="K888" s="36"/>
      <c r="L888" s="36"/>
      <c r="M888" s="36"/>
      <c r="N888" s="33"/>
      <c r="O888" s="30"/>
      <c r="P888" s="37"/>
      <c r="Q888" s="42"/>
      <c r="R888" s="28"/>
      <c r="S888" s="28"/>
      <c r="T888" s="28"/>
      <c r="U888" s="28"/>
      <c r="V888" s="28"/>
      <c r="W888" s="29"/>
      <c r="X888" s="29"/>
      <c r="Y888" s="29"/>
      <c r="Z888" s="11"/>
    </row>
    <row r="889">
      <c r="A889" s="1"/>
      <c r="B889" s="1"/>
      <c r="C889" s="28"/>
      <c r="D889" s="28"/>
      <c r="E889" s="28"/>
      <c r="F889" s="28"/>
      <c r="G889" s="28"/>
      <c r="H889" s="33"/>
      <c r="I889" s="33"/>
      <c r="J889" s="5"/>
      <c r="K889" s="36"/>
      <c r="L889" s="36"/>
      <c r="M889" s="36"/>
      <c r="N889" s="33"/>
      <c r="O889" s="30"/>
      <c r="P889" s="37"/>
      <c r="Q889" s="42"/>
      <c r="R889" s="28"/>
      <c r="S889" s="28"/>
      <c r="T889" s="28"/>
      <c r="U889" s="28"/>
      <c r="V889" s="28"/>
      <c r="W889" s="29"/>
      <c r="X889" s="29"/>
      <c r="Y889" s="29"/>
      <c r="Z889" s="11"/>
    </row>
    <row r="890">
      <c r="A890" s="1"/>
      <c r="B890" s="1"/>
      <c r="C890" s="28"/>
      <c r="D890" s="28"/>
      <c r="E890" s="28"/>
      <c r="F890" s="28"/>
      <c r="G890" s="28"/>
      <c r="H890" s="33"/>
      <c r="I890" s="33"/>
      <c r="J890" s="5"/>
      <c r="K890" s="36"/>
      <c r="L890" s="36"/>
      <c r="M890" s="36"/>
      <c r="N890" s="33"/>
      <c r="O890" s="30"/>
      <c r="P890" s="37"/>
      <c r="Q890" s="42"/>
      <c r="R890" s="28"/>
      <c r="S890" s="28"/>
      <c r="T890" s="28"/>
      <c r="U890" s="28"/>
      <c r="V890" s="28"/>
      <c r="W890" s="29"/>
      <c r="X890" s="29"/>
      <c r="Y890" s="29"/>
      <c r="Z890" s="11"/>
    </row>
    <row r="891">
      <c r="A891" s="1"/>
      <c r="B891" s="1"/>
      <c r="C891" s="28"/>
      <c r="D891" s="28"/>
      <c r="E891" s="28"/>
      <c r="F891" s="28"/>
      <c r="G891" s="28"/>
      <c r="H891" s="33"/>
      <c r="I891" s="33"/>
      <c r="J891" s="5"/>
      <c r="K891" s="36"/>
      <c r="L891" s="36"/>
      <c r="M891" s="36"/>
      <c r="N891" s="33"/>
      <c r="O891" s="30"/>
      <c r="P891" s="37"/>
      <c r="Q891" s="42"/>
      <c r="R891" s="28"/>
      <c r="S891" s="28"/>
      <c r="T891" s="28"/>
      <c r="U891" s="28"/>
      <c r="V891" s="28"/>
      <c r="W891" s="29"/>
      <c r="X891" s="29"/>
      <c r="Y891" s="29"/>
      <c r="Z891" s="11"/>
    </row>
    <row r="892">
      <c r="A892" s="1"/>
      <c r="B892" s="1"/>
      <c r="C892" s="28"/>
      <c r="D892" s="28"/>
      <c r="E892" s="28"/>
      <c r="F892" s="28"/>
      <c r="G892" s="28"/>
      <c r="H892" s="33"/>
      <c r="I892" s="33"/>
      <c r="J892" s="5"/>
      <c r="K892" s="36"/>
      <c r="L892" s="36"/>
      <c r="M892" s="36"/>
      <c r="N892" s="33"/>
      <c r="O892" s="30"/>
      <c r="P892" s="37"/>
      <c r="Q892" s="42"/>
      <c r="R892" s="28"/>
      <c r="S892" s="28"/>
      <c r="T892" s="28"/>
      <c r="U892" s="28"/>
      <c r="V892" s="28"/>
      <c r="W892" s="29"/>
      <c r="X892" s="29"/>
      <c r="Y892" s="29"/>
      <c r="Z892" s="11"/>
    </row>
    <row r="893">
      <c r="A893" s="1"/>
      <c r="B893" s="1"/>
      <c r="C893" s="28"/>
      <c r="D893" s="28"/>
      <c r="E893" s="28"/>
      <c r="F893" s="28"/>
      <c r="G893" s="28"/>
      <c r="H893" s="33"/>
      <c r="I893" s="33"/>
      <c r="J893" s="5"/>
      <c r="K893" s="36"/>
      <c r="L893" s="36"/>
      <c r="M893" s="36"/>
      <c r="N893" s="33"/>
      <c r="O893" s="30"/>
      <c r="P893" s="37"/>
      <c r="Q893" s="42"/>
      <c r="R893" s="28"/>
      <c r="S893" s="28"/>
      <c r="T893" s="28"/>
      <c r="U893" s="28"/>
      <c r="V893" s="28"/>
      <c r="W893" s="29"/>
      <c r="X893" s="29"/>
      <c r="Y893" s="29"/>
      <c r="Z893" s="11"/>
    </row>
    <row r="894">
      <c r="A894" s="1"/>
      <c r="B894" s="1"/>
      <c r="C894" s="28"/>
      <c r="D894" s="28"/>
      <c r="E894" s="28"/>
      <c r="F894" s="28"/>
      <c r="G894" s="28"/>
      <c r="H894" s="33"/>
      <c r="I894" s="33"/>
      <c r="J894" s="5"/>
      <c r="K894" s="36"/>
      <c r="L894" s="36"/>
      <c r="M894" s="36"/>
      <c r="N894" s="33"/>
      <c r="O894" s="30"/>
      <c r="P894" s="37"/>
      <c r="Q894" s="42"/>
      <c r="R894" s="28"/>
      <c r="S894" s="28"/>
      <c r="T894" s="28"/>
      <c r="U894" s="28"/>
      <c r="V894" s="28"/>
      <c r="W894" s="29"/>
      <c r="X894" s="29"/>
      <c r="Y894" s="29"/>
      <c r="Z894" s="11"/>
    </row>
    <row r="895">
      <c r="A895" s="1"/>
      <c r="B895" s="1"/>
      <c r="C895" s="28"/>
      <c r="D895" s="28"/>
      <c r="E895" s="28"/>
      <c r="F895" s="28"/>
      <c r="G895" s="28"/>
      <c r="H895" s="33"/>
      <c r="I895" s="33"/>
      <c r="J895" s="5"/>
      <c r="K895" s="36"/>
      <c r="L895" s="36"/>
      <c r="M895" s="36"/>
      <c r="N895" s="33"/>
      <c r="O895" s="30"/>
      <c r="P895" s="37"/>
      <c r="Q895" s="42"/>
      <c r="R895" s="28"/>
      <c r="S895" s="28"/>
      <c r="T895" s="28"/>
      <c r="U895" s="28"/>
      <c r="V895" s="28"/>
      <c r="W895" s="29"/>
      <c r="X895" s="29"/>
      <c r="Y895" s="29"/>
      <c r="Z895" s="11"/>
    </row>
    <row r="896">
      <c r="A896" s="1"/>
      <c r="B896" s="1"/>
      <c r="C896" s="28"/>
      <c r="D896" s="28"/>
      <c r="E896" s="28"/>
      <c r="F896" s="28"/>
      <c r="G896" s="28"/>
      <c r="H896" s="33"/>
      <c r="I896" s="33"/>
      <c r="J896" s="5"/>
      <c r="K896" s="36"/>
      <c r="L896" s="36"/>
      <c r="M896" s="36"/>
      <c r="N896" s="33"/>
      <c r="O896" s="30"/>
      <c r="P896" s="37"/>
      <c r="Q896" s="42"/>
      <c r="R896" s="28"/>
      <c r="S896" s="28"/>
      <c r="T896" s="28"/>
      <c r="U896" s="28"/>
      <c r="V896" s="28"/>
      <c r="W896" s="29"/>
      <c r="X896" s="29"/>
      <c r="Y896" s="29"/>
      <c r="Z896" s="11"/>
    </row>
    <row r="897">
      <c r="A897" s="1"/>
      <c r="B897" s="1"/>
      <c r="C897" s="28"/>
      <c r="D897" s="28"/>
      <c r="E897" s="28"/>
      <c r="F897" s="28"/>
      <c r="G897" s="28"/>
      <c r="H897" s="33"/>
      <c r="I897" s="33"/>
      <c r="J897" s="5"/>
      <c r="K897" s="36"/>
      <c r="L897" s="36"/>
      <c r="M897" s="36"/>
      <c r="N897" s="33"/>
      <c r="O897" s="30"/>
      <c r="P897" s="37"/>
      <c r="Q897" s="42"/>
      <c r="R897" s="28"/>
      <c r="S897" s="28"/>
      <c r="T897" s="28"/>
      <c r="U897" s="28"/>
      <c r="V897" s="28"/>
      <c r="W897" s="29"/>
      <c r="X897" s="29"/>
      <c r="Y897" s="29"/>
      <c r="Z897" s="11"/>
    </row>
    <row r="898">
      <c r="A898" s="1"/>
      <c r="B898" s="1"/>
      <c r="C898" s="28"/>
      <c r="D898" s="28"/>
      <c r="E898" s="28"/>
      <c r="F898" s="28"/>
      <c r="G898" s="28"/>
      <c r="H898" s="33"/>
      <c r="I898" s="33"/>
      <c r="J898" s="5"/>
      <c r="K898" s="36"/>
      <c r="L898" s="36"/>
      <c r="M898" s="36"/>
      <c r="N898" s="33"/>
      <c r="O898" s="30"/>
      <c r="P898" s="37"/>
      <c r="Q898" s="42"/>
      <c r="R898" s="28"/>
      <c r="S898" s="28"/>
      <c r="T898" s="28"/>
      <c r="U898" s="28"/>
      <c r="V898" s="28"/>
      <c r="W898" s="29"/>
      <c r="X898" s="29"/>
      <c r="Y898" s="29"/>
      <c r="Z898" s="11"/>
    </row>
    <row r="899">
      <c r="A899" s="1"/>
      <c r="B899" s="1"/>
      <c r="C899" s="28"/>
      <c r="D899" s="28"/>
      <c r="E899" s="28"/>
      <c r="F899" s="28"/>
      <c r="G899" s="28"/>
      <c r="H899" s="33"/>
      <c r="I899" s="33"/>
      <c r="J899" s="5"/>
      <c r="K899" s="36"/>
      <c r="L899" s="36"/>
      <c r="M899" s="36"/>
      <c r="N899" s="33"/>
      <c r="O899" s="30"/>
      <c r="P899" s="37"/>
      <c r="Q899" s="42"/>
      <c r="R899" s="28"/>
      <c r="S899" s="28"/>
      <c r="T899" s="28"/>
      <c r="U899" s="28"/>
      <c r="V899" s="28"/>
      <c r="W899" s="29"/>
      <c r="X899" s="29"/>
      <c r="Y899" s="29"/>
      <c r="Z899" s="11"/>
    </row>
    <row r="900">
      <c r="A900" s="1"/>
      <c r="B900" s="1"/>
      <c r="C900" s="28"/>
      <c r="D900" s="28"/>
      <c r="E900" s="28"/>
      <c r="F900" s="28"/>
      <c r="G900" s="28"/>
      <c r="H900" s="33"/>
      <c r="I900" s="33"/>
      <c r="J900" s="5"/>
      <c r="K900" s="36"/>
      <c r="L900" s="36"/>
      <c r="M900" s="36"/>
      <c r="N900" s="33"/>
      <c r="O900" s="30"/>
      <c r="P900" s="37"/>
      <c r="Q900" s="42"/>
      <c r="R900" s="28"/>
      <c r="S900" s="28"/>
      <c r="T900" s="28"/>
      <c r="U900" s="28"/>
      <c r="V900" s="28"/>
      <c r="W900" s="29"/>
      <c r="X900" s="29"/>
      <c r="Y900" s="29"/>
      <c r="Z900" s="11"/>
    </row>
    <row r="901">
      <c r="A901" s="1"/>
      <c r="B901" s="1"/>
      <c r="C901" s="28"/>
      <c r="D901" s="28"/>
      <c r="E901" s="28"/>
      <c r="F901" s="28"/>
      <c r="G901" s="28"/>
      <c r="H901" s="33"/>
      <c r="I901" s="33"/>
      <c r="J901" s="5"/>
      <c r="K901" s="36"/>
      <c r="L901" s="36"/>
      <c r="M901" s="36"/>
      <c r="N901" s="33"/>
      <c r="O901" s="30"/>
      <c r="P901" s="37"/>
      <c r="Q901" s="42"/>
      <c r="R901" s="28"/>
      <c r="S901" s="28"/>
      <c r="T901" s="28"/>
      <c r="U901" s="28"/>
      <c r="V901" s="28"/>
      <c r="W901" s="29"/>
      <c r="X901" s="29"/>
      <c r="Y901" s="29"/>
      <c r="Z901" s="11"/>
    </row>
    <row r="902">
      <c r="A902" s="1"/>
      <c r="B902" s="1"/>
      <c r="C902" s="28"/>
      <c r="D902" s="28"/>
      <c r="E902" s="28"/>
      <c r="F902" s="28"/>
      <c r="G902" s="28"/>
      <c r="H902" s="33"/>
      <c r="I902" s="33"/>
      <c r="J902" s="5"/>
      <c r="K902" s="36"/>
      <c r="L902" s="36"/>
      <c r="M902" s="36"/>
      <c r="N902" s="33"/>
      <c r="O902" s="30"/>
      <c r="P902" s="37"/>
      <c r="Q902" s="42"/>
      <c r="R902" s="28"/>
      <c r="S902" s="28"/>
      <c r="T902" s="28"/>
      <c r="U902" s="28"/>
      <c r="V902" s="28"/>
      <c r="W902" s="29"/>
      <c r="X902" s="29"/>
      <c r="Y902" s="29"/>
      <c r="Z902" s="11"/>
    </row>
    <row r="903">
      <c r="A903" s="1"/>
      <c r="B903" s="1"/>
      <c r="C903" s="28"/>
      <c r="D903" s="28"/>
      <c r="E903" s="28"/>
      <c r="F903" s="28"/>
      <c r="G903" s="28"/>
      <c r="H903" s="33"/>
      <c r="I903" s="33"/>
      <c r="J903" s="5"/>
      <c r="K903" s="36"/>
      <c r="L903" s="36"/>
      <c r="M903" s="36"/>
      <c r="N903" s="33"/>
      <c r="O903" s="30"/>
      <c r="P903" s="37"/>
      <c r="Q903" s="42"/>
      <c r="R903" s="28"/>
      <c r="S903" s="28"/>
      <c r="T903" s="28"/>
      <c r="U903" s="28"/>
      <c r="V903" s="28"/>
      <c r="W903" s="29"/>
      <c r="X903" s="29"/>
      <c r="Y903" s="29"/>
      <c r="Z903" s="11"/>
    </row>
    <row r="904">
      <c r="A904" s="1"/>
      <c r="B904" s="1"/>
      <c r="C904" s="28"/>
      <c r="D904" s="28"/>
      <c r="E904" s="28"/>
      <c r="F904" s="28"/>
      <c r="G904" s="28"/>
      <c r="H904" s="33"/>
      <c r="I904" s="33"/>
      <c r="J904" s="5"/>
      <c r="K904" s="36"/>
      <c r="L904" s="36"/>
      <c r="M904" s="36"/>
      <c r="N904" s="33"/>
      <c r="O904" s="30"/>
      <c r="P904" s="37"/>
      <c r="Q904" s="42"/>
      <c r="R904" s="28"/>
      <c r="S904" s="28"/>
      <c r="T904" s="28"/>
      <c r="U904" s="28"/>
      <c r="V904" s="28"/>
      <c r="W904" s="29"/>
      <c r="X904" s="29"/>
      <c r="Y904" s="29"/>
      <c r="Z904" s="11"/>
    </row>
    <row r="905">
      <c r="A905" s="1"/>
      <c r="B905" s="1"/>
      <c r="C905" s="28"/>
      <c r="D905" s="28"/>
      <c r="E905" s="28"/>
      <c r="F905" s="28"/>
      <c r="G905" s="28"/>
      <c r="H905" s="33"/>
      <c r="I905" s="33"/>
      <c r="J905" s="5"/>
      <c r="K905" s="36"/>
      <c r="L905" s="36"/>
      <c r="M905" s="36"/>
      <c r="N905" s="33"/>
      <c r="O905" s="30"/>
      <c r="P905" s="37"/>
      <c r="Q905" s="42"/>
      <c r="R905" s="28"/>
      <c r="S905" s="28"/>
      <c r="T905" s="28"/>
      <c r="U905" s="28"/>
      <c r="V905" s="28"/>
      <c r="W905" s="29"/>
      <c r="X905" s="29"/>
      <c r="Y905" s="29"/>
      <c r="Z905" s="11"/>
    </row>
    <row r="906">
      <c r="A906" s="1"/>
      <c r="B906" s="1"/>
      <c r="C906" s="28"/>
      <c r="D906" s="28"/>
      <c r="E906" s="28"/>
      <c r="F906" s="28"/>
      <c r="G906" s="28"/>
      <c r="H906" s="33"/>
      <c r="I906" s="33"/>
      <c r="J906" s="5"/>
      <c r="K906" s="36"/>
      <c r="L906" s="36"/>
      <c r="M906" s="36"/>
      <c r="N906" s="33"/>
      <c r="O906" s="30"/>
      <c r="P906" s="37"/>
      <c r="Q906" s="42"/>
      <c r="R906" s="28"/>
      <c r="S906" s="28"/>
      <c r="T906" s="28"/>
      <c r="U906" s="28"/>
      <c r="V906" s="28"/>
      <c r="W906" s="29"/>
      <c r="X906" s="29"/>
      <c r="Y906" s="29"/>
      <c r="Z906" s="11"/>
    </row>
    <row r="907">
      <c r="A907" s="1"/>
      <c r="B907" s="1"/>
      <c r="C907" s="28"/>
      <c r="D907" s="28"/>
      <c r="E907" s="28"/>
      <c r="F907" s="28"/>
      <c r="G907" s="28"/>
      <c r="H907" s="33"/>
      <c r="I907" s="33"/>
      <c r="J907" s="5"/>
      <c r="K907" s="36"/>
      <c r="L907" s="36"/>
      <c r="M907" s="36"/>
      <c r="N907" s="33"/>
      <c r="O907" s="30"/>
      <c r="P907" s="37"/>
      <c r="Q907" s="42"/>
      <c r="R907" s="28"/>
      <c r="S907" s="28"/>
      <c r="T907" s="28"/>
      <c r="U907" s="28"/>
      <c r="V907" s="28"/>
      <c r="W907" s="29"/>
      <c r="X907" s="29"/>
      <c r="Y907" s="29"/>
      <c r="Z907" s="11"/>
    </row>
    <row r="908">
      <c r="A908" s="1"/>
      <c r="B908" s="1"/>
      <c r="C908" s="28"/>
      <c r="D908" s="28"/>
      <c r="E908" s="28"/>
      <c r="F908" s="28"/>
      <c r="G908" s="28"/>
      <c r="H908" s="33"/>
      <c r="I908" s="33"/>
      <c r="J908" s="5"/>
      <c r="K908" s="36"/>
      <c r="L908" s="36"/>
      <c r="M908" s="36"/>
      <c r="N908" s="33"/>
      <c r="O908" s="30"/>
      <c r="P908" s="37"/>
      <c r="Q908" s="42"/>
      <c r="R908" s="28"/>
      <c r="S908" s="28"/>
      <c r="T908" s="28"/>
      <c r="U908" s="28"/>
      <c r="V908" s="28"/>
      <c r="W908" s="29"/>
      <c r="X908" s="29"/>
      <c r="Y908" s="29"/>
      <c r="Z908" s="11"/>
    </row>
    <row r="909">
      <c r="A909" s="1"/>
      <c r="B909" s="1"/>
      <c r="C909" s="28"/>
      <c r="D909" s="28"/>
      <c r="E909" s="28"/>
      <c r="F909" s="28"/>
      <c r="G909" s="28"/>
      <c r="H909" s="33"/>
      <c r="I909" s="33"/>
      <c r="J909" s="5"/>
      <c r="K909" s="36"/>
      <c r="L909" s="36"/>
      <c r="M909" s="36"/>
      <c r="N909" s="33"/>
      <c r="O909" s="30"/>
      <c r="P909" s="37"/>
      <c r="Q909" s="42"/>
      <c r="R909" s="28"/>
      <c r="S909" s="28"/>
      <c r="T909" s="28"/>
      <c r="U909" s="28"/>
      <c r="V909" s="28"/>
      <c r="W909" s="29"/>
      <c r="X909" s="29"/>
      <c r="Y909" s="29"/>
      <c r="Z909" s="11"/>
    </row>
    <row r="910">
      <c r="A910" s="1"/>
      <c r="B910" s="1"/>
      <c r="C910" s="28"/>
      <c r="D910" s="28"/>
      <c r="E910" s="28"/>
      <c r="F910" s="28"/>
      <c r="G910" s="28"/>
      <c r="H910" s="33"/>
      <c r="I910" s="33"/>
      <c r="J910" s="5"/>
      <c r="K910" s="36"/>
      <c r="L910" s="36"/>
      <c r="M910" s="36"/>
      <c r="N910" s="33"/>
      <c r="O910" s="30"/>
      <c r="P910" s="37"/>
      <c r="Q910" s="42"/>
      <c r="R910" s="28"/>
      <c r="S910" s="28"/>
      <c r="T910" s="28"/>
      <c r="U910" s="28"/>
      <c r="V910" s="28"/>
      <c r="W910" s="29"/>
      <c r="X910" s="29"/>
      <c r="Y910" s="29"/>
      <c r="Z910" s="11"/>
    </row>
    <row r="911">
      <c r="A911" s="1"/>
      <c r="B911" s="1"/>
      <c r="C911" s="28"/>
      <c r="D911" s="28"/>
      <c r="E911" s="28"/>
      <c r="F911" s="28"/>
      <c r="G911" s="28"/>
      <c r="H911" s="33"/>
      <c r="I911" s="33"/>
      <c r="J911" s="5"/>
      <c r="K911" s="36"/>
      <c r="L911" s="36"/>
      <c r="M911" s="36"/>
      <c r="N911" s="33"/>
      <c r="O911" s="30"/>
      <c r="P911" s="37"/>
      <c r="Q911" s="42"/>
      <c r="R911" s="28"/>
      <c r="S911" s="28"/>
      <c r="T911" s="28"/>
      <c r="U911" s="28"/>
      <c r="V911" s="28"/>
      <c r="W911" s="29"/>
      <c r="X911" s="29"/>
      <c r="Y911" s="29"/>
      <c r="Z911" s="11"/>
    </row>
    <row r="912">
      <c r="A912" s="1"/>
      <c r="B912" s="1"/>
      <c r="C912" s="28"/>
      <c r="D912" s="28"/>
      <c r="E912" s="28"/>
      <c r="F912" s="28"/>
      <c r="G912" s="28"/>
      <c r="H912" s="33"/>
      <c r="I912" s="33"/>
      <c r="J912" s="5"/>
      <c r="K912" s="36"/>
      <c r="L912" s="36"/>
      <c r="M912" s="36"/>
      <c r="N912" s="33"/>
      <c r="O912" s="30"/>
      <c r="P912" s="37"/>
      <c r="Q912" s="42"/>
      <c r="R912" s="28"/>
      <c r="S912" s="28"/>
      <c r="T912" s="28"/>
      <c r="U912" s="28"/>
      <c r="V912" s="28"/>
      <c r="W912" s="29"/>
      <c r="X912" s="29"/>
      <c r="Y912" s="29"/>
      <c r="Z912" s="11"/>
    </row>
    <row r="913">
      <c r="A913" s="1"/>
      <c r="B913" s="1"/>
      <c r="C913" s="28"/>
      <c r="D913" s="28"/>
      <c r="E913" s="28"/>
      <c r="F913" s="28"/>
      <c r="G913" s="28"/>
      <c r="H913" s="33"/>
      <c r="I913" s="33"/>
      <c r="J913" s="5"/>
      <c r="K913" s="36"/>
      <c r="L913" s="36"/>
      <c r="M913" s="36"/>
      <c r="N913" s="33"/>
      <c r="O913" s="30"/>
      <c r="P913" s="37"/>
      <c r="Q913" s="42"/>
      <c r="R913" s="28"/>
      <c r="S913" s="28"/>
      <c r="T913" s="28"/>
      <c r="U913" s="28"/>
      <c r="V913" s="28"/>
      <c r="W913" s="29"/>
      <c r="X913" s="29"/>
      <c r="Y913" s="29"/>
      <c r="Z913" s="11"/>
    </row>
    <row r="914">
      <c r="A914" s="1"/>
      <c r="B914" s="1"/>
      <c r="C914" s="28"/>
      <c r="D914" s="28"/>
      <c r="E914" s="28"/>
      <c r="F914" s="28"/>
      <c r="G914" s="28"/>
      <c r="H914" s="33"/>
      <c r="I914" s="33"/>
      <c r="J914" s="5"/>
      <c r="K914" s="36"/>
      <c r="L914" s="36"/>
      <c r="M914" s="36"/>
      <c r="N914" s="33"/>
      <c r="O914" s="30"/>
      <c r="P914" s="37"/>
      <c r="Q914" s="42"/>
      <c r="R914" s="28"/>
      <c r="S914" s="28"/>
      <c r="T914" s="28"/>
      <c r="U914" s="28"/>
      <c r="V914" s="28"/>
      <c r="W914" s="29"/>
      <c r="X914" s="29"/>
      <c r="Y914" s="29"/>
      <c r="Z914" s="11"/>
    </row>
    <row r="915">
      <c r="A915" s="1"/>
      <c r="B915" s="1"/>
      <c r="C915" s="28"/>
      <c r="D915" s="28"/>
      <c r="E915" s="28"/>
      <c r="F915" s="28"/>
      <c r="G915" s="28"/>
      <c r="H915" s="33"/>
      <c r="I915" s="33"/>
      <c r="J915" s="5"/>
      <c r="K915" s="36"/>
      <c r="L915" s="36"/>
      <c r="M915" s="36"/>
      <c r="N915" s="33"/>
      <c r="O915" s="30"/>
      <c r="P915" s="37"/>
      <c r="Q915" s="42"/>
      <c r="R915" s="28"/>
      <c r="S915" s="28"/>
      <c r="T915" s="28"/>
      <c r="U915" s="28"/>
      <c r="V915" s="28"/>
      <c r="W915" s="29"/>
      <c r="X915" s="29"/>
      <c r="Y915" s="29"/>
      <c r="Z915" s="11"/>
    </row>
    <row r="916">
      <c r="A916" s="1"/>
      <c r="B916" s="1"/>
      <c r="C916" s="28"/>
      <c r="D916" s="28"/>
      <c r="E916" s="28"/>
      <c r="F916" s="28"/>
      <c r="G916" s="28"/>
      <c r="H916" s="33"/>
      <c r="I916" s="33"/>
      <c r="J916" s="5"/>
      <c r="K916" s="36"/>
      <c r="L916" s="36"/>
      <c r="M916" s="36"/>
      <c r="N916" s="33"/>
      <c r="O916" s="30"/>
      <c r="P916" s="37"/>
      <c r="Q916" s="42"/>
      <c r="R916" s="28"/>
      <c r="S916" s="28"/>
      <c r="T916" s="28"/>
      <c r="U916" s="28"/>
      <c r="V916" s="28"/>
      <c r="W916" s="29"/>
      <c r="X916" s="29"/>
      <c r="Y916" s="29"/>
      <c r="Z916" s="11"/>
    </row>
    <row r="917">
      <c r="A917" s="1"/>
      <c r="B917" s="1"/>
      <c r="C917" s="28"/>
      <c r="D917" s="28"/>
      <c r="E917" s="28"/>
      <c r="F917" s="28"/>
      <c r="G917" s="28"/>
      <c r="H917" s="33"/>
      <c r="I917" s="33"/>
      <c r="J917" s="5"/>
      <c r="K917" s="36"/>
      <c r="L917" s="36"/>
      <c r="M917" s="36"/>
      <c r="N917" s="33"/>
      <c r="O917" s="30"/>
      <c r="P917" s="37"/>
      <c r="Q917" s="42"/>
      <c r="R917" s="28"/>
      <c r="S917" s="28"/>
      <c r="T917" s="28"/>
      <c r="U917" s="28"/>
      <c r="V917" s="28"/>
      <c r="W917" s="29"/>
      <c r="X917" s="29"/>
      <c r="Y917" s="29"/>
      <c r="Z917" s="11"/>
    </row>
    <row r="918">
      <c r="A918" s="1"/>
      <c r="B918" s="1"/>
      <c r="C918" s="28"/>
      <c r="D918" s="28"/>
      <c r="E918" s="28"/>
      <c r="F918" s="28"/>
      <c r="G918" s="28"/>
      <c r="H918" s="33"/>
      <c r="I918" s="33"/>
      <c r="J918" s="5"/>
      <c r="K918" s="36"/>
      <c r="L918" s="36"/>
      <c r="M918" s="36"/>
      <c r="N918" s="33"/>
      <c r="O918" s="30"/>
      <c r="P918" s="37"/>
      <c r="Q918" s="42"/>
      <c r="R918" s="28"/>
      <c r="S918" s="28"/>
      <c r="T918" s="28"/>
      <c r="U918" s="28"/>
      <c r="V918" s="28"/>
      <c r="W918" s="29"/>
      <c r="X918" s="29"/>
      <c r="Y918" s="29"/>
      <c r="Z918" s="11"/>
    </row>
    <row r="919">
      <c r="A919" s="1"/>
      <c r="B919" s="1"/>
      <c r="C919" s="28"/>
      <c r="D919" s="28"/>
      <c r="E919" s="28"/>
      <c r="F919" s="28"/>
      <c r="G919" s="28"/>
      <c r="H919" s="33"/>
      <c r="I919" s="33"/>
      <c r="J919" s="5"/>
      <c r="K919" s="36"/>
      <c r="L919" s="36"/>
      <c r="M919" s="36"/>
      <c r="N919" s="33"/>
      <c r="O919" s="30"/>
      <c r="P919" s="37"/>
      <c r="Q919" s="42"/>
      <c r="R919" s="28"/>
      <c r="S919" s="28"/>
      <c r="T919" s="28"/>
      <c r="U919" s="28"/>
      <c r="V919" s="28"/>
      <c r="W919" s="29"/>
      <c r="X919" s="29"/>
      <c r="Y919" s="29"/>
      <c r="Z919" s="11"/>
    </row>
    <row r="920">
      <c r="A920" s="1"/>
      <c r="B920" s="1"/>
      <c r="C920" s="28"/>
      <c r="D920" s="28"/>
      <c r="E920" s="28"/>
      <c r="F920" s="28"/>
      <c r="G920" s="28"/>
      <c r="H920" s="33"/>
      <c r="I920" s="33"/>
      <c r="J920" s="5"/>
      <c r="K920" s="36"/>
      <c r="L920" s="36"/>
      <c r="M920" s="36"/>
      <c r="N920" s="33"/>
      <c r="O920" s="30"/>
      <c r="P920" s="37"/>
      <c r="Q920" s="42"/>
      <c r="R920" s="28"/>
      <c r="S920" s="28"/>
      <c r="T920" s="28"/>
      <c r="U920" s="28"/>
      <c r="V920" s="28"/>
      <c r="W920" s="29"/>
      <c r="X920" s="29"/>
      <c r="Y920" s="29"/>
      <c r="Z920" s="11"/>
    </row>
    <row r="921">
      <c r="A921" s="1"/>
      <c r="B921" s="1"/>
      <c r="C921" s="28"/>
      <c r="D921" s="28"/>
      <c r="E921" s="28"/>
      <c r="F921" s="28"/>
      <c r="G921" s="28"/>
      <c r="H921" s="33"/>
      <c r="I921" s="33"/>
      <c r="J921" s="5"/>
      <c r="K921" s="36"/>
      <c r="L921" s="36"/>
      <c r="M921" s="36"/>
      <c r="N921" s="33"/>
      <c r="O921" s="30"/>
      <c r="P921" s="37"/>
      <c r="Q921" s="42"/>
      <c r="R921" s="28"/>
      <c r="S921" s="28"/>
      <c r="T921" s="28"/>
      <c r="U921" s="28"/>
      <c r="V921" s="28"/>
      <c r="W921" s="29"/>
      <c r="X921" s="29"/>
      <c r="Y921" s="29"/>
      <c r="Z921" s="11"/>
    </row>
    <row r="922">
      <c r="A922" s="1"/>
      <c r="B922" s="1"/>
      <c r="C922" s="28"/>
      <c r="D922" s="28"/>
      <c r="E922" s="28"/>
      <c r="F922" s="28"/>
      <c r="G922" s="28"/>
      <c r="H922" s="33"/>
      <c r="I922" s="33"/>
      <c r="J922" s="5"/>
      <c r="K922" s="36"/>
      <c r="L922" s="36"/>
      <c r="M922" s="36"/>
      <c r="N922" s="33"/>
      <c r="O922" s="30"/>
      <c r="P922" s="37"/>
      <c r="Q922" s="42"/>
      <c r="R922" s="28"/>
      <c r="S922" s="28"/>
      <c r="T922" s="28"/>
      <c r="U922" s="28"/>
      <c r="V922" s="28"/>
      <c r="W922" s="29"/>
      <c r="X922" s="29"/>
      <c r="Y922" s="29"/>
      <c r="Z922" s="11"/>
    </row>
    <row r="923">
      <c r="A923" s="1"/>
      <c r="B923" s="1"/>
      <c r="C923" s="28"/>
      <c r="D923" s="28"/>
      <c r="E923" s="28"/>
      <c r="F923" s="28"/>
      <c r="G923" s="28"/>
      <c r="H923" s="33"/>
      <c r="I923" s="33"/>
      <c r="J923" s="5"/>
      <c r="K923" s="36"/>
      <c r="L923" s="36"/>
      <c r="M923" s="36"/>
      <c r="N923" s="33"/>
      <c r="O923" s="30"/>
      <c r="P923" s="37"/>
      <c r="Q923" s="42"/>
      <c r="R923" s="28"/>
      <c r="S923" s="28"/>
      <c r="T923" s="28"/>
      <c r="U923" s="28"/>
      <c r="V923" s="28"/>
      <c r="W923" s="29"/>
      <c r="X923" s="29"/>
      <c r="Y923" s="29"/>
      <c r="Z923" s="11"/>
    </row>
    <row r="924">
      <c r="A924" s="1"/>
      <c r="B924" s="1"/>
      <c r="C924" s="28"/>
      <c r="D924" s="28"/>
      <c r="E924" s="28"/>
      <c r="F924" s="28"/>
      <c r="G924" s="28"/>
      <c r="H924" s="33"/>
      <c r="I924" s="33"/>
      <c r="J924" s="5"/>
      <c r="K924" s="36"/>
      <c r="L924" s="36"/>
      <c r="M924" s="36"/>
      <c r="N924" s="33"/>
      <c r="O924" s="30"/>
      <c r="P924" s="37"/>
      <c r="Q924" s="42"/>
      <c r="R924" s="28"/>
      <c r="S924" s="28"/>
      <c r="T924" s="28"/>
      <c r="U924" s="28"/>
      <c r="V924" s="28"/>
      <c r="W924" s="29"/>
      <c r="X924" s="29"/>
      <c r="Y924" s="29"/>
      <c r="Z924" s="11"/>
    </row>
    <row r="925">
      <c r="A925" s="1"/>
      <c r="B925" s="1"/>
      <c r="C925" s="28"/>
      <c r="D925" s="28"/>
      <c r="E925" s="28"/>
      <c r="F925" s="28"/>
      <c r="G925" s="28"/>
      <c r="H925" s="33"/>
      <c r="I925" s="33"/>
      <c r="J925" s="5"/>
      <c r="K925" s="36"/>
      <c r="L925" s="36"/>
      <c r="M925" s="36"/>
      <c r="N925" s="33"/>
      <c r="O925" s="30"/>
      <c r="P925" s="37"/>
      <c r="Q925" s="42"/>
      <c r="R925" s="28"/>
      <c r="S925" s="28"/>
      <c r="T925" s="28"/>
      <c r="U925" s="28"/>
      <c r="V925" s="28"/>
      <c r="W925" s="29"/>
      <c r="X925" s="29"/>
      <c r="Y925" s="29"/>
      <c r="Z925" s="11"/>
    </row>
    <row r="926">
      <c r="A926" s="1"/>
      <c r="B926" s="1"/>
      <c r="C926" s="28"/>
      <c r="D926" s="28"/>
      <c r="E926" s="28"/>
      <c r="F926" s="28"/>
      <c r="G926" s="28"/>
      <c r="H926" s="33"/>
      <c r="I926" s="33"/>
      <c r="J926" s="5"/>
      <c r="K926" s="36"/>
      <c r="L926" s="36"/>
      <c r="M926" s="36"/>
      <c r="N926" s="33"/>
      <c r="O926" s="30"/>
      <c r="P926" s="37"/>
      <c r="Q926" s="42"/>
      <c r="R926" s="28"/>
      <c r="S926" s="28"/>
      <c r="T926" s="28"/>
      <c r="U926" s="28"/>
      <c r="V926" s="28"/>
      <c r="W926" s="29"/>
      <c r="X926" s="29"/>
      <c r="Y926" s="29"/>
      <c r="Z926" s="11"/>
    </row>
    <row r="927">
      <c r="A927" s="1"/>
      <c r="B927" s="1"/>
      <c r="C927" s="28"/>
      <c r="D927" s="28"/>
      <c r="E927" s="28"/>
      <c r="F927" s="28"/>
      <c r="G927" s="28"/>
      <c r="H927" s="33"/>
      <c r="I927" s="33"/>
      <c r="J927" s="5"/>
      <c r="K927" s="36"/>
      <c r="L927" s="36"/>
      <c r="M927" s="36"/>
      <c r="N927" s="33"/>
      <c r="O927" s="30"/>
      <c r="P927" s="37"/>
      <c r="Q927" s="42"/>
      <c r="R927" s="28"/>
      <c r="S927" s="28"/>
      <c r="T927" s="28"/>
      <c r="U927" s="28"/>
      <c r="V927" s="28"/>
      <c r="W927" s="29"/>
      <c r="X927" s="29"/>
      <c r="Y927" s="29"/>
      <c r="Z927" s="11"/>
    </row>
    <row r="928">
      <c r="A928" s="1"/>
      <c r="B928" s="1"/>
      <c r="C928" s="28"/>
      <c r="D928" s="28"/>
      <c r="E928" s="28"/>
      <c r="F928" s="28"/>
      <c r="G928" s="28"/>
      <c r="H928" s="33"/>
      <c r="I928" s="33"/>
      <c r="J928" s="5"/>
      <c r="K928" s="36"/>
      <c r="L928" s="36"/>
      <c r="M928" s="36"/>
      <c r="N928" s="33"/>
      <c r="O928" s="30"/>
      <c r="P928" s="37"/>
      <c r="Q928" s="42"/>
      <c r="R928" s="28"/>
      <c r="S928" s="28"/>
      <c r="T928" s="28"/>
      <c r="U928" s="28"/>
      <c r="V928" s="28"/>
      <c r="W928" s="29"/>
      <c r="X928" s="29"/>
      <c r="Y928" s="29"/>
      <c r="Z928" s="11"/>
    </row>
    <row r="929">
      <c r="A929" s="1"/>
      <c r="B929" s="1"/>
      <c r="C929" s="28"/>
      <c r="D929" s="28"/>
      <c r="E929" s="28"/>
      <c r="F929" s="28"/>
      <c r="G929" s="28"/>
      <c r="H929" s="33"/>
      <c r="I929" s="33"/>
      <c r="J929" s="5"/>
      <c r="K929" s="36"/>
      <c r="L929" s="36"/>
      <c r="M929" s="36"/>
      <c r="N929" s="33"/>
      <c r="O929" s="30"/>
      <c r="P929" s="37"/>
      <c r="Q929" s="42"/>
      <c r="R929" s="28"/>
      <c r="S929" s="28"/>
      <c r="T929" s="28"/>
      <c r="U929" s="28"/>
      <c r="V929" s="28"/>
      <c r="W929" s="29"/>
      <c r="X929" s="29"/>
      <c r="Y929" s="29"/>
      <c r="Z929" s="11"/>
    </row>
    <row r="930">
      <c r="A930" s="1"/>
      <c r="B930" s="1"/>
      <c r="C930" s="28"/>
      <c r="D930" s="28"/>
      <c r="E930" s="28"/>
      <c r="F930" s="28"/>
      <c r="G930" s="28"/>
      <c r="H930" s="33"/>
      <c r="I930" s="33"/>
      <c r="J930" s="5"/>
      <c r="K930" s="36"/>
      <c r="L930" s="36"/>
      <c r="M930" s="36"/>
      <c r="N930" s="33"/>
      <c r="O930" s="30"/>
      <c r="P930" s="37"/>
      <c r="Q930" s="42"/>
      <c r="R930" s="28"/>
      <c r="S930" s="28"/>
      <c r="T930" s="28"/>
      <c r="U930" s="28"/>
      <c r="V930" s="28"/>
      <c r="W930" s="29"/>
      <c r="X930" s="29"/>
      <c r="Y930" s="29"/>
      <c r="Z930" s="11"/>
    </row>
    <row r="931">
      <c r="A931" s="1"/>
      <c r="B931" s="1"/>
      <c r="C931" s="28"/>
      <c r="D931" s="28"/>
      <c r="E931" s="28"/>
      <c r="F931" s="28"/>
      <c r="G931" s="28"/>
      <c r="H931" s="33"/>
      <c r="I931" s="33"/>
      <c r="J931" s="5"/>
      <c r="K931" s="36"/>
      <c r="L931" s="36"/>
      <c r="M931" s="36"/>
      <c r="N931" s="33"/>
      <c r="O931" s="30"/>
      <c r="P931" s="37"/>
      <c r="Q931" s="42"/>
      <c r="R931" s="28"/>
      <c r="S931" s="28"/>
      <c r="T931" s="28"/>
      <c r="U931" s="28"/>
      <c r="V931" s="28"/>
      <c r="W931" s="29"/>
      <c r="X931" s="29"/>
      <c r="Y931" s="29"/>
      <c r="Z931" s="11"/>
    </row>
    <row r="932">
      <c r="A932" s="1"/>
      <c r="B932" s="1"/>
      <c r="C932" s="28"/>
      <c r="D932" s="28"/>
      <c r="E932" s="28"/>
      <c r="F932" s="28"/>
      <c r="G932" s="28"/>
      <c r="H932" s="33"/>
      <c r="I932" s="33"/>
      <c r="J932" s="5"/>
      <c r="K932" s="36"/>
      <c r="L932" s="36"/>
      <c r="M932" s="36"/>
      <c r="N932" s="33"/>
      <c r="O932" s="30"/>
      <c r="P932" s="37"/>
      <c r="Q932" s="42"/>
      <c r="R932" s="28"/>
      <c r="S932" s="28"/>
      <c r="T932" s="28"/>
      <c r="U932" s="28"/>
      <c r="V932" s="28"/>
      <c r="W932" s="29"/>
      <c r="X932" s="29"/>
      <c r="Y932" s="29"/>
      <c r="Z932" s="11"/>
    </row>
    <row r="933">
      <c r="A933" s="1"/>
      <c r="B933" s="1"/>
      <c r="C933" s="28"/>
      <c r="D933" s="28"/>
      <c r="E933" s="28"/>
      <c r="F933" s="28"/>
      <c r="G933" s="28"/>
      <c r="H933" s="33"/>
      <c r="I933" s="33"/>
      <c r="J933" s="5"/>
      <c r="K933" s="36"/>
      <c r="L933" s="36"/>
      <c r="M933" s="36"/>
      <c r="N933" s="33"/>
      <c r="O933" s="30"/>
      <c r="P933" s="37"/>
      <c r="Q933" s="42"/>
      <c r="R933" s="28"/>
      <c r="S933" s="28"/>
      <c r="T933" s="28"/>
      <c r="U933" s="28"/>
      <c r="V933" s="28"/>
      <c r="W933" s="29"/>
      <c r="X933" s="29"/>
      <c r="Y933" s="29"/>
      <c r="Z933" s="11"/>
    </row>
    <row r="934">
      <c r="A934" s="1"/>
      <c r="B934" s="1"/>
      <c r="C934" s="28"/>
      <c r="D934" s="28"/>
      <c r="E934" s="28"/>
      <c r="F934" s="28"/>
      <c r="G934" s="28"/>
      <c r="H934" s="33"/>
      <c r="I934" s="33"/>
      <c r="J934" s="5"/>
      <c r="K934" s="36"/>
      <c r="L934" s="36"/>
      <c r="M934" s="36"/>
      <c r="N934" s="33"/>
      <c r="O934" s="30"/>
      <c r="P934" s="37"/>
      <c r="Q934" s="42"/>
      <c r="R934" s="28"/>
      <c r="S934" s="28"/>
      <c r="T934" s="28"/>
      <c r="U934" s="28"/>
      <c r="V934" s="28"/>
      <c r="W934" s="29"/>
      <c r="X934" s="29"/>
      <c r="Y934" s="29"/>
      <c r="Z934" s="11"/>
    </row>
    <row r="935">
      <c r="A935" s="1"/>
      <c r="B935" s="1"/>
      <c r="C935" s="28"/>
      <c r="D935" s="28"/>
      <c r="E935" s="28"/>
      <c r="F935" s="28"/>
      <c r="G935" s="28"/>
      <c r="H935" s="33"/>
      <c r="I935" s="33"/>
      <c r="J935" s="5"/>
      <c r="K935" s="36"/>
      <c r="L935" s="36"/>
      <c r="M935" s="36"/>
      <c r="N935" s="33"/>
      <c r="O935" s="30"/>
      <c r="P935" s="37"/>
      <c r="Q935" s="42"/>
      <c r="R935" s="28"/>
      <c r="S935" s="28"/>
      <c r="T935" s="28"/>
      <c r="U935" s="28"/>
      <c r="V935" s="28"/>
      <c r="W935" s="29"/>
      <c r="X935" s="29"/>
      <c r="Y935" s="29"/>
      <c r="Z935" s="11"/>
    </row>
    <row r="936">
      <c r="A936" s="1"/>
      <c r="B936" s="1"/>
      <c r="C936" s="28"/>
      <c r="D936" s="28"/>
      <c r="E936" s="28"/>
      <c r="F936" s="28"/>
      <c r="G936" s="28"/>
      <c r="H936" s="33"/>
      <c r="I936" s="33"/>
      <c r="J936" s="5"/>
      <c r="K936" s="36"/>
      <c r="L936" s="36"/>
      <c r="M936" s="36"/>
      <c r="N936" s="33"/>
      <c r="O936" s="30"/>
      <c r="P936" s="37"/>
      <c r="Q936" s="42"/>
      <c r="R936" s="28"/>
      <c r="S936" s="28"/>
      <c r="T936" s="28"/>
      <c r="U936" s="28"/>
      <c r="V936" s="28"/>
      <c r="W936" s="29"/>
      <c r="X936" s="29"/>
      <c r="Y936" s="29"/>
      <c r="Z936" s="11"/>
    </row>
    <row r="937">
      <c r="A937" s="1"/>
      <c r="B937" s="1"/>
      <c r="C937" s="28"/>
      <c r="D937" s="28"/>
      <c r="E937" s="28"/>
      <c r="F937" s="28"/>
      <c r="G937" s="28"/>
      <c r="H937" s="33"/>
      <c r="I937" s="33"/>
      <c r="J937" s="5"/>
      <c r="K937" s="36"/>
      <c r="L937" s="36"/>
      <c r="M937" s="36"/>
      <c r="N937" s="33"/>
      <c r="O937" s="30"/>
      <c r="P937" s="37"/>
      <c r="Q937" s="42"/>
      <c r="R937" s="28"/>
      <c r="S937" s="28"/>
      <c r="T937" s="28"/>
      <c r="U937" s="28"/>
      <c r="V937" s="28"/>
      <c r="W937" s="29"/>
      <c r="X937" s="29"/>
      <c r="Y937" s="29"/>
      <c r="Z937" s="11"/>
    </row>
    <row r="938">
      <c r="A938" s="1"/>
      <c r="B938" s="1"/>
      <c r="C938" s="28"/>
      <c r="D938" s="28"/>
      <c r="E938" s="28"/>
      <c r="F938" s="28"/>
      <c r="G938" s="28"/>
      <c r="H938" s="33"/>
      <c r="I938" s="33"/>
      <c r="J938" s="5"/>
      <c r="K938" s="36"/>
      <c r="L938" s="36"/>
      <c r="M938" s="36"/>
      <c r="N938" s="33"/>
      <c r="O938" s="30"/>
      <c r="P938" s="37"/>
      <c r="Q938" s="42"/>
      <c r="R938" s="28"/>
      <c r="S938" s="28"/>
      <c r="T938" s="28"/>
      <c r="U938" s="28"/>
      <c r="V938" s="28"/>
      <c r="W938" s="29"/>
      <c r="X938" s="29"/>
      <c r="Y938" s="29"/>
      <c r="Z938" s="11"/>
    </row>
    <row r="939">
      <c r="A939" s="1"/>
      <c r="B939" s="1"/>
      <c r="C939" s="28"/>
      <c r="D939" s="28"/>
      <c r="E939" s="28"/>
      <c r="F939" s="28"/>
      <c r="G939" s="28"/>
      <c r="H939" s="33"/>
      <c r="I939" s="33"/>
      <c r="J939" s="5"/>
      <c r="K939" s="36"/>
      <c r="L939" s="36"/>
      <c r="M939" s="36"/>
      <c r="N939" s="33"/>
      <c r="O939" s="30"/>
      <c r="P939" s="37"/>
      <c r="Q939" s="42"/>
      <c r="R939" s="28"/>
      <c r="S939" s="28"/>
      <c r="T939" s="28"/>
      <c r="U939" s="28"/>
      <c r="V939" s="28"/>
      <c r="W939" s="29"/>
      <c r="X939" s="29"/>
      <c r="Y939" s="29"/>
      <c r="Z939" s="11"/>
    </row>
    <row r="940">
      <c r="A940" s="1"/>
      <c r="B940" s="1"/>
      <c r="C940" s="28"/>
      <c r="D940" s="28"/>
      <c r="E940" s="28"/>
      <c r="F940" s="28"/>
      <c r="G940" s="28"/>
      <c r="H940" s="33"/>
      <c r="I940" s="33"/>
      <c r="J940" s="5"/>
      <c r="K940" s="36"/>
      <c r="L940" s="36"/>
      <c r="M940" s="36"/>
      <c r="N940" s="33"/>
      <c r="O940" s="30"/>
      <c r="P940" s="37"/>
      <c r="Q940" s="42"/>
      <c r="R940" s="28"/>
      <c r="S940" s="28"/>
      <c r="T940" s="28"/>
      <c r="U940" s="28"/>
      <c r="V940" s="28"/>
      <c r="W940" s="29"/>
      <c r="X940" s="29"/>
      <c r="Y940" s="29"/>
      <c r="Z940" s="11"/>
    </row>
    <row r="941">
      <c r="A941" s="1"/>
      <c r="B941" s="1"/>
      <c r="C941" s="28"/>
      <c r="D941" s="28"/>
      <c r="E941" s="28"/>
      <c r="F941" s="28"/>
      <c r="G941" s="28"/>
      <c r="H941" s="33"/>
      <c r="I941" s="33"/>
      <c r="J941" s="5"/>
      <c r="K941" s="36"/>
      <c r="L941" s="36"/>
      <c r="M941" s="36"/>
      <c r="N941" s="33"/>
      <c r="O941" s="30"/>
      <c r="P941" s="37"/>
      <c r="Q941" s="42"/>
      <c r="R941" s="28"/>
      <c r="S941" s="28"/>
      <c r="T941" s="28"/>
      <c r="U941" s="28"/>
      <c r="V941" s="28"/>
      <c r="W941" s="29"/>
      <c r="X941" s="29"/>
      <c r="Y941" s="29"/>
      <c r="Z941" s="11"/>
    </row>
    <row r="942">
      <c r="A942" s="1"/>
      <c r="B942" s="1"/>
      <c r="C942" s="28"/>
      <c r="D942" s="28"/>
      <c r="E942" s="28"/>
      <c r="F942" s="28"/>
      <c r="G942" s="28"/>
      <c r="H942" s="33"/>
      <c r="I942" s="33"/>
      <c r="J942" s="5"/>
      <c r="K942" s="36"/>
      <c r="L942" s="36"/>
      <c r="M942" s="36"/>
      <c r="N942" s="33"/>
      <c r="O942" s="30"/>
      <c r="P942" s="37"/>
      <c r="Q942" s="42"/>
      <c r="R942" s="28"/>
      <c r="S942" s="28"/>
      <c r="T942" s="28"/>
      <c r="U942" s="28"/>
      <c r="V942" s="28"/>
      <c r="W942" s="29"/>
      <c r="X942" s="29"/>
      <c r="Y942" s="29"/>
      <c r="Z942" s="11"/>
    </row>
    <row r="943">
      <c r="A943" s="1"/>
      <c r="B943" s="1"/>
      <c r="C943" s="28"/>
      <c r="D943" s="28"/>
      <c r="E943" s="28"/>
      <c r="F943" s="28"/>
      <c r="G943" s="28"/>
      <c r="H943" s="33"/>
      <c r="I943" s="33"/>
      <c r="J943" s="5"/>
      <c r="K943" s="36"/>
      <c r="L943" s="36"/>
      <c r="M943" s="36"/>
      <c r="N943" s="33"/>
      <c r="O943" s="30"/>
      <c r="P943" s="37"/>
      <c r="Q943" s="42"/>
      <c r="R943" s="28"/>
      <c r="S943" s="28"/>
      <c r="T943" s="28"/>
      <c r="U943" s="28"/>
      <c r="V943" s="28"/>
      <c r="W943" s="29"/>
      <c r="X943" s="29"/>
      <c r="Y943" s="29"/>
      <c r="Z943" s="11"/>
    </row>
    <row r="944">
      <c r="A944" s="1"/>
      <c r="B944" s="1"/>
      <c r="C944" s="28"/>
      <c r="D944" s="28"/>
      <c r="E944" s="28"/>
      <c r="F944" s="28"/>
      <c r="G944" s="28"/>
      <c r="H944" s="33"/>
      <c r="I944" s="33"/>
      <c r="J944" s="5"/>
      <c r="K944" s="36"/>
      <c r="L944" s="36"/>
      <c r="M944" s="36"/>
      <c r="N944" s="33"/>
      <c r="O944" s="30"/>
      <c r="P944" s="37"/>
      <c r="Q944" s="42"/>
      <c r="R944" s="28"/>
      <c r="S944" s="28"/>
      <c r="T944" s="28"/>
      <c r="U944" s="28"/>
      <c r="V944" s="28"/>
      <c r="W944" s="29"/>
      <c r="X944" s="29"/>
      <c r="Y944" s="29"/>
      <c r="Z944" s="11"/>
    </row>
    <row r="945">
      <c r="A945" s="1"/>
      <c r="B945" s="1"/>
      <c r="C945" s="28"/>
      <c r="D945" s="28"/>
      <c r="E945" s="28"/>
      <c r="F945" s="28"/>
      <c r="G945" s="28"/>
      <c r="H945" s="33"/>
      <c r="I945" s="33"/>
      <c r="J945" s="5"/>
      <c r="K945" s="36"/>
      <c r="L945" s="36"/>
      <c r="M945" s="36"/>
      <c r="N945" s="33"/>
      <c r="O945" s="30"/>
      <c r="P945" s="37"/>
      <c r="Q945" s="42"/>
      <c r="R945" s="28"/>
      <c r="S945" s="28"/>
      <c r="T945" s="28"/>
      <c r="U945" s="28"/>
      <c r="V945" s="28"/>
      <c r="W945" s="29"/>
      <c r="X945" s="29"/>
      <c r="Y945" s="29"/>
      <c r="Z945" s="11"/>
    </row>
    <row r="946">
      <c r="A946" s="1"/>
      <c r="B946" s="1"/>
      <c r="C946" s="28"/>
      <c r="D946" s="28"/>
      <c r="E946" s="28"/>
      <c r="F946" s="28"/>
      <c r="G946" s="28"/>
      <c r="H946" s="33"/>
      <c r="I946" s="33"/>
      <c r="J946" s="5"/>
      <c r="K946" s="36"/>
      <c r="L946" s="36"/>
      <c r="M946" s="36"/>
      <c r="N946" s="33"/>
      <c r="O946" s="30"/>
      <c r="P946" s="37"/>
      <c r="Q946" s="42"/>
      <c r="R946" s="28"/>
      <c r="S946" s="28"/>
      <c r="T946" s="28"/>
      <c r="U946" s="28"/>
      <c r="V946" s="28"/>
      <c r="W946" s="29"/>
      <c r="X946" s="29"/>
      <c r="Y946" s="29"/>
      <c r="Z946" s="11"/>
    </row>
    <row r="947">
      <c r="A947" s="1"/>
      <c r="B947" s="1"/>
      <c r="C947" s="28"/>
      <c r="D947" s="28"/>
      <c r="E947" s="28"/>
      <c r="F947" s="28"/>
      <c r="G947" s="28"/>
      <c r="H947" s="33"/>
      <c r="I947" s="33"/>
      <c r="J947" s="5"/>
      <c r="K947" s="36"/>
      <c r="L947" s="36"/>
      <c r="M947" s="36"/>
      <c r="N947" s="33"/>
      <c r="O947" s="30"/>
      <c r="P947" s="37"/>
      <c r="Q947" s="42"/>
      <c r="R947" s="28"/>
      <c r="S947" s="28"/>
      <c r="T947" s="28"/>
      <c r="U947" s="28"/>
      <c r="V947" s="28"/>
      <c r="W947" s="29"/>
      <c r="X947" s="29"/>
      <c r="Y947" s="29"/>
      <c r="Z947" s="11"/>
    </row>
    <row r="948">
      <c r="A948" s="1"/>
      <c r="B948" s="1"/>
      <c r="C948" s="28"/>
      <c r="D948" s="28"/>
      <c r="E948" s="28"/>
      <c r="F948" s="28"/>
      <c r="G948" s="28"/>
      <c r="H948" s="33"/>
      <c r="I948" s="33"/>
      <c r="J948" s="5"/>
      <c r="K948" s="36"/>
      <c r="L948" s="36"/>
      <c r="M948" s="36"/>
      <c r="N948" s="33"/>
      <c r="O948" s="30"/>
      <c r="P948" s="37"/>
      <c r="Q948" s="42"/>
      <c r="R948" s="28"/>
      <c r="S948" s="28"/>
      <c r="T948" s="28"/>
      <c r="U948" s="28"/>
      <c r="V948" s="28"/>
      <c r="W948" s="29"/>
      <c r="X948" s="29"/>
      <c r="Y948" s="29"/>
      <c r="Z948" s="11"/>
    </row>
    <row r="949">
      <c r="A949" s="1"/>
      <c r="B949" s="1"/>
      <c r="C949" s="28"/>
      <c r="D949" s="28"/>
      <c r="E949" s="28"/>
      <c r="F949" s="28"/>
      <c r="G949" s="28"/>
      <c r="H949" s="33"/>
      <c r="I949" s="33"/>
      <c r="J949" s="5"/>
      <c r="K949" s="36"/>
      <c r="L949" s="36"/>
      <c r="M949" s="36"/>
      <c r="N949" s="33"/>
      <c r="O949" s="30"/>
      <c r="P949" s="37"/>
      <c r="Q949" s="42"/>
      <c r="R949" s="28"/>
      <c r="S949" s="28"/>
      <c r="T949" s="28"/>
      <c r="U949" s="28"/>
      <c r="V949" s="28"/>
      <c r="W949" s="29"/>
      <c r="X949" s="29"/>
      <c r="Y949" s="29"/>
      <c r="Z949" s="11"/>
    </row>
    <row r="950">
      <c r="A950" s="1"/>
      <c r="B950" s="1"/>
      <c r="C950" s="28"/>
      <c r="D950" s="28"/>
      <c r="E950" s="28"/>
      <c r="F950" s="28"/>
      <c r="G950" s="28"/>
      <c r="H950" s="33"/>
      <c r="I950" s="33"/>
      <c r="J950" s="5"/>
      <c r="K950" s="36"/>
      <c r="L950" s="36"/>
      <c r="M950" s="36"/>
      <c r="N950" s="33"/>
      <c r="O950" s="30"/>
      <c r="P950" s="37"/>
      <c r="Q950" s="42"/>
      <c r="R950" s="28"/>
      <c r="S950" s="28"/>
      <c r="T950" s="28"/>
      <c r="U950" s="28"/>
      <c r="V950" s="28"/>
      <c r="W950" s="29"/>
      <c r="X950" s="29"/>
      <c r="Y950" s="29"/>
      <c r="Z950" s="11"/>
    </row>
    <row r="951">
      <c r="A951" s="1"/>
      <c r="B951" s="1"/>
      <c r="C951" s="28"/>
      <c r="D951" s="28"/>
      <c r="E951" s="28"/>
      <c r="F951" s="28"/>
      <c r="G951" s="28"/>
      <c r="H951" s="33"/>
      <c r="I951" s="33"/>
      <c r="J951" s="5"/>
      <c r="K951" s="36"/>
      <c r="L951" s="36"/>
      <c r="M951" s="36"/>
      <c r="N951" s="33"/>
      <c r="O951" s="30"/>
      <c r="P951" s="37"/>
      <c r="Q951" s="42"/>
      <c r="R951" s="28"/>
      <c r="S951" s="28"/>
      <c r="T951" s="28"/>
      <c r="U951" s="28"/>
      <c r="V951" s="28"/>
      <c r="W951" s="29"/>
      <c r="X951" s="29"/>
      <c r="Y951" s="29"/>
      <c r="Z951" s="11"/>
    </row>
    <row r="952">
      <c r="A952" s="1"/>
      <c r="B952" s="1"/>
      <c r="C952" s="28"/>
      <c r="D952" s="28"/>
      <c r="E952" s="28"/>
      <c r="F952" s="28"/>
      <c r="G952" s="28"/>
      <c r="H952" s="33"/>
      <c r="I952" s="33"/>
      <c r="J952" s="5"/>
      <c r="K952" s="36"/>
      <c r="L952" s="36"/>
      <c r="M952" s="36"/>
      <c r="N952" s="33"/>
      <c r="O952" s="30"/>
      <c r="P952" s="37"/>
      <c r="Q952" s="42"/>
      <c r="R952" s="28"/>
      <c r="S952" s="28"/>
      <c r="T952" s="28"/>
      <c r="U952" s="28"/>
      <c r="V952" s="28"/>
      <c r="W952" s="29"/>
      <c r="X952" s="29"/>
      <c r="Y952" s="29"/>
      <c r="Z952" s="11"/>
    </row>
    <row r="953">
      <c r="A953" s="1"/>
      <c r="B953" s="1"/>
      <c r="C953" s="28"/>
      <c r="D953" s="28"/>
      <c r="E953" s="28"/>
      <c r="F953" s="28"/>
      <c r="G953" s="28"/>
      <c r="H953" s="33"/>
      <c r="I953" s="33"/>
      <c r="J953" s="5"/>
      <c r="K953" s="36"/>
      <c r="L953" s="36"/>
      <c r="M953" s="36"/>
      <c r="N953" s="33"/>
      <c r="O953" s="30"/>
      <c r="P953" s="37"/>
      <c r="Q953" s="42"/>
      <c r="R953" s="28"/>
      <c r="S953" s="28"/>
      <c r="T953" s="28"/>
      <c r="U953" s="28"/>
      <c r="V953" s="28"/>
      <c r="W953" s="29"/>
      <c r="X953" s="29"/>
      <c r="Y953" s="29"/>
      <c r="Z953" s="11"/>
    </row>
    <row r="954">
      <c r="A954" s="1"/>
      <c r="B954" s="1"/>
      <c r="C954" s="28"/>
      <c r="D954" s="28"/>
      <c r="E954" s="28"/>
      <c r="F954" s="28"/>
      <c r="G954" s="28"/>
      <c r="H954" s="33"/>
      <c r="I954" s="33"/>
      <c r="J954" s="5"/>
      <c r="K954" s="36"/>
      <c r="L954" s="36"/>
      <c r="M954" s="36"/>
      <c r="N954" s="33"/>
      <c r="O954" s="30"/>
      <c r="P954" s="37"/>
      <c r="Q954" s="42"/>
      <c r="R954" s="28"/>
      <c r="S954" s="28"/>
      <c r="T954" s="28"/>
      <c r="U954" s="28"/>
      <c r="V954" s="28"/>
      <c r="W954" s="29"/>
      <c r="X954" s="29"/>
      <c r="Y954" s="29"/>
      <c r="Z954" s="11"/>
    </row>
    <row r="955">
      <c r="A955" s="1"/>
      <c r="B955" s="1"/>
      <c r="C955" s="28"/>
      <c r="D955" s="28"/>
      <c r="E955" s="28"/>
      <c r="F955" s="28"/>
      <c r="G955" s="28"/>
      <c r="H955" s="33"/>
      <c r="I955" s="33"/>
      <c r="J955" s="5"/>
      <c r="K955" s="36"/>
      <c r="L955" s="36"/>
      <c r="M955" s="36"/>
      <c r="N955" s="33"/>
      <c r="O955" s="30"/>
      <c r="P955" s="37"/>
      <c r="Q955" s="42"/>
      <c r="R955" s="28"/>
      <c r="S955" s="28"/>
      <c r="T955" s="28"/>
      <c r="U955" s="28"/>
      <c r="V955" s="28"/>
      <c r="W955" s="29"/>
      <c r="X955" s="29"/>
      <c r="Y955" s="29"/>
      <c r="Z955" s="11"/>
    </row>
    <row r="956">
      <c r="A956" s="1"/>
      <c r="B956" s="1"/>
      <c r="C956" s="28"/>
      <c r="D956" s="28"/>
      <c r="E956" s="28"/>
      <c r="F956" s="28"/>
      <c r="G956" s="28"/>
      <c r="H956" s="33"/>
      <c r="I956" s="33"/>
      <c r="J956" s="5"/>
      <c r="K956" s="36"/>
      <c r="L956" s="36"/>
      <c r="M956" s="36"/>
      <c r="N956" s="33"/>
      <c r="O956" s="30"/>
      <c r="P956" s="37"/>
      <c r="Q956" s="42"/>
      <c r="R956" s="28"/>
      <c r="S956" s="28"/>
      <c r="T956" s="28"/>
      <c r="U956" s="28"/>
      <c r="V956" s="28"/>
      <c r="W956" s="29"/>
      <c r="X956" s="29"/>
      <c r="Y956" s="29"/>
      <c r="Z956" s="11"/>
    </row>
    <row r="957">
      <c r="A957" s="1"/>
      <c r="B957" s="1"/>
      <c r="C957" s="28"/>
      <c r="D957" s="28"/>
      <c r="E957" s="28"/>
      <c r="F957" s="28"/>
      <c r="G957" s="28"/>
      <c r="H957" s="33"/>
      <c r="I957" s="33"/>
      <c r="J957" s="5"/>
      <c r="K957" s="36"/>
      <c r="L957" s="36"/>
      <c r="M957" s="36"/>
      <c r="N957" s="33"/>
      <c r="O957" s="30"/>
      <c r="P957" s="37"/>
      <c r="Q957" s="42"/>
      <c r="R957" s="28"/>
      <c r="S957" s="28"/>
      <c r="T957" s="28"/>
      <c r="U957" s="28"/>
      <c r="V957" s="28"/>
      <c r="W957" s="29"/>
      <c r="X957" s="29"/>
      <c r="Y957" s="29"/>
      <c r="Z957" s="11"/>
    </row>
    <row r="958">
      <c r="A958" s="1"/>
      <c r="B958" s="1"/>
      <c r="C958" s="28"/>
      <c r="D958" s="28"/>
      <c r="E958" s="28"/>
      <c r="F958" s="28"/>
      <c r="G958" s="28"/>
      <c r="H958" s="33"/>
      <c r="I958" s="33"/>
      <c r="J958" s="5"/>
      <c r="K958" s="36"/>
      <c r="L958" s="36"/>
      <c r="M958" s="36"/>
      <c r="N958" s="33"/>
      <c r="O958" s="30"/>
      <c r="P958" s="37"/>
      <c r="Q958" s="42"/>
      <c r="R958" s="28"/>
      <c r="S958" s="28"/>
      <c r="T958" s="28"/>
      <c r="U958" s="28"/>
      <c r="V958" s="28"/>
      <c r="W958" s="29"/>
      <c r="X958" s="29"/>
      <c r="Y958" s="29"/>
      <c r="Z958" s="11"/>
    </row>
    <row r="959">
      <c r="A959" s="1"/>
      <c r="B959" s="1"/>
      <c r="C959" s="28"/>
      <c r="D959" s="28"/>
      <c r="E959" s="28"/>
      <c r="F959" s="28"/>
      <c r="G959" s="28"/>
      <c r="H959" s="33"/>
      <c r="I959" s="33"/>
      <c r="J959" s="5"/>
      <c r="K959" s="36"/>
      <c r="L959" s="36"/>
      <c r="M959" s="36"/>
      <c r="N959" s="33"/>
      <c r="O959" s="30"/>
      <c r="P959" s="37"/>
      <c r="Q959" s="42"/>
      <c r="R959" s="28"/>
      <c r="S959" s="28"/>
      <c r="T959" s="28"/>
      <c r="U959" s="28"/>
      <c r="V959" s="28"/>
      <c r="W959" s="29"/>
      <c r="X959" s="29"/>
      <c r="Y959" s="29"/>
      <c r="Z959" s="11"/>
    </row>
    <row r="960">
      <c r="A960" s="1"/>
      <c r="B960" s="1"/>
      <c r="C960" s="28"/>
      <c r="D960" s="28"/>
      <c r="E960" s="28"/>
      <c r="F960" s="28"/>
      <c r="G960" s="28"/>
      <c r="H960" s="33"/>
      <c r="I960" s="33"/>
      <c r="J960" s="5"/>
      <c r="K960" s="36"/>
      <c r="L960" s="36"/>
      <c r="M960" s="36"/>
      <c r="N960" s="33"/>
      <c r="O960" s="30"/>
      <c r="P960" s="37"/>
      <c r="Q960" s="42"/>
      <c r="R960" s="28"/>
      <c r="S960" s="28"/>
      <c r="T960" s="28"/>
      <c r="U960" s="28"/>
      <c r="V960" s="28"/>
      <c r="W960" s="29"/>
      <c r="X960" s="29"/>
      <c r="Y960" s="29"/>
      <c r="Z960" s="11"/>
    </row>
    <row r="961">
      <c r="A961" s="1"/>
      <c r="B961" s="1"/>
      <c r="C961" s="28"/>
      <c r="D961" s="28"/>
      <c r="E961" s="28"/>
      <c r="F961" s="28"/>
      <c r="G961" s="28"/>
      <c r="H961" s="33"/>
      <c r="I961" s="33"/>
      <c r="J961" s="5"/>
      <c r="K961" s="36"/>
      <c r="L961" s="36"/>
      <c r="M961" s="36"/>
      <c r="N961" s="33"/>
      <c r="O961" s="30"/>
      <c r="P961" s="37"/>
      <c r="Q961" s="42"/>
      <c r="R961" s="28"/>
      <c r="S961" s="28"/>
      <c r="T961" s="28"/>
      <c r="U961" s="28"/>
      <c r="V961" s="28"/>
      <c r="W961" s="29"/>
      <c r="X961" s="29"/>
      <c r="Y961" s="29"/>
      <c r="Z961" s="11"/>
    </row>
    <row r="962">
      <c r="A962" s="1"/>
      <c r="B962" s="1"/>
      <c r="C962" s="28"/>
      <c r="D962" s="28"/>
      <c r="E962" s="28"/>
      <c r="F962" s="28"/>
      <c r="G962" s="28"/>
      <c r="H962" s="33"/>
      <c r="I962" s="33"/>
      <c r="J962" s="5"/>
      <c r="K962" s="36"/>
      <c r="L962" s="36"/>
      <c r="M962" s="36"/>
      <c r="N962" s="33"/>
      <c r="O962" s="30"/>
      <c r="P962" s="37"/>
      <c r="Q962" s="42"/>
      <c r="R962" s="28"/>
      <c r="S962" s="28"/>
      <c r="T962" s="28"/>
      <c r="U962" s="28"/>
      <c r="V962" s="28"/>
      <c r="W962" s="29"/>
      <c r="X962" s="29"/>
      <c r="Y962" s="29"/>
      <c r="Z962" s="11"/>
    </row>
    <row r="963">
      <c r="A963" s="1"/>
      <c r="B963" s="1"/>
      <c r="C963" s="28"/>
      <c r="D963" s="28"/>
      <c r="E963" s="28"/>
      <c r="F963" s="28"/>
      <c r="G963" s="28"/>
      <c r="H963" s="33"/>
      <c r="I963" s="33"/>
      <c r="J963" s="5"/>
      <c r="K963" s="36"/>
      <c r="L963" s="36"/>
      <c r="M963" s="36"/>
      <c r="N963" s="33"/>
      <c r="O963" s="30"/>
      <c r="P963" s="37"/>
      <c r="Q963" s="42"/>
      <c r="R963" s="28"/>
      <c r="S963" s="28"/>
      <c r="T963" s="28"/>
      <c r="U963" s="28"/>
      <c r="V963" s="28"/>
      <c r="W963" s="29"/>
      <c r="X963" s="29"/>
      <c r="Y963" s="29"/>
      <c r="Z963" s="11"/>
    </row>
    <row r="964">
      <c r="A964" s="1"/>
      <c r="B964" s="1"/>
      <c r="C964" s="28"/>
      <c r="D964" s="28"/>
      <c r="E964" s="28"/>
      <c r="F964" s="28"/>
      <c r="G964" s="28"/>
      <c r="H964" s="33"/>
      <c r="I964" s="33"/>
      <c r="J964" s="5"/>
      <c r="K964" s="36"/>
      <c r="L964" s="36"/>
      <c r="M964" s="36"/>
      <c r="N964" s="33"/>
      <c r="O964" s="30"/>
      <c r="P964" s="37"/>
      <c r="Q964" s="42"/>
      <c r="R964" s="28"/>
      <c r="S964" s="28"/>
      <c r="T964" s="28"/>
      <c r="U964" s="28"/>
      <c r="V964" s="28"/>
      <c r="W964" s="29"/>
      <c r="X964" s="29"/>
      <c r="Y964" s="29"/>
      <c r="Z964" s="11"/>
    </row>
    <row r="965">
      <c r="A965" s="1"/>
      <c r="B965" s="1"/>
      <c r="C965" s="28"/>
      <c r="D965" s="28"/>
      <c r="E965" s="28"/>
      <c r="F965" s="28"/>
      <c r="G965" s="28"/>
      <c r="H965" s="33"/>
      <c r="I965" s="33"/>
      <c r="J965" s="5"/>
      <c r="K965" s="36"/>
      <c r="L965" s="36"/>
      <c r="M965" s="36"/>
      <c r="N965" s="33"/>
      <c r="O965" s="30"/>
      <c r="P965" s="37"/>
      <c r="Q965" s="42"/>
      <c r="R965" s="28"/>
      <c r="S965" s="28"/>
      <c r="T965" s="28"/>
      <c r="U965" s="28"/>
      <c r="V965" s="28"/>
      <c r="W965" s="29"/>
      <c r="X965" s="29"/>
      <c r="Y965" s="29"/>
      <c r="Z965" s="11"/>
    </row>
    <row r="966">
      <c r="A966" s="1"/>
      <c r="B966" s="1"/>
      <c r="C966" s="28"/>
      <c r="D966" s="28"/>
      <c r="E966" s="28"/>
      <c r="F966" s="28"/>
      <c r="G966" s="28"/>
      <c r="H966" s="33"/>
      <c r="I966" s="33"/>
      <c r="J966" s="5"/>
      <c r="K966" s="36"/>
      <c r="L966" s="36"/>
      <c r="M966" s="36"/>
      <c r="N966" s="33"/>
      <c r="O966" s="30"/>
      <c r="P966" s="37"/>
      <c r="Q966" s="42"/>
      <c r="R966" s="28"/>
      <c r="S966" s="28"/>
      <c r="T966" s="28"/>
      <c r="U966" s="28"/>
      <c r="V966" s="28"/>
      <c r="W966" s="29"/>
      <c r="X966" s="29"/>
      <c r="Y966" s="29"/>
      <c r="Z966" s="11"/>
    </row>
    <row r="967">
      <c r="A967" s="1"/>
      <c r="B967" s="1"/>
      <c r="C967" s="28"/>
      <c r="D967" s="28"/>
      <c r="E967" s="28"/>
      <c r="F967" s="28"/>
      <c r="G967" s="28"/>
      <c r="H967" s="33"/>
      <c r="I967" s="33"/>
      <c r="J967" s="5"/>
      <c r="K967" s="36"/>
      <c r="L967" s="36"/>
      <c r="M967" s="36"/>
      <c r="N967" s="33"/>
      <c r="O967" s="30"/>
      <c r="P967" s="37"/>
      <c r="Q967" s="42"/>
      <c r="R967" s="28"/>
      <c r="S967" s="28"/>
      <c r="T967" s="28"/>
      <c r="U967" s="28"/>
      <c r="V967" s="28"/>
      <c r="W967" s="29"/>
      <c r="X967" s="29"/>
      <c r="Y967" s="29"/>
      <c r="Z967" s="11"/>
    </row>
    <row r="968">
      <c r="A968" s="1"/>
      <c r="B968" s="1"/>
      <c r="C968" s="28"/>
      <c r="D968" s="28"/>
      <c r="E968" s="28"/>
      <c r="F968" s="28"/>
      <c r="G968" s="28"/>
      <c r="H968" s="33"/>
      <c r="I968" s="33"/>
      <c r="J968" s="5"/>
      <c r="K968" s="36"/>
      <c r="L968" s="36"/>
      <c r="M968" s="36"/>
      <c r="N968" s="33"/>
      <c r="O968" s="30"/>
      <c r="P968" s="37"/>
      <c r="Q968" s="42"/>
      <c r="R968" s="28"/>
      <c r="S968" s="28"/>
      <c r="T968" s="28"/>
      <c r="U968" s="28"/>
      <c r="V968" s="28"/>
      <c r="W968" s="29"/>
      <c r="X968" s="29"/>
      <c r="Y968" s="29"/>
      <c r="Z968" s="11"/>
    </row>
    <row r="969">
      <c r="A969" s="1"/>
      <c r="B969" s="1"/>
      <c r="C969" s="28"/>
      <c r="D969" s="28"/>
      <c r="E969" s="28"/>
      <c r="F969" s="28"/>
      <c r="G969" s="28"/>
      <c r="H969" s="33"/>
      <c r="I969" s="33"/>
      <c r="J969" s="5"/>
      <c r="K969" s="36"/>
      <c r="L969" s="36"/>
      <c r="M969" s="36"/>
      <c r="N969" s="33"/>
      <c r="O969" s="30"/>
      <c r="P969" s="37"/>
      <c r="Q969" s="42"/>
      <c r="R969" s="28"/>
      <c r="S969" s="28"/>
      <c r="T969" s="28"/>
      <c r="U969" s="28"/>
      <c r="V969" s="28"/>
      <c r="W969" s="29"/>
      <c r="X969" s="29"/>
      <c r="Y969" s="29"/>
      <c r="Z969" s="11"/>
    </row>
    <row r="970">
      <c r="A970" s="1"/>
      <c r="B970" s="1"/>
      <c r="C970" s="28"/>
      <c r="D970" s="28"/>
      <c r="E970" s="28"/>
      <c r="F970" s="28"/>
      <c r="G970" s="28"/>
      <c r="H970" s="33"/>
      <c r="I970" s="33"/>
      <c r="J970" s="5"/>
      <c r="K970" s="36"/>
      <c r="L970" s="36"/>
      <c r="M970" s="36"/>
      <c r="N970" s="33"/>
      <c r="O970" s="30"/>
      <c r="P970" s="37"/>
      <c r="Q970" s="42"/>
      <c r="R970" s="28"/>
      <c r="S970" s="28"/>
      <c r="T970" s="28"/>
      <c r="U970" s="28"/>
      <c r="V970" s="28"/>
      <c r="W970" s="29"/>
      <c r="X970" s="29"/>
      <c r="Y970" s="29"/>
      <c r="Z970" s="11"/>
    </row>
    <row r="971">
      <c r="A971" s="1"/>
      <c r="B971" s="1"/>
      <c r="C971" s="28"/>
      <c r="D971" s="28"/>
      <c r="E971" s="28"/>
      <c r="F971" s="28"/>
      <c r="G971" s="28"/>
      <c r="H971" s="33"/>
      <c r="I971" s="33"/>
      <c r="J971" s="5"/>
      <c r="K971" s="36"/>
      <c r="L971" s="36"/>
      <c r="M971" s="36"/>
      <c r="N971" s="33"/>
      <c r="O971" s="30"/>
      <c r="P971" s="37"/>
      <c r="Q971" s="42"/>
      <c r="R971" s="28"/>
      <c r="S971" s="28"/>
      <c r="T971" s="28"/>
      <c r="U971" s="28"/>
      <c r="V971" s="28"/>
      <c r="W971" s="29"/>
      <c r="X971" s="29"/>
      <c r="Y971" s="29"/>
      <c r="Z971" s="11"/>
    </row>
    <row r="972">
      <c r="A972" s="1"/>
      <c r="B972" s="1"/>
      <c r="C972" s="28"/>
      <c r="D972" s="28"/>
      <c r="E972" s="28"/>
      <c r="F972" s="28"/>
      <c r="G972" s="28"/>
      <c r="H972" s="33"/>
      <c r="I972" s="33"/>
      <c r="J972" s="5"/>
      <c r="K972" s="36"/>
      <c r="L972" s="36"/>
      <c r="M972" s="36"/>
      <c r="N972" s="33"/>
      <c r="O972" s="30"/>
      <c r="P972" s="37"/>
      <c r="Q972" s="42"/>
      <c r="R972" s="28"/>
      <c r="S972" s="28"/>
      <c r="T972" s="28"/>
      <c r="U972" s="28"/>
      <c r="V972" s="28"/>
      <c r="W972" s="29"/>
      <c r="X972" s="29"/>
      <c r="Y972" s="29"/>
      <c r="Z972" s="11"/>
    </row>
    <row r="973">
      <c r="A973" s="1"/>
      <c r="B973" s="1"/>
      <c r="C973" s="28"/>
      <c r="D973" s="28"/>
      <c r="E973" s="28"/>
      <c r="F973" s="28"/>
      <c r="G973" s="28"/>
      <c r="H973" s="33"/>
      <c r="I973" s="33"/>
      <c r="J973" s="5"/>
      <c r="K973" s="36"/>
      <c r="L973" s="36"/>
      <c r="M973" s="36"/>
      <c r="N973" s="33"/>
      <c r="O973" s="30"/>
      <c r="P973" s="37"/>
      <c r="Q973" s="42"/>
      <c r="R973" s="28"/>
      <c r="S973" s="28"/>
      <c r="T973" s="28"/>
      <c r="U973" s="28"/>
      <c r="V973" s="28"/>
      <c r="W973" s="29"/>
      <c r="X973" s="29"/>
      <c r="Y973" s="29"/>
      <c r="Z973" s="11"/>
    </row>
    <row r="974">
      <c r="A974" s="1"/>
      <c r="B974" s="1"/>
      <c r="C974" s="28"/>
      <c r="D974" s="28"/>
      <c r="E974" s="28"/>
      <c r="F974" s="28"/>
      <c r="G974" s="28"/>
      <c r="H974" s="33"/>
      <c r="I974" s="33"/>
      <c r="J974" s="5"/>
      <c r="K974" s="36"/>
      <c r="L974" s="36"/>
      <c r="M974" s="36"/>
      <c r="N974" s="33"/>
      <c r="O974" s="30"/>
      <c r="P974" s="37"/>
      <c r="Q974" s="42"/>
      <c r="R974" s="28"/>
      <c r="S974" s="28"/>
      <c r="T974" s="28"/>
      <c r="U974" s="28"/>
      <c r="V974" s="28"/>
      <c r="W974" s="29"/>
      <c r="X974" s="29"/>
      <c r="Y974" s="29"/>
      <c r="Z974" s="11"/>
    </row>
    <row r="975">
      <c r="A975" s="1"/>
      <c r="B975" s="1"/>
      <c r="C975" s="28"/>
      <c r="D975" s="28"/>
      <c r="E975" s="28"/>
      <c r="F975" s="28"/>
      <c r="G975" s="28"/>
      <c r="H975" s="33"/>
      <c r="I975" s="33"/>
      <c r="J975" s="5"/>
      <c r="K975" s="36"/>
      <c r="L975" s="36"/>
      <c r="M975" s="36"/>
      <c r="N975" s="33"/>
      <c r="O975" s="30"/>
      <c r="P975" s="37"/>
      <c r="Q975" s="42"/>
      <c r="R975" s="28"/>
      <c r="S975" s="28"/>
      <c r="T975" s="28"/>
      <c r="U975" s="28"/>
      <c r="V975" s="28"/>
      <c r="W975" s="29"/>
      <c r="X975" s="29"/>
      <c r="Y975" s="29"/>
      <c r="Z975" s="11"/>
    </row>
    <row r="976">
      <c r="A976" s="1"/>
      <c r="B976" s="1"/>
      <c r="C976" s="28"/>
      <c r="D976" s="28"/>
      <c r="E976" s="28"/>
      <c r="F976" s="28"/>
      <c r="G976" s="28"/>
      <c r="H976" s="33"/>
      <c r="I976" s="33"/>
      <c r="J976" s="5"/>
      <c r="K976" s="36"/>
      <c r="L976" s="36"/>
      <c r="M976" s="36"/>
      <c r="N976" s="33"/>
      <c r="O976" s="30"/>
      <c r="P976" s="37"/>
      <c r="Q976" s="42"/>
      <c r="R976" s="28"/>
      <c r="S976" s="28"/>
      <c r="T976" s="28"/>
      <c r="U976" s="28"/>
      <c r="V976" s="28"/>
      <c r="W976" s="29"/>
      <c r="X976" s="29"/>
      <c r="Y976" s="29"/>
      <c r="Z976" s="11"/>
    </row>
    <row r="977">
      <c r="A977" s="1"/>
      <c r="B977" s="1"/>
      <c r="C977" s="28"/>
      <c r="D977" s="28"/>
      <c r="E977" s="28"/>
      <c r="F977" s="28"/>
      <c r="G977" s="28"/>
      <c r="H977" s="33"/>
      <c r="I977" s="33"/>
      <c r="J977" s="5"/>
      <c r="K977" s="36"/>
      <c r="L977" s="36"/>
      <c r="M977" s="36"/>
      <c r="N977" s="33"/>
      <c r="O977" s="30"/>
      <c r="P977" s="37"/>
      <c r="Q977" s="42"/>
      <c r="R977" s="28"/>
      <c r="S977" s="28"/>
      <c r="T977" s="28"/>
      <c r="U977" s="28"/>
      <c r="V977" s="28"/>
      <c r="W977" s="29"/>
      <c r="X977" s="29"/>
      <c r="Y977" s="29"/>
      <c r="Z977" s="11"/>
    </row>
    <row r="978">
      <c r="A978" s="1"/>
      <c r="B978" s="1"/>
      <c r="C978" s="28"/>
      <c r="D978" s="28"/>
      <c r="E978" s="28"/>
      <c r="F978" s="28"/>
      <c r="G978" s="28"/>
      <c r="H978" s="33"/>
      <c r="I978" s="33"/>
      <c r="J978" s="5"/>
      <c r="K978" s="36"/>
      <c r="L978" s="36"/>
      <c r="M978" s="36"/>
      <c r="N978" s="33"/>
      <c r="O978" s="30"/>
      <c r="P978" s="37"/>
      <c r="Q978" s="42"/>
      <c r="R978" s="28"/>
      <c r="S978" s="28"/>
      <c r="T978" s="28"/>
      <c r="U978" s="28"/>
      <c r="V978" s="28"/>
      <c r="W978" s="29"/>
      <c r="X978" s="29"/>
      <c r="Y978" s="29"/>
      <c r="Z978" s="11"/>
    </row>
    <row r="979">
      <c r="A979" s="1"/>
      <c r="B979" s="1"/>
      <c r="C979" s="28"/>
      <c r="D979" s="28"/>
      <c r="E979" s="28"/>
      <c r="F979" s="28"/>
      <c r="G979" s="28"/>
      <c r="H979" s="33"/>
      <c r="I979" s="33"/>
      <c r="J979" s="5"/>
      <c r="K979" s="36"/>
      <c r="L979" s="36"/>
      <c r="M979" s="36"/>
      <c r="N979" s="33"/>
      <c r="O979" s="30"/>
      <c r="P979" s="37"/>
      <c r="Q979" s="42"/>
      <c r="R979" s="28"/>
      <c r="S979" s="28"/>
      <c r="T979" s="28"/>
      <c r="U979" s="28"/>
      <c r="V979" s="28"/>
      <c r="W979" s="29"/>
      <c r="X979" s="29"/>
      <c r="Y979" s="29"/>
      <c r="Z979" s="11"/>
    </row>
    <row r="980">
      <c r="A980" s="1"/>
      <c r="B980" s="1"/>
      <c r="C980" s="28"/>
      <c r="D980" s="28"/>
      <c r="E980" s="28"/>
      <c r="F980" s="28"/>
      <c r="G980" s="28"/>
      <c r="H980" s="33"/>
      <c r="I980" s="33"/>
      <c r="J980" s="5"/>
      <c r="K980" s="36"/>
      <c r="L980" s="36"/>
      <c r="M980" s="36"/>
      <c r="N980" s="33"/>
      <c r="O980" s="30"/>
      <c r="P980" s="37"/>
      <c r="Q980" s="42"/>
      <c r="R980" s="28"/>
      <c r="S980" s="28"/>
      <c r="T980" s="28"/>
      <c r="U980" s="28"/>
      <c r="V980" s="28"/>
      <c r="W980" s="29"/>
      <c r="X980" s="29"/>
      <c r="Y980" s="29"/>
      <c r="Z980" s="11"/>
    </row>
    <row r="981">
      <c r="A981" s="1"/>
      <c r="B981" s="1"/>
      <c r="C981" s="28"/>
      <c r="D981" s="28"/>
      <c r="E981" s="28"/>
      <c r="F981" s="28"/>
      <c r="G981" s="28"/>
      <c r="H981" s="33"/>
      <c r="I981" s="33"/>
      <c r="J981" s="5"/>
      <c r="K981" s="36"/>
      <c r="L981" s="36"/>
      <c r="M981" s="36"/>
      <c r="N981" s="33"/>
      <c r="O981" s="30"/>
      <c r="P981" s="37"/>
      <c r="Q981" s="42"/>
      <c r="R981" s="28"/>
      <c r="S981" s="28"/>
      <c r="T981" s="28"/>
      <c r="U981" s="28"/>
      <c r="V981" s="28"/>
      <c r="W981" s="29"/>
      <c r="X981" s="29"/>
      <c r="Y981" s="29"/>
      <c r="Z981" s="11"/>
    </row>
    <row r="982">
      <c r="A982" s="1"/>
      <c r="B982" s="1"/>
      <c r="C982" s="28"/>
      <c r="D982" s="28"/>
      <c r="E982" s="28"/>
      <c r="F982" s="28"/>
      <c r="G982" s="28"/>
      <c r="H982" s="33"/>
      <c r="I982" s="33"/>
      <c r="J982" s="5"/>
      <c r="K982" s="36"/>
      <c r="L982" s="36"/>
      <c r="M982" s="36"/>
      <c r="N982" s="33"/>
      <c r="O982" s="30"/>
      <c r="P982" s="37"/>
      <c r="Q982" s="42"/>
      <c r="R982" s="28"/>
      <c r="S982" s="28"/>
      <c r="T982" s="28"/>
      <c r="U982" s="28"/>
      <c r="V982" s="28"/>
      <c r="W982" s="29"/>
      <c r="X982" s="29"/>
      <c r="Y982" s="29"/>
      <c r="Z982" s="11"/>
    </row>
    <row r="983">
      <c r="A983" s="1"/>
      <c r="B983" s="1"/>
      <c r="C983" s="28"/>
      <c r="D983" s="28"/>
      <c r="E983" s="28"/>
      <c r="F983" s="28"/>
      <c r="G983" s="28"/>
      <c r="H983" s="33"/>
      <c r="I983" s="33"/>
      <c r="J983" s="5"/>
      <c r="K983" s="36"/>
      <c r="L983" s="36"/>
      <c r="M983" s="36"/>
      <c r="N983" s="33"/>
      <c r="O983" s="30"/>
      <c r="P983" s="37"/>
      <c r="Q983" s="42"/>
      <c r="R983" s="28"/>
      <c r="S983" s="28"/>
      <c r="T983" s="28"/>
      <c r="U983" s="28"/>
      <c r="V983" s="28"/>
      <c r="W983" s="29"/>
      <c r="X983" s="29"/>
      <c r="Y983" s="29"/>
      <c r="Z983" s="11"/>
    </row>
    <row r="984">
      <c r="A984" s="1"/>
      <c r="B984" s="1"/>
      <c r="C984" s="28"/>
      <c r="D984" s="28"/>
      <c r="E984" s="28"/>
      <c r="F984" s="28"/>
      <c r="G984" s="28"/>
      <c r="H984" s="33"/>
      <c r="I984" s="33"/>
      <c r="J984" s="5"/>
      <c r="K984" s="36"/>
      <c r="L984" s="36"/>
      <c r="M984" s="36"/>
      <c r="N984" s="33"/>
      <c r="O984" s="30"/>
      <c r="P984" s="37"/>
      <c r="Q984" s="42"/>
      <c r="R984" s="28"/>
      <c r="S984" s="28"/>
      <c r="T984" s="28"/>
      <c r="U984" s="28"/>
      <c r="V984" s="28"/>
      <c r="W984" s="29"/>
      <c r="X984" s="29"/>
      <c r="Y984" s="29"/>
      <c r="Z984" s="11"/>
    </row>
    <row r="985">
      <c r="A985" s="1"/>
      <c r="B985" s="1"/>
      <c r="C985" s="28"/>
      <c r="D985" s="28"/>
      <c r="E985" s="28"/>
      <c r="F985" s="28"/>
      <c r="G985" s="28"/>
      <c r="H985" s="33"/>
      <c r="I985" s="33"/>
      <c r="J985" s="5"/>
      <c r="K985" s="36"/>
      <c r="L985" s="36"/>
      <c r="M985" s="36"/>
      <c r="N985" s="33"/>
      <c r="O985" s="30"/>
      <c r="P985" s="37"/>
      <c r="Q985" s="42"/>
      <c r="R985" s="28"/>
      <c r="S985" s="28"/>
      <c r="T985" s="28"/>
      <c r="U985" s="28"/>
      <c r="V985" s="28"/>
      <c r="W985" s="29"/>
      <c r="X985" s="29"/>
      <c r="Y985" s="29"/>
      <c r="Z985" s="11"/>
    </row>
    <row r="986">
      <c r="A986" s="1"/>
      <c r="B986" s="1"/>
      <c r="C986" s="28"/>
      <c r="D986" s="28"/>
      <c r="E986" s="28"/>
      <c r="F986" s="28"/>
      <c r="G986" s="28"/>
      <c r="H986" s="33"/>
      <c r="I986" s="33"/>
      <c r="J986" s="5"/>
      <c r="K986" s="36"/>
      <c r="L986" s="36"/>
      <c r="M986" s="36"/>
      <c r="N986" s="33"/>
      <c r="O986" s="30"/>
      <c r="P986" s="37"/>
      <c r="Q986" s="42"/>
      <c r="R986" s="28"/>
      <c r="S986" s="28"/>
      <c r="T986" s="28"/>
      <c r="U986" s="28"/>
      <c r="V986" s="28"/>
      <c r="W986" s="29"/>
      <c r="X986" s="29"/>
      <c r="Y986" s="29"/>
      <c r="Z986" s="11"/>
    </row>
    <row r="987">
      <c r="A987" s="1"/>
      <c r="B987" s="1"/>
      <c r="C987" s="28"/>
      <c r="D987" s="28"/>
      <c r="E987" s="28"/>
      <c r="F987" s="28"/>
      <c r="G987" s="28"/>
      <c r="H987" s="33"/>
      <c r="I987" s="33"/>
      <c r="J987" s="5"/>
      <c r="K987" s="36"/>
      <c r="L987" s="36"/>
      <c r="M987" s="36"/>
      <c r="N987" s="33"/>
      <c r="O987" s="30"/>
      <c r="P987" s="37"/>
      <c r="Q987" s="42"/>
      <c r="R987" s="28"/>
      <c r="S987" s="28"/>
      <c r="T987" s="28"/>
      <c r="U987" s="28"/>
      <c r="V987" s="28"/>
      <c r="W987" s="29"/>
      <c r="X987" s="29"/>
      <c r="Y987" s="29"/>
      <c r="Z987" s="11"/>
    </row>
    <row r="988">
      <c r="A988" s="1"/>
      <c r="B988" s="1"/>
      <c r="C988" s="28"/>
      <c r="D988" s="28"/>
      <c r="E988" s="28"/>
      <c r="F988" s="28"/>
      <c r="G988" s="28"/>
      <c r="H988" s="33"/>
      <c r="I988" s="33"/>
      <c r="J988" s="5"/>
      <c r="K988" s="36"/>
      <c r="L988" s="36"/>
      <c r="M988" s="36"/>
      <c r="N988" s="33"/>
      <c r="O988" s="30"/>
      <c r="P988" s="37"/>
      <c r="Q988" s="42"/>
      <c r="R988" s="28"/>
      <c r="S988" s="28"/>
      <c r="T988" s="28"/>
      <c r="U988" s="28"/>
      <c r="V988" s="28"/>
      <c r="W988" s="29"/>
      <c r="X988" s="29"/>
      <c r="Y988" s="29"/>
      <c r="Z988" s="11"/>
    </row>
    <row r="989">
      <c r="A989" s="1"/>
      <c r="B989" s="1"/>
      <c r="C989" s="28"/>
      <c r="D989" s="28"/>
      <c r="E989" s="28"/>
      <c r="F989" s="28"/>
      <c r="G989" s="28"/>
      <c r="H989" s="33"/>
      <c r="I989" s="33"/>
      <c r="J989" s="5"/>
      <c r="K989" s="36"/>
      <c r="L989" s="36"/>
      <c r="M989" s="36"/>
      <c r="N989" s="33"/>
      <c r="O989" s="30"/>
      <c r="P989" s="37"/>
      <c r="Q989" s="42"/>
      <c r="R989" s="28"/>
      <c r="S989" s="28"/>
      <c r="T989" s="28"/>
      <c r="U989" s="28"/>
      <c r="V989" s="28"/>
      <c r="W989" s="29"/>
      <c r="X989" s="29"/>
      <c r="Y989" s="29"/>
      <c r="Z989" s="11"/>
    </row>
    <row r="990">
      <c r="A990" s="1"/>
      <c r="B990" s="1"/>
      <c r="C990" s="28"/>
      <c r="D990" s="28"/>
      <c r="E990" s="28"/>
      <c r="F990" s="28"/>
      <c r="G990" s="28"/>
      <c r="H990" s="33"/>
      <c r="I990" s="33"/>
      <c r="J990" s="5"/>
      <c r="K990" s="36"/>
      <c r="L990" s="36"/>
      <c r="M990" s="36"/>
      <c r="N990" s="33"/>
      <c r="O990" s="30"/>
      <c r="P990" s="37"/>
      <c r="Q990" s="42"/>
      <c r="R990" s="28"/>
      <c r="S990" s="28"/>
      <c r="T990" s="28"/>
      <c r="U990" s="28"/>
      <c r="V990" s="28"/>
      <c r="W990" s="29"/>
      <c r="X990" s="29"/>
      <c r="Y990" s="29"/>
      <c r="Z990" s="11"/>
    </row>
    <row r="991">
      <c r="A991" s="1"/>
      <c r="B991" s="1"/>
      <c r="C991" s="28"/>
      <c r="D991" s="28"/>
      <c r="E991" s="28"/>
      <c r="F991" s="28"/>
      <c r="G991" s="28"/>
      <c r="H991" s="33"/>
      <c r="I991" s="33"/>
      <c r="J991" s="5"/>
      <c r="K991" s="36"/>
      <c r="L991" s="36"/>
      <c r="M991" s="36"/>
      <c r="N991" s="33"/>
      <c r="O991" s="30"/>
      <c r="P991" s="37"/>
      <c r="Q991" s="42"/>
      <c r="R991" s="28"/>
      <c r="S991" s="28"/>
      <c r="T991" s="28"/>
      <c r="U991" s="28"/>
      <c r="V991" s="28"/>
      <c r="W991" s="29"/>
      <c r="X991" s="29"/>
      <c r="Y991" s="29"/>
      <c r="Z991" s="11"/>
    </row>
    <row r="992">
      <c r="A992" s="1"/>
      <c r="B992" s="1"/>
      <c r="C992" s="28"/>
      <c r="D992" s="28"/>
      <c r="E992" s="28"/>
      <c r="F992" s="28"/>
      <c r="G992" s="28"/>
      <c r="H992" s="33"/>
      <c r="I992" s="33"/>
      <c r="J992" s="5"/>
      <c r="K992" s="36"/>
      <c r="L992" s="36"/>
      <c r="M992" s="36"/>
      <c r="N992" s="33"/>
      <c r="O992" s="30"/>
      <c r="P992" s="37"/>
      <c r="Q992" s="42"/>
      <c r="R992" s="28"/>
      <c r="S992" s="28"/>
      <c r="T992" s="28"/>
      <c r="U992" s="28"/>
      <c r="V992" s="28"/>
      <c r="W992" s="29"/>
      <c r="X992" s="29"/>
      <c r="Y992" s="29"/>
      <c r="Z992" s="11"/>
    </row>
    <row r="993">
      <c r="A993" s="1"/>
      <c r="B993" s="1"/>
      <c r="C993" s="28"/>
      <c r="D993" s="28"/>
      <c r="E993" s="28"/>
      <c r="F993" s="28"/>
      <c r="G993" s="28"/>
      <c r="H993" s="33"/>
      <c r="I993" s="33"/>
      <c r="J993" s="5"/>
      <c r="K993" s="36"/>
      <c r="L993" s="36"/>
      <c r="M993" s="36"/>
      <c r="N993" s="33"/>
      <c r="O993" s="30"/>
      <c r="P993" s="37"/>
      <c r="Q993" s="42"/>
      <c r="R993" s="28"/>
      <c r="S993" s="28"/>
      <c r="T993" s="28"/>
      <c r="U993" s="28"/>
      <c r="V993" s="28"/>
      <c r="W993" s="29"/>
      <c r="X993" s="29"/>
      <c r="Y993" s="29"/>
      <c r="Z993" s="11"/>
    </row>
    <row r="994">
      <c r="A994" s="1"/>
      <c r="B994" s="1"/>
      <c r="C994" s="28"/>
      <c r="D994" s="28"/>
      <c r="E994" s="28"/>
      <c r="F994" s="28"/>
      <c r="G994" s="28"/>
      <c r="H994" s="33"/>
      <c r="I994" s="33"/>
      <c r="J994" s="5"/>
      <c r="K994" s="36"/>
      <c r="L994" s="36"/>
      <c r="M994" s="36"/>
      <c r="N994" s="33"/>
      <c r="O994" s="30"/>
      <c r="P994" s="37"/>
      <c r="Q994" s="42"/>
      <c r="R994" s="28"/>
      <c r="S994" s="28"/>
      <c r="T994" s="28"/>
      <c r="U994" s="28"/>
      <c r="V994" s="28"/>
      <c r="W994" s="29"/>
      <c r="X994" s="29"/>
      <c r="Y994" s="29"/>
      <c r="Z994" s="11"/>
    </row>
    <row r="995">
      <c r="A995" s="1"/>
      <c r="B995" s="1"/>
      <c r="C995" s="28"/>
      <c r="D995" s="28"/>
      <c r="E995" s="28"/>
      <c r="F995" s="28"/>
      <c r="G995" s="28"/>
      <c r="H995" s="33"/>
      <c r="I995" s="33"/>
      <c r="J995" s="5"/>
      <c r="K995" s="36"/>
      <c r="L995" s="36"/>
      <c r="M995" s="36"/>
      <c r="N995" s="33"/>
      <c r="O995" s="30"/>
      <c r="P995" s="37"/>
      <c r="Q995" s="42"/>
      <c r="R995" s="28"/>
      <c r="S995" s="28"/>
      <c r="T995" s="28"/>
      <c r="U995" s="28"/>
      <c r="V995" s="28"/>
      <c r="W995" s="29"/>
      <c r="X995" s="29"/>
      <c r="Y995" s="29"/>
      <c r="Z995" s="11"/>
    </row>
    <row r="996">
      <c r="A996" s="1"/>
      <c r="B996" s="1"/>
      <c r="C996" s="28"/>
      <c r="D996" s="28"/>
      <c r="E996" s="28"/>
      <c r="F996" s="28"/>
      <c r="G996" s="28"/>
      <c r="H996" s="33"/>
      <c r="I996" s="33"/>
      <c r="J996" s="5"/>
      <c r="K996" s="36"/>
      <c r="L996" s="36"/>
      <c r="M996" s="36"/>
      <c r="N996" s="33"/>
      <c r="O996" s="30"/>
      <c r="P996" s="37"/>
      <c r="Q996" s="42"/>
      <c r="R996" s="28"/>
      <c r="S996" s="28"/>
      <c r="T996" s="28"/>
      <c r="U996" s="28"/>
      <c r="V996" s="28"/>
      <c r="W996" s="29"/>
      <c r="X996" s="29"/>
      <c r="Y996" s="29"/>
      <c r="Z996" s="11"/>
    </row>
    <row r="997">
      <c r="A997" s="1"/>
      <c r="B997" s="1"/>
      <c r="C997" s="28"/>
      <c r="D997" s="28"/>
      <c r="E997" s="28"/>
      <c r="F997" s="28"/>
      <c r="G997" s="28"/>
      <c r="H997" s="33"/>
      <c r="I997" s="33"/>
      <c r="J997" s="5"/>
      <c r="K997" s="36"/>
      <c r="L997" s="36"/>
      <c r="M997" s="36"/>
      <c r="N997" s="33"/>
      <c r="O997" s="30"/>
      <c r="P997" s="37"/>
      <c r="Q997" s="42"/>
      <c r="R997" s="28"/>
      <c r="S997" s="28"/>
      <c r="T997" s="28"/>
      <c r="U997" s="28"/>
      <c r="V997" s="28"/>
      <c r="W997" s="29"/>
      <c r="X997" s="29"/>
      <c r="Y997" s="29"/>
      <c r="Z997" s="11"/>
    </row>
    <row r="998">
      <c r="A998" s="1"/>
      <c r="B998" s="1"/>
      <c r="C998" s="28"/>
      <c r="D998" s="28"/>
      <c r="E998" s="28"/>
      <c r="F998" s="28"/>
      <c r="G998" s="28"/>
      <c r="H998" s="33"/>
      <c r="I998" s="33"/>
      <c r="J998" s="5"/>
      <c r="K998" s="36"/>
      <c r="L998" s="36"/>
      <c r="M998" s="36"/>
      <c r="N998" s="33"/>
      <c r="O998" s="30"/>
      <c r="P998" s="37"/>
      <c r="Q998" s="42"/>
      <c r="R998" s="28"/>
      <c r="S998" s="28"/>
      <c r="T998" s="28"/>
      <c r="U998" s="28"/>
      <c r="V998" s="28"/>
      <c r="W998" s="29"/>
      <c r="X998" s="29"/>
      <c r="Y998" s="29"/>
      <c r="Z998" s="11"/>
    </row>
    <row r="999">
      <c r="A999" s="1"/>
      <c r="B999" s="1"/>
      <c r="C999" s="28"/>
      <c r="D999" s="28"/>
      <c r="E999" s="28"/>
      <c r="F999" s="28"/>
      <c r="G999" s="28"/>
      <c r="H999" s="33"/>
      <c r="I999" s="33"/>
      <c r="J999" s="5"/>
      <c r="K999" s="36"/>
      <c r="L999" s="36"/>
      <c r="M999" s="36"/>
      <c r="N999" s="33"/>
      <c r="O999" s="30"/>
      <c r="P999" s="37"/>
      <c r="Q999" s="42"/>
      <c r="R999" s="28"/>
      <c r="S999" s="28"/>
      <c r="T999" s="28"/>
      <c r="U999" s="28"/>
      <c r="V999" s="28"/>
      <c r="W999" s="29"/>
      <c r="X999" s="29"/>
      <c r="Y999" s="29"/>
      <c r="Z999" s="11"/>
    </row>
    <row r="1000">
      <c r="A1000" s="1"/>
      <c r="B1000" s="1"/>
      <c r="C1000" s="28"/>
      <c r="D1000" s="28"/>
      <c r="E1000" s="28"/>
      <c r="F1000" s="28"/>
      <c r="G1000" s="28"/>
      <c r="H1000" s="33"/>
      <c r="I1000" s="33"/>
      <c r="J1000" s="5"/>
      <c r="K1000" s="36"/>
      <c r="L1000" s="36"/>
      <c r="M1000" s="36"/>
      <c r="N1000" s="33"/>
      <c r="O1000" s="30"/>
      <c r="P1000" s="37"/>
      <c r="Q1000" s="42"/>
      <c r="R1000" s="28"/>
      <c r="S1000" s="28"/>
      <c r="T1000" s="28"/>
      <c r="U1000" s="28"/>
      <c r="V1000" s="28"/>
      <c r="W1000" s="29"/>
      <c r="X1000" s="29"/>
      <c r="Y1000" s="29"/>
      <c r="Z1000" s="11"/>
    </row>
    <row r="1001">
      <c r="A1001" s="1"/>
      <c r="B1001" s="1"/>
      <c r="C1001" s="28"/>
      <c r="D1001" s="28"/>
      <c r="E1001" s="28"/>
      <c r="F1001" s="28"/>
      <c r="G1001" s="28"/>
      <c r="H1001" s="33"/>
      <c r="I1001" s="33"/>
      <c r="J1001" s="5"/>
      <c r="K1001" s="36"/>
      <c r="L1001" s="36"/>
      <c r="M1001" s="36"/>
      <c r="N1001" s="33"/>
      <c r="O1001" s="30"/>
      <c r="P1001" s="37"/>
      <c r="Q1001" s="42"/>
      <c r="R1001" s="28"/>
      <c r="S1001" s="28"/>
      <c r="T1001" s="28"/>
      <c r="U1001" s="28"/>
      <c r="V1001" s="28"/>
      <c r="W1001" s="29"/>
      <c r="X1001" s="29"/>
      <c r="Y1001" s="29"/>
      <c r="Z1001" s="11"/>
    </row>
    <row r="1002">
      <c r="A1002" s="1"/>
      <c r="B1002" s="1"/>
      <c r="C1002" s="28"/>
      <c r="D1002" s="28"/>
      <c r="E1002" s="28"/>
      <c r="F1002" s="28"/>
      <c r="G1002" s="28"/>
      <c r="H1002" s="33"/>
      <c r="I1002" s="33"/>
      <c r="J1002" s="5"/>
      <c r="K1002" s="36"/>
      <c r="L1002" s="36"/>
      <c r="M1002" s="36"/>
      <c r="N1002" s="33"/>
      <c r="O1002" s="30"/>
      <c r="P1002" s="37"/>
      <c r="Q1002" s="42"/>
      <c r="R1002" s="28"/>
      <c r="S1002" s="28"/>
      <c r="T1002" s="28"/>
      <c r="U1002" s="28"/>
      <c r="V1002" s="28"/>
      <c r="W1002" s="29"/>
      <c r="X1002" s="29"/>
      <c r="Y1002" s="29"/>
      <c r="Z1002" s="11"/>
    </row>
  </sheetData>
  <mergeCells count="1">
    <mergeCell ref="R69:R7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13.14"/>
    <col customWidth="1" min="3" max="3" width="29.57"/>
    <col customWidth="1" min="4" max="4" width="17.14"/>
    <col customWidth="1" min="5" max="5" width="24.14"/>
    <col customWidth="1" min="6" max="6" width="8.86"/>
    <col customWidth="1" min="7" max="7" width="11.43"/>
    <col customWidth="1" min="8" max="8" width="9.0"/>
    <col customWidth="1" min="9" max="13" width="20.0"/>
    <col customWidth="1" min="14" max="14" width="31.43"/>
    <col customWidth="1" min="15" max="15" width="20.86"/>
  </cols>
  <sheetData>
    <row r="1">
      <c r="A1" s="49" t="s">
        <v>0</v>
      </c>
      <c r="B1" s="50" t="s">
        <v>64</v>
      </c>
      <c r="C1" s="51" t="s">
        <v>65</v>
      </c>
      <c r="D1" s="52" t="s">
        <v>66</v>
      </c>
      <c r="E1" s="53" t="s">
        <v>67</v>
      </c>
      <c r="F1" s="54"/>
      <c r="G1" s="55" t="s">
        <v>3</v>
      </c>
      <c r="H1" s="56" t="s">
        <v>68</v>
      </c>
      <c r="I1" s="57"/>
      <c r="J1" s="57"/>
      <c r="K1" s="55" t="s">
        <v>2</v>
      </c>
      <c r="L1" s="56" t="s">
        <v>69</v>
      </c>
      <c r="M1" s="57"/>
      <c r="N1" s="11"/>
      <c r="O1" s="11"/>
    </row>
    <row r="2">
      <c r="A2" s="49" t="s">
        <v>19</v>
      </c>
      <c r="B2" s="58">
        <v>10485.0</v>
      </c>
      <c r="C2" s="51" t="s">
        <v>70</v>
      </c>
      <c r="D2" s="59">
        <v>5606.0</v>
      </c>
      <c r="E2" s="60">
        <f>sum(B2,B3)*D3</f>
        <v>112462644</v>
      </c>
      <c r="F2" s="61"/>
      <c r="G2" s="62">
        <v>4.0</v>
      </c>
      <c r="H2" s="28">
        <v>8.0</v>
      </c>
      <c r="I2" s="28"/>
      <c r="J2" s="28"/>
      <c r="K2" s="28" t="s">
        <v>71</v>
      </c>
      <c r="L2" s="33">
        <v>5946.0</v>
      </c>
      <c r="N2" s="11"/>
    </row>
    <row r="3">
      <c r="A3" s="49" t="s">
        <v>19</v>
      </c>
      <c r="B3" s="58">
        <v>8429.0</v>
      </c>
      <c r="C3" s="63" t="s">
        <v>72</v>
      </c>
      <c r="D3" s="59">
        <v>5946.0</v>
      </c>
      <c r="E3" s="64"/>
      <c r="F3" s="61"/>
      <c r="G3" s="62">
        <v>4.0</v>
      </c>
      <c r="H3" s="28">
        <v>8.0</v>
      </c>
      <c r="I3" s="28"/>
      <c r="J3" s="28"/>
      <c r="K3" s="28" t="s">
        <v>73</v>
      </c>
      <c r="L3" s="33">
        <v>5606.0</v>
      </c>
      <c r="N3" s="11"/>
      <c r="O3" s="11"/>
    </row>
    <row r="4">
      <c r="A4" s="49" t="s">
        <v>22</v>
      </c>
      <c r="B4" s="58">
        <v>1694.0</v>
      </c>
      <c r="C4" s="65" t="s">
        <v>74</v>
      </c>
      <c r="D4" s="66">
        <v>6694.0</v>
      </c>
      <c r="E4" s="60">
        <f>sum(B4:B6)*D4</f>
        <v>323902578</v>
      </c>
      <c r="F4" s="67"/>
      <c r="G4" s="62">
        <v>4.0</v>
      </c>
      <c r="H4" s="28">
        <v>10.0</v>
      </c>
      <c r="I4" s="28"/>
      <c r="J4" s="28"/>
      <c r="K4" s="28" t="s">
        <v>75</v>
      </c>
      <c r="L4" s="33">
        <v>27185.0</v>
      </c>
      <c r="N4" s="11"/>
      <c r="O4" s="11"/>
    </row>
    <row r="5">
      <c r="A5" s="49" t="s">
        <v>22</v>
      </c>
      <c r="B5" s="58">
        <v>24260.0</v>
      </c>
      <c r="C5" s="68"/>
      <c r="D5" s="68"/>
      <c r="E5" s="68"/>
      <c r="F5" s="67"/>
      <c r="G5" s="62">
        <v>5.0</v>
      </c>
      <c r="H5" s="28">
        <v>12.0</v>
      </c>
      <c r="I5" s="28"/>
      <c r="J5" s="28"/>
      <c r="K5" s="28" t="s">
        <v>73</v>
      </c>
      <c r="L5" s="33">
        <v>6694.0</v>
      </c>
      <c r="N5" s="11"/>
      <c r="O5" s="11"/>
    </row>
    <row r="6">
      <c r="A6" s="49" t="s">
        <v>22</v>
      </c>
      <c r="B6" s="58">
        <v>22433.0</v>
      </c>
      <c r="C6" s="64"/>
      <c r="D6" s="64"/>
      <c r="E6" s="64"/>
      <c r="F6" s="67"/>
      <c r="G6" s="62">
        <v>6.0</v>
      </c>
      <c r="H6" s="28">
        <v>12.0</v>
      </c>
      <c r="I6" s="28"/>
      <c r="J6" s="28"/>
      <c r="K6" s="28" t="s">
        <v>76</v>
      </c>
      <c r="L6" s="33">
        <v>6058.0</v>
      </c>
      <c r="N6" s="11"/>
      <c r="O6" s="11"/>
    </row>
    <row r="7">
      <c r="A7" s="49" t="s">
        <v>45</v>
      </c>
      <c r="B7" s="58">
        <v>24228.0</v>
      </c>
      <c r="C7" s="51" t="s">
        <v>77</v>
      </c>
      <c r="D7" s="59">
        <v>6058.0</v>
      </c>
      <c r="E7" s="69">
        <f>B7*D7</f>
        <v>146773224</v>
      </c>
      <c r="F7" s="61"/>
      <c r="G7" s="62" t="s">
        <v>78</v>
      </c>
      <c r="H7" s="28">
        <v>13.0</v>
      </c>
      <c r="I7" s="28"/>
      <c r="J7" s="28"/>
      <c r="K7" s="28" t="s">
        <v>73</v>
      </c>
      <c r="L7" s="33">
        <v>7115.0</v>
      </c>
      <c r="N7" s="41"/>
      <c r="O7" s="11"/>
    </row>
    <row r="8">
      <c r="A8" s="49" t="s">
        <v>25</v>
      </c>
      <c r="B8" s="58">
        <v>1018.0</v>
      </c>
      <c r="C8" s="65" t="s">
        <v>79</v>
      </c>
      <c r="D8" s="66">
        <v>7115.0</v>
      </c>
      <c r="E8" s="60">
        <f>sum(B8:B12)*D8</f>
        <v>86525515</v>
      </c>
      <c r="F8" s="61"/>
      <c r="G8" s="62">
        <v>6.0</v>
      </c>
      <c r="H8" s="28">
        <v>14.0</v>
      </c>
      <c r="I8" s="28"/>
      <c r="J8" s="28"/>
      <c r="K8" s="28" t="s">
        <v>75</v>
      </c>
      <c r="L8" s="33">
        <v>8124.0</v>
      </c>
      <c r="N8" s="11"/>
      <c r="O8" s="11"/>
    </row>
    <row r="9">
      <c r="A9" s="49" t="s">
        <v>25</v>
      </c>
      <c r="B9" s="58">
        <v>6515.0</v>
      </c>
      <c r="C9" s="68"/>
      <c r="D9" s="68"/>
      <c r="E9" s="68"/>
      <c r="F9" s="61"/>
      <c r="G9" s="62">
        <v>6.0</v>
      </c>
      <c r="H9" s="28">
        <v>15.0</v>
      </c>
      <c r="I9" s="28"/>
      <c r="J9" s="28"/>
      <c r="K9" s="28" t="s">
        <v>73</v>
      </c>
      <c r="L9" s="33">
        <v>8706.0</v>
      </c>
      <c r="N9" s="11"/>
      <c r="O9" s="11"/>
    </row>
    <row r="10">
      <c r="A10" s="49" t="s">
        <v>26</v>
      </c>
      <c r="B10" s="58">
        <v>729.0</v>
      </c>
      <c r="C10" s="68"/>
      <c r="D10" s="68"/>
      <c r="E10" s="68"/>
      <c r="F10" s="61"/>
      <c r="G10" s="62">
        <v>6.0</v>
      </c>
      <c r="H10" s="28">
        <v>15.0</v>
      </c>
      <c r="I10" s="28"/>
      <c r="J10" s="28"/>
      <c r="K10" s="28" t="s">
        <v>80</v>
      </c>
      <c r="L10" s="33">
        <v>10433.0</v>
      </c>
      <c r="N10" s="11"/>
      <c r="O10" s="11"/>
    </row>
    <row r="11">
      <c r="A11" s="49" t="s">
        <v>26</v>
      </c>
      <c r="B11" s="58">
        <v>2894.0</v>
      </c>
      <c r="C11" s="68"/>
      <c r="D11" s="68"/>
      <c r="E11" s="68"/>
      <c r="F11" s="61"/>
      <c r="G11" s="62">
        <v>7.0</v>
      </c>
      <c r="H11" s="28">
        <v>15.0</v>
      </c>
      <c r="I11" s="28"/>
      <c r="J11" s="28"/>
      <c r="K11" s="28" t="s">
        <v>73</v>
      </c>
      <c r="L11" s="33">
        <v>12339.0</v>
      </c>
      <c r="N11" s="11"/>
      <c r="O11" s="11"/>
    </row>
    <row r="12">
      <c r="A12" s="49" t="s">
        <v>26</v>
      </c>
      <c r="B12" s="58">
        <v>1005.0</v>
      </c>
      <c r="C12" s="64"/>
      <c r="D12" s="64"/>
      <c r="E12" s="64"/>
      <c r="F12" s="61"/>
      <c r="G12" s="62">
        <v>7.0</v>
      </c>
      <c r="H12" s="28">
        <v>15.0</v>
      </c>
      <c r="I12" s="28"/>
      <c r="J12" s="28"/>
      <c r="K12" s="28" t="s">
        <v>81</v>
      </c>
      <c r="L12" s="33">
        <v>11859.0</v>
      </c>
      <c r="N12" s="11"/>
      <c r="O12" s="11"/>
    </row>
    <row r="13">
      <c r="A13" s="49" t="s">
        <v>28</v>
      </c>
      <c r="B13" s="58">
        <v>10566.0</v>
      </c>
      <c r="C13" s="65" t="s">
        <v>82</v>
      </c>
      <c r="D13" s="66">
        <v>8124.0</v>
      </c>
      <c r="E13" s="60">
        <f>SUM(B13,B14)*D13</f>
        <v>109145940</v>
      </c>
      <c r="F13" s="61"/>
      <c r="G13" s="62">
        <v>7.5</v>
      </c>
      <c r="H13" s="28">
        <v>15.0</v>
      </c>
      <c r="I13" s="28"/>
      <c r="J13" s="28"/>
      <c r="K13" s="28" t="s">
        <v>81</v>
      </c>
      <c r="L13" s="33">
        <v>19145.0</v>
      </c>
      <c r="O13" s="11"/>
    </row>
    <row r="14">
      <c r="A14" s="49" t="s">
        <v>28</v>
      </c>
      <c r="B14" s="58">
        <v>2869.0</v>
      </c>
      <c r="C14" s="64"/>
      <c r="D14" s="64"/>
      <c r="E14" s="64"/>
      <c r="F14" s="61"/>
      <c r="G14" s="62">
        <v>6.0</v>
      </c>
      <c r="H14" s="28">
        <v>16.0</v>
      </c>
      <c r="I14" s="28"/>
      <c r="J14" s="28"/>
      <c r="K14" s="28" t="s">
        <v>73</v>
      </c>
      <c r="L14" s="33">
        <v>13521.0</v>
      </c>
      <c r="N14" s="11"/>
      <c r="O14" s="11"/>
    </row>
    <row r="15">
      <c r="A15" s="49" t="s">
        <v>29</v>
      </c>
      <c r="B15" s="58">
        <v>1473.0</v>
      </c>
      <c r="C15" s="70" t="s">
        <v>83</v>
      </c>
      <c r="D15" s="59">
        <v>8124.0</v>
      </c>
      <c r="E15" s="69">
        <f>B15*D13</f>
        <v>11966652</v>
      </c>
      <c r="F15" s="61"/>
      <c r="G15" s="62">
        <v>6.5</v>
      </c>
      <c r="H15" s="28">
        <v>16.0</v>
      </c>
      <c r="I15" s="28"/>
      <c r="J15" s="28"/>
      <c r="K15" s="28" t="s">
        <v>81</v>
      </c>
      <c r="L15" s="33">
        <v>15994.0</v>
      </c>
      <c r="N15" s="11"/>
      <c r="O15" s="11"/>
    </row>
    <row r="16">
      <c r="A16" s="49" t="s">
        <v>30</v>
      </c>
      <c r="B16" s="58">
        <v>14017.0</v>
      </c>
      <c r="C16" s="51" t="s">
        <v>84</v>
      </c>
      <c r="D16" s="59">
        <v>8706.0</v>
      </c>
      <c r="E16" s="69"/>
      <c r="F16" s="61"/>
      <c r="G16" s="62">
        <v>6.5</v>
      </c>
      <c r="H16" s="28">
        <v>16.0</v>
      </c>
      <c r="I16" s="28"/>
      <c r="J16" s="28"/>
      <c r="K16" s="28" t="s">
        <v>80</v>
      </c>
      <c r="L16" s="33">
        <v>11735.0</v>
      </c>
      <c r="O16" s="11"/>
    </row>
    <row r="17">
      <c r="A17" s="49" t="s">
        <v>30</v>
      </c>
      <c r="B17" s="58">
        <v>11064.0</v>
      </c>
      <c r="C17" s="51" t="s">
        <v>85</v>
      </c>
      <c r="D17" s="59">
        <v>10433.0</v>
      </c>
      <c r="E17" s="69">
        <f>SUM(B16,B17)*D17</f>
        <v>261670073</v>
      </c>
      <c r="F17" s="61"/>
      <c r="G17" s="62">
        <v>6.5</v>
      </c>
      <c r="H17" s="28">
        <v>16.0</v>
      </c>
      <c r="I17" s="28"/>
      <c r="J17" s="28"/>
      <c r="K17" s="28" t="s">
        <v>80</v>
      </c>
      <c r="L17" s="33">
        <v>31413.0</v>
      </c>
      <c r="O17" s="11"/>
    </row>
    <row r="18">
      <c r="A18" s="49" t="s">
        <v>31</v>
      </c>
      <c r="B18" s="58">
        <v>341.0</v>
      </c>
      <c r="C18" s="71" t="s">
        <v>86</v>
      </c>
      <c r="D18" s="66">
        <v>10433.0</v>
      </c>
      <c r="E18" s="60">
        <f>sum(B18,B19)*D18</f>
        <v>5101737</v>
      </c>
      <c r="F18" s="61"/>
      <c r="G18" s="62">
        <v>7.0</v>
      </c>
      <c r="H18" s="28">
        <v>16.0</v>
      </c>
      <c r="I18" s="28"/>
      <c r="J18" s="28"/>
      <c r="K18" s="28" t="s">
        <v>81</v>
      </c>
      <c r="L18" s="33">
        <v>15305.0</v>
      </c>
      <c r="N18" s="11"/>
      <c r="O18" s="11"/>
    </row>
    <row r="19">
      <c r="A19" s="49" t="s">
        <v>31</v>
      </c>
      <c r="B19" s="58">
        <v>148.0</v>
      </c>
      <c r="C19" s="64"/>
      <c r="D19" s="64"/>
      <c r="E19" s="64"/>
      <c r="F19" s="61"/>
      <c r="G19" s="62">
        <v>7.5</v>
      </c>
      <c r="H19" s="28">
        <v>16.0</v>
      </c>
      <c r="I19" s="28"/>
      <c r="J19" s="28"/>
      <c r="K19" s="28" t="s">
        <v>81</v>
      </c>
      <c r="L19" s="33">
        <v>16190.0</v>
      </c>
      <c r="N19" s="11"/>
      <c r="O19" s="11"/>
    </row>
    <row r="20">
      <c r="A20" s="49" t="s">
        <v>32</v>
      </c>
      <c r="B20" s="58">
        <v>2173.0</v>
      </c>
      <c r="C20" s="51" t="s">
        <v>87</v>
      </c>
      <c r="D20" s="59">
        <v>12339.0</v>
      </c>
      <c r="E20" s="60">
        <f>sum(B20,B21)*D20</f>
        <v>42026634</v>
      </c>
      <c r="F20" s="61"/>
      <c r="G20" s="62">
        <v>8.25</v>
      </c>
      <c r="H20" s="28">
        <v>16.0</v>
      </c>
      <c r="I20" s="28"/>
      <c r="J20" s="28"/>
      <c r="K20" s="28" t="s">
        <v>81</v>
      </c>
      <c r="L20" s="33">
        <v>32654.0</v>
      </c>
      <c r="O20" s="11"/>
    </row>
    <row r="21">
      <c r="A21" s="49" t="s">
        <v>32</v>
      </c>
      <c r="B21" s="58">
        <v>1233.0</v>
      </c>
      <c r="C21" s="51" t="s">
        <v>88</v>
      </c>
      <c r="D21" s="59">
        <v>11859.0</v>
      </c>
      <c r="E21" s="64"/>
      <c r="F21" s="61"/>
      <c r="G21" s="62">
        <v>8.0</v>
      </c>
      <c r="H21" s="28">
        <v>18.0</v>
      </c>
      <c r="I21" s="28"/>
      <c r="J21" s="28"/>
      <c r="K21" s="28" t="s">
        <v>75</v>
      </c>
      <c r="L21" s="33">
        <v>15243.0</v>
      </c>
      <c r="O21" s="11"/>
    </row>
    <row r="22">
      <c r="A22" s="49" t="s">
        <v>34</v>
      </c>
      <c r="B22" s="58">
        <v>1351.0</v>
      </c>
      <c r="C22" s="51" t="s">
        <v>89</v>
      </c>
      <c r="D22" s="59">
        <v>19145.0</v>
      </c>
      <c r="E22" s="69">
        <f>SUM(B22)*D22</f>
        <v>25864895</v>
      </c>
      <c r="F22" s="61"/>
      <c r="G22" s="62">
        <v>6.5</v>
      </c>
      <c r="H22" s="28">
        <v>20.0</v>
      </c>
      <c r="I22" s="28"/>
      <c r="J22" s="28"/>
      <c r="K22" s="28" t="s">
        <v>76</v>
      </c>
      <c r="L22" s="33">
        <v>16415.0</v>
      </c>
      <c r="O22" s="11"/>
    </row>
    <row r="23">
      <c r="A23" s="49" t="s">
        <v>47</v>
      </c>
      <c r="B23" s="58">
        <v>945.0</v>
      </c>
      <c r="C23" s="51" t="s">
        <v>90</v>
      </c>
      <c r="D23" s="59">
        <v>13521.0</v>
      </c>
      <c r="E23" s="69">
        <f>sum(B23)*D23</f>
        <v>12777345</v>
      </c>
      <c r="F23" s="61"/>
      <c r="G23" s="62">
        <v>8.25</v>
      </c>
      <c r="H23" s="28">
        <v>20.0</v>
      </c>
      <c r="I23" s="28"/>
      <c r="J23" s="28"/>
      <c r="K23" s="28" t="s">
        <v>91</v>
      </c>
      <c r="L23" s="33">
        <v>30367.0</v>
      </c>
      <c r="N23" s="11"/>
      <c r="O23" s="11"/>
    </row>
    <row r="24">
      <c r="A24" s="49" t="s">
        <v>35</v>
      </c>
      <c r="B24" s="58">
        <v>10064.0</v>
      </c>
      <c r="C24" s="51" t="s">
        <v>92</v>
      </c>
      <c r="D24" s="59">
        <v>11735.0</v>
      </c>
      <c r="E24" s="69">
        <f>sum(B24,B25)*D24</f>
        <v>184403790</v>
      </c>
      <c r="F24" s="61"/>
      <c r="G24" s="62">
        <v>8.25</v>
      </c>
      <c r="H24" s="28">
        <v>20.0</v>
      </c>
      <c r="I24" s="28"/>
      <c r="J24" s="28"/>
      <c r="K24" s="28" t="s">
        <v>91</v>
      </c>
      <c r="L24" s="33">
        <v>36638.0</v>
      </c>
      <c r="O24" s="11"/>
    </row>
    <row r="25">
      <c r="A25" s="49" t="s">
        <v>35</v>
      </c>
      <c r="B25" s="58">
        <v>5650.0</v>
      </c>
      <c r="C25" s="51" t="s">
        <v>93</v>
      </c>
      <c r="D25" s="59">
        <v>15994.0</v>
      </c>
      <c r="E25" s="69">
        <f>sum(B25)*D25</f>
        <v>90366100</v>
      </c>
      <c r="F25" s="61"/>
      <c r="G25" s="62">
        <v>8.25</v>
      </c>
      <c r="H25" s="28">
        <v>20.0</v>
      </c>
      <c r="I25" s="28"/>
      <c r="J25" s="28"/>
      <c r="K25" s="28" t="s">
        <v>94</v>
      </c>
      <c r="L25" s="33">
        <v>14267.0</v>
      </c>
      <c r="O25" s="11"/>
    </row>
    <row r="26">
      <c r="A26" s="49" t="s">
        <v>37</v>
      </c>
      <c r="B26" s="58">
        <v>3616.0</v>
      </c>
      <c r="C26" s="65" t="s">
        <v>95</v>
      </c>
      <c r="D26" s="66">
        <v>15305.0</v>
      </c>
      <c r="E26" s="60">
        <f>sum(B26:B30)*D26</f>
        <v>583778615</v>
      </c>
      <c r="F26" s="61"/>
      <c r="G26" s="62">
        <v>9.0</v>
      </c>
      <c r="H26" s="28">
        <v>20.0</v>
      </c>
      <c r="I26" s="28"/>
      <c r="J26" s="28"/>
      <c r="K26" s="28" t="s">
        <v>94</v>
      </c>
      <c r="L26" s="33">
        <v>17261.0</v>
      </c>
      <c r="O26" s="11"/>
    </row>
    <row r="27">
      <c r="A27" s="49" t="s">
        <v>37</v>
      </c>
      <c r="B27" s="58">
        <v>461.0</v>
      </c>
      <c r="C27" s="68"/>
      <c r="D27" s="68"/>
      <c r="E27" s="68"/>
      <c r="F27" s="61"/>
      <c r="G27" s="62">
        <v>11.0</v>
      </c>
      <c r="H27" s="28">
        <v>20.0</v>
      </c>
      <c r="I27" s="28"/>
      <c r="J27" s="28"/>
      <c r="K27" s="28" t="s">
        <v>94</v>
      </c>
      <c r="L27" s="33">
        <v>22499.0</v>
      </c>
      <c r="O27" s="11"/>
    </row>
    <row r="28">
      <c r="A28" s="49" t="s">
        <v>37</v>
      </c>
      <c r="B28" s="58">
        <v>0.0</v>
      </c>
      <c r="C28" s="68"/>
      <c r="D28" s="68"/>
      <c r="E28" s="68"/>
      <c r="F28" s="61"/>
      <c r="G28" s="62" t="s">
        <v>96</v>
      </c>
      <c r="H28" s="28">
        <v>20.0</v>
      </c>
      <c r="I28" s="28"/>
      <c r="J28" s="28"/>
      <c r="K28" s="28" t="s">
        <v>94</v>
      </c>
      <c r="L28" s="33">
        <v>38652.0</v>
      </c>
      <c r="N28" s="11"/>
      <c r="O28" s="11"/>
    </row>
    <row r="29">
      <c r="A29" s="49" t="s">
        <v>37</v>
      </c>
      <c r="B29" s="58">
        <v>26225.0</v>
      </c>
      <c r="C29" s="68"/>
      <c r="D29" s="68"/>
      <c r="E29" s="68"/>
      <c r="F29" s="61"/>
      <c r="G29" s="62">
        <v>9.5</v>
      </c>
      <c r="H29" s="28">
        <v>22.0</v>
      </c>
      <c r="I29" s="28"/>
      <c r="J29" s="28"/>
      <c r="K29" s="28" t="s">
        <v>97</v>
      </c>
      <c r="L29" s="33">
        <v>31687.0</v>
      </c>
      <c r="N29" s="11"/>
      <c r="O29" s="11"/>
    </row>
    <row r="30">
      <c r="A30" s="49" t="s">
        <v>37</v>
      </c>
      <c r="B30" s="58">
        <v>7841.0</v>
      </c>
      <c r="C30" s="64"/>
      <c r="D30" s="64"/>
      <c r="E30" s="64"/>
      <c r="F30" s="61"/>
      <c r="G30" s="62">
        <v>8.3</v>
      </c>
      <c r="H30" s="28">
        <v>24.0</v>
      </c>
      <c r="I30" s="28"/>
      <c r="J30" s="28"/>
      <c r="K30" s="28" t="s">
        <v>97</v>
      </c>
      <c r="L30" s="33">
        <v>21550.0</v>
      </c>
      <c r="N30" s="11"/>
      <c r="O30" s="11"/>
    </row>
    <row r="31">
      <c r="A31" s="49" t="s">
        <v>38</v>
      </c>
      <c r="B31" s="58">
        <v>5883.0</v>
      </c>
      <c r="C31" s="65" t="s">
        <v>98</v>
      </c>
      <c r="D31" s="66">
        <v>16190.0</v>
      </c>
      <c r="E31" s="60">
        <f>SUM(B31:B35)*D31</f>
        <v>393595090</v>
      </c>
      <c r="F31" s="61"/>
      <c r="G31" s="62">
        <v>9.5</v>
      </c>
      <c r="H31" s="28">
        <v>24.0</v>
      </c>
      <c r="I31" s="28"/>
      <c r="J31" s="28"/>
      <c r="K31" s="28" t="s">
        <v>97</v>
      </c>
      <c r="L31" s="33">
        <v>23675.0</v>
      </c>
      <c r="O31" s="11"/>
    </row>
    <row r="32">
      <c r="A32" s="72" t="s">
        <v>38</v>
      </c>
      <c r="B32" s="58">
        <v>203.0</v>
      </c>
      <c r="C32" s="68"/>
      <c r="D32" s="68"/>
      <c r="E32" s="68"/>
      <c r="F32" s="61"/>
      <c r="G32" s="62">
        <v>11.2</v>
      </c>
      <c r="H32" s="28">
        <v>24.0</v>
      </c>
      <c r="I32" s="28"/>
      <c r="J32" s="28"/>
      <c r="K32" s="28" t="s">
        <v>97</v>
      </c>
      <c r="L32" s="33">
        <v>26649.0</v>
      </c>
      <c r="N32" s="11"/>
      <c r="O32" s="11"/>
    </row>
    <row r="33">
      <c r="A33" s="72" t="s">
        <v>38</v>
      </c>
      <c r="B33" s="73">
        <v>11192.0</v>
      </c>
      <c r="C33" s="68"/>
      <c r="D33" s="68"/>
      <c r="E33" s="68"/>
      <c r="F33" s="61"/>
      <c r="G33" s="62">
        <v>12.4</v>
      </c>
      <c r="H33" s="28">
        <v>24.0</v>
      </c>
      <c r="I33" s="28"/>
      <c r="J33" s="28"/>
      <c r="K33" s="28" t="s">
        <v>97</v>
      </c>
      <c r="L33" s="33">
        <v>33997.0</v>
      </c>
      <c r="N33" s="11"/>
      <c r="O33" s="11"/>
    </row>
    <row r="34">
      <c r="A34" s="72" t="s">
        <v>38</v>
      </c>
      <c r="B34" s="73">
        <v>4394.0</v>
      </c>
      <c r="C34" s="68"/>
      <c r="D34" s="68"/>
      <c r="E34" s="68"/>
      <c r="F34" s="61"/>
      <c r="N34" s="11"/>
      <c r="O34" s="11"/>
    </row>
    <row r="35">
      <c r="A35" s="49" t="s">
        <v>38</v>
      </c>
      <c r="B35" s="74">
        <v>2639.0</v>
      </c>
      <c r="C35" s="64"/>
      <c r="D35" s="64"/>
      <c r="E35" s="64"/>
      <c r="F35" s="61"/>
      <c r="N35" s="11"/>
      <c r="O35" s="11"/>
    </row>
    <row r="36">
      <c r="A36" s="49" t="s">
        <v>39</v>
      </c>
      <c r="B36" s="74">
        <v>3544.0</v>
      </c>
      <c r="C36" s="65" t="s">
        <v>99</v>
      </c>
      <c r="D36" s="66">
        <v>32654.0</v>
      </c>
      <c r="E36" s="75">
        <f>SUM(B36:B39)*D36</f>
        <v>901054476</v>
      </c>
      <c r="F36" s="76"/>
      <c r="G36" s="39"/>
      <c r="H36" s="39"/>
      <c r="I36" s="39"/>
      <c r="J36" s="39"/>
      <c r="K36" s="39"/>
      <c r="L36" s="39"/>
      <c r="M36" s="39"/>
      <c r="N36" s="11"/>
      <c r="O36" s="11"/>
    </row>
    <row r="37">
      <c r="A37" s="49" t="s">
        <v>39</v>
      </c>
      <c r="B37" s="74">
        <v>17177.0</v>
      </c>
      <c r="C37" s="68"/>
      <c r="D37" s="68"/>
      <c r="E37" s="68"/>
      <c r="F37" s="76"/>
      <c r="G37" s="39"/>
      <c r="H37" s="39"/>
      <c r="I37" s="39"/>
      <c r="J37" s="39"/>
      <c r="K37" s="39"/>
      <c r="L37" s="39"/>
      <c r="M37" s="39"/>
      <c r="N37" s="11"/>
      <c r="O37" s="11"/>
    </row>
    <row r="38">
      <c r="A38" s="49" t="s">
        <v>39</v>
      </c>
      <c r="B38" s="74">
        <v>4550.0</v>
      </c>
      <c r="C38" s="68"/>
      <c r="D38" s="68"/>
      <c r="E38" s="68"/>
      <c r="F38" s="76"/>
      <c r="G38" s="77"/>
      <c r="H38" s="77"/>
      <c r="I38" s="77"/>
      <c r="J38" s="77"/>
      <c r="K38" s="77"/>
      <c r="L38" s="77"/>
      <c r="M38" s="77"/>
      <c r="N38" s="11"/>
      <c r="O38" s="11"/>
    </row>
    <row r="39">
      <c r="A39" s="49" t="s">
        <v>39</v>
      </c>
      <c r="B39" s="74">
        <v>2323.0</v>
      </c>
      <c r="C39" s="64"/>
      <c r="D39" s="64"/>
      <c r="E39" s="64"/>
      <c r="F39" s="76"/>
      <c r="G39" s="39"/>
      <c r="H39" s="39"/>
      <c r="I39" s="39"/>
      <c r="J39" s="39"/>
      <c r="K39" s="39"/>
      <c r="L39" s="39"/>
      <c r="M39" s="39"/>
      <c r="N39" s="11"/>
      <c r="O39" s="11"/>
    </row>
    <row r="40">
      <c r="A40" s="49" t="s">
        <v>48</v>
      </c>
      <c r="B40" s="74">
        <v>768.0</v>
      </c>
      <c r="C40" s="51" t="s">
        <v>100</v>
      </c>
      <c r="D40" s="59">
        <v>15243.0</v>
      </c>
      <c r="E40" s="78">
        <f t="shared" ref="E40:E41" si="1">B40*D40</f>
        <v>11706624</v>
      </c>
      <c r="F40" s="76"/>
      <c r="G40" s="39"/>
      <c r="H40" s="39"/>
      <c r="I40" s="39"/>
      <c r="J40" s="39"/>
      <c r="K40" s="39"/>
      <c r="L40" s="39"/>
      <c r="M40" s="39"/>
      <c r="N40" s="11"/>
      <c r="O40" s="11"/>
    </row>
    <row r="41">
      <c r="A41" s="49" t="s">
        <v>49</v>
      </c>
      <c r="B41" s="74">
        <v>808.0</v>
      </c>
      <c r="C41" s="51" t="s">
        <v>101</v>
      </c>
      <c r="D41" s="59">
        <v>16415.0</v>
      </c>
      <c r="E41" s="78">
        <f t="shared" si="1"/>
        <v>13263320</v>
      </c>
      <c r="F41" s="76"/>
      <c r="G41" s="39"/>
      <c r="H41" s="39"/>
      <c r="I41" s="39"/>
      <c r="J41" s="39"/>
      <c r="K41" s="39"/>
      <c r="L41" s="39"/>
      <c r="M41" s="39"/>
      <c r="N41" s="11"/>
      <c r="O41" s="11"/>
    </row>
    <row r="42">
      <c r="A42" s="49" t="s">
        <v>40</v>
      </c>
      <c r="B42" s="74">
        <v>796.0</v>
      </c>
      <c r="C42" s="51" t="s">
        <v>102</v>
      </c>
      <c r="D42" s="59">
        <v>30367.0</v>
      </c>
      <c r="E42" s="75">
        <f>sum(B42:B43)*D42</f>
        <v>225687544</v>
      </c>
      <c r="F42" s="76"/>
      <c r="G42" s="39"/>
      <c r="H42" s="39"/>
      <c r="I42" s="39"/>
      <c r="J42" s="39"/>
      <c r="K42" s="39"/>
      <c r="L42" s="39"/>
      <c r="M42" s="39"/>
      <c r="N42" s="11"/>
      <c r="O42" s="11"/>
    </row>
    <row r="43">
      <c r="A43" s="49" t="s">
        <v>40</v>
      </c>
      <c r="B43" s="74">
        <v>6636.0</v>
      </c>
      <c r="C43" s="51" t="s">
        <v>103</v>
      </c>
      <c r="D43" s="59">
        <v>14267.0</v>
      </c>
      <c r="E43" s="64"/>
      <c r="F43" s="76"/>
      <c r="G43" s="39"/>
      <c r="H43" s="39"/>
      <c r="I43" s="39"/>
      <c r="J43" s="39"/>
      <c r="K43" s="39"/>
      <c r="L43" s="39"/>
      <c r="M43" s="39"/>
      <c r="N43" s="11"/>
      <c r="O43" s="11"/>
    </row>
    <row r="44">
      <c r="A44" s="49" t="s">
        <v>40</v>
      </c>
      <c r="B44" s="74">
        <v>1295.0</v>
      </c>
      <c r="C44" s="51" t="s">
        <v>102</v>
      </c>
      <c r="D44" s="59">
        <v>30367.0</v>
      </c>
      <c r="E44" s="78">
        <f>sum(B44)*D44</f>
        <v>39325265</v>
      </c>
      <c r="F44" s="76"/>
      <c r="G44" s="39"/>
      <c r="H44" s="39"/>
      <c r="I44" s="39"/>
      <c r="J44" s="39"/>
      <c r="K44" s="39"/>
      <c r="L44" s="39"/>
      <c r="M44" s="39"/>
      <c r="N44" s="11"/>
      <c r="O44" s="11"/>
    </row>
    <row r="45">
      <c r="A45" s="49" t="s">
        <v>42</v>
      </c>
      <c r="B45" s="74">
        <v>928.0</v>
      </c>
      <c r="C45" s="65" t="s">
        <v>104</v>
      </c>
      <c r="D45" s="66">
        <v>17261.0</v>
      </c>
      <c r="E45" s="75">
        <f>SUM(B45:B48)*D45</f>
        <v>101563724</v>
      </c>
      <c r="F45" s="76"/>
      <c r="G45" s="39"/>
      <c r="H45" s="39"/>
      <c r="I45" s="39"/>
      <c r="J45" s="39"/>
      <c r="K45" s="39"/>
      <c r="L45" s="39"/>
      <c r="M45" s="39"/>
      <c r="N45" s="11"/>
      <c r="O45" s="11"/>
    </row>
    <row r="46">
      <c r="A46" s="49" t="s">
        <v>42</v>
      </c>
      <c r="B46" s="74">
        <v>468.0</v>
      </c>
      <c r="C46" s="68"/>
      <c r="D46" s="68"/>
      <c r="E46" s="68"/>
      <c r="F46" s="76"/>
      <c r="G46" s="39"/>
      <c r="H46" s="39"/>
      <c r="I46" s="39"/>
      <c r="J46" s="39"/>
      <c r="K46" s="39"/>
      <c r="L46" s="39"/>
      <c r="M46" s="39"/>
      <c r="N46" s="11"/>
      <c r="O46" s="11"/>
    </row>
    <row r="47">
      <c r="A47" s="49" t="s">
        <v>42</v>
      </c>
      <c r="B47" s="74">
        <v>3837.0</v>
      </c>
      <c r="C47" s="68"/>
      <c r="D47" s="68"/>
      <c r="E47" s="68"/>
      <c r="F47" s="76"/>
      <c r="G47" s="39"/>
      <c r="H47" s="39"/>
      <c r="I47" s="39"/>
      <c r="J47" s="39"/>
      <c r="K47" s="39"/>
      <c r="L47" s="39"/>
      <c r="M47" s="39"/>
      <c r="N47" s="11"/>
      <c r="O47" s="11"/>
    </row>
    <row r="48">
      <c r="A48" s="49" t="s">
        <v>42</v>
      </c>
      <c r="B48" s="74">
        <v>651.0</v>
      </c>
      <c r="C48" s="64"/>
      <c r="D48" s="64"/>
      <c r="E48" s="64"/>
      <c r="F48" s="76"/>
      <c r="G48" s="39"/>
      <c r="H48" s="39"/>
      <c r="I48" s="39"/>
      <c r="J48" s="39"/>
      <c r="K48" s="39"/>
      <c r="L48" s="39"/>
      <c r="M48" s="39"/>
      <c r="N48" s="11"/>
      <c r="O48" s="11"/>
    </row>
    <row r="49">
      <c r="A49" s="49" t="s">
        <v>43</v>
      </c>
      <c r="B49" s="74">
        <v>2059.0</v>
      </c>
      <c r="C49" s="65" t="s">
        <v>105</v>
      </c>
      <c r="D49" s="66">
        <v>38652.0</v>
      </c>
      <c r="E49" s="75">
        <f>SUM(B49:B50)*D49</f>
        <v>91411980</v>
      </c>
      <c r="F49" s="76"/>
      <c r="G49" s="39"/>
      <c r="H49" s="39"/>
      <c r="I49" s="39"/>
      <c r="J49" s="39"/>
      <c r="K49" s="39"/>
      <c r="L49" s="39"/>
      <c r="M49" s="39"/>
      <c r="N49" s="11"/>
      <c r="O49" s="11"/>
    </row>
    <row r="50">
      <c r="A50" s="49" t="s">
        <v>43</v>
      </c>
      <c r="B50" s="74">
        <v>306.0</v>
      </c>
      <c r="C50" s="64"/>
      <c r="D50" s="64"/>
      <c r="E50" s="64"/>
      <c r="F50" s="76"/>
      <c r="G50" s="39"/>
      <c r="H50" s="39"/>
      <c r="I50" s="39"/>
      <c r="J50" s="39"/>
      <c r="K50" s="39"/>
      <c r="L50" s="39"/>
      <c r="M50" s="39"/>
      <c r="N50" s="11"/>
      <c r="O50" s="11"/>
    </row>
    <row r="51">
      <c r="A51" s="49" t="s">
        <v>44</v>
      </c>
      <c r="B51" s="74">
        <v>3333.0</v>
      </c>
      <c r="C51" s="51" t="s">
        <v>106</v>
      </c>
      <c r="D51" s="59">
        <v>22499.0</v>
      </c>
      <c r="E51" s="78">
        <f t="shared" ref="E51:E53" si="2">B51*D51</f>
        <v>74989167</v>
      </c>
      <c r="F51" s="76"/>
      <c r="G51" s="39"/>
      <c r="H51" s="39"/>
      <c r="I51" s="39"/>
      <c r="J51" s="39"/>
      <c r="K51" s="39"/>
      <c r="L51" s="39"/>
      <c r="M51" s="39"/>
      <c r="N51" s="11"/>
      <c r="O51" s="11"/>
    </row>
    <row r="52">
      <c r="A52" s="49" t="s">
        <v>50</v>
      </c>
      <c r="B52" s="74">
        <v>337.0</v>
      </c>
      <c r="C52" s="51" t="s">
        <v>107</v>
      </c>
      <c r="D52" s="59">
        <v>31687.0</v>
      </c>
      <c r="E52" s="78">
        <f t="shared" si="2"/>
        <v>10678519</v>
      </c>
      <c r="F52" s="76"/>
      <c r="G52" s="39"/>
      <c r="H52" s="39"/>
      <c r="I52" s="39"/>
      <c r="J52" s="39"/>
      <c r="K52" s="39"/>
      <c r="L52" s="39"/>
      <c r="M52" s="39"/>
      <c r="N52" s="11"/>
      <c r="O52" s="11"/>
    </row>
    <row r="53">
      <c r="A53" s="49" t="s">
        <v>51</v>
      </c>
      <c r="B53" s="74">
        <v>217.0</v>
      </c>
      <c r="C53" s="51" t="s">
        <v>108</v>
      </c>
      <c r="D53" s="59">
        <v>21550.0</v>
      </c>
      <c r="E53" s="78">
        <f t="shared" si="2"/>
        <v>4676350</v>
      </c>
      <c r="F53" s="76"/>
      <c r="G53" s="39"/>
      <c r="H53" s="39"/>
      <c r="I53" s="39"/>
      <c r="J53" s="39"/>
      <c r="K53" s="39"/>
      <c r="L53" s="39"/>
      <c r="M53" s="39"/>
      <c r="N53" s="11"/>
      <c r="O53" s="11"/>
    </row>
    <row r="54">
      <c r="A54" s="49" t="s">
        <v>52</v>
      </c>
      <c r="B54" s="74">
        <v>361.0</v>
      </c>
      <c r="C54" s="65" t="s">
        <v>109</v>
      </c>
      <c r="D54" s="66">
        <v>23675.0</v>
      </c>
      <c r="E54" s="75">
        <f>SUM(B54:B55)*D54</f>
        <v>31369375</v>
      </c>
      <c r="F54" s="76"/>
      <c r="G54" s="39"/>
      <c r="H54" s="39"/>
      <c r="I54" s="39"/>
      <c r="J54" s="39"/>
      <c r="K54" s="39"/>
      <c r="L54" s="39"/>
      <c r="M54" s="39"/>
      <c r="N54" s="11"/>
      <c r="O54" s="11"/>
    </row>
    <row r="55">
      <c r="A55" s="49" t="s">
        <v>52</v>
      </c>
      <c r="B55" s="74">
        <v>964.0</v>
      </c>
      <c r="C55" s="64"/>
      <c r="D55" s="64"/>
      <c r="E55" s="64"/>
      <c r="F55" s="76"/>
      <c r="G55" s="39"/>
      <c r="H55" s="39"/>
      <c r="I55" s="39"/>
      <c r="J55" s="39"/>
      <c r="K55" s="39"/>
      <c r="L55" s="39"/>
      <c r="M55" s="39"/>
      <c r="N55" s="11"/>
      <c r="O55" s="11"/>
    </row>
    <row r="56">
      <c r="A56" s="49" t="s">
        <v>53</v>
      </c>
      <c r="B56" s="74">
        <v>52.0</v>
      </c>
      <c r="C56" s="65" t="s">
        <v>110</v>
      </c>
      <c r="D56" s="66">
        <v>26649.0</v>
      </c>
      <c r="E56" s="75">
        <f>SUM(B56:B57)*D56</f>
        <v>20573028</v>
      </c>
      <c r="F56" s="76"/>
      <c r="G56" s="39"/>
      <c r="H56" s="39"/>
      <c r="I56" s="39"/>
      <c r="J56" s="39"/>
      <c r="K56" s="39"/>
      <c r="L56" s="39"/>
      <c r="M56" s="39"/>
      <c r="N56" s="11"/>
      <c r="O56" s="11"/>
    </row>
    <row r="57">
      <c r="A57" s="49" t="s">
        <v>53</v>
      </c>
      <c r="B57" s="74">
        <v>720.0</v>
      </c>
      <c r="C57" s="64"/>
      <c r="D57" s="64"/>
      <c r="E57" s="64"/>
      <c r="F57" s="76"/>
      <c r="G57" s="39"/>
      <c r="H57" s="39"/>
      <c r="I57" s="39"/>
      <c r="J57" s="39"/>
      <c r="K57" s="39"/>
      <c r="L57" s="39"/>
      <c r="M57" s="39"/>
      <c r="N57" s="11"/>
      <c r="O57" s="11"/>
    </row>
    <row r="58">
      <c r="A58" s="49" t="s">
        <v>54</v>
      </c>
      <c r="B58" s="74">
        <v>768.0</v>
      </c>
      <c r="C58" s="65" t="s">
        <v>111</v>
      </c>
      <c r="D58" s="66">
        <v>33997.0</v>
      </c>
      <c r="E58" s="75">
        <f>SUM(B58:B60)*D58</f>
        <v>70135811</v>
      </c>
      <c r="F58" s="76"/>
      <c r="G58" s="39"/>
      <c r="H58" s="39"/>
      <c r="I58" s="39"/>
      <c r="J58" s="39"/>
      <c r="K58" s="39"/>
      <c r="L58" s="39"/>
      <c r="M58" s="39"/>
      <c r="N58" s="11"/>
      <c r="O58" s="11"/>
    </row>
    <row r="59">
      <c r="A59" s="49" t="s">
        <v>54</v>
      </c>
      <c r="B59" s="74">
        <v>1012.0</v>
      </c>
      <c r="C59" s="68"/>
      <c r="D59" s="68"/>
      <c r="E59" s="68"/>
      <c r="F59" s="76"/>
      <c r="G59" s="39"/>
      <c r="H59" s="39"/>
      <c r="I59" s="39"/>
      <c r="J59" s="39"/>
      <c r="K59" s="39"/>
      <c r="L59" s="39"/>
      <c r="M59" s="39"/>
      <c r="N59" s="11"/>
      <c r="O59" s="11"/>
    </row>
    <row r="60">
      <c r="A60" s="49" t="s">
        <v>54</v>
      </c>
      <c r="B60" s="74">
        <v>283.0</v>
      </c>
      <c r="C60" s="64"/>
      <c r="D60" s="64"/>
      <c r="E60" s="64"/>
      <c r="F60" s="76"/>
      <c r="G60" s="39"/>
      <c r="H60" s="39"/>
      <c r="I60" s="39"/>
      <c r="J60" s="39"/>
      <c r="K60" s="39"/>
      <c r="L60" s="39"/>
      <c r="M60" s="39"/>
      <c r="N60" s="11"/>
      <c r="O60" s="11"/>
    </row>
    <row r="61">
      <c r="A61" s="79"/>
      <c r="B61" s="80"/>
      <c r="C61" s="81"/>
      <c r="D61" s="81"/>
      <c r="E61" s="81"/>
      <c r="F61" s="82"/>
      <c r="G61" s="83"/>
      <c r="H61" s="83"/>
      <c r="I61" s="83"/>
      <c r="J61" s="83"/>
      <c r="K61" s="83"/>
      <c r="L61" s="83"/>
      <c r="M61" s="83"/>
      <c r="N61" s="11"/>
      <c r="O61" s="11"/>
    </row>
    <row r="62">
      <c r="A62" s="79"/>
      <c r="B62" s="84" t="s">
        <v>112</v>
      </c>
      <c r="C62" s="85" t="s">
        <v>113</v>
      </c>
      <c r="D62" s="86"/>
      <c r="E62" s="87">
        <f>SUM(E2:E60)</f>
        <v>3986796015</v>
      </c>
      <c r="G62" s="88"/>
      <c r="H62" s="88"/>
      <c r="I62" s="88"/>
      <c r="J62" s="88"/>
      <c r="K62" s="88"/>
      <c r="L62" s="88"/>
      <c r="M62" s="88"/>
      <c r="N62" s="11"/>
      <c r="O62" s="11"/>
    </row>
    <row r="63">
      <c r="A63" s="79"/>
      <c r="B63" s="89">
        <f>SUM(B4:B62)</f>
        <v>263317</v>
      </c>
      <c r="C63" s="90">
        <v>5.9065338E10</v>
      </c>
      <c r="D63" s="91">
        <v>0.07</v>
      </c>
      <c r="E63" s="87">
        <f>E62*1.07</f>
        <v>4265871736</v>
      </c>
      <c r="F63" s="76"/>
      <c r="G63" s="39"/>
      <c r="H63" s="39"/>
      <c r="I63" s="39"/>
      <c r="J63" s="39"/>
      <c r="K63" s="39"/>
      <c r="L63" s="39"/>
      <c r="M63" s="39"/>
      <c r="N63" s="39"/>
      <c r="O63" s="39"/>
    </row>
    <row r="64">
      <c r="A64" s="79"/>
      <c r="B64" s="92"/>
      <c r="C64" s="93" t="s">
        <v>114</v>
      </c>
      <c r="D64" s="94"/>
      <c r="E64" s="95">
        <f>C63-E63</f>
        <v>54799466264</v>
      </c>
      <c r="F64" s="76"/>
      <c r="G64" s="39"/>
      <c r="H64" s="39"/>
      <c r="I64" s="39"/>
      <c r="J64" s="39"/>
      <c r="K64" s="39"/>
      <c r="L64" s="39"/>
      <c r="M64" s="39"/>
      <c r="N64" s="39"/>
      <c r="O64" s="39"/>
    </row>
    <row r="65">
      <c r="A65" s="96"/>
      <c r="B65" s="97"/>
      <c r="C65" s="98"/>
      <c r="D65" s="99"/>
      <c r="E65" s="100"/>
      <c r="F65" s="76"/>
      <c r="G65" s="39"/>
      <c r="H65" s="39"/>
      <c r="I65" s="39"/>
      <c r="J65" s="39"/>
      <c r="K65" s="39"/>
      <c r="L65" s="39"/>
      <c r="M65" s="39"/>
      <c r="N65" s="11"/>
      <c r="O65" s="11"/>
    </row>
    <row r="66">
      <c r="A66" s="96"/>
      <c r="B66" s="97"/>
      <c r="C66" s="98"/>
      <c r="D66" s="101"/>
      <c r="E66" s="100"/>
      <c r="F66" s="76"/>
      <c r="G66" s="39"/>
      <c r="H66" s="39"/>
      <c r="I66" s="39"/>
      <c r="J66" s="39"/>
      <c r="K66" s="39"/>
      <c r="L66" s="39"/>
      <c r="M66" s="39"/>
      <c r="N66" s="11"/>
      <c r="O66" s="11"/>
    </row>
    <row r="67">
      <c r="A67" s="96"/>
      <c r="B67" s="97"/>
      <c r="C67" s="98"/>
      <c r="D67" s="101"/>
      <c r="E67" s="100"/>
      <c r="F67" s="76"/>
      <c r="G67" s="39"/>
      <c r="H67" s="39"/>
      <c r="I67" s="39"/>
      <c r="J67" s="39"/>
      <c r="K67" s="39"/>
      <c r="L67" s="39"/>
      <c r="M67" s="39"/>
      <c r="N67" s="11"/>
      <c r="O67" s="11"/>
    </row>
    <row r="68">
      <c r="A68" s="96"/>
      <c r="B68" s="97"/>
      <c r="C68" s="98"/>
      <c r="D68" s="101"/>
      <c r="E68" s="100"/>
      <c r="F68" s="76"/>
      <c r="G68" s="39"/>
      <c r="H68" s="39"/>
      <c r="I68" s="39"/>
      <c r="J68" s="39"/>
      <c r="K68" s="39"/>
      <c r="L68" s="39"/>
      <c r="M68" s="39"/>
      <c r="N68" s="11"/>
      <c r="O68" s="11"/>
    </row>
    <row r="69">
      <c r="A69" s="96"/>
      <c r="B69" s="97"/>
      <c r="C69" s="98"/>
      <c r="D69" s="101"/>
      <c r="E69" s="100"/>
      <c r="F69" s="76"/>
      <c r="G69" s="39"/>
      <c r="H69" s="39"/>
      <c r="I69" s="39"/>
      <c r="J69" s="39"/>
      <c r="K69" s="39"/>
      <c r="L69" s="39"/>
      <c r="M69" s="39"/>
      <c r="N69" s="11"/>
      <c r="O69" s="11"/>
    </row>
    <row r="70">
      <c r="A70" s="96"/>
      <c r="B70" s="97"/>
      <c r="C70" s="98"/>
      <c r="D70" s="101"/>
      <c r="E70" s="100"/>
      <c r="F70" s="76"/>
      <c r="G70" s="39"/>
      <c r="H70" s="39"/>
      <c r="I70" s="39"/>
      <c r="J70" s="39"/>
      <c r="K70" s="39"/>
      <c r="L70" s="39"/>
      <c r="M70" s="39"/>
      <c r="N70" s="11"/>
      <c r="O70" s="11"/>
    </row>
    <row r="71">
      <c r="A71" s="96"/>
      <c r="B71" s="97"/>
      <c r="C71" s="98"/>
      <c r="D71" s="101"/>
      <c r="E71" s="100"/>
      <c r="F71" s="76"/>
      <c r="G71" s="39"/>
      <c r="H71" s="39"/>
      <c r="I71" s="39"/>
      <c r="J71" s="39"/>
      <c r="K71" s="39"/>
      <c r="L71" s="39"/>
      <c r="M71" s="39"/>
      <c r="N71" s="11"/>
      <c r="O71" s="11"/>
    </row>
    <row r="72">
      <c r="A72" s="96"/>
      <c r="B72" s="97"/>
      <c r="C72" s="98"/>
      <c r="D72" s="101"/>
      <c r="E72" s="100"/>
      <c r="F72" s="76"/>
      <c r="G72" s="102" t="s">
        <v>115</v>
      </c>
      <c r="H72" s="103"/>
      <c r="I72" s="103"/>
      <c r="J72" s="103"/>
      <c r="K72" s="103"/>
      <c r="L72" s="104"/>
      <c r="M72" s="104"/>
      <c r="N72" s="105"/>
      <c r="O72" s="11"/>
    </row>
    <row r="73">
      <c r="A73" s="96"/>
      <c r="B73" s="97"/>
      <c r="C73" s="98"/>
      <c r="D73" s="101"/>
      <c r="E73" s="100"/>
      <c r="F73" s="76"/>
      <c r="G73" s="106" t="s">
        <v>116</v>
      </c>
      <c r="H73" s="106"/>
      <c r="I73" s="106"/>
      <c r="J73" s="106"/>
      <c r="K73" s="106"/>
      <c r="L73" s="106" t="s">
        <v>113</v>
      </c>
      <c r="M73" s="107" t="s">
        <v>117</v>
      </c>
      <c r="N73" s="108" t="s">
        <v>118</v>
      </c>
      <c r="O73" s="108"/>
    </row>
    <row r="74">
      <c r="A74" s="96"/>
      <c r="B74" s="97"/>
      <c r="C74" s="98"/>
      <c r="D74" s="101"/>
      <c r="E74" s="109" t="s">
        <v>119</v>
      </c>
      <c r="F74" s="76"/>
      <c r="G74" s="110">
        <v>263317.0</v>
      </c>
      <c r="H74" s="110"/>
      <c r="I74" s="110"/>
      <c r="J74" s="110"/>
      <c r="K74" s="110"/>
      <c r="L74" s="111">
        <v>5.9065338E10</v>
      </c>
      <c r="M74" s="112">
        <v>4.26587173605E9</v>
      </c>
      <c r="N74" s="112">
        <f>L74-M74</f>
        <v>54799466264</v>
      </c>
      <c r="O74" s="112"/>
    </row>
    <row r="75">
      <c r="A75" s="96"/>
      <c r="B75" s="97"/>
      <c r="C75" s="98"/>
      <c r="D75" s="101"/>
      <c r="E75" s="100">
        <f>M74/M75</f>
        <v>3110.594101</v>
      </c>
      <c r="F75" s="76"/>
      <c r="G75" s="113"/>
      <c r="H75" s="113"/>
      <c r="I75" s="113"/>
      <c r="J75" s="113"/>
      <c r="K75" s="113"/>
      <c r="L75" s="114"/>
      <c r="M75" s="115">
        <v>1371400.9598</v>
      </c>
      <c r="N75" s="116"/>
      <c r="O75" s="11"/>
    </row>
    <row r="76">
      <c r="A76" s="96"/>
      <c r="B76" s="97"/>
      <c r="C76" s="98"/>
      <c r="D76" s="101"/>
      <c r="E76" s="100"/>
      <c r="F76" s="76"/>
      <c r="G76" s="106" t="s">
        <v>120</v>
      </c>
      <c r="H76" s="106"/>
      <c r="I76" s="106"/>
      <c r="J76" s="117"/>
      <c r="K76" s="106" t="s">
        <v>58</v>
      </c>
      <c r="L76" s="117" t="s">
        <v>121</v>
      </c>
      <c r="M76" s="117" t="s">
        <v>122</v>
      </c>
      <c r="N76" s="118" t="s">
        <v>123</v>
      </c>
      <c r="O76" s="11"/>
    </row>
    <row r="77">
      <c r="A77" s="96"/>
      <c r="B77" s="97"/>
      <c r="C77" s="98"/>
      <c r="D77" s="101"/>
      <c r="E77" s="100"/>
      <c r="F77" s="76"/>
      <c r="G77" s="119">
        <v>224313.0</v>
      </c>
      <c r="H77" s="120"/>
      <c r="I77" s="120"/>
      <c r="J77" s="120"/>
      <c r="K77" s="120"/>
      <c r="L77" s="121">
        <f>M74/L74</f>
        <v>0.07222292939</v>
      </c>
      <c r="M77" s="120">
        <f>M74/G74</f>
        <v>16200.51776</v>
      </c>
      <c r="N77" s="122">
        <f>(L74-M74)/L74</f>
        <v>0.9277770706</v>
      </c>
      <c r="O77" s="11"/>
    </row>
    <row r="78">
      <c r="A78" s="96"/>
      <c r="B78" s="97"/>
      <c r="C78" s="98"/>
      <c r="D78" s="101"/>
      <c r="E78" s="100"/>
      <c r="F78" s="76"/>
      <c r="G78" s="106" t="s">
        <v>124</v>
      </c>
      <c r="H78" s="117"/>
      <c r="I78" s="117"/>
      <c r="J78" s="117"/>
      <c r="K78" s="117"/>
      <c r="L78" s="123"/>
      <c r="M78" s="117" t="s">
        <v>125</v>
      </c>
      <c r="N78" s="124" t="s">
        <v>126</v>
      </c>
      <c r="O78" s="11"/>
    </row>
    <row r="79">
      <c r="A79" s="96"/>
      <c r="B79" s="97"/>
      <c r="C79" s="98"/>
      <c r="D79" s="101"/>
      <c r="E79" s="100"/>
      <c r="F79" s="76"/>
      <c r="G79" s="125"/>
      <c r="H79" s="125"/>
      <c r="I79" s="125"/>
      <c r="J79" s="125"/>
      <c r="K79" s="125"/>
      <c r="L79" s="116"/>
      <c r="M79" s="125"/>
      <c r="N79" s="126"/>
      <c r="O79" s="11"/>
    </row>
    <row r="80">
      <c r="A80" s="96"/>
      <c r="B80" s="97"/>
      <c r="C80" s="98"/>
      <c r="D80" s="101"/>
      <c r="E80" s="100"/>
      <c r="F80" s="76"/>
      <c r="G80" s="39"/>
      <c r="H80" s="39"/>
      <c r="I80" s="39"/>
      <c r="J80" s="39"/>
      <c r="K80" s="39"/>
      <c r="L80" s="39"/>
      <c r="M80" s="39"/>
      <c r="N80" s="11"/>
      <c r="O80" s="11"/>
    </row>
    <row r="81">
      <c r="A81" s="96"/>
      <c r="B81" s="97"/>
      <c r="C81" s="98"/>
      <c r="D81" s="101"/>
      <c r="E81" s="100"/>
      <c r="F81" s="76"/>
      <c r="G81" s="39"/>
      <c r="H81" s="39"/>
      <c r="I81" s="39"/>
      <c r="J81" s="39"/>
      <c r="K81" s="39"/>
      <c r="L81" s="39"/>
      <c r="M81" s="39"/>
      <c r="N81" s="11"/>
      <c r="O81" s="11"/>
    </row>
    <row r="82">
      <c r="A82" s="96"/>
      <c r="B82" s="97"/>
      <c r="C82" s="98"/>
      <c r="D82" s="101"/>
      <c r="E82" s="100"/>
      <c r="F82" s="76"/>
      <c r="G82" s="39"/>
      <c r="H82" s="39"/>
      <c r="I82" s="39"/>
      <c r="J82" s="39"/>
      <c r="K82" s="39"/>
      <c r="L82" s="39"/>
      <c r="M82" s="39"/>
      <c r="N82" s="11"/>
      <c r="O82" s="11"/>
    </row>
    <row r="83">
      <c r="A83" s="96"/>
      <c r="B83" s="97"/>
      <c r="C83" s="98"/>
      <c r="D83" s="101"/>
      <c r="E83" s="100"/>
      <c r="F83" s="76"/>
      <c r="G83" s="39"/>
      <c r="H83" s="39"/>
      <c r="I83" s="39"/>
      <c r="J83" s="39"/>
      <c r="K83" s="39"/>
      <c r="L83" s="39"/>
      <c r="M83" s="39"/>
      <c r="N83" s="11"/>
      <c r="O83" s="11"/>
    </row>
    <row r="84">
      <c r="A84" s="96"/>
      <c r="B84" s="97"/>
      <c r="C84" s="98"/>
      <c r="D84" s="101"/>
      <c r="E84" s="100"/>
      <c r="F84" s="76"/>
      <c r="G84" s="39"/>
      <c r="H84" s="39"/>
      <c r="I84" s="39"/>
      <c r="J84" s="39"/>
      <c r="K84" s="39"/>
      <c r="L84" s="39"/>
      <c r="M84" s="39"/>
      <c r="N84" s="11"/>
      <c r="O84" s="11"/>
    </row>
    <row r="85">
      <c r="A85" s="96"/>
      <c r="B85" s="97"/>
      <c r="C85" s="98"/>
      <c r="D85" s="101"/>
      <c r="E85" s="100"/>
      <c r="F85" s="76"/>
      <c r="G85" s="39"/>
      <c r="H85" s="39"/>
      <c r="I85" s="39"/>
      <c r="J85" s="39"/>
      <c r="K85" s="39"/>
      <c r="L85" s="39"/>
      <c r="M85" s="39"/>
      <c r="N85" s="11"/>
      <c r="O85" s="11"/>
    </row>
    <row r="86">
      <c r="A86" s="96"/>
      <c r="B86" s="97"/>
      <c r="C86" s="98"/>
      <c r="D86" s="101"/>
      <c r="E86" s="100"/>
      <c r="F86" s="76"/>
      <c r="G86" s="39"/>
      <c r="H86" s="39"/>
      <c r="I86" s="39"/>
      <c r="J86" s="39"/>
      <c r="K86" s="39"/>
      <c r="L86" s="39"/>
      <c r="M86" s="39"/>
      <c r="N86" s="11"/>
      <c r="O86" s="11"/>
    </row>
    <row r="87">
      <c r="A87" s="96"/>
      <c r="B87" s="97"/>
      <c r="C87" s="98"/>
      <c r="D87" s="101"/>
      <c r="E87" s="100"/>
      <c r="F87" s="76"/>
      <c r="G87" s="39"/>
      <c r="H87" s="39"/>
      <c r="I87" s="39"/>
      <c r="J87" s="39"/>
      <c r="K87" s="39"/>
      <c r="L87" s="39"/>
      <c r="M87" s="39"/>
      <c r="N87" s="11"/>
      <c r="O87" s="11"/>
    </row>
    <row r="88">
      <c r="A88" s="96"/>
      <c r="B88" s="97"/>
      <c r="C88" s="98"/>
      <c r="D88" s="101"/>
      <c r="E88" s="100"/>
      <c r="F88" s="76"/>
      <c r="G88" s="39"/>
      <c r="H88" s="39"/>
      <c r="I88" s="39"/>
      <c r="J88" s="39"/>
      <c r="K88" s="39"/>
      <c r="L88" s="39"/>
      <c r="M88" s="39"/>
      <c r="N88" s="11"/>
      <c r="O88" s="11"/>
    </row>
    <row r="89">
      <c r="A89" s="96"/>
      <c r="B89" s="97"/>
      <c r="C89" s="98"/>
      <c r="D89" s="101"/>
      <c r="E89" s="100"/>
      <c r="F89" s="76"/>
      <c r="G89" s="39"/>
      <c r="H89" s="39"/>
      <c r="I89" s="39"/>
      <c r="J89" s="39"/>
      <c r="K89" s="39"/>
      <c r="L89" s="39"/>
      <c r="M89" s="39"/>
      <c r="N89" s="11"/>
      <c r="O89" s="11"/>
    </row>
    <row r="90">
      <c r="A90" s="96"/>
      <c r="B90" s="97"/>
      <c r="C90" s="98"/>
      <c r="D90" s="101"/>
      <c r="E90" s="100"/>
      <c r="F90" s="76"/>
      <c r="G90" s="39"/>
      <c r="H90" s="39"/>
      <c r="I90" s="39"/>
      <c r="J90" s="39"/>
      <c r="K90" s="39"/>
      <c r="L90" s="39"/>
      <c r="M90" s="39"/>
      <c r="N90" s="11"/>
      <c r="O90" s="11"/>
    </row>
    <row r="91">
      <c r="A91" s="96"/>
      <c r="B91" s="97"/>
      <c r="C91" s="98"/>
      <c r="D91" s="101"/>
      <c r="E91" s="100"/>
      <c r="F91" s="76"/>
      <c r="G91" s="39"/>
      <c r="H91" s="39"/>
      <c r="I91" s="39"/>
      <c r="J91" s="39"/>
      <c r="K91" s="39"/>
      <c r="L91" s="39"/>
      <c r="M91" s="39"/>
      <c r="N91" s="11"/>
      <c r="O91" s="11"/>
    </row>
    <row r="92">
      <c r="A92" s="96"/>
      <c r="B92" s="97"/>
      <c r="C92" s="98"/>
      <c r="D92" s="101"/>
      <c r="E92" s="100"/>
      <c r="F92" s="76"/>
      <c r="G92" s="39"/>
      <c r="H92" s="39"/>
      <c r="I92" s="39"/>
      <c r="J92" s="39"/>
      <c r="K92" s="39"/>
      <c r="L92" s="39"/>
      <c r="M92" s="39"/>
      <c r="N92" s="11"/>
      <c r="O92" s="11"/>
    </row>
    <row r="93">
      <c r="A93" s="96"/>
      <c r="B93" s="97"/>
      <c r="C93" s="98"/>
      <c r="D93" s="101"/>
      <c r="E93" s="100"/>
      <c r="F93" s="76"/>
      <c r="G93" s="39"/>
      <c r="H93" s="39"/>
      <c r="I93" s="39"/>
      <c r="J93" s="39"/>
      <c r="K93" s="39"/>
      <c r="L93" s="39"/>
      <c r="M93" s="39"/>
      <c r="N93" s="11"/>
      <c r="O93" s="11"/>
    </row>
    <row r="94">
      <c r="A94" s="96"/>
      <c r="B94" s="97"/>
      <c r="C94" s="98"/>
      <c r="D94" s="101"/>
      <c r="E94" s="100"/>
      <c r="F94" s="76"/>
      <c r="G94" s="39"/>
      <c r="H94" s="39"/>
      <c r="I94" s="39"/>
      <c r="J94" s="39"/>
      <c r="K94" s="39"/>
      <c r="L94" s="39"/>
      <c r="M94" s="39"/>
      <c r="N94" s="11"/>
      <c r="O94" s="11"/>
    </row>
    <row r="95">
      <c r="A95" s="96"/>
      <c r="B95" s="97"/>
      <c r="C95" s="98"/>
      <c r="D95" s="101"/>
      <c r="E95" s="100"/>
      <c r="F95" s="76"/>
      <c r="G95" s="39"/>
      <c r="H95" s="39"/>
      <c r="I95" s="39"/>
      <c r="J95" s="39"/>
      <c r="K95" s="39"/>
      <c r="L95" s="39"/>
      <c r="M95" s="39"/>
      <c r="N95" s="11"/>
      <c r="O95" s="11"/>
    </row>
    <row r="96">
      <c r="A96" s="96"/>
      <c r="B96" s="97"/>
      <c r="C96" s="98"/>
      <c r="D96" s="101"/>
      <c r="E96" s="100"/>
      <c r="F96" s="76"/>
      <c r="G96" s="39"/>
      <c r="H96" s="39"/>
      <c r="I96" s="39"/>
      <c r="J96" s="39"/>
      <c r="K96" s="39"/>
      <c r="L96" s="39"/>
      <c r="M96" s="39"/>
      <c r="N96" s="11"/>
      <c r="O96" s="11"/>
    </row>
    <row r="97">
      <c r="A97" s="96"/>
      <c r="B97" s="97"/>
      <c r="C97" s="98"/>
      <c r="D97" s="101"/>
      <c r="E97" s="100"/>
      <c r="F97" s="76"/>
      <c r="G97" s="39"/>
      <c r="H97" s="39"/>
      <c r="I97" s="39"/>
      <c r="J97" s="39"/>
      <c r="K97" s="39"/>
      <c r="L97" s="39"/>
      <c r="M97" s="39"/>
      <c r="N97" s="11"/>
      <c r="O97" s="11"/>
    </row>
    <row r="98">
      <c r="A98" s="96"/>
      <c r="B98" s="97"/>
      <c r="C98" s="98"/>
      <c r="D98" s="101"/>
      <c r="E98" s="100"/>
      <c r="F98" s="76"/>
      <c r="G98" s="39"/>
      <c r="H98" s="39"/>
      <c r="I98" s="39"/>
      <c r="J98" s="39"/>
      <c r="K98" s="39"/>
      <c r="L98" s="39"/>
      <c r="M98" s="39"/>
      <c r="N98" s="11"/>
      <c r="O98" s="11"/>
    </row>
    <row r="99">
      <c r="A99" s="96"/>
      <c r="B99" s="97"/>
      <c r="C99" s="98"/>
      <c r="D99" s="101"/>
      <c r="E99" s="100"/>
      <c r="F99" s="76"/>
      <c r="G99" s="39"/>
      <c r="H99" s="39"/>
      <c r="I99" s="39"/>
      <c r="J99" s="39"/>
      <c r="K99" s="39"/>
      <c r="L99" s="39"/>
      <c r="M99" s="39"/>
      <c r="N99" s="11"/>
      <c r="O99" s="11"/>
    </row>
    <row r="100">
      <c r="A100" s="96"/>
      <c r="B100" s="97"/>
      <c r="C100" s="98"/>
      <c r="D100" s="101"/>
      <c r="E100" s="100"/>
      <c r="F100" s="76"/>
      <c r="G100" s="39"/>
      <c r="H100" s="39"/>
      <c r="I100" s="39"/>
      <c r="J100" s="39"/>
      <c r="K100" s="39"/>
      <c r="L100" s="39"/>
      <c r="M100" s="39"/>
      <c r="N100" s="11"/>
      <c r="O100" s="11"/>
    </row>
    <row r="101">
      <c r="A101" s="96"/>
      <c r="B101" s="97"/>
      <c r="C101" s="98"/>
      <c r="D101" s="101"/>
      <c r="E101" s="100"/>
      <c r="F101" s="76"/>
      <c r="G101" s="39"/>
      <c r="H101" s="39"/>
      <c r="I101" s="39"/>
      <c r="J101" s="39"/>
      <c r="K101" s="39"/>
      <c r="L101" s="39"/>
      <c r="M101" s="39"/>
      <c r="N101" s="11"/>
      <c r="O101" s="11"/>
    </row>
    <row r="102">
      <c r="A102" s="96"/>
      <c r="B102" s="97"/>
      <c r="C102" s="98"/>
      <c r="D102" s="101"/>
      <c r="E102" s="100"/>
      <c r="F102" s="76"/>
      <c r="G102" s="39"/>
      <c r="H102" s="39"/>
      <c r="I102" s="39"/>
      <c r="J102" s="39"/>
      <c r="K102" s="39"/>
      <c r="L102" s="39"/>
      <c r="M102" s="39"/>
      <c r="N102" s="11"/>
      <c r="O102" s="11"/>
    </row>
    <row r="103">
      <c r="A103" s="96"/>
      <c r="B103" s="97"/>
      <c r="C103" s="98"/>
      <c r="D103" s="101"/>
      <c r="E103" s="100"/>
      <c r="F103" s="76"/>
      <c r="G103" s="39"/>
      <c r="H103" s="39"/>
      <c r="I103" s="39"/>
      <c r="J103" s="39"/>
      <c r="K103" s="39"/>
      <c r="L103" s="39"/>
      <c r="M103" s="39"/>
      <c r="N103" s="11"/>
      <c r="O103" s="11"/>
    </row>
    <row r="104">
      <c r="A104" s="96"/>
      <c r="B104" s="97"/>
      <c r="C104" s="98"/>
      <c r="D104" s="101"/>
      <c r="E104" s="100"/>
      <c r="F104" s="76"/>
      <c r="G104" s="39"/>
      <c r="H104" s="39"/>
      <c r="I104" s="39"/>
      <c r="J104" s="39"/>
      <c r="K104" s="39"/>
      <c r="L104" s="39"/>
      <c r="M104" s="39"/>
      <c r="N104" s="11"/>
      <c r="O104" s="11"/>
    </row>
    <row r="105">
      <c r="A105" s="96"/>
      <c r="B105" s="97"/>
      <c r="C105" s="98"/>
      <c r="D105" s="101"/>
      <c r="E105" s="100"/>
      <c r="F105" s="76"/>
      <c r="G105" s="39"/>
      <c r="H105" s="39"/>
      <c r="I105" s="39"/>
      <c r="J105" s="39"/>
      <c r="K105" s="39"/>
      <c r="L105" s="39"/>
      <c r="M105" s="39"/>
      <c r="N105" s="11"/>
      <c r="O105" s="11"/>
    </row>
    <row r="106">
      <c r="A106" s="96"/>
      <c r="B106" s="97"/>
      <c r="C106" s="98"/>
      <c r="D106" s="101"/>
      <c r="E106" s="100"/>
      <c r="F106" s="76"/>
      <c r="G106" s="39"/>
      <c r="H106" s="39"/>
      <c r="I106" s="39"/>
      <c r="J106" s="39"/>
      <c r="K106" s="39"/>
      <c r="L106" s="39"/>
      <c r="M106" s="39"/>
      <c r="N106" s="11"/>
      <c r="O106" s="11"/>
    </row>
    <row r="107">
      <c r="A107" s="96"/>
      <c r="B107" s="97"/>
      <c r="C107" s="98"/>
      <c r="D107" s="101"/>
      <c r="E107" s="100"/>
      <c r="F107" s="76"/>
      <c r="G107" s="39"/>
      <c r="H107" s="39"/>
      <c r="I107" s="39"/>
      <c r="J107" s="39"/>
      <c r="K107" s="39"/>
      <c r="L107" s="39"/>
      <c r="M107" s="39"/>
      <c r="N107" s="11"/>
      <c r="O107" s="11"/>
    </row>
    <row r="108">
      <c r="A108" s="96"/>
      <c r="B108" s="97"/>
      <c r="C108" s="98"/>
      <c r="D108" s="101"/>
      <c r="E108" s="100"/>
      <c r="F108" s="76"/>
      <c r="G108" s="39"/>
      <c r="H108" s="39"/>
      <c r="I108" s="39"/>
      <c r="J108" s="39"/>
      <c r="K108" s="39"/>
      <c r="L108" s="39"/>
      <c r="M108" s="39"/>
      <c r="N108" s="11"/>
      <c r="O108" s="11"/>
    </row>
    <row r="109">
      <c r="A109" s="96"/>
      <c r="B109" s="97"/>
      <c r="C109" s="98"/>
      <c r="D109" s="101"/>
      <c r="E109" s="100"/>
      <c r="F109" s="76"/>
      <c r="G109" s="39"/>
      <c r="H109" s="39"/>
      <c r="I109" s="39"/>
      <c r="J109" s="39"/>
      <c r="K109" s="39"/>
      <c r="L109" s="39"/>
      <c r="M109" s="39"/>
      <c r="N109" s="11"/>
      <c r="O109" s="11"/>
    </row>
    <row r="110">
      <c r="A110" s="96"/>
      <c r="B110" s="97"/>
      <c r="C110" s="98"/>
      <c r="D110" s="101"/>
      <c r="E110" s="100"/>
      <c r="F110" s="76"/>
      <c r="G110" s="39"/>
      <c r="H110" s="39"/>
      <c r="I110" s="39"/>
      <c r="J110" s="39"/>
      <c r="K110" s="39"/>
      <c r="L110" s="39"/>
      <c r="M110" s="39"/>
      <c r="N110" s="11"/>
      <c r="O110" s="11"/>
    </row>
    <row r="111">
      <c r="A111" s="96"/>
      <c r="B111" s="97"/>
      <c r="C111" s="98"/>
      <c r="D111" s="101"/>
      <c r="E111" s="100"/>
      <c r="F111" s="76"/>
      <c r="G111" s="39"/>
      <c r="H111" s="39"/>
      <c r="I111" s="39"/>
      <c r="J111" s="39"/>
      <c r="K111" s="39"/>
      <c r="L111" s="39"/>
      <c r="M111" s="39"/>
      <c r="N111" s="11"/>
      <c r="O111" s="11"/>
    </row>
    <row r="112">
      <c r="A112" s="96"/>
      <c r="B112" s="97"/>
      <c r="C112" s="98"/>
      <c r="D112" s="101"/>
      <c r="E112" s="100"/>
      <c r="F112" s="76"/>
      <c r="G112" s="39"/>
      <c r="H112" s="39"/>
      <c r="I112" s="39"/>
      <c r="J112" s="39"/>
      <c r="K112" s="39"/>
      <c r="L112" s="39"/>
      <c r="M112" s="39"/>
      <c r="N112" s="11"/>
      <c r="O112" s="11"/>
    </row>
    <row r="113">
      <c r="A113" s="96"/>
      <c r="B113" s="97"/>
      <c r="C113" s="98"/>
      <c r="D113" s="101"/>
      <c r="E113" s="100"/>
      <c r="F113" s="76"/>
      <c r="G113" s="39"/>
      <c r="H113" s="39"/>
      <c r="I113" s="39"/>
      <c r="J113" s="39"/>
      <c r="K113" s="39"/>
      <c r="L113" s="39"/>
      <c r="M113" s="39"/>
      <c r="N113" s="11"/>
      <c r="O113" s="11"/>
    </row>
    <row r="114">
      <c r="A114" s="96"/>
      <c r="B114" s="97"/>
      <c r="C114" s="98"/>
      <c r="D114" s="101"/>
      <c r="E114" s="100"/>
      <c r="F114" s="76"/>
      <c r="G114" s="39"/>
      <c r="H114" s="39"/>
      <c r="I114" s="39"/>
      <c r="J114" s="39"/>
      <c r="K114" s="39"/>
      <c r="L114" s="39"/>
      <c r="M114" s="39"/>
      <c r="N114" s="11"/>
      <c r="O114" s="11"/>
    </row>
    <row r="115">
      <c r="A115" s="96"/>
      <c r="B115" s="97"/>
      <c r="C115" s="98"/>
      <c r="D115" s="101"/>
      <c r="E115" s="100"/>
      <c r="F115" s="76"/>
      <c r="G115" s="39"/>
      <c r="H115" s="39"/>
      <c r="I115" s="39"/>
      <c r="J115" s="39"/>
      <c r="K115" s="39"/>
      <c r="L115" s="39"/>
      <c r="M115" s="39"/>
      <c r="N115" s="11"/>
      <c r="O115" s="11"/>
    </row>
    <row r="116">
      <c r="A116" s="96"/>
      <c r="B116" s="97"/>
      <c r="C116" s="98"/>
      <c r="D116" s="101"/>
      <c r="E116" s="100"/>
      <c r="F116" s="76"/>
      <c r="G116" s="39"/>
      <c r="H116" s="39"/>
      <c r="I116" s="39"/>
      <c r="J116" s="39"/>
      <c r="K116" s="39"/>
      <c r="L116" s="39"/>
      <c r="M116" s="39"/>
      <c r="N116" s="11"/>
      <c r="O116" s="11"/>
    </row>
    <row r="117">
      <c r="A117" s="96"/>
      <c r="B117" s="97"/>
      <c r="C117" s="98"/>
      <c r="D117" s="101"/>
      <c r="E117" s="100"/>
      <c r="F117" s="76"/>
      <c r="G117" s="39"/>
      <c r="H117" s="39"/>
      <c r="I117" s="39"/>
      <c r="J117" s="39"/>
      <c r="K117" s="39"/>
      <c r="L117" s="39"/>
      <c r="M117" s="39"/>
      <c r="N117" s="11"/>
      <c r="O117" s="11"/>
    </row>
    <row r="118">
      <c r="A118" s="96"/>
      <c r="B118" s="97"/>
      <c r="C118" s="98"/>
      <c r="D118" s="101"/>
      <c r="E118" s="100"/>
      <c r="F118" s="76"/>
      <c r="G118" s="39"/>
      <c r="H118" s="39"/>
      <c r="I118" s="39"/>
      <c r="J118" s="39"/>
      <c r="K118" s="39"/>
      <c r="L118" s="39"/>
      <c r="M118" s="39"/>
      <c r="N118" s="11"/>
      <c r="O118" s="11"/>
    </row>
    <row r="119">
      <c r="A119" s="96"/>
      <c r="B119" s="97"/>
      <c r="C119" s="98"/>
      <c r="D119" s="101"/>
      <c r="E119" s="100"/>
      <c r="F119" s="76"/>
      <c r="G119" s="39"/>
      <c r="H119" s="39"/>
      <c r="I119" s="39"/>
      <c r="J119" s="39"/>
      <c r="K119" s="39"/>
      <c r="L119" s="39"/>
      <c r="M119" s="39"/>
      <c r="N119" s="11"/>
      <c r="O119" s="11"/>
    </row>
    <row r="120">
      <c r="A120" s="96"/>
      <c r="B120" s="97"/>
      <c r="C120" s="98"/>
      <c r="D120" s="101"/>
      <c r="E120" s="100"/>
      <c r="F120" s="76"/>
      <c r="G120" s="39"/>
      <c r="H120" s="39"/>
      <c r="I120" s="39"/>
      <c r="J120" s="39"/>
      <c r="K120" s="39"/>
      <c r="L120" s="39"/>
      <c r="M120" s="39"/>
      <c r="N120" s="11"/>
      <c r="O120" s="11"/>
    </row>
    <row r="121">
      <c r="A121" s="96"/>
      <c r="B121" s="97"/>
      <c r="C121" s="98"/>
      <c r="D121" s="101"/>
      <c r="E121" s="100"/>
      <c r="F121" s="76"/>
      <c r="G121" s="39"/>
      <c r="H121" s="39"/>
      <c r="I121" s="39"/>
      <c r="J121" s="39"/>
      <c r="K121" s="39"/>
      <c r="L121" s="39"/>
      <c r="M121" s="39"/>
      <c r="N121" s="11"/>
      <c r="O121" s="11"/>
    </row>
    <row r="122">
      <c r="A122" s="96"/>
      <c r="B122" s="97"/>
      <c r="C122" s="98"/>
      <c r="D122" s="101"/>
      <c r="E122" s="100"/>
      <c r="F122" s="76"/>
      <c r="G122" s="39"/>
      <c r="H122" s="39"/>
      <c r="I122" s="39"/>
      <c r="J122" s="39"/>
      <c r="K122" s="39"/>
      <c r="L122" s="39"/>
      <c r="M122" s="39"/>
      <c r="N122" s="11"/>
      <c r="O122" s="11"/>
    </row>
    <row r="123">
      <c r="A123" s="96"/>
      <c r="B123" s="97"/>
      <c r="C123" s="98"/>
      <c r="D123" s="101"/>
      <c r="E123" s="100"/>
      <c r="F123" s="76"/>
      <c r="G123" s="39"/>
      <c r="H123" s="39"/>
      <c r="I123" s="39"/>
      <c r="J123" s="39"/>
      <c r="K123" s="39"/>
      <c r="L123" s="39"/>
      <c r="M123" s="39"/>
      <c r="N123" s="11"/>
      <c r="O123" s="11"/>
    </row>
    <row r="124">
      <c r="A124" s="96"/>
      <c r="B124" s="97"/>
      <c r="C124" s="98"/>
      <c r="D124" s="101"/>
      <c r="E124" s="100"/>
      <c r="F124" s="76"/>
      <c r="G124" s="39"/>
      <c r="H124" s="39"/>
      <c r="I124" s="39"/>
      <c r="J124" s="39"/>
      <c r="K124" s="39"/>
      <c r="L124" s="39"/>
      <c r="M124" s="39"/>
      <c r="N124" s="11"/>
      <c r="O124" s="11"/>
    </row>
    <row r="125">
      <c r="A125" s="96"/>
      <c r="B125" s="97"/>
      <c r="C125" s="98"/>
      <c r="D125" s="101"/>
      <c r="E125" s="100"/>
      <c r="F125" s="76"/>
      <c r="G125" s="39"/>
      <c r="H125" s="39"/>
      <c r="I125" s="39"/>
      <c r="J125" s="39"/>
      <c r="K125" s="39"/>
      <c r="L125" s="39"/>
      <c r="M125" s="39"/>
      <c r="N125" s="11"/>
      <c r="O125" s="11"/>
    </row>
    <row r="126">
      <c r="A126" s="96"/>
      <c r="B126" s="97"/>
      <c r="C126" s="98"/>
      <c r="D126" s="101"/>
      <c r="E126" s="100"/>
      <c r="F126" s="76"/>
      <c r="G126" s="39"/>
      <c r="H126" s="39"/>
      <c r="I126" s="39"/>
      <c r="J126" s="39"/>
      <c r="K126" s="39"/>
      <c r="L126" s="39"/>
      <c r="M126" s="39"/>
      <c r="N126" s="11"/>
      <c r="O126" s="11"/>
    </row>
    <row r="127">
      <c r="A127" s="96"/>
      <c r="B127" s="97"/>
      <c r="C127" s="98"/>
      <c r="D127" s="101"/>
      <c r="E127" s="100"/>
      <c r="F127" s="76"/>
      <c r="G127" s="39"/>
      <c r="H127" s="39"/>
      <c r="I127" s="39"/>
      <c r="J127" s="39"/>
      <c r="K127" s="39"/>
      <c r="L127" s="39"/>
      <c r="M127" s="39"/>
      <c r="N127" s="11"/>
      <c r="O127" s="11"/>
    </row>
    <row r="128">
      <c r="A128" s="96"/>
      <c r="B128" s="97"/>
      <c r="C128" s="98"/>
      <c r="D128" s="101"/>
      <c r="E128" s="100"/>
      <c r="F128" s="76"/>
      <c r="G128" s="39"/>
      <c r="H128" s="39"/>
      <c r="I128" s="39"/>
      <c r="J128" s="39"/>
      <c r="K128" s="39"/>
      <c r="L128" s="39"/>
      <c r="M128" s="39"/>
      <c r="N128" s="11"/>
      <c r="O128" s="11"/>
    </row>
    <row r="129">
      <c r="A129" s="96"/>
      <c r="B129" s="97"/>
      <c r="C129" s="98"/>
      <c r="D129" s="101"/>
      <c r="E129" s="100"/>
      <c r="F129" s="76"/>
      <c r="G129" s="39"/>
      <c r="H129" s="39"/>
      <c r="I129" s="39"/>
      <c r="J129" s="39"/>
      <c r="K129" s="39"/>
      <c r="L129" s="39"/>
      <c r="M129" s="39"/>
      <c r="N129" s="11"/>
      <c r="O129" s="11"/>
    </row>
    <row r="130">
      <c r="A130" s="96"/>
      <c r="B130" s="97"/>
      <c r="C130" s="98"/>
      <c r="D130" s="101"/>
      <c r="E130" s="100"/>
      <c r="F130" s="76"/>
      <c r="G130" s="39"/>
      <c r="H130" s="39"/>
      <c r="I130" s="39"/>
      <c r="J130" s="39"/>
      <c r="K130" s="39"/>
      <c r="L130" s="39"/>
      <c r="M130" s="39"/>
      <c r="N130" s="11"/>
      <c r="O130" s="11"/>
    </row>
    <row r="131">
      <c r="A131" s="96"/>
      <c r="B131" s="97"/>
      <c r="C131" s="98"/>
      <c r="D131" s="101"/>
      <c r="E131" s="100"/>
      <c r="F131" s="76"/>
      <c r="G131" s="39"/>
      <c r="H131" s="39"/>
      <c r="I131" s="39"/>
      <c r="J131" s="39"/>
      <c r="K131" s="39"/>
      <c r="L131" s="39"/>
      <c r="M131" s="39"/>
      <c r="N131" s="11"/>
      <c r="O131" s="11"/>
    </row>
    <row r="132">
      <c r="A132" s="96"/>
      <c r="B132" s="97"/>
      <c r="C132" s="98"/>
      <c r="D132" s="101"/>
      <c r="E132" s="100"/>
      <c r="F132" s="76"/>
      <c r="G132" s="39"/>
      <c r="H132" s="39"/>
      <c r="I132" s="39"/>
      <c r="J132" s="39"/>
      <c r="K132" s="39"/>
      <c r="L132" s="39"/>
      <c r="M132" s="39"/>
      <c r="N132" s="11"/>
      <c r="O132" s="11"/>
    </row>
    <row r="133">
      <c r="A133" s="96"/>
      <c r="B133" s="97"/>
      <c r="C133" s="98"/>
      <c r="D133" s="101"/>
      <c r="E133" s="100"/>
      <c r="F133" s="76"/>
      <c r="G133" s="39"/>
      <c r="H133" s="39"/>
      <c r="I133" s="39"/>
      <c r="J133" s="39"/>
      <c r="K133" s="39"/>
      <c r="L133" s="39"/>
      <c r="M133" s="39"/>
      <c r="N133" s="11"/>
      <c r="O133" s="11"/>
    </row>
    <row r="134">
      <c r="A134" s="96"/>
      <c r="B134" s="97"/>
      <c r="C134" s="98"/>
      <c r="D134" s="101"/>
      <c r="E134" s="100"/>
      <c r="F134" s="76"/>
      <c r="G134" s="39"/>
      <c r="H134" s="39"/>
      <c r="I134" s="39"/>
      <c r="J134" s="39"/>
      <c r="K134" s="39"/>
      <c r="L134" s="39"/>
      <c r="M134" s="39"/>
      <c r="N134" s="11"/>
      <c r="O134" s="11"/>
    </row>
    <row r="135">
      <c r="A135" s="96"/>
      <c r="B135" s="97"/>
      <c r="C135" s="98"/>
      <c r="D135" s="101"/>
      <c r="E135" s="100"/>
      <c r="F135" s="76"/>
      <c r="G135" s="39"/>
      <c r="H135" s="39"/>
      <c r="I135" s="39"/>
      <c r="J135" s="39"/>
      <c r="K135" s="39"/>
      <c r="L135" s="39"/>
      <c r="M135" s="39"/>
      <c r="N135" s="11"/>
      <c r="O135" s="11"/>
    </row>
    <row r="136">
      <c r="A136" s="96"/>
      <c r="B136" s="97"/>
      <c r="C136" s="98"/>
      <c r="D136" s="101"/>
      <c r="E136" s="100"/>
      <c r="F136" s="76"/>
      <c r="G136" s="39"/>
      <c r="H136" s="39"/>
      <c r="I136" s="39"/>
      <c r="J136" s="39"/>
      <c r="K136" s="39"/>
      <c r="L136" s="39"/>
      <c r="M136" s="39"/>
      <c r="N136" s="11"/>
      <c r="O136" s="11"/>
    </row>
    <row r="137">
      <c r="A137" s="96"/>
      <c r="B137" s="97"/>
      <c r="C137" s="98"/>
      <c r="D137" s="101"/>
      <c r="E137" s="100"/>
      <c r="F137" s="76"/>
      <c r="G137" s="39"/>
      <c r="H137" s="39"/>
      <c r="I137" s="39"/>
      <c r="J137" s="39"/>
      <c r="K137" s="39"/>
      <c r="L137" s="39"/>
      <c r="M137" s="39"/>
      <c r="N137" s="11"/>
      <c r="O137" s="11"/>
    </row>
    <row r="138">
      <c r="A138" s="96"/>
      <c r="B138" s="97"/>
      <c r="C138" s="98"/>
      <c r="D138" s="101"/>
      <c r="E138" s="100"/>
      <c r="F138" s="76"/>
      <c r="G138" s="39"/>
      <c r="H138" s="39"/>
      <c r="I138" s="39"/>
      <c r="J138" s="39"/>
      <c r="K138" s="39"/>
      <c r="L138" s="39"/>
      <c r="M138" s="39"/>
      <c r="N138" s="11"/>
      <c r="O138" s="11"/>
    </row>
    <row r="139">
      <c r="A139" s="96"/>
      <c r="B139" s="97"/>
      <c r="C139" s="98"/>
      <c r="D139" s="101"/>
      <c r="E139" s="100"/>
      <c r="F139" s="76"/>
      <c r="G139" s="39"/>
      <c r="H139" s="39"/>
      <c r="I139" s="39"/>
      <c r="J139" s="39"/>
      <c r="K139" s="39"/>
      <c r="L139" s="39"/>
      <c r="M139" s="39"/>
      <c r="N139" s="11"/>
      <c r="O139" s="11"/>
    </row>
    <row r="140">
      <c r="A140" s="96"/>
      <c r="B140" s="97"/>
      <c r="C140" s="98"/>
      <c r="D140" s="101"/>
      <c r="E140" s="100"/>
      <c r="F140" s="76"/>
      <c r="G140" s="39"/>
      <c r="H140" s="39"/>
      <c r="I140" s="39"/>
      <c r="J140" s="39"/>
      <c r="K140" s="39"/>
      <c r="L140" s="39"/>
      <c r="M140" s="39"/>
      <c r="N140" s="11"/>
      <c r="O140" s="11"/>
    </row>
    <row r="141">
      <c r="A141" s="96"/>
      <c r="B141" s="97"/>
      <c r="C141" s="98"/>
      <c r="D141" s="101"/>
      <c r="E141" s="100"/>
      <c r="F141" s="76"/>
      <c r="G141" s="39"/>
      <c r="H141" s="39"/>
      <c r="I141" s="39"/>
      <c r="J141" s="39"/>
      <c r="K141" s="39"/>
      <c r="L141" s="39"/>
      <c r="M141" s="39"/>
      <c r="N141" s="11"/>
      <c r="O141" s="11"/>
    </row>
    <row r="142">
      <c r="A142" s="96"/>
      <c r="B142" s="97"/>
      <c r="C142" s="98"/>
      <c r="D142" s="101"/>
      <c r="E142" s="100"/>
      <c r="F142" s="76"/>
      <c r="G142" s="39"/>
      <c r="H142" s="39"/>
      <c r="I142" s="39"/>
      <c r="J142" s="39"/>
      <c r="K142" s="39"/>
      <c r="L142" s="39"/>
      <c r="M142" s="39"/>
      <c r="N142" s="11"/>
      <c r="O142" s="11"/>
    </row>
    <row r="143">
      <c r="A143" s="96"/>
      <c r="B143" s="97"/>
      <c r="C143" s="98"/>
      <c r="D143" s="101"/>
      <c r="E143" s="100"/>
      <c r="F143" s="76"/>
      <c r="G143" s="39"/>
      <c r="H143" s="39"/>
      <c r="I143" s="39"/>
      <c r="J143" s="39"/>
      <c r="K143" s="39"/>
      <c r="L143" s="39"/>
      <c r="M143" s="39"/>
      <c r="N143" s="11"/>
      <c r="O143" s="11"/>
    </row>
    <row r="144">
      <c r="A144" s="96"/>
      <c r="B144" s="97"/>
      <c r="C144" s="98"/>
      <c r="D144" s="101"/>
      <c r="E144" s="100"/>
      <c r="F144" s="76"/>
      <c r="G144" s="39"/>
      <c r="H144" s="39"/>
      <c r="I144" s="39"/>
      <c r="J144" s="39"/>
      <c r="K144" s="39"/>
      <c r="L144" s="39"/>
      <c r="M144" s="39"/>
      <c r="N144" s="11"/>
      <c r="O144" s="11"/>
    </row>
    <row r="145">
      <c r="A145" s="96"/>
      <c r="B145" s="97"/>
      <c r="C145" s="98"/>
      <c r="D145" s="101"/>
      <c r="E145" s="100"/>
      <c r="F145" s="76"/>
      <c r="G145" s="39"/>
      <c r="H145" s="39"/>
      <c r="I145" s="39"/>
      <c r="J145" s="39"/>
      <c r="K145" s="39"/>
      <c r="L145" s="39"/>
      <c r="M145" s="39"/>
      <c r="N145" s="11"/>
      <c r="O145" s="11"/>
    </row>
    <row r="146">
      <c r="A146" s="96"/>
      <c r="B146" s="97"/>
      <c r="C146" s="98"/>
      <c r="D146" s="101"/>
      <c r="E146" s="100"/>
      <c r="F146" s="76"/>
      <c r="G146" s="39"/>
      <c r="H146" s="39"/>
      <c r="I146" s="39"/>
      <c r="J146" s="39"/>
      <c r="K146" s="39"/>
      <c r="L146" s="39"/>
      <c r="M146" s="39"/>
      <c r="N146" s="11"/>
      <c r="O146" s="11"/>
    </row>
    <row r="147">
      <c r="A147" s="96"/>
      <c r="B147" s="97"/>
      <c r="C147" s="98"/>
      <c r="D147" s="101"/>
      <c r="E147" s="100"/>
      <c r="F147" s="76"/>
      <c r="G147" s="39"/>
      <c r="H147" s="39"/>
      <c r="I147" s="39"/>
      <c r="J147" s="39"/>
      <c r="K147" s="39"/>
      <c r="L147" s="39"/>
      <c r="M147" s="39"/>
      <c r="N147" s="11"/>
      <c r="O147" s="11"/>
    </row>
    <row r="148">
      <c r="A148" s="96"/>
      <c r="B148" s="97"/>
      <c r="C148" s="98"/>
      <c r="D148" s="101"/>
      <c r="E148" s="100"/>
      <c r="F148" s="76"/>
      <c r="G148" s="39"/>
      <c r="H148" s="39"/>
      <c r="I148" s="39"/>
      <c r="J148" s="39"/>
      <c r="K148" s="39"/>
      <c r="L148" s="39"/>
      <c r="M148" s="39"/>
      <c r="N148" s="11"/>
      <c r="O148" s="11"/>
    </row>
    <row r="149">
      <c r="A149" s="96"/>
      <c r="B149" s="97"/>
      <c r="C149" s="98"/>
      <c r="D149" s="101"/>
      <c r="E149" s="100"/>
      <c r="F149" s="76"/>
      <c r="G149" s="39"/>
      <c r="H149" s="39"/>
      <c r="I149" s="39"/>
      <c r="J149" s="39"/>
      <c r="K149" s="39"/>
      <c r="L149" s="39"/>
      <c r="M149" s="39"/>
      <c r="N149" s="11"/>
      <c r="O149" s="11"/>
    </row>
    <row r="150">
      <c r="A150" s="96"/>
      <c r="B150" s="97"/>
      <c r="C150" s="98"/>
      <c r="D150" s="101"/>
      <c r="E150" s="100"/>
      <c r="F150" s="76"/>
      <c r="G150" s="39"/>
      <c r="H150" s="39"/>
      <c r="I150" s="39"/>
      <c r="J150" s="39"/>
      <c r="K150" s="39"/>
      <c r="L150" s="39"/>
      <c r="M150" s="39"/>
      <c r="N150" s="11"/>
      <c r="O150" s="11"/>
    </row>
    <row r="151">
      <c r="A151" s="96"/>
      <c r="B151" s="97"/>
      <c r="C151" s="98"/>
      <c r="D151" s="101"/>
      <c r="E151" s="100"/>
      <c r="F151" s="76"/>
      <c r="G151" s="39"/>
      <c r="H151" s="39"/>
      <c r="I151" s="39"/>
      <c r="J151" s="39"/>
      <c r="K151" s="39"/>
      <c r="L151" s="39"/>
      <c r="M151" s="39"/>
      <c r="N151" s="11"/>
      <c r="O151" s="11"/>
    </row>
    <row r="152">
      <c r="A152" s="96"/>
      <c r="B152" s="97"/>
      <c r="C152" s="98"/>
      <c r="D152" s="101"/>
      <c r="E152" s="100"/>
      <c r="F152" s="76"/>
      <c r="G152" s="39"/>
      <c r="H152" s="39"/>
      <c r="I152" s="39"/>
      <c r="J152" s="39"/>
      <c r="K152" s="39"/>
      <c r="L152" s="39"/>
      <c r="M152" s="39"/>
      <c r="N152" s="11"/>
      <c r="O152" s="11"/>
    </row>
    <row r="153">
      <c r="A153" s="96"/>
      <c r="B153" s="97"/>
      <c r="C153" s="98"/>
      <c r="D153" s="101"/>
      <c r="E153" s="100"/>
      <c r="F153" s="76"/>
      <c r="G153" s="39"/>
      <c r="H153" s="39"/>
      <c r="I153" s="39"/>
      <c r="J153" s="39"/>
      <c r="K153" s="39"/>
      <c r="L153" s="39"/>
      <c r="M153" s="39"/>
      <c r="N153" s="11"/>
      <c r="O153" s="11"/>
    </row>
    <row r="154">
      <c r="A154" s="96"/>
      <c r="B154" s="97"/>
      <c r="C154" s="98"/>
      <c r="D154" s="101"/>
      <c r="E154" s="100"/>
      <c r="F154" s="76"/>
      <c r="G154" s="39"/>
      <c r="H154" s="39"/>
      <c r="I154" s="39"/>
      <c r="J154" s="39"/>
      <c r="K154" s="39"/>
      <c r="L154" s="39"/>
      <c r="M154" s="39"/>
      <c r="N154" s="11"/>
      <c r="O154" s="11"/>
    </row>
    <row r="155">
      <c r="A155" s="96"/>
      <c r="B155" s="97"/>
      <c r="C155" s="98"/>
      <c r="D155" s="101"/>
      <c r="E155" s="100"/>
      <c r="F155" s="76"/>
      <c r="G155" s="39"/>
      <c r="H155" s="39"/>
      <c r="I155" s="39"/>
      <c r="J155" s="39"/>
      <c r="K155" s="39"/>
      <c r="L155" s="39"/>
      <c r="M155" s="39"/>
      <c r="N155" s="11"/>
      <c r="O155" s="11"/>
    </row>
    <row r="156">
      <c r="A156" s="96"/>
      <c r="B156" s="97"/>
      <c r="C156" s="98"/>
      <c r="D156" s="101"/>
      <c r="E156" s="100"/>
      <c r="F156" s="76"/>
      <c r="G156" s="39"/>
      <c r="H156" s="39"/>
      <c r="I156" s="39"/>
      <c r="J156" s="39"/>
      <c r="K156" s="39"/>
      <c r="L156" s="39"/>
      <c r="M156" s="39"/>
      <c r="N156" s="11"/>
      <c r="O156" s="11"/>
    </row>
    <row r="157">
      <c r="A157" s="96"/>
      <c r="B157" s="97"/>
      <c r="C157" s="98"/>
      <c r="D157" s="101"/>
      <c r="E157" s="100"/>
      <c r="F157" s="76"/>
      <c r="G157" s="39"/>
      <c r="H157" s="39"/>
      <c r="I157" s="39"/>
      <c r="J157" s="39"/>
      <c r="K157" s="39"/>
      <c r="L157" s="39"/>
      <c r="M157" s="39"/>
      <c r="N157" s="11"/>
      <c r="O157" s="11"/>
    </row>
    <row r="158">
      <c r="A158" s="96"/>
      <c r="B158" s="97"/>
      <c r="C158" s="98"/>
      <c r="D158" s="101"/>
      <c r="E158" s="100"/>
      <c r="F158" s="76"/>
      <c r="G158" s="39"/>
      <c r="H158" s="39"/>
      <c r="I158" s="39"/>
      <c r="J158" s="39"/>
      <c r="K158" s="39"/>
      <c r="L158" s="39"/>
      <c r="M158" s="39"/>
      <c r="N158" s="11"/>
      <c r="O158" s="11"/>
    </row>
    <row r="159">
      <c r="A159" s="96"/>
      <c r="B159" s="97"/>
      <c r="C159" s="98"/>
      <c r="D159" s="101"/>
      <c r="E159" s="100"/>
      <c r="F159" s="76"/>
      <c r="G159" s="39"/>
      <c r="H159" s="39"/>
      <c r="I159" s="39"/>
      <c r="J159" s="39"/>
      <c r="K159" s="39"/>
      <c r="L159" s="39"/>
      <c r="M159" s="39"/>
      <c r="N159" s="11"/>
      <c r="O159" s="11"/>
    </row>
    <row r="160">
      <c r="A160" s="96"/>
      <c r="B160" s="97"/>
      <c r="C160" s="98"/>
      <c r="D160" s="101"/>
      <c r="E160" s="100"/>
      <c r="F160" s="76"/>
      <c r="G160" s="39"/>
      <c r="H160" s="39"/>
      <c r="I160" s="39"/>
      <c r="J160" s="39"/>
      <c r="K160" s="39"/>
      <c r="L160" s="39"/>
      <c r="M160" s="39"/>
      <c r="N160" s="11"/>
      <c r="O160" s="11"/>
    </row>
    <row r="161">
      <c r="A161" s="96"/>
      <c r="B161" s="97"/>
      <c r="C161" s="98"/>
      <c r="D161" s="101"/>
      <c r="E161" s="100"/>
      <c r="F161" s="76"/>
      <c r="G161" s="39"/>
      <c r="H161" s="39"/>
      <c r="I161" s="39"/>
      <c r="J161" s="39"/>
      <c r="K161" s="39"/>
      <c r="L161" s="39"/>
      <c r="M161" s="39"/>
      <c r="N161" s="11"/>
      <c r="O161" s="11"/>
    </row>
    <row r="162">
      <c r="A162" s="96"/>
      <c r="B162" s="97"/>
      <c r="C162" s="98"/>
      <c r="D162" s="101"/>
      <c r="E162" s="100"/>
      <c r="F162" s="76"/>
      <c r="G162" s="39"/>
      <c r="H162" s="39"/>
      <c r="I162" s="39"/>
      <c r="J162" s="39"/>
      <c r="K162" s="39"/>
      <c r="L162" s="39"/>
      <c r="M162" s="39"/>
      <c r="N162" s="11"/>
      <c r="O162" s="11"/>
    </row>
    <row r="163">
      <c r="A163" s="96"/>
      <c r="B163" s="97"/>
      <c r="C163" s="98"/>
      <c r="D163" s="101"/>
      <c r="E163" s="100"/>
      <c r="F163" s="76"/>
      <c r="G163" s="39"/>
      <c r="H163" s="39"/>
      <c r="I163" s="39"/>
      <c r="J163" s="39"/>
      <c r="K163" s="39"/>
      <c r="L163" s="39"/>
      <c r="M163" s="39"/>
      <c r="N163" s="11"/>
      <c r="O163" s="11"/>
    </row>
    <row r="164">
      <c r="A164" s="96"/>
      <c r="B164" s="97"/>
      <c r="C164" s="98"/>
      <c r="D164" s="101"/>
      <c r="E164" s="100"/>
      <c r="F164" s="76"/>
      <c r="G164" s="39"/>
      <c r="H164" s="39"/>
      <c r="I164" s="39"/>
      <c r="J164" s="39"/>
      <c r="K164" s="39"/>
      <c r="L164" s="39"/>
      <c r="M164" s="39"/>
      <c r="N164" s="11"/>
      <c r="O164" s="11"/>
    </row>
    <row r="165">
      <c r="A165" s="96"/>
      <c r="B165" s="97"/>
      <c r="C165" s="98"/>
      <c r="D165" s="101"/>
      <c r="E165" s="100"/>
      <c r="F165" s="76"/>
      <c r="G165" s="39"/>
      <c r="H165" s="39"/>
      <c r="I165" s="39"/>
      <c r="J165" s="39"/>
      <c r="K165" s="39"/>
      <c r="L165" s="39"/>
      <c r="M165" s="39"/>
      <c r="N165" s="11"/>
      <c r="O165" s="11"/>
    </row>
    <row r="166">
      <c r="A166" s="96"/>
      <c r="B166" s="97"/>
      <c r="C166" s="98"/>
      <c r="D166" s="101"/>
      <c r="E166" s="100"/>
      <c r="F166" s="76"/>
      <c r="G166" s="39"/>
      <c r="H166" s="39"/>
      <c r="I166" s="39"/>
      <c r="J166" s="39"/>
      <c r="K166" s="39"/>
      <c r="L166" s="39"/>
      <c r="M166" s="39"/>
      <c r="N166" s="11"/>
      <c r="O166" s="11"/>
    </row>
    <row r="167">
      <c r="A167" s="96"/>
      <c r="B167" s="97"/>
      <c r="C167" s="98"/>
      <c r="D167" s="101"/>
      <c r="E167" s="100"/>
      <c r="F167" s="76"/>
      <c r="G167" s="39"/>
      <c r="H167" s="39"/>
      <c r="I167" s="39"/>
      <c r="J167" s="39"/>
      <c r="K167" s="39"/>
      <c r="L167" s="39"/>
      <c r="M167" s="39"/>
      <c r="N167" s="11"/>
      <c r="O167" s="11"/>
    </row>
    <row r="168">
      <c r="A168" s="96"/>
      <c r="B168" s="97"/>
      <c r="C168" s="98"/>
      <c r="D168" s="101"/>
      <c r="E168" s="100"/>
      <c r="F168" s="76"/>
      <c r="G168" s="39"/>
      <c r="H168" s="39"/>
      <c r="I168" s="39"/>
      <c r="J168" s="39"/>
      <c r="K168" s="39"/>
      <c r="L168" s="39"/>
      <c r="M168" s="39"/>
      <c r="N168" s="11"/>
      <c r="O168" s="11"/>
    </row>
    <row r="169">
      <c r="A169" s="96"/>
      <c r="B169" s="97"/>
      <c r="C169" s="98"/>
      <c r="D169" s="101"/>
      <c r="E169" s="100"/>
      <c r="F169" s="76"/>
      <c r="G169" s="39"/>
      <c r="H169" s="39"/>
      <c r="I169" s="39"/>
      <c r="J169" s="39"/>
      <c r="K169" s="39"/>
      <c r="L169" s="39"/>
      <c r="M169" s="39"/>
      <c r="N169" s="11"/>
      <c r="O169" s="11"/>
    </row>
    <row r="170">
      <c r="A170" s="96"/>
      <c r="B170" s="97"/>
      <c r="C170" s="98"/>
      <c r="D170" s="101"/>
      <c r="E170" s="100"/>
      <c r="F170" s="76"/>
      <c r="G170" s="39"/>
      <c r="H170" s="39"/>
      <c r="I170" s="39"/>
      <c r="J170" s="39"/>
      <c r="K170" s="39"/>
      <c r="L170" s="39"/>
      <c r="M170" s="39"/>
      <c r="N170" s="11"/>
      <c r="O170" s="11"/>
    </row>
    <row r="171">
      <c r="A171" s="96"/>
      <c r="B171" s="97"/>
      <c r="C171" s="98"/>
      <c r="D171" s="101"/>
      <c r="E171" s="100"/>
      <c r="F171" s="76"/>
      <c r="G171" s="39"/>
      <c r="H171" s="39"/>
      <c r="I171" s="39"/>
      <c r="J171" s="39"/>
      <c r="K171" s="39"/>
      <c r="L171" s="39"/>
      <c r="M171" s="39"/>
      <c r="N171" s="11"/>
      <c r="O171" s="11"/>
    </row>
    <row r="172">
      <c r="A172" s="96"/>
      <c r="B172" s="97"/>
      <c r="C172" s="98"/>
      <c r="D172" s="101"/>
      <c r="E172" s="100"/>
      <c r="F172" s="76"/>
      <c r="G172" s="39"/>
      <c r="H172" s="39"/>
      <c r="I172" s="39"/>
      <c r="J172" s="39"/>
      <c r="K172" s="39"/>
      <c r="L172" s="39"/>
      <c r="M172" s="39"/>
      <c r="N172" s="11"/>
      <c r="O172" s="11"/>
    </row>
    <row r="173">
      <c r="A173" s="96"/>
      <c r="B173" s="97"/>
      <c r="C173" s="98"/>
      <c r="D173" s="101"/>
      <c r="E173" s="100"/>
      <c r="F173" s="76"/>
      <c r="G173" s="39"/>
      <c r="H173" s="39"/>
      <c r="I173" s="39"/>
      <c r="J173" s="39"/>
      <c r="K173" s="39"/>
      <c r="L173" s="39"/>
      <c r="M173" s="39"/>
      <c r="N173" s="11"/>
      <c r="O173" s="11"/>
    </row>
    <row r="174">
      <c r="A174" s="96"/>
      <c r="B174" s="97"/>
      <c r="C174" s="98"/>
      <c r="D174" s="101"/>
      <c r="E174" s="100"/>
      <c r="F174" s="76"/>
      <c r="G174" s="39"/>
      <c r="H174" s="39"/>
      <c r="I174" s="39"/>
      <c r="J174" s="39"/>
      <c r="K174" s="39"/>
      <c r="L174" s="39"/>
      <c r="M174" s="39"/>
      <c r="N174" s="11"/>
      <c r="O174" s="11"/>
    </row>
    <row r="175">
      <c r="A175" s="96"/>
      <c r="B175" s="97"/>
      <c r="C175" s="98"/>
      <c r="D175" s="101"/>
      <c r="E175" s="100"/>
      <c r="F175" s="76"/>
      <c r="G175" s="39"/>
      <c r="H175" s="39"/>
      <c r="I175" s="39"/>
      <c r="J175" s="39"/>
      <c r="K175" s="39"/>
      <c r="L175" s="39"/>
      <c r="M175" s="39"/>
      <c r="N175" s="11"/>
      <c r="O175" s="11"/>
    </row>
    <row r="176">
      <c r="A176" s="96"/>
      <c r="B176" s="97"/>
      <c r="C176" s="98"/>
      <c r="D176" s="101"/>
      <c r="E176" s="100"/>
      <c r="F176" s="76"/>
      <c r="G176" s="39"/>
      <c r="H176" s="39"/>
      <c r="I176" s="39"/>
      <c r="J176" s="39"/>
      <c r="K176" s="39"/>
      <c r="L176" s="39"/>
      <c r="M176" s="39"/>
      <c r="N176" s="11"/>
      <c r="O176" s="11"/>
    </row>
    <row r="177">
      <c r="A177" s="96"/>
      <c r="B177" s="97"/>
      <c r="C177" s="98"/>
      <c r="D177" s="101"/>
      <c r="E177" s="100"/>
      <c r="F177" s="76"/>
      <c r="G177" s="39"/>
      <c r="H177" s="39"/>
      <c r="I177" s="39"/>
      <c r="J177" s="39"/>
      <c r="K177" s="39"/>
      <c r="L177" s="39"/>
      <c r="M177" s="39"/>
      <c r="N177" s="11"/>
      <c r="O177" s="11"/>
    </row>
    <row r="178">
      <c r="A178" s="96"/>
      <c r="B178" s="97"/>
      <c r="C178" s="98"/>
      <c r="D178" s="101"/>
      <c r="E178" s="100"/>
      <c r="F178" s="76"/>
      <c r="G178" s="39"/>
      <c r="H178" s="39"/>
      <c r="I178" s="39"/>
      <c r="J178" s="39"/>
      <c r="K178" s="39"/>
      <c r="L178" s="39"/>
      <c r="M178" s="39"/>
      <c r="N178" s="11"/>
      <c r="O178" s="11"/>
    </row>
    <row r="179">
      <c r="A179" s="96"/>
      <c r="B179" s="97"/>
      <c r="C179" s="98"/>
      <c r="D179" s="101"/>
      <c r="E179" s="100"/>
      <c r="F179" s="76"/>
      <c r="G179" s="39"/>
      <c r="H179" s="39"/>
      <c r="I179" s="39"/>
      <c r="J179" s="39"/>
      <c r="K179" s="39"/>
      <c r="L179" s="39"/>
      <c r="M179" s="39"/>
      <c r="N179" s="11"/>
      <c r="O179" s="11"/>
    </row>
    <row r="180">
      <c r="A180" s="96"/>
      <c r="B180" s="97"/>
      <c r="C180" s="98"/>
      <c r="D180" s="101"/>
      <c r="E180" s="100"/>
      <c r="F180" s="76"/>
      <c r="G180" s="39"/>
      <c r="H180" s="39"/>
      <c r="I180" s="39"/>
      <c r="J180" s="39"/>
      <c r="K180" s="39"/>
      <c r="L180" s="39"/>
      <c r="M180" s="39"/>
      <c r="N180" s="11"/>
      <c r="O180" s="11"/>
    </row>
    <row r="181">
      <c r="A181" s="96"/>
      <c r="B181" s="97"/>
      <c r="C181" s="98"/>
      <c r="D181" s="101"/>
      <c r="E181" s="100"/>
      <c r="F181" s="76"/>
      <c r="G181" s="39"/>
      <c r="H181" s="39"/>
      <c r="I181" s="39"/>
      <c r="J181" s="39"/>
      <c r="K181" s="39"/>
      <c r="L181" s="39"/>
      <c r="M181" s="39"/>
      <c r="N181" s="11"/>
      <c r="O181" s="11"/>
    </row>
    <row r="182">
      <c r="A182" s="96"/>
      <c r="B182" s="97"/>
      <c r="C182" s="98"/>
      <c r="D182" s="101"/>
      <c r="E182" s="100"/>
      <c r="F182" s="76"/>
      <c r="G182" s="39"/>
      <c r="H182" s="39"/>
      <c r="I182" s="39"/>
      <c r="J182" s="39"/>
      <c r="K182" s="39"/>
      <c r="L182" s="39"/>
      <c r="M182" s="39"/>
      <c r="N182" s="11"/>
      <c r="O182" s="11"/>
    </row>
    <row r="183">
      <c r="A183" s="96"/>
      <c r="B183" s="97"/>
      <c r="C183" s="98"/>
      <c r="D183" s="101"/>
      <c r="E183" s="100"/>
      <c r="F183" s="76"/>
      <c r="G183" s="39"/>
      <c r="H183" s="39"/>
      <c r="I183" s="39"/>
      <c r="J183" s="39"/>
      <c r="K183" s="39"/>
      <c r="L183" s="39"/>
      <c r="M183" s="39"/>
      <c r="N183" s="11"/>
      <c r="O183" s="11"/>
    </row>
    <row r="184">
      <c r="A184" s="96"/>
      <c r="B184" s="97"/>
      <c r="C184" s="98"/>
      <c r="D184" s="101"/>
      <c r="E184" s="100"/>
      <c r="F184" s="76"/>
      <c r="G184" s="39"/>
      <c r="H184" s="39"/>
      <c r="I184" s="39"/>
      <c r="J184" s="39"/>
      <c r="K184" s="39"/>
      <c r="L184" s="39"/>
      <c r="M184" s="39"/>
      <c r="N184" s="11"/>
      <c r="O184" s="11"/>
    </row>
    <row r="185">
      <c r="A185" s="96"/>
      <c r="B185" s="97"/>
      <c r="C185" s="98"/>
      <c r="D185" s="101"/>
      <c r="E185" s="100"/>
      <c r="F185" s="76"/>
      <c r="G185" s="39"/>
      <c r="H185" s="39"/>
      <c r="I185" s="39"/>
      <c r="J185" s="39"/>
      <c r="K185" s="39"/>
      <c r="L185" s="39"/>
      <c r="M185" s="39"/>
      <c r="N185" s="11"/>
      <c r="O185" s="11"/>
    </row>
    <row r="186">
      <c r="A186" s="96"/>
      <c r="B186" s="97"/>
      <c r="C186" s="98"/>
      <c r="D186" s="101"/>
      <c r="E186" s="100"/>
      <c r="F186" s="76"/>
      <c r="G186" s="39"/>
      <c r="H186" s="39"/>
      <c r="I186" s="39"/>
      <c r="J186" s="39"/>
      <c r="K186" s="39"/>
      <c r="L186" s="39"/>
      <c r="M186" s="39"/>
      <c r="N186" s="11"/>
      <c r="O186" s="11"/>
    </row>
    <row r="187">
      <c r="A187" s="96"/>
      <c r="B187" s="97"/>
      <c r="C187" s="98"/>
      <c r="D187" s="101"/>
      <c r="E187" s="100"/>
      <c r="F187" s="76"/>
      <c r="G187" s="39"/>
      <c r="H187" s="39"/>
      <c r="I187" s="39"/>
      <c r="J187" s="39"/>
      <c r="K187" s="39"/>
      <c r="L187" s="39"/>
      <c r="M187" s="39"/>
      <c r="N187" s="11"/>
      <c r="O187" s="11"/>
    </row>
    <row r="188">
      <c r="A188" s="96"/>
      <c r="B188" s="97"/>
      <c r="C188" s="98"/>
      <c r="D188" s="101"/>
      <c r="E188" s="100"/>
      <c r="F188" s="76"/>
      <c r="G188" s="39"/>
      <c r="H188" s="39"/>
      <c r="I188" s="39"/>
      <c r="J188" s="39"/>
      <c r="K188" s="39"/>
      <c r="L188" s="39"/>
      <c r="M188" s="39"/>
      <c r="N188" s="11"/>
      <c r="O188" s="11"/>
    </row>
    <row r="189">
      <c r="A189" s="96"/>
      <c r="B189" s="97"/>
      <c r="C189" s="98"/>
      <c r="D189" s="101"/>
      <c r="E189" s="100"/>
      <c r="F189" s="76"/>
      <c r="G189" s="39"/>
      <c r="H189" s="39"/>
      <c r="I189" s="39"/>
      <c r="J189" s="39"/>
      <c r="K189" s="39"/>
      <c r="L189" s="39"/>
      <c r="M189" s="39"/>
      <c r="N189" s="11"/>
      <c r="O189" s="11"/>
    </row>
    <row r="190">
      <c r="A190" s="96"/>
      <c r="B190" s="97"/>
      <c r="C190" s="98"/>
      <c r="D190" s="101"/>
      <c r="E190" s="100"/>
      <c r="F190" s="76"/>
      <c r="G190" s="39"/>
      <c r="H190" s="39"/>
      <c r="I190" s="39"/>
      <c r="J190" s="39"/>
      <c r="K190" s="39"/>
      <c r="L190" s="39"/>
      <c r="M190" s="39"/>
      <c r="N190" s="11"/>
      <c r="O190" s="11"/>
    </row>
    <row r="191">
      <c r="A191" s="96"/>
      <c r="B191" s="97"/>
      <c r="C191" s="98"/>
      <c r="D191" s="101"/>
      <c r="E191" s="100"/>
      <c r="F191" s="76"/>
      <c r="G191" s="39"/>
      <c r="H191" s="39"/>
      <c r="I191" s="39"/>
      <c r="J191" s="39"/>
      <c r="K191" s="39"/>
      <c r="L191" s="39"/>
      <c r="M191" s="39"/>
      <c r="N191" s="11"/>
      <c r="O191" s="11"/>
    </row>
    <row r="192">
      <c r="A192" s="96"/>
      <c r="B192" s="97"/>
      <c r="C192" s="98"/>
      <c r="D192" s="101"/>
      <c r="E192" s="100"/>
      <c r="F192" s="76"/>
      <c r="G192" s="39"/>
      <c r="H192" s="39"/>
      <c r="I192" s="39"/>
      <c r="J192" s="39"/>
      <c r="K192" s="39"/>
      <c r="L192" s="39"/>
      <c r="M192" s="39"/>
      <c r="N192" s="11"/>
      <c r="O192" s="11"/>
    </row>
    <row r="193">
      <c r="A193" s="96"/>
      <c r="B193" s="97"/>
      <c r="C193" s="98"/>
      <c r="D193" s="101"/>
      <c r="E193" s="100"/>
      <c r="F193" s="76"/>
      <c r="G193" s="39"/>
      <c r="H193" s="39"/>
      <c r="I193" s="39"/>
      <c r="J193" s="39"/>
      <c r="K193" s="39"/>
      <c r="L193" s="39"/>
      <c r="M193" s="39"/>
      <c r="N193" s="11"/>
      <c r="O193" s="11"/>
    </row>
    <row r="194">
      <c r="A194" s="96"/>
      <c r="B194" s="97"/>
      <c r="C194" s="98"/>
      <c r="D194" s="101"/>
      <c r="E194" s="100"/>
      <c r="F194" s="76"/>
      <c r="G194" s="39"/>
      <c r="H194" s="39"/>
      <c r="I194" s="39"/>
      <c r="J194" s="39"/>
      <c r="K194" s="39"/>
      <c r="L194" s="39"/>
      <c r="M194" s="39"/>
      <c r="N194" s="11"/>
      <c r="O194" s="11"/>
    </row>
    <row r="195">
      <c r="A195" s="96"/>
      <c r="B195" s="97"/>
      <c r="C195" s="98"/>
      <c r="D195" s="101"/>
      <c r="E195" s="100"/>
      <c r="F195" s="76"/>
      <c r="G195" s="39"/>
      <c r="H195" s="39"/>
      <c r="I195" s="39"/>
      <c r="J195" s="39"/>
      <c r="K195" s="39"/>
      <c r="L195" s="39"/>
      <c r="M195" s="39"/>
      <c r="N195" s="11"/>
      <c r="O195" s="11"/>
    </row>
    <row r="196">
      <c r="A196" s="96"/>
      <c r="B196" s="97"/>
      <c r="C196" s="98"/>
      <c r="D196" s="101"/>
      <c r="E196" s="100"/>
      <c r="F196" s="76"/>
      <c r="G196" s="39"/>
      <c r="H196" s="39"/>
      <c r="I196" s="39"/>
      <c r="J196" s="39"/>
      <c r="K196" s="39"/>
      <c r="L196" s="39"/>
      <c r="M196" s="39"/>
      <c r="N196" s="11"/>
      <c r="O196" s="11"/>
    </row>
    <row r="197">
      <c r="A197" s="96"/>
      <c r="B197" s="97"/>
      <c r="C197" s="98"/>
      <c r="D197" s="101"/>
      <c r="E197" s="100"/>
      <c r="F197" s="76"/>
      <c r="G197" s="39"/>
      <c r="H197" s="39"/>
      <c r="I197" s="39"/>
      <c r="J197" s="39"/>
      <c r="K197" s="39"/>
      <c r="L197" s="39"/>
      <c r="M197" s="39"/>
      <c r="N197" s="11"/>
      <c r="O197" s="11"/>
    </row>
    <row r="198">
      <c r="A198" s="96"/>
      <c r="B198" s="97"/>
      <c r="C198" s="98"/>
      <c r="D198" s="101"/>
      <c r="E198" s="100"/>
      <c r="F198" s="76"/>
      <c r="G198" s="39"/>
      <c r="H198" s="39"/>
      <c r="I198" s="39"/>
      <c r="J198" s="39"/>
      <c r="K198" s="39"/>
      <c r="L198" s="39"/>
      <c r="M198" s="39"/>
      <c r="N198" s="11"/>
      <c r="O198" s="11"/>
    </row>
    <row r="199">
      <c r="A199" s="96"/>
      <c r="B199" s="97"/>
      <c r="C199" s="98"/>
      <c r="D199" s="101"/>
      <c r="E199" s="100"/>
      <c r="F199" s="76"/>
      <c r="G199" s="39"/>
      <c r="H199" s="39"/>
      <c r="I199" s="39"/>
      <c r="J199" s="39"/>
      <c r="K199" s="39"/>
      <c r="L199" s="39"/>
      <c r="M199" s="39"/>
      <c r="N199" s="11"/>
      <c r="O199" s="11"/>
    </row>
    <row r="200">
      <c r="A200" s="96"/>
      <c r="B200" s="97"/>
      <c r="C200" s="98"/>
      <c r="D200" s="101"/>
      <c r="E200" s="100"/>
      <c r="F200" s="76"/>
      <c r="G200" s="39"/>
      <c r="H200" s="39"/>
      <c r="I200" s="39"/>
      <c r="J200" s="39"/>
      <c r="K200" s="39"/>
      <c r="L200" s="39"/>
      <c r="M200" s="39"/>
      <c r="N200" s="11"/>
      <c r="O200" s="11"/>
    </row>
    <row r="201">
      <c r="A201" s="96"/>
      <c r="B201" s="97"/>
      <c r="C201" s="98"/>
      <c r="D201" s="101"/>
      <c r="E201" s="100"/>
      <c r="F201" s="76"/>
      <c r="G201" s="39"/>
      <c r="H201" s="39"/>
      <c r="I201" s="39"/>
      <c r="J201" s="39"/>
      <c r="K201" s="39"/>
      <c r="L201" s="39"/>
      <c r="M201" s="39"/>
      <c r="N201" s="11"/>
      <c r="O201" s="11"/>
    </row>
    <row r="202">
      <c r="A202" s="96"/>
      <c r="B202" s="97"/>
      <c r="C202" s="98"/>
      <c r="D202" s="101"/>
      <c r="E202" s="100"/>
      <c r="F202" s="76"/>
      <c r="G202" s="39"/>
      <c r="H202" s="39"/>
      <c r="I202" s="39"/>
      <c r="J202" s="39"/>
      <c r="K202" s="39"/>
      <c r="L202" s="39"/>
      <c r="M202" s="39"/>
      <c r="N202" s="11"/>
      <c r="O202" s="11"/>
    </row>
    <row r="203">
      <c r="A203" s="96"/>
      <c r="B203" s="97"/>
      <c r="C203" s="98"/>
      <c r="D203" s="101"/>
      <c r="E203" s="100"/>
      <c r="F203" s="76"/>
      <c r="G203" s="39"/>
      <c r="H203" s="39"/>
      <c r="I203" s="39"/>
      <c r="J203" s="39"/>
      <c r="K203" s="39"/>
      <c r="L203" s="39"/>
      <c r="M203" s="39"/>
      <c r="N203" s="11"/>
      <c r="O203" s="11"/>
    </row>
    <row r="204">
      <c r="A204" s="96"/>
      <c r="B204" s="97"/>
      <c r="C204" s="98"/>
      <c r="D204" s="101"/>
      <c r="E204" s="100"/>
      <c r="F204" s="76"/>
      <c r="G204" s="39"/>
      <c r="H204" s="39"/>
      <c r="I204" s="39"/>
      <c r="J204" s="39"/>
      <c r="K204" s="39"/>
      <c r="L204" s="39"/>
      <c r="M204" s="39"/>
      <c r="N204" s="11"/>
      <c r="O204" s="11"/>
    </row>
    <row r="205">
      <c r="A205" s="96"/>
      <c r="B205" s="97"/>
      <c r="C205" s="98"/>
      <c r="D205" s="101"/>
      <c r="E205" s="100"/>
      <c r="F205" s="76"/>
      <c r="G205" s="39"/>
      <c r="H205" s="39"/>
      <c r="I205" s="39"/>
      <c r="J205" s="39"/>
      <c r="K205" s="39"/>
      <c r="L205" s="39"/>
      <c r="M205" s="39"/>
      <c r="N205" s="11"/>
      <c r="O205" s="11"/>
    </row>
    <row r="206">
      <c r="A206" s="96"/>
      <c r="B206" s="97"/>
      <c r="C206" s="98"/>
      <c r="D206" s="101"/>
      <c r="E206" s="100"/>
      <c r="F206" s="76"/>
      <c r="G206" s="39"/>
      <c r="H206" s="39"/>
      <c r="I206" s="39"/>
      <c r="J206" s="39"/>
      <c r="K206" s="39"/>
      <c r="L206" s="39"/>
      <c r="M206" s="39"/>
      <c r="N206" s="11"/>
      <c r="O206" s="11"/>
    </row>
    <row r="207">
      <c r="A207" s="96"/>
      <c r="B207" s="97"/>
      <c r="C207" s="98"/>
      <c r="D207" s="101"/>
      <c r="E207" s="100"/>
      <c r="F207" s="76"/>
      <c r="G207" s="39"/>
      <c r="H207" s="39"/>
      <c r="I207" s="39"/>
      <c r="J207" s="39"/>
      <c r="K207" s="39"/>
      <c r="L207" s="39"/>
      <c r="M207" s="39"/>
      <c r="N207" s="11"/>
      <c r="O207" s="11"/>
    </row>
    <row r="208">
      <c r="A208" s="96"/>
      <c r="B208" s="97"/>
      <c r="C208" s="98"/>
      <c r="D208" s="101"/>
      <c r="E208" s="100"/>
      <c r="F208" s="76"/>
      <c r="G208" s="39"/>
      <c r="H208" s="39"/>
      <c r="I208" s="39"/>
      <c r="J208" s="39"/>
      <c r="K208" s="39"/>
      <c r="L208" s="39"/>
      <c r="M208" s="39"/>
      <c r="N208" s="11"/>
      <c r="O208" s="11"/>
    </row>
    <row r="209">
      <c r="A209" s="96"/>
      <c r="B209" s="97"/>
      <c r="C209" s="98"/>
      <c r="D209" s="101"/>
      <c r="E209" s="100"/>
      <c r="F209" s="76"/>
      <c r="G209" s="39"/>
      <c r="H209" s="39"/>
      <c r="I209" s="39"/>
      <c r="J209" s="39"/>
      <c r="K209" s="39"/>
      <c r="L209" s="39"/>
      <c r="M209" s="39"/>
      <c r="N209" s="11"/>
      <c r="O209" s="11"/>
    </row>
    <row r="210">
      <c r="A210" s="96"/>
      <c r="B210" s="97"/>
      <c r="C210" s="98"/>
      <c r="D210" s="101"/>
      <c r="E210" s="100"/>
      <c r="F210" s="76"/>
      <c r="G210" s="39"/>
      <c r="H210" s="39"/>
      <c r="I210" s="39"/>
      <c r="J210" s="39"/>
      <c r="K210" s="39"/>
      <c r="L210" s="39"/>
      <c r="M210" s="39"/>
      <c r="N210" s="11"/>
      <c r="O210" s="11"/>
    </row>
    <row r="211">
      <c r="A211" s="96"/>
      <c r="B211" s="97"/>
      <c r="C211" s="98"/>
      <c r="D211" s="101"/>
      <c r="E211" s="100"/>
      <c r="F211" s="76"/>
      <c r="G211" s="39"/>
      <c r="H211" s="39"/>
      <c r="I211" s="39"/>
      <c r="J211" s="39"/>
      <c r="K211" s="39"/>
      <c r="L211" s="39"/>
      <c r="M211" s="39"/>
      <c r="N211" s="11"/>
      <c r="O211" s="11"/>
    </row>
    <row r="212">
      <c r="A212" s="96"/>
      <c r="B212" s="97"/>
      <c r="C212" s="98"/>
      <c r="D212" s="101"/>
      <c r="E212" s="100"/>
      <c r="F212" s="76"/>
      <c r="G212" s="39"/>
      <c r="H212" s="39"/>
      <c r="I212" s="39"/>
      <c r="J212" s="39"/>
      <c r="K212" s="39"/>
      <c r="L212" s="39"/>
      <c r="M212" s="39"/>
      <c r="N212" s="11"/>
      <c r="O212" s="11"/>
    </row>
    <row r="213">
      <c r="A213" s="96"/>
      <c r="B213" s="97"/>
      <c r="C213" s="98"/>
      <c r="D213" s="101"/>
      <c r="E213" s="100"/>
      <c r="F213" s="76"/>
      <c r="G213" s="39"/>
      <c r="H213" s="39"/>
      <c r="I213" s="39"/>
      <c r="J213" s="39"/>
      <c r="K213" s="39"/>
      <c r="L213" s="39"/>
      <c r="M213" s="39"/>
      <c r="N213" s="11"/>
      <c r="O213" s="11"/>
    </row>
    <row r="214">
      <c r="A214" s="96"/>
      <c r="B214" s="97"/>
      <c r="C214" s="98"/>
      <c r="D214" s="101"/>
      <c r="E214" s="100"/>
      <c r="F214" s="76"/>
      <c r="G214" s="39"/>
      <c r="H214" s="39"/>
      <c r="I214" s="39"/>
      <c r="J214" s="39"/>
      <c r="K214" s="39"/>
      <c r="L214" s="39"/>
      <c r="M214" s="39"/>
      <c r="N214" s="11"/>
      <c r="O214" s="11"/>
    </row>
    <row r="215">
      <c r="A215" s="96"/>
      <c r="B215" s="97"/>
      <c r="C215" s="98"/>
      <c r="D215" s="101"/>
      <c r="E215" s="100"/>
      <c r="F215" s="76"/>
      <c r="G215" s="39"/>
      <c r="H215" s="39"/>
      <c r="I215" s="39"/>
      <c r="J215" s="39"/>
      <c r="K215" s="39"/>
      <c r="L215" s="39"/>
      <c r="M215" s="39"/>
      <c r="N215" s="11"/>
      <c r="O215" s="11"/>
    </row>
    <row r="216">
      <c r="A216" s="96"/>
      <c r="B216" s="97"/>
      <c r="C216" s="98"/>
      <c r="D216" s="101"/>
      <c r="E216" s="100"/>
      <c r="F216" s="76"/>
      <c r="G216" s="39"/>
      <c r="H216" s="39"/>
      <c r="I216" s="39"/>
      <c r="J216" s="39"/>
      <c r="K216" s="39"/>
      <c r="L216" s="39"/>
      <c r="M216" s="39"/>
      <c r="N216" s="11"/>
      <c r="O216" s="11"/>
    </row>
    <row r="217">
      <c r="A217" s="96"/>
      <c r="B217" s="97"/>
      <c r="C217" s="98"/>
      <c r="D217" s="101"/>
      <c r="E217" s="100"/>
      <c r="F217" s="76"/>
      <c r="G217" s="39"/>
      <c r="H217" s="39"/>
      <c r="I217" s="39"/>
      <c r="J217" s="39"/>
      <c r="K217" s="39"/>
      <c r="L217" s="39"/>
      <c r="M217" s="39"/>
      <c r="N217" s="11"/>
      <c r="O217" s="11"/>
    </row>
    <row r="218">
      <c r="A218" s="96"/>
      <c r="B218" s="97"/>
      <c r="C218" s="98"/>
      <c r="D218" s="101"/>
      <c r="E218" s="100"/>
      <c r="F218" s="76"/>
      <c r="G218" s="39"/>
      <c r="H218" s="39"/>
      <c r="I218" s="39"/>
      <c r="J218" s="39"/>
      <c r="K218" s="39"/>
      <c r="L218" s="39"/>
      <c r="M218" s="39"/>
      <c r="N218" s="11"/>
      <c r="O218" s="11"/>
    </row>
    <row r="219">
      <c r="A219" s="96"/>
      <c r="B219" s="97"/>
      <c r="C219" s="98"/>
      <c r="D219" s="101"/>
      <c r="E219" s="100"/>
      <c r="F219" s="76"/>
      <c r="G219" s="39"/>
      <c r="H219" s="39"/>
      <c r="I219" s="39"/>
      <c r="J219" s="39"/>
      <c r="K219" s="39"/>
      <c r="L219" s="39"/>
      <c r="M219" s="39"/>
      <c r="N219" s="11"/>
      <c r="O219" s="11"/>
    </row>
    <row r="220">
      <c r="A220" s="96"/>
      <c r="B220" s="97"/>
      <c r="C220" s="98"/>
      <c r="D220" s="101"/>
      <c r="E220" s="100"/>
      <c r="F220" s="76"/>
      <c r="G220" s="39"/>
      <c r="H220" s="39"/>
      <c r="I220" s="39"/>
      <c r="J220" s="39"/>
      <c r="K220" s="39"/>
      <c r="L220" s="39"/>
      <c r="M220" s="39"/>
      <c r="N220" s="11"/>
      <c r="O220" s="11"/>
    </row>
    <row r="221">
      <c r="A221" s="96"/>
      <c r="B221" s="97"/>
      <c r="C221" s="98"/>
      <c r="D221" s="101"/>
      <c r="E221" s="100"/>
      <c r="F221" s="76"/>
      <c r="G221" s="39"/>
      <c r="H221" s="39"/>
      <c r="I221" s="39"/>
      <c r="J221" s="39"/>
      <c r="K221" s="39"/>
      <c r="L221" s="39"/>
      <c r="M221" s="39"/>
      <c r="N221" s="11"/>
      <c r="O221" s="11"/>
    </row>
    <row r="222">
      <c r="A222" s="96"/>
      <c r="B222" s="97"/>
      <c r="C222" s="98"/>
      <c r="D222" s="101"/>
      <c r="E222" s="100"/>
      <c r="F222" s="76"/>
      <c r="G222" s="39"/>
      <c r="H222" s="39"/>
      <c r="I222" s="39"/>
      <c r="J222" s="39"/>
      <c r="K222" s="39"/>
      <c r="L222" s="39"/>
      <c r="M222" s="39"/>
      <c r="N222" s="11"/>
      <c r="O222" s="11"/>
    </row>
    <row r="223">
      <c r="A223" s="96"/>
      <c r="B223" s="97"/>
      <c r="C223" s="98"/>
      <c r="D223" s="101"/>
      <c r="E223" s="100"/>
      <c r="F223" s="76"/>
      <c r="G223" s="39"/>
      <c r="H223" s="39"/>
      <c r="I223" s="39"/>
      <c r="J223" s="39"/>
      <c r="K223" s="39"/>
      <c r="L223" s="39"/>
      <c r="M223" s="39"/>
      <c r="N223" s="11"/>
      <c r="O223" s="11"/>
    </row>
    <row r="224">
      <c r="A224" s="96"/>
      <c r="B224" s="97"/>
      <c r="C224" s="98"/>
      <c r="D224" s="101"/>
      <c r="E224" s="100"/>
      <c r="F224" s="76"/>
      <c r="G224" s="39"/>
      <c r="H224" s="39"/>
      <c r="I224" s="39"/>
      <c r="J224" s="39"/>
      <c r="K224" s="39"/>
      <c r="L224" s="39"/>
      <c r="M224" s="39"/>
      <c r="N224" s="11"/>
      <c r="O224" s="11"/>
    </row>
    <row r="225">
      <c r="A225" s="96"/>
      <c r="B225" s="97"/>
      <c r="C225" s="98"/>
      <c r="D225" s="101"/>
      <c r="E225" s="100"/>
      <c r="F225" s="76"/>
      <c r="G225" s="39"/>
      <c r="H225" s="39"/>
      <c r="I225" s="39"/>
      <c r="J225" s="39"/>
      <c r="K225" s="39"/>
      <c r="L225" s="39"/>
      <c r="M225" s="39"/>
      <c r="N225" s="11"/>
      <c r="O225" s="11"/>
    </row>
    <row r="226">
      <c r="A226" s="96"/>
      <c r="B226" s="97"/>
      <c r="C226" s="98"/>
      <c r="D226" s="101"/>
      <c r="E226" s="100"/>
      <c r="F226" s="76"/>
      <c r="G226" s="39"/>
      <c r="H226" s="39"/>
      <c r="I226" s="39"/>
      <c r="J226" s="39"/>
      <c r="K226" s="39"/>
      <c r="L226" s="39"/>
      <c r="M226" s="39"/>
      <c r="N226" s="11"/>
      <c r="O226" s="11"/>
    </row>
    <row r="227">
      <c r="A227" s="96"/>
      <c r="B227" s="97"/>
      <c r="C227" s="98"/>
      <c r="D227" s="101"/>
      <c r="E227" s="100"/>
      <c r="F227" s="76"/>
      <c r="G227" s="39"/>
      <c r="H227" s="39"/>
      <c r="I227" s="39"/>
      <c r="J227" s="39"/>
      <c r="K227" s="39"/>
      <c r="L227" s="39"/>
      <c r="M227" s="39"/>
      <c r="N227" s="11"/>
      <c r="O227" s="11"/>
    </row>
    <row r="228">
      <c r="A228" s="96"/>
      <c r="B228" s="97"/>
      <c r="C228" s="98"/>
      <c r="D228" s="101"/>
      <c r="E228" s="100"/>
      <c r="F228" s="76"/>
      <c r="G228" s="39"/>
      <c r="H228" s="39"/>
      <c r="I228" s="39"/>
      <c r="J228" s="39"/>
      <c r="K228" s="39"/>
      <c r="L228" s="39"/>
      <c r="M228" s="39"/>
      <c r="N228" s="11"/>
      <c r="O228" s="11"/>
    </row>
    <row r="229">
      <c r="A229" s="96"/>
      <c r="B229" s="97"/>
      <c r="C229" s="98"/>
      <c r="D229" s="101"/>
      <c r="E229" s="100"/>
      <c r="F229" s="76"/>
      <c r="G229" s="39"/>
      <c r="H229" s="39"/>
      <c r="I229" s="39"/>
      <c r="J229" s="39"/>
      <c r="K229" s="39"/>
      <c r="L229" s="39"/>
      <c r="M229" s="39"/>
      <c r="N229" s="11"/>
      <c r="O229" s="11"/>
    </row>
    <row r="230">
      <c r="A230" s="96"/>
      <c r="B230" s="97"/>
      <c r="C230" s="98"/>
      <c r="D230" s="101"/>
      <c r="E230" s="100"/>
      <c r="F230" s="76"/>
      <c r="G230" s="39"/>
      <c r="H230" s="39"/>
      <c r="I230" s="39"/>
      <c r="J230" s="39"/>
      <c r="K230" s="39"/>
      <c r="L230" s="39"/>
      <c r="M230" s="39"/>
      <c r="N230" s="11"/>
      <c r="O230" s="11"/>
    </row>
    <row r="231">
      <c r="A231" s="96"/>
      <c r="B231" s="97"/>
      <c r="C231" s="98"/>
      <c r="D231" s="101"/>
      <c r="E231" s="100"/>
      <c r="F231" s="76"/>
      <c r="G231" s="39"/>
      <c r="H231" s="39"/>
      <c r="I231" s="39"/>
      <c r="J231" s="39"/>
      <c r="K231" s="39"/>
      <c r="L231" s="39"/>
      <c r="M231" s="39"/>
      <c r="N231" s="11"/>
      <c r="O231" s="11"/>
    </row>
    <row r="232">
      <c r="A232" s="96"/>
      <c r="B232" s="97"/>
      <c r="C232" s="98"/>
      <c r="D232" s="101"/>
      <c r="E232" s="100"/>
      <c r="F232" s="76"/>
      <c r="G232" s="39"/>
      <c r="H232" s="39"/>
      <c r="I232" s="39"/>
      <c r="J232" s="39"/>
      <c r="K232" s="39"/>
      <c r="L232" s="39"/>
      <c r="M232" s="39"/>
      <c r="N232" s="11"/>
      <c r="O232" s="11"/>
    </row>
    <row r="233">
      <c r="A233" s="96"/>
      <c r="B233" s="97"/>
      <c r="C233" s="98"/>
      <c r="D233" s="101"/>
      <c r="E233" s="100"/>
      <c r="F233" s="76"/>
      <c r="G233" s="39"/>
      <c r="H233" s="39"/>
      <c r="I233" s="39"/>
      <c r="J233" s="39"/>
      <c r="K233" s="39"/>
      <c r="L233" s="39"/>
      <c r="M233" s="39"/>
      <c r="N233" s="11"/>
      <c r="O233" s="11"/>
    </row>
    <row r="234">
      <c r="A234" s="96"/>
      <c r="B234" s="97"/>
      <c r="C234" s="98"/>
      <c r="D234" s="101"/>
      <c r="E234" s="100"/>
      <c r="F234" s="76"/>
      <c r="G234" s="39"/>
      <c r="H234" s="39"/>
      <c r="I234" s="39"/>
      <c r="J234" s="39"/>
      <c r="K234" s="39"/>
      <c r="L234" s="39"/>
      <c r="M234" s="39"/>
      <c r="N234" s="11"/>
      <c r="O234" s="11"/>
    </row>
    <row r="235">
      <c r="A235" s="96"/>
      <c r="B235" s="97"/>
      <c r="C235" s="98"/>
      <c r="D235" s="101"/>
      <c r="E235" s="100"/>
      <c r="F235" s="76"/>
      <c r="G235" s="39"/>
      <c r="H235" s="39"/>
      <c r="I235" s="39"/>
      <c r="J235" s="39"/>
      <c r="K235" s="39"/>
      <c r="L235" s="39"/>
      <c r="M235" s="39"/>
      <c r="N235" s="11"/>
      <c r="O235" s="11"/>
    </row>
    <row r="236">
      <c r="A236" s="96"/>
      <c r="B236" s="97"/>
      <c r="C236" s="98"/>
      <c r="D236" s="101"/>
      <c r="E236" s="100"/>
      <c r="F236" s="76"/>
      <c r="G236" s="39"/>
      <c r="H236" s="39"/>
      <c r="I236" s="39"/>
      <c r="J236" s="39"/>
      <c r="K236" s="39"/>
      <c r="L236" s="39"/>
      <c r="M236" s="39"/>
      <c r="N236" s="11"/>
      <c r="O236" s="11"/>
    </row>
    <row r="237">
      <c r="A237" s="96"/>
      <c r="B237" s="97"/>
      <c r="C237" s="98"/>
      <c r="D237" s="101"/>
      <c r="E237" s="100"/>
      <c r="F237" s="76"/>
      <c r="G237" s="39"/>
      <c r="H237" s="39"/>
      <c r="I237" s="39"/>
      <c r="J237" s="39"/>
      <c r="K237" s="39"/>
      <c r="L237" s="39"/>
      <c r="M237" s="39"/>
      <c r="N237" s="11"/>
      <c r="O237" s="11"/>
    </row>
    <row r="238">
      <c r="A238" s="96"/>
      <c r="B238" s="97"/>
      <c r="C238" s="98"/>
      <c r="D238" s="101"/>
      <c r="E238" s="100"/>
      <c r="F238" s="76"/>
      <c r="G238" s="39"/>
      <c r="H238" s="39"/>
      <c r="I238" s="39"/>
      <c r="J238" s="39"/>
      <c r="K238" s="39"/>
      <c r="L238" s="39"/>
      <c r="M238" s="39"/>
      <c r="N238" s="11"/>
      <c r="O238" s="11"/>
    </row>
    <row r="239">
      <c r="A239" s="96"/>
      <c r="B239" s="97"/>
      <c r="C239" s="98"/>
      <c r="D239" s="101"/>
      <c r="E239" s="100"/>
      <c r="F239" s="76"/>
      <c r="G239" s="39"/>
      <c r="H239" s="39"/>
      <c r="I239" s="39"/>
      <c r="J239" s="39"/>
      <c r="K239" s="39"/>
      <c r="L239" s="39"/>
      <c r="M239" s="39"/>
      <c r="N239" s="11"/>
      <c r="O239" s="11"/>
    </row>
    <row r="240">
      <c r="A240" s="96"/>
      <c r="B240" s="97"/>
      <c r="C240" s="98"/>
      <c r="D240" s="101"/>
      <c r="E240" s="100"/>
      <c r="F240" s="76"/>
      <c r="G240" s="39"/>
      <c r="H240" s="39"/>
      <c r="I240" s="39"/>
      <c r="J240" s="39"/>
      <c r="K240" s="39"/>
      <c r="L240" s="39"/>
      <c r="M240" s="39"/>
      <c r="N240" s="11"/>
      <c r="O240" s="11"/>
    </row>
    <row r="241">
      <c r="A241" s="96"/>
      <c r="B241" s="97"/>
      <c r="C241" s="98"/>
      <c r="D241" s="101"/>
      <c r="E241" s="100"/>
      <c r="F241" s="76"/>
      <c r="G241" s="39"/>
      <c r="H241" s="39"/>
      <c r="I241" s="39"/>
      <c r="J241" s="39"/>
      <c r="K241" s="39"/>
      <c r="L241" s="39"/>
      <c r="M241" s="39"/>
      <c r="N241" s="11"/>
      <c r="O241" s="11"/>
    </row>
    <row r="242">
      <c r="A242" s="96"/>
      <c r="B242" s="97"/>
      <c r="C242" s="98"/>
      <c r="D242" s="101"/>
      <c r="E242" s="100"/>
      <c r="F242" s="76"/>
      <c r="G242" s="39"/>
      <c r="H242" s="39"/>
      <c r="I242" s="39"/>
      <c r="J242" s="39"/>
      <c r="K242" s="39"/>
      <c r="L242" s="39"/>
      <c r="M242" s="39"/>
      <c r="N242" s="11"/>
      <c r="O242" s="11"/>
    </row>
    <row r="243">
      <c r="A243" s="96"/>
      <c r="B243" s="97"/>
      <c r="C243" s="98"/>
      <c r="D243" s="101"/>
      <c r="E243" s="100"/>
      <c r="F243" s="76"/>
      <c r="G243" s="39"/>
      <c r="H243" s="39"/>
      <c r="I243" s="39"/>
      <c r="J243" s="39"/>
      <c r="K243" s="39"/>
      <c r="L243" s="39"/>
      <c r="M243" s="39"/>
      <c r="N243" s="11"/>
      <c r="O243" s="11"/>
    </row>
    <row r="244">
      <c r="A244" s="96"/>
      <c r="B244" s="97"/>
      <c r="C244" s="98"/>
      <c r="D244" s="101"/>
      <c r="E244" s="100"/>
      <c r="F244" s="76"/>
      <c r="G244" s="39"/>
      <c r="H244" s="39"/>
      <c r="I244" s="39"/>
      <c r="J244" s="39"/>
      <c r="K244" s="39"/>
      <c r="L244" s="39"/>
      <c r="M244" s="39"/>
      <c r="N244" s="11"/>
      <c r="O244" s="11"/>
    </row>
    <row r="245">
      <c r="A245" s="96"/>
      <c r="B245" s="97"/>
      <c r="C245" s="98"/>
      <c r="D245" s="101"/>
      <c r="E245" s="100"/>
      <c r="F245" s="76"/>
      <c r="G245" s="39"/>
      <c r="H245" s="39"/>
      <c r="I245" s="39"/>
      <c r="J245" s="39"/>
      <c r="K245" s="39"/>
      <c r="L245" s="39"/>
      <c r="M245" s="39"/>
      <c r="N245" s="11"/>
      <c r="O245" s="11"/>
    </row>
    <row r="246">
      <c r="A246" s="96"/>
      <c r="B246" s="97"/>
      <c r="C246" s="98"/>
      <c r="D246" s="101"/>
      <c r="E246" s="100"/>
      <c r="F246" s="76"/>
      <c r="G246" s="39"/>
      <c r="H246" s="39"/>
      <c r="I246" s="39"/>
      <c r="J246" s="39"/>
      <c r="K246" s="39"/>
      <c r="L246" s="39"/>
      <c r="M246" s="39"/>
      <c r="N246" s="11"/>
      <c r="O246" s="11"/>
    </row>
    <row r="247">
      <c r="A247" s="96"/>
      <c r="B247" s="97"/>
      <c r="C247" s="98"/>
      <c r="D247" s="101"/>
      <c r="E247" s="100"/>
      <c r="F247" s="76"/>
      <c r="G247" s="39"/>
      <c r="H247" s="39"/>
      <c r="I247" s="39"/>
      <c r="J247" s="39"/>
      <c r="K247" s="39"/>
      <c r="L247" s="39"/>
      <c r="M247" s="39"/>
      <c r="N247" s="11"/>
      <c r="O247" s="11"/>
    </row>
    <row r="248">
      <c r="A248" s="96"/>
      <c r="B248" s="97"/>
      <c r="C248" s="98"/>
      <c r="D248" s="101"/>
      <c r="E248" s="100"/>
      <c r="F248" s="76"/>
      <c r="G248" s="39"/>
      <c r="H248" s="39"/>
      <c r="I248" s="39"/>
      <c r="J248" s="39"/>
      <c r="K248" s="39"/>
      <c r="L248" s="39"/>
      <c r="M248" s="39"/>
      <c r="N248" s="11"/>
      <c r="O248" s="11"/>
    </row>
    <row r="249">
      <c r="A249" s="96"/>
      <c r="B249" s="97"/>
      <c r="C249" s="98"/>
      <c r="D249" s="101"/>
      <c r="E249" s="100"/>
      <c r="F249" s="76"/>
      <c r="G249" s="39"/>
      <c r="H249" s="39"/>
      <c r="I249" s="39"/>
      <c r="J249" s="39"/>
      <c r="K249" s="39"/>
      <c r="L249" s="39"/>
      <c r="M249" s="39"/>
      <c r="N249" s="11"/>
      <c r="O249" s="11"/>
    </row>
    <row r="250">
      <c r="A250" s="96"/>
      <c r="B250" s="97"/>
      <c r="C250" s="98"/>
      <c r="D250" s="101"/>
      <c r="E250" s="100"/>
      <c r="F250" s="76"/>
      <c r="G250" s="39"/>
      <c r="H250" s="39"/>
      <c r="I250" s="39"/>
      <c r="J250" s="39"/>
      <c r="K250" s="39"/>
      <c r="L250" s="39"/>
      <c r="M250" s="39"/>
      <c r="N250" s="11"/>
      <c r="O250" s="11"/>
    </row>
    <row r="251">
      <c r="A251" s="96"/>
      <c r="B251" s="97"/>
      <c r="C251" s="98"/>
      <c r="D251" s="101"/>
      <c r="E251" s="100"/>
      <c r="F251" s="76"/>
      <c r="G251" s="39"/>
      <c r="H251" s="39"/>
      <c r="I251" s="39"/>
      <c r="J251" s="39"/>
      <c r="K251" s="39"/>
      <c r="L251" s="39"/>
      <c r="M251" s="39"/>
      <c r="N251" s="11"/>
      <c r="O251" s="11"/>
    </row>
    <row r="252">
      <c r="A252" s="96"/>
      <c r="B252" s="97"/>
      <c r="C252" s="98"/>
      <c r="D252" s="101"/>
      <c r="E252" s="100"/>
      <c r="F252" s="76"/>
      <c r="G252" s="39"/>
      <c r="H252" s="39"/>
      <c r="I252" s="39"/>
      <c r="J252" s="39"/>
      <c r="K252" s="39"/>
      <c r="L252" s="39"/>
      <c r="M252" s="39"/>
      <c r="N252" s="11"/>
      <c r="O252" s="11"/>
    </row>
    <row r="253">
      <c r="A253" s="96"/>
      <c r="B253" s="97"/>
      <c r="C253" s="98"/>
      <c r="D253" s="101"/>
      <c r="E253" s="100"/>
      <c r="F253" s="76"/>
      <c r="G253" s="39"/>
      <c r="H253" s="39"/>
      <c r="I253" s="39"/>
      <c r="J253" s="39"/>
      <c r="K253" s="39"/>
      <c r="L253" s="39"/>
      <c r="M253" s="39"/>
      <c r="N253" s="11"/>
      <c r="O253" s="11"/>
    </row>
    <row r="254">
      <c r="A254" s="96"/>
      <c r="B254" s="97"/>
      <c r="C254" s="98"/>
      <c r="D254" s="101"/>
      <c r="E254" s="100"/>
      <c r="F254" s="76"/>
      <c r="G254" s="39"/>
      <c r="H254" s="39"/>
      <c r="I254" s="39"/>
      <c r="J254" s="39"/>
      <c r="K254" s="39"/>
      <c r="L254" s="39"/>
      <c r="M254" s="39"/>
      <c r="N254" s="11"/>
      <c r="O254" s="11"/>
    </row>
    <row r="255">
      <c r="A255" s="96"/>
      <c r="B255" s="97"/>
      <c r="C255" s="98"/>
      <c r="D255" s="101"/>
      <c r="E255" s="100"/>
      <c r="F255" s="76"/>
      <c r="G255" s="39"/>
      <c r="H255" s="39"/>
      <c r="I255" s="39"/>
      <c r="J255" s="39"/>
      <c r="K255" s="39"/>
      <c r="L255" s="39"/>
      <c r="M255" s="39"/>
      <c r="N255" s="11"/>
      <c r="O255" s="11"/>
    </row>
    <row r="256">
      <c r="A256" s="96"/>
      <c r="B256" s="97"/>
      <c r="C256" s="98"/>
      <c r="D256" s="101"/>
      <c r="E256" s="100"/>
      <c r="F256" s="76"/>
      <c r="G256" s="39"/>
      <c r="H256" s="39"/>
      <c r="I256" s="39"/>
      <c r="J256" s="39"/>
      <c r="K256" s="39"/>
      <c r="L256" s="39"/>
      <c r="M256" s="39"/>
      <c r="N256" s="11"/>
      <c r="O256" s="11"/>
    </row>
    <row r="257">
      <c r="A257" s="96"/>
      <c r="B257" s="97"/>
      <c r="C257" s="98"/>
      <c r="D257" s="101"/>
      <c r="E257" s="100"/>
      <c r="F257" s="76"/>
      <c r="G257" s="39"/>
      <c r="H257" s="39"/>
      <c r="I257" s="39"/>
      <c r="J257" s="39"/>
      <c r="K257" s="39"/>
      <c r="L257" s="39"/>
      <c r="M257" s="39"/>
      <c r="N257" s="11"/>
      <c r="O257" s="11"/>
    </row>
    <row r="258">
      <c r="A258" s="96"/>
      <c r="B258" s="97"/>
      <c r="C258" s="98"/>
      <c r="D258" s="101"/>
      <c r="E258" s="100"/>
      <c r="F258" s="76"/>
      <c r="G258" s="39"/>
      <c r="H258" s="39"/>
      <c r="I258" s="39"/>
      <c r="J258" s="39"/>
      <c r="K258" s="39"/>
      <c r="L258" s="39"/>
      <c r="M258" s="39"/>
      <c r="N258" s="11"/>
      <c r="O258" s="11"/>
    </row>
    <row r="259">
      <c r="A259" s="96"/>
      <c r="B259" s="97"/>
      <c r="C259" s="98"/>
      <c r="D259" s="101"/>
      <c r="E259" s="100"/>
      <c r="F259" s="76"/>
      <c r="G259" s="39"/>
      <c r="H259" s="39"/>
      <c r="I259" s="39"/>
      <c r="J259" s="39"/>
      <c r="K259" s="39"/>
      <c r="L259" s="39"/>
      <c r="M259" s="39"/>
      <c r="N259" s="11"/>
      <c r="O259" s="11"/>
    </row>
    <row r="260">
      <c r="A260" s="96"/>
      <c r="B260" s="97"/>
      <c r="C260" s="98"/>
      <c r="D260" s="101"/>
      <c r="E260" s="100"/>
      <c r="F260" s="76"/>
      <c r="G260" s="39"/>
      <c r="H260" s="39"/>
      <c r="I260" s="39"/>
      <c r="J260" s="39"/>
      <c r="K260" s="39"/>
      <c r="L260" s="39"/>
      <c r="M260" s="39"/>
      <c r="N260" s="11"/>
      <c r="O260" s="11"/>
    </row>
    <row r="261">
      <c r="A261" s="96"/>
      <c r="B261" s="97"/>
      <c r="C261" s="98"/>
      <c r="D261" s="101"/>
      <c r="E261" s="100"/>
      <c r="F261" s="76"/>
      <c r="G261" s="39"/>
      <c r="H261" s="39"/>
      <c r="I261" s="39"/>
      <c r="J261" s="39"/>
      <c r="K261" s="39"/>
      <c r="L261" s="39"/>
      <c r="M261" s="39"/>
      <c r="N261" s="11"/>
      <c r="O261" s="11"/>
    </row>
    <row r="262">
      <c r="A262" s="96"/>
      <c r="B262" s="97"/>
      <c r="C262" s="98"/>
      <c r="D262" s="101"/>
      <c r="E262" s="100"/>
      <c r="F262" s="76"/>
      <c r="G262" s="39"/>
      <c r="H262" s="39"/>
      <c r="I262" s="39"/>
      <c r="J262" s="39"/>
      <c r="K262" s="39"/>
      <c r="L262" s="39"/>
      <c r="M262" s="39"/>
      <c r="N262" s="11"/>
      <c r="O262" s="11"/>
    </row>
    <row r="263">
      <c r="A263" s="96"/>
      <c r="B263" s="97"/>
      <c r="C263" s="98"/>
      <c r="D263" s="101"/>
      <c r="E263" s="100"/>
      <c r="F263" s="76"/>
      <c r="G263" s="39"/>
      <c r="H263" s="39"/>
      <c r="I263" s="39"/>
      <c r="J263" s="39"/>
      <c r="K263" s="39"/>
      <c r="L263" s="39"/>
      <c r="M263" s="39"/>
      <c r="N263" s="11"/>
      <c r="O263" s="11"/>
    </row>
    <row r="264">
      <c r="A264" s="96"/>
      <c r="B264" s="97"/>
      <c r="C264" s="98"/>
      <c r="D264" s="101"/>
      <c r="E264" s="100"/>
      <c r="F264" s="76"/>
      <c r="G264" s="39"/>
      <c r="H264" s="39"/>
      <c r="I264" s="39"/>
      <c r="J264" s="39"/>
      <c r="K264" s="39"/>
      <c r="L264" s="39"/>
      <c r="M264" s="39"/>
      <c r="N264" s="11"/>
      <c r="O264" s="11"/>
    </row>
    <row r="265">
      <c r="A265" s="96"/>
      <c r="B265" s="97"/>
      <c r="C265" s="98"/>
      <c r="D265" s="101"/>
      <c r="E265" s="100"/>
      <c r="F265" s="76"/>
      <c r="G265" s="39"/>
      <c r="H265" s="39"/>
      <c r="I265" s="39"/>
      <c r="J265" s="39"/>
      <c r="K265" s="39"/>
      <c r="L265" s="39"/>
      <c r="M265" s="39"/>
      <c r="N265" s="11"/>
      <c r="O265" s="11"/>
    </row>
    <row r="266">
      <c r="A266" s="96"/>
      <c r="B266" s="97"/>
      <c r="C266" s="98"/>
      <c r="D266" s="101"/>
      <c r="E266" s="100"/>
      <c r="F266" s="76"/>
      <c r="G266" s="39"/>
      <c r="H266" s="39"/>
      <c r="I266" s="39"/>
      <c r="J266" s="39"/>
      <c r="K266" s="39"/>
      <c r="L266" s="39"/>
      <c r="M266" s="39"/>
      <c r="N266" s="11"/>
      <c r="O266" s="11"/>
    </row>
    <row r="267">
      <c r="A267" s="96"/>
      <c r="B267" s="97"/>
      <c r="C267" s="98"/>
      <c r="D267" s="101"/>
      <c r="E267" s="100"/>
      <c r="F267" s="76"/>
      <c r="G267" s="39"/>
      <c r="H267" s="39"/>
      <c r="I267" s="39"/>
      <c r="J267" s="39"/>
      <c r="K267" s="39"/>
      <c r="L267" s="39"/>
      <c r="M267" s="39"/>
      <c r="N267" s="11"/>
      <c r="O267" s="11"/>
    </row>
    <row r="268">
      <c r="A268" s="96"/>
      <c r="B268" s="97"/>
      <c r="C268" s="98"/>
      <c r="D268" s="101"/>
      <c r="E268" s="100"/>
      <c r="F268" s="76"/>
      <c r="G268" s="39"/>
      <c r="H268" s="39"/>
      <c r="I268" s="39"/>
      <c r="J268" s="39"/>
      <c r="K268" s="39"/>
      <c r="L268" s="39"/>
      <c r="M268" s="39"/>
      <c r="N268" s="11"/>
      <c r="O268" s="11"/>
    </row>
    <row r="269">
      <c r="A269" s="96"/>
      <c r="B269" s="97"/>
      <c r="C269" s="98"/>
      <c r="D269" s="101"/>
      <c r="E269" s="100"/>
      <c r="F269" s="76"/>
      <c r="G269" s="39"/>
      <c r="H269" s="39"/>
      <c r="I269" s="39"/>
      <c r="J269" s="39"/>
      <c r="K269" s="39"/>
      <c r="L269" s="39"/>
      <c r="M269" s="39"/>
      <c r="N269" s="11"/>
      <c r="O269" s="11"/>
    </row>
    <row r="270">
      <c r="A270" s="96"/>
      <c r="B270" s="97"/>
      <c r="C270" s="98"/>
      <c r="D270" s="101"/>
      <c r="E270" s="100"/>
      <c r="F270" s="76"/>
      <c r="G270" s="39"/>
      <c r="H270" s="39"/>
      <c r="I270" s="39"/>
      <c r="J270" s="39"/>
      <c r="K270" s="39"/>
      <c r="L270" s="39"/>
      <c r="M270" s="39"/>
      <c r="N270" s="11"/>
      <c r="O270" s="11"/>
    </row>
    <row r="271">
      <c r="A271" s="96"/>
      <c r="B271" s="97"/>
      <c r="C271" s="98"/>
      <c r="D271" s="101"/>
      <c r="E271" s="100"/>
      <c r="F271" s="76"/>
      <c r="G271" s="39"/>
      <c r="H271" s="39"/>
      <c r="I271" s="39"/>
      <c r="J271" s="39"/>
      <c r="K271" s="39"/>
      <c r="L271" s="39"/>
      <c r="M271" s="39"/>
      <c r="N271" s="11"/>
      <c r="O271" s="11"/>
    </row>
    <row r="272">
      <c r="A272" s="96"/>
      <c r="B272" s="97"/>
      <c r="C272" s="98"/>
      <c r="D272" s="101"/>
      <c r="E272" s="100"/>
      <c r="F272" s="76"/>
      <c r="G272" s="39"/>
      <c r="H272" s="39"/>
      <c r="I272" s="39"/>
      <c r="J272" s="39"/>
      <c r="K272" s="39"/>
      <c r="L272" s="39"/>
      <c r="M272" s="39"/>
      <c r="N272" s="11"/>
      <c r="O272" s="11"/>
    </row>
    <row r="273">
      <c r="A273" s="96"/>
      <c r="B273" s="97"/>
      <c r="C273" s="98"/>
      <c r="D273" s="101"/>
      <c r="E273" s="100"/>
      <c r="F273" s="76"/>
      <c r="G273" s="39"/>
      <c r="H273" s="39"/>
      <c r="I273" s="39"/>
      <c r="J273" s="39"/>
      <c r="K273" s="39"/>
      <c r="L273" s="39"/>
      <c r="M273" s="39"/>
      <c r="N273" s="11"/>
      <c r="O273" s="11"/>
    </row>
    <row r="274">
      <c r="A274" s="96"/>
      <c r="B274" s="97"/>
      <c r="C274" s="98"/>
      <c r="D274" s="101"/>
      <c r="E274" s="100"/>
      <c r="F274" s="76"/>
      <c r="G274" s="39"/>
      <c r="H274" s="39"/>
      <c r="I274" s="39"/>
      <c r="J274" s="39"/>
      <c r="K274" s="39"/>
      <c r="L274" s="39"/>
      <c r="M274" s="39"/>
      <c r="N274" s="11"/>
      <c r="O274" s="11"/>
    </row>
    <row r="275">
      <c r="A275" s="96"/>
      <c r="B275" s="97"/>
      <c r="C275" s="98"/>
      <c r="D275" s="101"/>
      <c r="E275" s="100"/>
      <c r="F275" s="76"/>
      <c r="G275" s="39"/>
      <c r="H275" s="39"/>
      <c r="I275" s="39"/>
      <c r="J275" s="39"/>
      <c r="K275" s="39"/>
      <c r="L275" s="39"/>
      <c r="M275" s="39"/>
      <c r="N275" s="11"/>
      <c r="O275" s="11"/>
    </row>
    <row r="276">
      <c r="A276" s="96"/>
      <c r="B276" s="97"/>
      <c r="C276" s="98"/>
      <c r="D276" s="101"/>
      <c r="E276" s="100"/>
      <c r="F276" s="76"/>
      <c r="G276" s="39"/>
      <c r="H276" s="39"/>
      <c r="I276" s="39"/>
      <c r="J276" s="39"/>
      <c r="K276" s="39"/>
      <c r="L276" s="39"/>
      <c r="M276" s="39"/>
      <c r="N276" s="11"/>
      <c r="O276" s="11"/>
    </row>
    <row r="277">
      <c r="A277" s="96"/>
      <c r="B277" s="97"/>
      <c r="C277" s="98"/>
      <c r="D277" s="101"/>
      <c r="E277" s="100"/>
      <c r="F277" s="76"/>
      <c r="G277" s="39"/>
      <c r="H277" s="39"/>
      <c r="I277" s="39"/>
      <c r="J277" s="39"/>
      <c r="K277" s="39"/>
      <c r="L277" s="39"/>
      <c r="M277" s="39"/>
      <c r="N277" s="11"/>
      <c r="O277" s="11"/>
    </row>
    <row r="278">
      <c r="A278" s="96"/>
      <c r="B278" s="97"/>
      <c r="C278" s="98"/>
      <c r="D278" s="101"/>
      <c r="E278" s="100"/>
      <c r="F278" s="76"/>
      <c r="G278" s="39"/>
      <c r="H278" s="39"/>
      <c r="I278" s="39"/>
      <c r="J278" s="39"/>
      <c r="K278" s="39"/>
      <c r="L278" s="39"/>
      <c r="M278" s="39"/>
      <c r="N278" s="11"/>
      <c r="O278" s="11"/>
    </row>
    <row r="279">
      <c r="A279" s="96"/>
      <c r="B279" s="97"/>
      <c r="C279" s="98"/>
      <c r="D279" s="101"/>
      <c r="E279" s="100"/>
      <c r="F279" s="76"/>
      <c r="G279" s="39"/>
      <c r="H279" s="39"/>
      <c r="I279" s="39"/>
      <c r="J279" s="39"/>
      <c r="K279" s="39"/>
      <c r="L279" s="39"/>
      <c r="M279" s="39"/>
      <c r="N279" s="11"/>
      <c r="O279" s="11"/>
    </row>
    <row r="280">
      <c r="A280" s="96"/>
      <c r="B280" s="97"/>
      <c r="C280" s="98"/>
      <c r="D280" s="101"/>
      <c r="E280" s="100"/>
      <c r="F280" s="76"/>
      <c r="G280" s="39"/>
      <c r="H280" s="39"/>
      <c r="I280" s="39"/>
      <c r="J280" s="39"/>
      <c r="K280" s="39"/>
      <c r="L280" s="39"/>
      <c r="M280" s="39"/>
      <c r="N280" s="11"/>
      <c r="O280" s="11"/>
    </row>
    <row r="281">
      <c r="A281" s="96"/>
      <c r="B281" s="97"/>
      <c r="C281" s="98"/>
      <c r="D281" s="101"/>
      <c r="E281" s="100"/>
      <c r="F281" s="76"/>
      <c r="G281" s="39"/>
      <c r="H281" s="39"/>
      <c r="I281" s="39"/>
      <c r="J281" s="39"/>
      <c r="K281" s="39"/>
      <c r="L281" s="39"/>
      <c r="M281" s="39"/>
      <c r="N281" s="11"/>
      <c r="O281" s="11"/>
    </row>
    <row r="282">
      <c r="A282" s="96"/>
      <c r="B282" s="97"/>
      <c r="C282" s="98"/>
      <c r="D282" s="101"/>
      <c r="E282" s="100"/>
      <c r="F282" s="76"/>
      <c r="G282" s="39"/>
      <c r="H282" s="39"/>
      <c r="I282" s="39"/>
      <c r="J282" s="39"/>
      <c r="K282" s="39"/>
      <c r="L282" s="39"/>
      <c r="M282" s="39"/>
      <c r="N282" s="11"/>
      <c r="O282" s="11"/>
    </row>
    <row r="283">
      <c r="A283" s="96"/>
      <c r="B283" s="97"/>
      <c r="C283" s="98"/>
      <c r="D283" s="101"/>
      <c r="E283" s="100"/>
      <c r="F283" s="76"/>
      <c r="G283" s="39"/>
      <c r="H283" s="39"/>
      <c r="I283" s="39"/>
      <c r="J283" s="39"/>
      <c r="K283" s="39"/>
      <c r="L283" s="39"/>
      <c r="M283" s="39"/>
      <c r="N283" s="11"/>
      <c r="O283" s="11"/>
    </row>
    <row r="284">
      <c r="A284" s="96"/>
      <c r="B284" s="97"/>
      <c r="C284" s="98"/>
      <c r="D284" s="101"/>
      <c r="E284" s="100"/>
      <c r="F284" s="76"/>
      <c r="G284" s="39"/>
      <c r="H284" s="39"/>
      <c r="I284" s="39"/>
      <c r="J284" s="39"/>
      <c r="K284" s="39"/>
      <c r="L284" s="39"/>
      <c r="M284" s="39"/>
      <c r="N284" s="11"/>
      <c r="O284" s="11"/>
    </row>
    <row r="285">
      <c r="A285" s="96"/>
      <c r="B285" s="97"/>
      <c r="C285" s="98"/>
      <c r="D285" s="101"/>
      <c r="E285" s="100"/>
      <c r="F285" s="76"/>
      <c r="G285" s="39"/>
      <c r="H285" s="39"/>
      <c r="I285" s="39"/>
      <c r="J285" s="39"/>
      <c r="K285" s="39"/>
      <c r="L285" s="39"/>
      <c r="M285" s="39"/>
      <c r="N285" s="11"/>
      <c r="O285" s="11"/>
    </row>
    <row r="286">
      <c r="A286" s="96"/>
      <c r="B286" s="97"/>
      <c r="C286" s="98"/>
      <c r="D286" s="101"/>
      <c r="E286" s="100"/>
      <c r="F286" s="76"/>
      <c r="G286" s="39"/>
      <c r="H286" s="39"/>
      <c r="I286" s="39"/>
      <c r="J286" s="39"/>
      <c r="K286" s="39"/>
      <c r="L286" s="39"/>
      <c r="M286" s="39"/>
      <c r="N286" s="11"/>
      <c r="O286" s="11"/>
    </row>
    <row r="287">
      <c r="A287" s="96"/>
      <c r="B287" s="97"/>
      <c r="C287" s="98"/>
      <c r="D287" s="101"/>
      <c r="E287" s="100"/>
      <c r="F287" s="76"/>
      <c r="G287" s="39"/>
      <c r="H287" s="39"/>
      <c r="I287" s="39"/>
      <c r="J287" s="39"/>
      <c r="K287" s="39"/>
      <c r="L287" s="39"/>
      <c r="M287" s="39"/>
      <c r="N287" s="11"/>
      <c r="O287" s="11"/>
    </row>
    <row r="288">
      <c r="A288" s="96"/>
      <c r="B288" s="97"/>
      <c r="C288" s="98"/>
      <c r="D288" s="101"/>
      <c r="E288" s="100"/>
      <c r="F288" s="76"/>
      <c r="G288" s="39"/>
      <c r="H288" s="39"/>
      <c r="I288" s="39"/>
      <c r="J288" s="39"/>
      <c r="K288" s="39"/>
      <c r="L288" s="39"/>
      <c r="M288" s="39"/>
      <c r="N288" s="11"/>
      <c r="O288" s="11"/>
    </row>
    <row r="289">
      <c r="A289" s="96"/>
      <c r="B289" s="97"/>
      <c r="C289" s="98"/>
      <c r="D289" s="101"/>
      <c r="E289" s="100"/>
      <c r="F289" s="76"/>
      <c r="G289" s="39"/>
      <c r="H289" s="39"/>
      <c r="I289" s="39"/>
      <c r="J289" s="39"/>
      <c r="K289" s="39"/>
      <c r="L289" s="39"/>
      <c r="M289" s="39"/>
      <c r="N289" s="11"/>
      <c r="O289" s="11"/>
    </row>
    <row r="290">
      <c r="A290" s="96"/>
      <c r="B290" s="97"/>
      <c r="C290" s="98"/>
      <c r="D290" s="101"/>
      <c r="E290" s="100"/>
      <c r="F290" s="76"/>
      <c r="G290" s="39"/>
      <c r="H290" s="39"/>
      <c r="I290" s="39"/>
      <c r="J290" s="39"/>
      <c r="K290" s="39"/>
      <c r="L290" s="39"/>
      <c r="M290" s="39"/>
      <c r="N290" s="11"/>
      <c r="O290" s="11"/>
    </row>
    <row r="291">
      <c r="A291" s="96"/>
      <c r="B291" s="97"/>
      <c r="C291" s="98"/>
      <c r="D291" s="101"/>
      <c r="E291" s="100"/>
      <c r="F291" s="76"/>
      <c r="G291" s="39"/>
      <c r="H291" s="39"/>
      <c r="I291" s="39"/>
      <c r="J291" s="39"/>
      <c r="K291" s="39"/>
      <c r="L291" s="39"/>
      <c r="M291" s="39"/>
      <c r="N291" s="11"/>
      <c r="O291" s="11"/>
    </row>
    <row r="292">
      <c r="A292" s="96"/>
      <c r="B292" s="97"/>
      <c r="C292" s="98"/>
      <c r="D292" s="101"/>
      <c r="E292" s="100"/>
      <c r="F292" s="76"/>
      <c r="G292" s="39"/>
      <c r="H292" s="39"/>
      <c r="I292" s="39"/>
      <c r="J292" s="39"/>
      <c r="K292" s="39"/>
      <c r="L292" s="39"/>
      <c r="M292" s="39"/>
      <c r="N292" s="11"/>
      <c r="O292" s="11"/>
    </row>
    <row r="293">
      <c r="A293" s="96"/>
      <c r="B293" s="97"/>
      <c r="C293" s="98"/>
      <c r="D293" s="101"/>
      <c r="E293" s="100"/>
      <c r="F293" s="76"/>
      <c r="G293" s="39"/>
      <c r="H293" s="39"/>
      <c r="I293" s="39"/>
      <c r="J293" s="39"/>
      <c r="K293" s="39"/>
      <c r="L293" s="39"/>
      <c r="M293" s="39"/>
      <c r="N293" s="11"/>
      <c r="O293" s="11"/>
    </row>
    <row r="294">
      <c r="A294" s="96"/>
      <c r="B294" s="97"/>
      <c r="C294" s="98"/>
      <c r="D294" s="101"/>
      <c r="E294" s="100"/>
      <c r="F294" s="76"/>
      <c r="G294" s="39"/>
      <c r="H294" s="39"/>
      <c r="I294" s="39"/>
      <c r="J294" s="39"/>
      <c r="K294" s="39"/>
      <c r="L294" s="39"/>
      <c r="M294" s="39"/>
      <c r="N294" s="11"/>
      <c r="O294" s="11"/>
    </row>
    <row r="295">
      <c r="A295" s="96"/>
      <c r="B295" s="97"/>
      <c r="C295" s="98"/>
      <c r="D295" s="101"/>
      <c r="E295" s="100"/>
      <c r="F295" s="76"/>
      <c r="G295" s="39"/>
      <c r="H295" s="39"/>
      <c r="I295" s="39"/>
      <c r="J295" s="39"/>
      <c r="K295" s="39"/>
      <c r="L295" s="39"/>
      <c r="M295" s="39"/>
      <c r="N295" s="11"/>
      <c r="O295" s="11"/>
    </row>
    <row r="296">
      <c r="A296" s="96"/>
      <c r="B296" s="97"/>
      <c r="C296" s="98"/>
      <c r="D296" s="101"/>
      <c r="E296" s="100"/>
      <c r="F296" s="76"/>
      <c r="G296" s="39"/>
      <c r="H296" s="39"/>
      <c r="I296" s="39"/>
      <c r="J296" s="39"/>
      <c r="K296" s="39"/>
      <c r="L296" s="39"/>
      <c r="M296" s="39"/>
      <c r="N296" s="11"/>
      <c r="O296" s="11"/>
    </row>
    <row r="297">
      <c r="A297" s="96"/>
      <c r="B297" s="97"/>
      <c r="C297" s="98"/>
      <c r="D297" s="101"/>
      <c r="E297" s="100"/>
      <c r="F297" s="76"/>
      <c r="G297" s="39"/>
      <c r="H297" s="39"/>
      <c r="I297" s="39"/>
      <c r="J297" s="39"/>
      <c r="K297" s="39"/>
      <c r="L297" s="39"/>
      <c r="M297" s="39"/>
      <c r="N297" s="11"/>
      <c r="O297" s="11"/>
    </row>
    <row r="298">
      <c r="A298" s="96"/>
      <c r="B298" s="97"/>
      <c r="C298" s="98"/>
      <c r="D298" s="101"/>
      <c r="E298" s="100"/>
      <c r="F298" s="76"/>
      <c r="G298" s="39"/>
      <c r="H298" s="39"/>
      <c r="I298" s="39"/>
      <c r="J298" s="39"/>
      <c r="K298" s="39"/>
      <c r="L298" s="39"/>
      <c r="M298" s="39"/>
      <c r="N298" s="11"/>
      <c r="O298" s="11"/>
    </row>
    <row r="299">
      <c r="A299" s="96"/>
      <c r="B299" s="97"/>
      <c r="C299" s="98"/>
      <c r="D299" s="101"/>
      <c r="E299" s="100"/>
      <c r="F299" s="76"/>
      <c r="G299" s="39"/>
      <c r="H299" s="39"/>
      <c r="I299" s="39"/>
      <c r="J299" s="39"/>
      <c r="K299" s="39"/>
      <c r="L299" s="39"/>
      <c r="M299" s="39"/>
      <c r="N299" s="11"/>
      <c r="O299" s="11"/>
    </row>
    <row r="300">
      <c r="A300" s="96"/>
      <c r="B300" s="97"/>
      <c r="C300" s="98"/>
      <c r="D300" s="101"/>
      <c r="E300" s="100"/>
      <c r="F300" s="76"/>
      <c r="G300" s="39"/>
      <c r="H300" s="39"/>
      <c r="I300" s="39"/>
      <c r="J300" s="39"/>
      <c r="K300" s="39"/>
      <c r="L300" s="39"/>
      <c r="M300" s="39"/>
      <c r="N300" s="11"/>
      <c r="O300" s="11"/>
    </row>
    <row r="301">
      <c r="A301" s="96"/>
      <c r="B301" s="97"/>
      <c r="C301" s="98"/>
      <c r="D301" s="101"/>
      <c r="E301" s="100"/>
      <c r="F301" s="76"/>
      <c r="G301" s="39"/>
      <c r="H301" s="39"/>
      <c r="I301" s="39"/>
      <c r="J301" s="39"/>
      <c r="K301" s="39"/>
      <c r="L301" s="39"/>
      <c r="M301" s="39"/>
      <c r="N301" s="11"/>
      <c r="O301" s="11"/>
    </row>
    <row r="302">
      <c r="A302" s="96"/>
      <c r="B302" s="97"/>
      <c r="C302" s="98"/>
      <c r="D302" s="101"/>
      <c r="E302" s="100"/>
      <c r="F302" s="76"/>
      <c r="G302" s="39"/>
      <c r="H302" s="39"/>
      <c r="I302" s="39"/>
      <c r="J302" s="39"/>
      <c r="K302" s="39"/>
      <c r="L302" s="39"/>
      <c r="M302" s="39"/>
      <c r="N302" s="11"/>
      <c r="O302" s="11"/>
    </row>
    <row r="303">
      <c r="A303" s="96"/>
      <c r="B303" s="97"/>
      <c r="C303" s="98"/>
      <c r="D303" s="101"/>
      <c r="E303" s="100"/>
      <c r="F303" s="76"/>
      <c r="G303" s="39"/>
      <c r="H303" s="39"/>
      <c r="I303" s="39"/>
      <c r="J303" s="39"/>
      <c r="K303" s="39"/>
      <c r="L303" s="39"/>
      <c r="M303" s="39"/>
      <c r="N303" s="11"/>
      <c r="O303" s="11"/>
    </row>
    <row r="304">
      <c r="A304" s="96"/>
      <c r="B304" s="97"/>
      <c r="C304" s="98"/>
      <c r="D304" s="101"/>
      <c r="E304" s="100"/>
      <c r="F304" s="76"/>
      <c r="G304" s="39"/>
      <c r="H304" s="39"/>
      <c r="I304" s="39"/>
      <c r="J304" s="39"/>
      <c r="K304" s="39"/>
      <c r="L304" s="39"/>
      <c r="M304" s="39"/>
      <c r="N304" s="11"/>
      <c r="O304" s="11"/>
    </row>
    <row r="305">
      <c r="A305" s="96"/>
      <c r="B305" s="97"/>
      <c r="C305" s="98"/>
      <c r="D305" s="101"/>
      <c r="E305" s="100"/>
      <c r="F305" s="76"/>
      <c r="G305" s="39"/>
      <c r="H305" s="39"/>
      <c r="I305" s="39"/>
      <c r="J305" s="39"/>
      <c r="K305" s="39"/>
      <c r="L305" s="39"/>
      <c r="M305" s="39"/>
      <c r="N305" s="11"/>
      <c r="O305" s="11"/>
    </row>
    <row r="306">
      <c r="A306" s="96"/>
      <c r="B306" s="97"/>
      <c r="C306" s="98"/>
      <c r="D306" s="101"/>
      <c r="E306" s="100"/>
      <c r="F306" s="76"/>
      <c r="G306" s="39"/>
      <c r="H306" s="39"/>
      <c r="I306" s="39"/>
      <c r="J306" s="39"/>
      <c r="K306" s="39"/>
      <c r="L306" s="39"/>
      <c r="M306" s="39"/>
      <c r="N306" s="11"/>
      <c r="O306" s="11"/>
    </row>
    <row r="307">
      <c r="A307" s="96"/>
      <c r="B307" s="97"/>
      <c r="C307" s="98"/>
      <c r="D307" s="101"/>
      <c r="E307" s="100"/>
      <c r="F307" s="76"/>
      <c r="G307" s="39"/>
      <c r="H307" s="39"/>
      <c r="I307" s="39"/>
      <c r="J307" s="39"/>
      <c r="K307" s="39"/>
      <c r="L307" s="39"/>
      <c r="M307" s="39"/>
      <c r="N307" s="11"/>
      <c r="O307" s="11"/>
    </row>
    <row r="308">
      <c r="A308" s="96"/>
      <c r="B308" s="97"/>
      <c r="C308" s="98"/>
      <c r="D308" s="101"/>
      <c r="E308" s="100"/>
      <c r="F308" s="76"/>
      <c r="G308" s="39"/>
      <c r="H308" s="39"/>
      <c r="I308" s="39"/>
      <c r="J308" s="39"/>
      <c r="K308" s="39"/>
      <c r="L308" s="39"/>
      <c r="M308" s="39"/>
      <c r="N308" s="11"/>
      <c r="O308" s="11"/>
    </row>
    <row r="309">
      <c r="A309" s="96"/>
      <c r="B309" s="97"/>
      <c r="C309" s="98"/>
      <c r="D309" s="101"/>
      <c r="E309" s="100"/>
      <c r="F309" s="76"/>
      <c r="G309" s="39"/>
      <c r="H309" s="39"/>
      <c r="I309" s="39"/>
      <c r="J309" s="39"/>
      <c r="K309" s="39"/>
      <c r="L309" s="39"/>
      <c r="M309" s="39"/>
      <c r="N309" s="11"/>
      <c r="O309" s="11"/>
    </row>
    <row r="310">
      <c r="A310" s="96"/>
      <c r="B310" s="97"/>
      <c r="C310" s="98"/>
      <c r="D310" s="101"/>
      <c r="E310" s="100"/>
      <c r="F310" s="76"/>
      <c r="G310" s="39"/>
      <c r="H310" s="39"/>
      <c r="I310" s="39"/>
      <c r="J310" s="39"/>
      <c r="K310" s="39"/>
      <c r="L310" s="39"/>
      <c r="M310" s="39"/>
      <c r="N310" s="11"/>
      <c r="O310" s="11"/>
    </row>
    <row r="311">
      <c r="A311" s="96"/>
      <c r="B311" s="97"/>
      <c r="C311" s="98"/>
      <c r="D311" s="101"/>
      <c r="E311" s="100"/>
      <c r="F311" s="76"/>
      <c r="G311" s="39"/>
      <c r="H311" s="39"/>
      <c r="I311" s="39"/>
      <c r="J311" s="39"/>
      <c r="K311" s="39"/>
      <c r="L311" s="39"/>
      <c r="M311" s="39"/>
      <c r="N311" s="11"/>
      <c r="O311" s="11"/>
    </row>
    <row r="312">
      <c r="A312" s="96"/>
      <c r="B312" s="97"/>
      <c r="C312" s="98"/>
      <c r="D312" s="101"/>
      <c r="E312" s="100"/>
      <c r="F312" s="76"/>
      <c r="G312" s="39"/>
      <c r="H312" s="39"/>
      <c r="I312" s="39"/>
      <c r="J312" s="39"/>
      <c r="K312" s="39"/>
      <c r="L312" s="39"/>
      <c r="M312" s="39"/>
      <c r="N312" s="11"/>
      <c r="O312" s="11"/>
    </row>
    <row r="313">
      <c r="A313" s="96"/>
      <c r="B313" s="97"/>
      <c r="C313" s="98"/>
      <c r="D313" s="101"/>
      <c r="E313" s="100"/>
      <c r="F313" s="76"/>
      <c r="G313" s="39"/>
      <c r="H313" s="39"/>
      <c r="I313" s="39"/>
      <c r="J313" s="39"/>
      <c r="K313" s="39"/>
      <c r="L313" s="39"/>
      <c r="M313" s="39"/>
      <c r="N313" s="11"/>
      <c r="O313" s="11"/>
    </row>
    <row r="314">
      <c r="A314" s="96"/>
      <c r="B314" s="97"/>
      <c r="C314" s="98"/>
      <c r="D314" s="101"/>
      <c r="E314" s="100"/>
      <c r="F314" s="76"/>
      <c r="G314" s="39"/>
      <c r="H314" s="39"/>
      <c r="I314" s="39"/>
      <c r="J314" s="39"/>
      <c r="K314" s="39"/>
      <c r="L314" s="39"/>
      <c r="M314" s="39"/>
      <c r="N314" s="11"/>
      <c r="O314" s="11"/>
    </row>
    <row r="315">
      <c r="A315" s="96"/>
      <c r="B315" s="97"/>
      <c r="C315" s="98"/>
      <c r="D315" s="101"/>
      <c r="E315" s="100"/>
      <c r="F315" s="76"/>
      <c r="G315" s="39"/>
      <c r="H315" s="39"/>
      <c r="I315" s="39"/>
      <c r="J315" s="39"/>
      <c r="K315" s="39"/>
      <c r="L315" s="39"/>
      <c r="M315" s="39"/>
      <c r="N315" s="11"/>
      <c r="O315" s="11"/>
    </row>
    <row r="316">
      <c r="A316" s="96"/>
      <c r="B316" s="97"/>
      <c r="C316" s="98"/>
      <c r="D316" s="101"/>
      <c r="E316" s="100"/>
      <c r="F316" s="76"/>
      <c r="G316" s="39"/>
      <c r="H316" s="39"/>
      <c r="I316" s="39"/>
      <c r="J316" s="39"/>
      <c r="K316" s="39"/>
      <c r="L316" s="39"/>
      <c r="M316" s="39"/>
      <c r="N316" s="11"/>
      <c r="O316" s="11"/>
    </row>
    <row r="317">
      <c r="A317" s="96"/>
      <c r="B317" s="97"/>
      <c r="C317" s="98"/>
      <c r="D317" s="101"/>
      <c r="E317" s="100"/>
      <c r="F317" s="76"/>
      <c r="G317" s="39"/>
      <c r="H317" s="39"/>
      <c r="I317" s="39"/>
      <c r="J317" s="39"/>
      <c r="K317" s="39"/>
      <c r="L317" s="39"/>
      <c r="M317" s="39"/>
      <c r="N317" s="11"/>
      <c r="O317" s="11"/>
    </row>
    <row r="318">
      <c r="A318" s="96"/>
      <c r="B318" s="97"/>
      <c r="C318" s="98"/>
      <c r="D318" s="101"/>
      <c r="E318" s="100"/>
      <c r="F318" s="76"/>
      <c r="G318" s="39"/>
      <c r="H318" s="39"/>
      <c r="I318" s="39"/>
      <c r="J318" s="39"/>
      <c r="K318" s="39"/>
      <c r="L318" s="39"/>
      <c r="M318" s="39"/>
      <c r="N318" s="11"/>
      <c r="O318" s="11"/>
    </row>
    <row r="319">
      <c r="A319" s="96"/>
      <c r="B319" s="97"/>
      <c r="C319" s="98"/>
      <c r="D319" s="101"/>
      <c r="E319" s="100"/>
      <c r="F319" s="76"/>
      <c r="G319" s="39"/>
      <c r="H319" s="39"/>
      <c r="I319" s="39"/>
      <c r="J319" s="39"/>
      <c r="K319" s="39"/>
      <c r="L319" s="39"/>
      <c r="M319" s="39"/>
      <c r="N319" s="11"/>
      <c r="O319" s="11"/>
    </row>
    <row r="320">
      <c r="A320" s="96"/>
      <c r="B320" s="97"/>
      <c r="C320" s="98"/>
      <c r="D320" s="101"/>
      <c r="E320" s="100"/>
      <c r="F320" s="76"/>
      <c r="G320" s="39"/>
      <c r="H320" s="39"/>
      <c r="I320" s="39"/>
      <c r="J320" s="39"/>
      <c r="K320" s="39"/>
      <c r="L320" s="39"/>
      <c r="M320" s="39"/>
      <c r="N320" s="11"/>
      <c r="O320" s="11"/>
    </row>
    <row r="321">
      <c r="A321" s="96"/>
      <c r="B321" s="97"/>
      <c r="C321" s="98"/>
      <c r="D321" s="101"/>
      <c r="E321" s="100"/>
      <c r="F321" s="76"/>
      <c r="G321" s="39"/>
      <c r="H321" s="39"/>
      <c r="I321" s="39"/>
      <c r="J321" s="39"/>
      <c r="K321" s="39"/>
      <c r="L321" s="39"/>
      <c r="M321" s="39"/>
      <c r="N321" s="11"/>
      <c r="O321" s="11"/>
    </row>
    <row r="322">
      <c r="A322" s="96"/>
      <c r="B322" s="97"/>
      <c r="C322" s="98"/>
      <c r="D322" s="101"/>
      <c r="E322" s="100"/>
      <c r="F322" s="76"/>
      <c r="G322" s="39"/>
      <c r="H322" s="39"/>
      <c r="I322" s="39"/>
      <c r="J322" s="39"/>
      <c r="K322" s="39"/>
      <c r="L322" s="39"/>
      <c r="M322" s="39"/>
      <c r="N322" s="11"/>
      <c r="O322" s="11"/>
    </row>
    <row r="323">
      <c r="A323" s="96"/>
      <c r="B323" s="97"/>
      <c r="C323" s="98"/>
      <c r="D323" s="101"/>
      <c r="E323" s="100"/>
      <c r="F323" s="76"/>
      <c r="G323" s="39"/>
      <c r="H323" s="39"/>
      <c r="I323" s="39"/>
      <c r="J323" s="39"/>
      <c r="K323" s="39"/>
      <c r="L323" s="39"/>
      <c r="M323" s="39"/>
      <c r="N323" s="11"/>
      <c r="O323" s="11"/>
    </row>
    <row r="324">
      <c r="A324" s="96"/>
      <c r="B324" s="97"/>
      <c r="C324" s="98"/>
      <c r="D324" s="101"/>
      <c r="E324" s="100"/>
      <c r="F324" s="76"/>
      <c r="G324" s="39"/>
      <c r="H324" s="39"/>
      <c r="I324" s="39"/>
      <c r="J324" s="39"/>
      <c r="K324" s="39"/>
      <c r="L324" s="39"/>
      <c r="M324" s="39"/>
      <c r="N324" s="11"/>
      <c r="O324" s="11"/>
    </row>
    <row r="325">
      <c r="A325" s="96"/>
      <c r="B325" s="97"/>
      <c r="C325" s="98"/>
      <c r="D325" s="101"/>
      <c r="E325" s="100"/>
      <c r="F325" s="76"/>
      <c r="G325" s="39"/>
      <c r="H325" s="39"/>
      <c r="I325" s="39"/>
      <c r="J325" s="39"/>
      <c r="K325" s="39"/>
      <c r="L325" s="39"/>
      <c r="M325" s="39"/>
      <c r="N325" s="11"/>
      <c r="O325" s="11"/>
    </row>
    <row r="326">
      <c r="A326" s="96"/>
      <c r="B326" s="97"/>
      <c r="C326" s="98"/>
      <c r="D326" s="101"/>
      <c r="E326" s="100"/>
      <c r="F326" s="76"/>
      <c r="G326" s="39"/>
      <c r="H326" s="39"/>
      <c r="I326" s="39"/>
      <c r="J326" s="39"/>
      <c r="K326" s="39"/>
      <c r="L326" s="39"/>
      <c r="M326" s="39"/>
      <c r="N326" s="11"/>
      <c r="O326" s="11"/>
    </row>
    <row r="327">
      <c r="A327" s="96"/>
      <c r="B327" s="97"/>
      <c r="C327" s="98"/>
      <c r="D327" s="101"/>
      <c r="E327" s="100"/>
      <c r="F327" s="76"/>
      <c r="G327" s="39"/>
      <c r="H327" s="39"/>
      <c r="I327" s="39"/>
      <c r="J327" s="39"/>
      <c r="K327" s="39"/>
      <c r="L327" s="39"/>
      <c r="M327" s="39"/>
      <c r="N327" s="11"/>
      <c r="O327" s="11"/>
    </row>
    <row r="328">
      <c r="A328" s="96"/>
      <c r="B328" s="97"/>
      <c r="C328" s="98"/>
      <c r="D328" s="101"/>
      <c r="E328" s="100"/>
      <c r="F328" s="76"/>
      <c r="G328" s="39"/>
      <c r="H328" s="39"/>
      <c r="I328" s="39"/>
      <c r="J328" s="39"/>
      <c r="K328" s="39"/>
      <c r="L328" s="39"/>
      <c r="M328" s="39"/>
      <c r="N328" s="11"/>
      <c r="O328" s="11"/>
    </row>
    <row r="329">
      <c r="A329" s="96"/>
      <c r="B329" s="97"/>
      <c r="C329" s="98"/>
      <c r="D329" s="101"/>
      <c r="E329" s="100"/>
      <c r="F329" s="76"/>
      <c r="G329" s="39"/>
      <c r="H329" s="39"/>
      <c r="I329" s="39"/>
      <c r="J329" s="39"/>
      <c r="K329" s="39"/>
      <c r="L329" s="39"/>
      <c r="M329" s="39"/>
      <c r="N329" s="11"/>
      <c r="O329" s="11"/>
    </row>
    <row r="330">
      <c r="A330" s="96"/>
      <c r="B330" s="97"/>
      <c r="C330" s="98"/>
      <c r="D330" s="101"/>
      <c r="E330" s="100"/>
      <c r="F330" s="76"/>
      <c r="G330" s="39"/>
      <c r="H330" s="39"/>
      <c r="I330" s="39"/>
      <c r="J330" s="39"/>
      <c r="K330" s="39"/>
      <c r="L330" s="39"/>
      <c r="M330" s="39"/>
      <c r="N330" s="11"/>
      <c r="O330" s="11"/>
    </row>
    <row r="331">
      <c r="A331" s="96"/>
      <c r="B331" s="97"/>
      <c r="C331" s="98"/>
      <c r="D331" s="101"/>
      <c r="E331" s="100"/>
      <c r="F331" s="76"/>
      <c r="G331" s="39"/>
      <c r="H331" s="39"/>
      <c r="I331" s="39"/>
      <c r="J331" s="39"/>
      <c r="K331" s="39"/>
      <c r="L331" s="39"/>
      <c r="M331" s="39"/>
      <c r="N331" s="11"/>
      <c r="O331" s="11"/>
    </row>
    <row r="332">
      <c r="A332" s="96"/>
      <c r="B332" s="97"/>
      <c r="C332" s="98"/>
      <c r="D332" s="101"/>
      <c r="E332" s="100"/>
      <c r="F332" s="76"/>
      <c r="G332" s="39"/>
      <c r="H332" s="39"/>
      <c r="I332" s="39"/>
      <c r="J332" s="39"/>
      <c r="K332" s="39"/>
      <c r="L332" s="39"/>
      <c r="M332" s="39"/>
      <c r="N332" s="11"/>
      <c r="O332" s="11"/>
    </row>
    <row r="333">
      <c r="A333" s="96"/>
      <c r="B333" s="97"/>
      <c r="C333" s="98"/>
      <c r="D333" s="101"/>
      <c r="E333" s="100"/>
      <c r="F333" s="76"/>
      <c r="G333" s="39"/>
      <c r="H333" s="39"/>
      <c r="I333" s="39"/>
      <c r="J333" s="39"/>
      <c r="K333" s="39"/>
      <c r="L333" s="39"/>
      <c r="M333" s="39"/>
      <c r="N333" s="11"/>
      <c r="O333" s="11"/>
    </row>
    <row r="334">
      <c r="A334" s="96"/>
      <c r="B334" s="97"/>
      <c r="C334" s="98"/>
      <c r="D334" s="101"/>
      <c r="E334" s="100"/>
      <c r="F334" s="76"/>
      <c r="G334" s="39"/>
      <c r="H334" s="39"/>
      <c r="I334" s="39"/>
      <c r="J334" s="39"/>
      <c r="K334" s="39"/>
      <c r="L334" s="39"/>
      <c r="M334" s="39"/>
      <c r="N334" s="11"/>
      <c r="O334" s="11"/>
    </row>
    <row r="335">
      <c r="A335" s="96"/>
      <c r="B335" s="97"/>
      <c r="C335" s="98"/>
      <c r="D335" s="101"/>
      <c r="E335" s="100"/>
      <c r="F335" s="76"/>
      <c r="G335" s="39"/>
      <c r="H335" s="39"/>
      <c r="I335" s="39"/>
      <c r="J335" s="39"/>
      <c r="K335" s="39"/>
      <c r="L335" s="39"/>
      <c r="M335" s="39"/>
      <c r="N335" s="11"/>
      <c r="O335" s="11"/>
    </row>
    <row r="336">
      <c r="A336" s="96"/>
      <c r="B336" s="97"/>
      <c r="C336" s="98"/>
      <c r="D336" s="101"/>
      <c r="E336" s="100"/>
      <c r="F336" s="76"/>
      <c r="G336" s="39"/>
      <c r="H336" s="39"/>
      <c r="I336" s="39"/>
      <c r="J336" s="39"/>
      <c r="K336" s="39"/>
      <c r="L336" s="39"/>
      <c r="M336" s="39"/>
      <c r="N336" s="11"/>
      <c r="O336" s="11"/>
    </row>
    <row r="337">
      <c r="A337" s="96"/>
      <c r="B337" s="97"/>
      <c r="C337" s="98"/>
      <c r="D337" s="101"/>
      <c r="E337" s="100"/>
      <c r="F337" s="76"/>
      <c r="G337" s="39"/>
      <c r="H337" s="39"/>
      <c r="I337" s="39"/>
      <c r="J337" s="39"/>
      <c r="K337" s="39"/>
      <c r="L337" s="39"/>
      <c r="M337" s="39"/>
      <c r="N337" s="11"/>
      <c r="O337" s="11"/>
    </row>
    <row r="338">
      <c r="A338" s="96"/>
      <c r="B338" s="97"/>
      <c r="C338" s="98"/>
      <c r="D338" s="101"/>
      <c r="E338" s="100"/>
      <c r="F338" s="76"/>
      <c r="G338" s="39"/>
      <c r="H338" s="39"/>
      <c r="I338" s="39"/>
      <c r="J338" s="39"/>
      <c r="K338" s="39"/>
      <c r="L338" s="39"/>
      <c r="M338" s="39"/>
      <c r="N338" s="11"/>
      <c r="O338" s="11"/>
    </row>
    <row r="339">
      <c r="A339" s="96"/>
      <c r="B339" s="97"/>
      <c r="C339" s="98"/>
      <c r="D339" s="101"/>
      <c r="E339" s="100"/>
      <c r="F339" s="76"/>
      <c r="G339" s="39"/>
      <c r="H339" s="39"/>
      <c r="I339" s="39"/>
      <c r="J339" s="39"/>
      <c r="K339" s="39"/>
      <c r="L339" s="39"/>
      <c r="M339" s="39"/>
      <c r="N339" s="11"/>
      <c r="O339" s="11"/>
    </row>
    <row r="340">
      <c r="A340" s="96"/>
      <c r="B340" s="97"/>
      <c r="C340" s="98"/>
      <c r="D340" s="101"/>
      <c r="E340" s="100"/>
      <c r="F340" s="76"/>
      <c r="G340" s="39"/>
      <c r="H340" s="39"/>
      <c r="I340" s="39"/>
      <c r="J340" s="39"/>
      <c r="K340" s="39"/>
      <c r="L340" s="39"/>
      <c r="M340" s="39"/>
      <c r="N340" s="11"/>
      <c r="O340" s="11"/>
    </row>
    <row r="341">
      <c r="A341" s="96"/>
      <c r="B341" s="97"/>
      <c r="C341" s="98"/>
      <c r="D341" s="101"/>
      <c r="E341" s="100"/>
      <c r="F341" s="76"/>
      <c r="G341" s="39"/>
      <c r="H341" s="39"/>
      <c r="I341" s="39"/>
      <c r="J341" s="39"/>
      <c r="K341" s="39"/>
      <c r="L341" s="39"/>
      <c r="M341" s="39"/>
      <c r="N341" s="11"/>
      <c r="O341" s="11"/>
    </row>
    <row r="342">
      <c r="A342" s="96"/>
      <c r="B342" s="97"/>
      <c r="C342" s="98"/>
      <c r="D342" s="101"/>
      <c r="E342" s="100"/>
      <c r="F342" s="76"/>
      <c r="G342" s="39"/>
      <c r="H342" s="39"/>
      <c r="I342" s="39"/>
      <c r="J342" s="39"/>
      <c r="K342" s="39"/>
      <c r="L342" s="39"/>
      <c r="M342" s="39"/>
      <c r="N342" s="11"/>
      <c r="O342" s="11"/>
    </row>
    <row r="343">
      <c r="A343" s="96"/>
      <c r="B343" s="97"/>
      <c r="C343" s="98"/>
      <c r="D343" s="101"/>
      <c r="E343" s="100"/>
      <c r="F343" s="76"/>
      <c r="G343" s="39"/>
      <c r="H343" s="39"/>
      <c r="I343" s="39"/>
      <c r="J343" s="39"/>
      <c r="K343" s="39"/>
      <c r="L343" s="39"/>
      <c r="M343" s="39"/>
      <c r="N343" s="11"/>
      <c r="O343" s="11"/>
    </row>
    <row r="344">
      <c r="A344" s="96"/>
      <c r="B344" s="97"/>
      <c r="C344" s="98"/>
      <c r="D344" s="101"/>
      <c r="E344" s="100"/>
      <c r="F344" s="76"/>
      <c r="G344" s="39"/>
      <c r="H344" s="39"/>
      <c r="I344" s="39"/>
      <c r="J344" s="39"/>
      <c r="K344" s="39"/>
      <c r="L344" s="39"/>
      <c r="M344" s="39"/>
      <c r="N344" s="11"/>
      <c r="O344" s="11"/>
    </row>
    <row r="345">
      <c r="A345" s="96"/>
      <c r="B345" s="97"/>
      <c r="C345" s="98"/>
      <c r="D345" s="101"/>
      <c r="E345" s="100"/>
      <c r="F345" s="76"/>
      <c r="G345" s="39"/>
      <c r="H345" s="39"/>
      <c r="I345" s="39"/>
      <c r="J345" s="39"/>
      <c r="K345" s="39"/>
      <c r="L345" s="39"/>
      <c r="M345" s="39"/>
      <c r="N345" s="11"/>
      <c r="O345" s="11"/>
    </row>
    <row r="346">
      <c r="A346" s="96"/>
      <c r="B346" s="97"/>
      <c r="C346" s="98"/>
      <c r="D346" s="101"/>
      <c r="E346" s="100"/>
      <c r="F346" s="76"/>
      <c r="G346" s="39"/>
      <c r="H346" s="39"/>
      <c r="I346" s="39"/>
      <c r="J346" s="39"/>
      <c r="K346" s="39"/>
      <c r="L346" s="39"/>
      <c r="M346" s="39"/>
      <c r="N346" s="11"/>
      <c r="O346" s="11"/>
    </row>
    <row r="347">
      <c r="A347" s="96"/>
      <c r="B347" s="97"/>
      <c r="C347" s="98"/>
      <c r="D347" s="101"/>
      <c r="E347" s="100"/>
      <c r="F347" s="76"/>
      <c r="G347" s="39"/>
      <c r="H347" s="39"/>
      <c r="I347" s="39"/>
      <c r="J347" s="39"/>
      <c r="K347" s="39"/>
      <c r="L347" s="39"/>
      <c r="M347" s="39"/>
      <c r="N347" s="11"/>
      <c r="O347" s="11"/>
    </row>
    <row r="348">
      <c r="A348" s="96"/>
      <c r="B348" s="97"/>
      <c r="C348" s="98"/>
      <c r="D348" s="101"/>
      <c r="E348" s="100"/>
      <c r="F348" s="76"/>
      <c r="G348" s="39"/>
      <c r="H348" s="39"/>
      <c r="I348" s="39"/>
      <c r="J348" s="39"/>
      <c r="K348" s="39"/>
      <c r="L348" s="39"/>
      <c r="M348" s="39"/>
      <c r="N348" s="11"/>
      <c r="O348" s="11"/>
    </row>
    <row r="349">
      <c r="A349" s="96"/>
      <c r="B349" s="97"/>
      <c r="C349" s="98"/>
      <c r="D349" s="101"/>
      <c r="E349" s="100"/>
      <c r="F349" s="76"/>
      <c r="G349" s="39"/>
      <c r="H349" s="39"/>
      <c r="I349" s="39"/>
      <c r="J349" s="39"/>
      <c r="K349" s="39"/>
      <c r="L349" s="39"/>
      <c r="M349" s="39"/>
      <c r="N349" s="11"/>
      <c r="O349" s="11"/>
    </row>
    <row r="350">
      <c r="A350" s="96"/>
      <c r="B350" s="97"/>
      <c r="C350" s="98"/>
      <c r="D350" s="101"/>
      <c r="E350" s="100"/>
      <c r="F350" s="76"/>
      <c r="G350" s="39"/>
      <c r="H350" s="39"/>
      <c r="I350" s="39"/>
      <c r="J350" s="39"/>
      <c r="K350" s="39"/>
      <c r="L350" s="39"/>
      <c r="M350" s="39"/>
      <c r="N350" s="11"/>
      <c r="O350" s="11"/>
    </row>
    <row r="351">
      <c r="A351" s="96"/>
      <c r="B351" s="97"/>
      <c r="C351" s="98"/>
      <c r="D351" s="101"/>
      <c r="E351" s="100"/>
      <c r="F351" s="76"/>
      <c r="G351" s="39"/>
      <c r="H351" s="39"/>
      <c r="I351" s="39"/>
      <c r="J351" s="39"/>
      <c r="K351" s="39"/>
      <c r="L351" s="39"/>
      <c r="M351" s="39"/>
      <c r="N351" s="11"/>
      <c r="O351" s="11"/>
    </row>
    <row r="352">
      <c r="A352" s="96"/>
      <c r="B352" s="97"/>
      <c r="C352" s="98"/>
      <c r="D352" s="101"/>
      <c r="E352" s="100"/>
      <c r="F352" s="76"/>
      <c r="G352" s="39"/>
      <c r="H352" s="39"/>
      <c r="I352" s="39"/>
      <c r="J352" s="39"/>
      <c r="K352" s="39"/>
      <c r="L352" s="39"/>
      <c r="M352" s="39"/>
      <c r="N352" s="11"/>
      <c r="O352" s="11"/>
    </row>
    <row r="353">
      <c r="A353" s="96"/>
      <c r="B353" s="97"/>
      <c r="C353" s="98"/>
      <c r="D353" s="101"/>
      <c r="E353" s="100"/>
      <c r="F353" s="76"/>
      <c r="G353" s="39"/>
      <c r="H353" s="39"/>
      <c r="I353" s="39"/>
      <c r="J353" s="39"/>
      <c r="K353" s="39"/>
      <c r="L353" s="39"/>
      <c r="M353" s="39"/>
      <c r="N353" s="11"/>
      <c r="O353" s="11"/>
    </row>
    <row r="354">
      <c r="A354" s="96"/>
      <c r="B354" s="97"/>
      <c r="C354" s="98"/>
      <c r="D354" s="101"/>
      <c r="E354" s="100"/>
      <c r="F354" s="76"/>
      <c r="G354" s="39"/>
      <c r="H354" s="39"/>
      <c r="I354" s="39"/>
      <c r="J354" s="39"/>
      <c r="K354" s="39"/>
      <c r="L354" s="39"/>
      <c r="M354" s="39"/>
      <c r="N354" s="11"/>
      <c r="O354" s="11"/>
    </row>
    <row r="355">
      <c r="A355" s="96"/>
      <c r="B355" s="97"/>
      <c r="C355" s="98"/>
      <c r="D355" s="101"/>
      <c r="E355" s="100"/>
      <c r="F355" s="76"/>
      <c r="G355" s="39"/>
      <c r="H355" s="39"/>
      <c r="I355" s="39"/>
      <c r="J355" s="39"/>
      <c r="K355" s="39"/>
      <c r="L355" s="39"/>
      <c r="M355" s="39"/>
      <c r="N355" s="11"/>
      <c r="O355" s="11"/>
    </row>
    <row r="356">
      <c r="A356" s="96"/>
      <c r="B356" s="97"/>
      <c r="C356" s="98"/>
      <c r="D356" s="101"/>
      <c r="E356" s="100"/>
      <c r="F356" s="76"/>
      <c r="G356" s="39"/>
      <c r="H356" s="39"/>
      <c r="I356" s="39"/>
      <c r="J356" s="39"/>
      <c r="K356" s="39"/>
      <c r="L356" s="39"/>
      <c r="M356" s="39"/>
      <c r="N356" s="11"/>
      <c r="O356" s="11"/>
    </row>
    <row r="357">
      <c r="A357" s="96"/>
      <c r="B357" s="97"/>
      <c r="C357" s="98"/>
      <c r="D357" s="101"/>
      <c r="E357" s="100"/>
      <c r="F357" s="76"/>
      <c r="G357" s="39"/>
      <c r="H357" s="39"/>
      <c r="I357" s="39"/>
      <c r="J357" s="39"/>
      <c r="K357" s="39"/>
      <c r="L357" s="39"/>
      <c r="M357" s="39"/>
      <c r="N357" s="11"/>
      <c r="O357" s="11"/>
    </row>
    <row r="358">
      <c r="A358" s="96"/>
      <c r="B358" s="97"/>
      <c r="C358" s="98"/>
      <c r="D358" s="101"/>
      <c r="E358" s="100"/>
      <c r="F358" s="76"/>
      <c r="G358" s="39"/>
      <c r="H358" s="39"/>
      <c r="I358" s="39"/>
      <c r="J358" s="39"/>
      <c r="K358" s="39"/>
      <c r="L358" s="39"/>
      <c r="M358" s="39"/>
      <c r="N358" s="11"/>
      <c r="O358" s="11"/>
    </row>
    <row r="359">
      <c r="A359" s="96"/>
      <c r="B359" s="97"/>
      <c r="C359" s="98"/>
      <c r="D359" s="101"/>
      <c r="E359" s="100"/>
      <c r="F359" s="76"/>
      <c r="G359" s="39"/>
      <c r="H359" s="39"/>
      <c r="I359" s="39"/>
      <c r="J359" s="39"/>
      <c r="K359" s="39"/>
      <c r="L359" s="39"/>
      <c r="M359" s="39"/>
      <c r="N359" s="11"/>
      <c r="O359" s="11"/>
    </row>
    <row r="360">
      <c r="A360" s="96"/>
      <c r="B360" s="97"/>
      <c r="C360" s="98"/>
      <c r="D360" s="101"/>
      <c r="E360" s="100"/>
      <c r="F360" s="76"/>
      <c r="G360" s="39"/>
      <c r="H360" s="39"/>
      <c r="I360" s="39"/>
      <c r="J360" s="39"/>
      <c r="K360" s="39"/>
      <c r="L360" s="39"/>
      <c r="M360" s="39"/>
      <c r="N360" s="11"/>
      <c r="O360" s="11"/>
    </row>
    <row r="361">
      <c r="A361" s="96"/>
      <c r="B361" s="97"/>
      <c r="C361" s="98"/>
      <c r="D361" s="101"/>
      <c r="E361" s="100"/>
      <c r="F361" s="76"/>
      <c r="G361" s="39"/>
      <c r="H361" s="39"/>
      <c r="I361" s="39"/>
      <c r="J361" s="39"/>
      <c r="K361" s="39"/>
      <c r="L361" s="39"/>
      <c r="M361" s="39"/>
      <c r="N361" s="11"/>
      <c r="O361" s="11"/>
    </row>
    <row r="362">
      <c r="A362" s="96"/>
      <c r="B362" s="97"/>
      <c r="C362" s="98"/>
      <c r="D362" s="101"/>
      <c r="E362" s="100"/>
      <c r="F362" s="76"/>
      <c r="G362" s="39"/>
      <c r="H362" s="39"/>
      <c r="I362" s="39"/>
      <c r="J362" s="39"/>
      <c r="K362" s="39"/>
      <c r="L362" s="39"/>
      <c r="M362" s="39"/>
      <c r="N362" s="11"/>
      <c r="O362" s="11"/>
    </row>
    <row r="363">
      <c r="A363" s="96"/>
      <c r="B363" s="97"/>
      <c r="C363" s="98"/>
      <c r="D363" s="101"/>
      <c r="E363" s="100"/>
      <c r="F363" s="76"/>
      <c r="G363" s="39"/>
      <c r="H363" s="39"/>
      <c r="I363" s="39"/>
      <c r="J363" s="39"/>
      <c r="K363" s="39"/>
      <c r="L363" s="39"/>
      <c r="M363" s="39"/>
      <c r="N363" s="11"/>
      <c r="O363" s="11"/>
    </row>
    <row r="364">
      <c r="A364" s="96"/>
      <c r="B364" s="97"/>
      <c r="C364" s="98"/>
      <c r="D364" s="101"/>
      <c r="E364" s="100"/>
      <c r="F364" s="76"/>
      <c r="G364" s="39"/>
      <c r="H364" s="39"/>
      <c r="I364" s="39"/>
      <c r="J364" s="39"/>
      <c r="K364" s="39"/>
      <c r="L364" s="39"/>
      <c r="M364" s="39"/>
      <c r="N364" s="11"/>
      <c r="O364" s="11"/>
    </row>
    <row r="365">
      <c r="A365" s="96"/>
      <c r="B365" s="97"/>
      <c r="C365" s="98"/>
      <c r="D365" s="101"/>
      <c r="E365" s="100"/>
      <c r="F365" s="76"/>
      <c r="G365" s="39"/>
      <c r="H365" s="39"/>
      <c r="I365" s="39"/>
      <c r="J365" s="39"/>
      <c r="K365" s="39"/>
      <c r="L365" s="39"/>
      <c r="M365" s="39"/>
      <c r="N365" s="11"/>
      <c r="O365" s="11"/>
    </row>
    <row r="366">
      <c r="A366" s="96"/>
      <c r="B366" s="97"/>
      <c r="C366" s="98"/>
      <c r="D366" s="101"/>
      <c r="E366" s="100"/>
      <c r="F366" s="76"/>
      <c r="G366" s="39"/>
      <c r="H366" s="39"/>
      <c r="I366" s="39"/>
      <c r="J366" s="39"/>
      <c r="K366" s="39"/>
      <c r="L366" s="39"/>
      <c r="M366" s="39"/>
      <c r="N366" s="11"/>
      <c r="O366" s="11"/>
    </row>
    <row r="367">
      <c r="A367" s="96"/>
      <c r="B367" s="97"/>
      <c r="C367" s="98"/>
      <c r="D367" s="101"/>
      <c r="E367" s="100"/>
      <c r="F367" s="76"/>
      <c r="G367" s="39"/>
      <c r="H367" s="39"/>
      <c r="I367" s="39"/>
      <c r="J367" s="39"/>
      <c r="K367" s="39"/>
      <c r="L367" s="39"/>
      <c r="M367" s="39"/>
      <c r="N367" s="11"/>
      <c r="O367" s="11"/>
    </row>
    <row r="368">
      <c r="A368" s="96"/>
      <c r="B368" s="97"/>
      <c r="C368" s="98"/>
      <c r="D368" s="101"/>
      <c r="E368" s="100"/>
      <c r="F368" s="76"/>
      <c r="G368" s="39"/>
      <c r="H368" s="39"/>
      <c r="I368" s="39"/>
      <c r="J368" s="39"/>
      <c r="K368" s="39"/>
      <c r="L368" s="39"/>
      <c r="M368" s="39"/>
      <c r="N368" s="11"/>
      <c r="O368" s="11"/>
    </row>
    <row r="369">
      <c r="A369" s="96"/>
      <c r="B369" s="97"/>
      <c r="C369" s="98"/>
      <c r="D369" s="101"/>
      <c r="E369" s="100"/>
      <c r="F369" s="76"/>
      <c r="G369" s="39"/>
      <c r="H369" s="39"/>
      <c r="I369" s="39"/>
      <c r="J369" s="39"/>
      <c r="K369" s="39"/>
      <c r="L369" s="39"/>
      <c r="M369" s="39"/>
      <c r="N369" s="11"/>
      <c r="O369" s="11"/>
    </row>
    <row r="370">
      <c r="A370" s="96"/>
      <c r="B370" s="97"/>
      <c r="C370" s="98"/>
      <c r="D370" s="101"/>
      <c r="E370" s="100"/>
      <c r="F370" s="76"/>
      <c r="G370" s="39"/>
      <c r="H370" s="39"/>
      <c r="I370" s="39"/>
      <c r="J370" s="39"/>
      <c r="K370" s="39"/>
      <c r="L370" s="39"/>
      <c r="M370" s="39"/>
      <c r="N370" s="11"/>
      <c r="O370" s="11"/>
    </row>
    <row r="371">
      <c r="A371" s="96"/>
      <c r="B371" s="97"/>
      <c r="C371" s="98"/>
      <c r="D371" s="101"/>
      <c r="E371" s="100"/>
      <c r="F371" s="76"/>
      <c r="G371" s="39"/>
      <c r="H371" s="39"/>
      <c r="I371" s="39"/>
      <c r="J371" s="39"/>
      <c r="K371" s="39"/>
      <c r="L371" s="39"/>
      <c r="M371" s="39"/>
      <c r="N371" s="11"/>
      <c r="O371" s="11"/>
    </row>
    <row r="372">
      <c r="A372" s="96"/>
      <c r="B372" s="97"/>
      <c r="C372" s="98"/>
      <c r="D372" s="101"/>
      <c r="E372" s="100"/>
      <c r="F372" s="76"/>
      <c r="G372" s="39"/>
      <c r="H372" s="39"/>
      <c r="I372" s="39"/>
      <c r="J372" s="39"/>
      <c r="K372" s="39"/>
      <c r="L372" s="39"/>
      <c r="M372" s="39"/>
      <c r="N372" s="11"/>
      <c r="O372" s="11"/>
    </row>
    <row r="373">
      <c r="A373" s="96"/>
      <c r="B373" s="97"/>
      <c r="C373" s="98"/>
      <c r="D373" s="101"/>
      <c r="E373" s="100"/>
      <c r="F373" s="76"/>
      <c r="G373" s="39"/>
      <c r="H373" s="39"/>
      <c r="I373" s="39"/>
      <c r="J373" s="39"/>
      <c r="K373" s="39"/>
      <c r="L373" s="39"/>
      <c r="M373" s="39"/>
      <c r="N373" s="11"/>
      <c r="O373" s="11"/>
    </row>
    <row r="374">
      <c r="A374" s="96"/>
      <c r="B374" s="97"/>
      <c r="C374" s="98"/>
      <c r="D374" s="101"/>
      <c r="E374" s="100"/>
      <c r="F374" s="76"/>
      <c r="G374" s="39"/>
      <c r="H374" s="39"/>
      <c r="I374" s="39"/>
      <c r="J374" s="39"/>
      <c r="K374" s="39"/>
      <c r="L374" s="39"/>
      <c r="M374" s="39"/>
      <c r="N374" s="11"/>
      <c r="O374" s="11"/>
    </row>
    <row r="375">
      <c r="A375" s="96"/>
      <c r="B375" s="97"/>
      <c r="C375" s="98"/>
      <c r="D375" s="101"/>
      <c r="E375" s="100"/>
      <c r="F375" s="76"/>
      <c r="G375" s="39"/>
      <c r="H375" s="39"/>
      <c r="I375" s="39"/>
      <c r="J375" s="39"/>
      <c r="K375" s="39"/>
      <c r="L375" s="39"/>
      <c r="M375" s="39"/>
      <c r="N375" s="11"/>
      <c r="O375" s="11"/>
    </row>
    <row r="376">
      <c r="A376" s="96"/>
      <c r="B376" s="97"/>
      <c r="C376" s="98"/>
      <c r="D376" s="101"/>
      <c r="E376" s="100"/>
      <c r="F376" s="76"/>
      <c r="G376" s="39"/>
      <c r="H376" s="39"/>
      <c r="I376" s="39"/>
      <c r="J376" s="39"/>
      <c r="K376" s="39"/>
      <c r="L376" s="39"/>
      <c r="M376" s="39"/>
      <c r="N376" s="11"/>
      <c r="O376" s="11"/>
    </row>
    <row r="377">
      <c r="A377" s="96"/>
      <c r="B377" s="97"/>
      <c r="C377" s="98"/>
      <c r="D377" s="101"/>
      <c r="E377" s="100"/>
      <c r="F377" s="76"/>
      <c r="G377" s="39"/>
      <c r="H377" s="39"/>
      <c r="I377" s="39"/>
      <c r="J377" s="39"/>
      <c r="K377" s="39"/>
      <c r="L377" s="39"/>
      <c r="M377" s="39"/>
      <c r="N377" s="11"/>
      <c r="O377" s="11"/>
    </row>
    <row r="378">
      <c r="A378" s="96"/>
      <c r="B378" s="97"/>
      <c r="C378" s="98"/>
      <c r="D378" s="101"/>
      <c r="E378" s="100"/>
      <c r="F378" s="76"/>
      <c r="G378" s="39"/>
      <c r="H378" s="39"/>
      <c r="I378" s="39"/>
      <c r="J378" s="39"/>
      <c r="K378" s="39"/>
      <c r="L378" s="39"/>
      <c r="M378" s="39"/>
      <c r="N378" s="11"/>
      <c r="O378" s="11"/>
    </row>
    <row r="379">
      <c r="A379" s="96"/>
      <c r="B379" s="97"/>
      <c r="C379" s="98"/>
      <c r="D379" s="101"/>
      <c r="E379" s="100"/>
      <c r="F379" s="76"/>
      <c r="G379" s="39"/>
      <c r="H379" s="39"/>
      <c r="I379" s="39"/>
      <c r="J379" s="39"/>
      <c r="K379" s="39"/>
      <c r="L379" s="39"/>
      <c r="M379" s="39"/>
      <c r="N379" s="11"/>
      <c r="O379" s="11"/>
    </row>
    <row r="380">
      <c r="A380" s="96"/>
      <c r="B380" s="97"/>
      <c r="C380" s="98"/>
      <c r="D380" s="101"/>
      <c r="E380" s="100"/>
      <c r="F380" s="76"/>
      <c r="G380" s="39"/>
      <c r="H380" s="39"/>
      <c r="I380" s="39"/>
      <c r="J380" s="39"/>
      <c r="K380" s="39"/>
      <c r="L380" s="39"/>
      <c r="M380" s="39"/>
      <c r="N380" s="11"/>
      <c r="O380" s="11"/>
    </row>
    <row r="381">
      <c r="A381" s="96"/>
      <c r="B381" s="97"/>
      <c r="C381" s="98"/>
      <c r="D381" s="101"/>
      <c r="E381" s="100"/>
      <c r="F381" s="76"/>
      <c r="G381" s="39"/>
      <c r="H381" s="39"/>
      <c r="I381" s="39"/>
      <c r="J381" s="39"/>
      <c r="K381" s="39"/>
      <c r="L381" s="39"/>
      <c r="M381" s="39"/>
      <c r="N381" s="11"/>
      <c r="O381" s="11"/>
    </row>
    <row r="382">
      <c r="A382" s="96"/>
      <c r="B382" s="97"/>
      <c r="C382" s="98"/>
      <c r="D382" s="101"/>
      <c r="E382" s="100"/>
      <c r="F382" s="76"/>
      <c r="G382" s="39"/>
      <c r="H382" s="39"/>
      <c r="I382" s="39"/>
      <c r="J382" s="39"/>
      <c r="K382" s="39"/>
      <c r="L382" s="39"/>
      <c r="M382" s="39"/>
      <c r="N382" s="11"/>
      <c r="O382" s="11"/>
    </row>
    <row r="383">
      <c r="A383" s="96"/>
      <c r="B383" s="97"/>
      <c r="C383" s="98"/>
      <c r="D383" s="101"/>
      <c r="E383" s="100"/>
      <c r="F383" s="76"/>
      <c r="G383" s="39"/>
      <c r="H383" s="39"/>
      <c r="I383" s="39"/>
      <c r="J383" s="39"/>
      <c r="K383" s="39"/>
      <c r="L383" s="39"/>
      <c r="M383" s="39"/>
      <c r="N383" s="11"/>
      <c r="O383" s="11"/>
    </row>
    <row r="384">
      <c r="A384" s="96"/>
      <c r="B384" s="97"/>
      <c r="C384" s="98"/>
      <c r="D384" s="101"/>
      <c r="E384" s="100"/>
      <c r="F384" s="76"/>
      <c r="G384" s="39"/>
      <c r="H384" s="39"/>
      <c r="I384" s="39"/>
      <c r="J384" s="39"/>
      <c r="K384" s="39"/>
      <c r="L384" s="39"/>
      <c r="M384" s="39"/>
      <c r="N384" s="11"/>
      <c r="O384" s="11"/>
    </row>
    <row r="385">
      <c r="A385" s="96"/>
      <c r="B385" s="97"/>
      <c r="C385" s="98"/>
      <c r="D385" s="101"/>
      <c r="E385" s="100"/>
      <c r="F385" s="76"/>
      <c r="G385" s="39"/>
      <c r="H385" s="39"/>
      <c r="I385" s="39"/>
      <c r="J385" s="39"/>
      <c r="K385" s="39"/>
      <c r="L385" s="39"/>
      <c r="M385" s="39"/>
      <c r="N385" s="11"/>
      <c r="O385" s="11"/>
    </row>
    <row r="386">
      <c r="A386" s="96"/>
      <c r="B386" s="97"/>
      <c r="C386" s="98"/>
      <c r="D386" s="101"/>
      <c r="E386" s="100"/>
      <c r="F386" s="76"/>
      <c r="G386" s="39"/>
      <c r="H386" s="39"/>
      <c r="I386" s="39"/>
      <c r="J386" s="39"/>
      <c r="K386" s="39"/>
      <c r="L386" s="39"/>
      <c r="M386" s="39"/>
      <c r="N386" s="11"/>
      <c r="O386" s="11"/>
    </row>
    <row r="387">
      <c r="A387" s="96"/>
      <c r="B387" s="97"/>
      <c r="C387" s="98"/>
      <c r="D387" s="101"/>
      <c r="E387" s="100"/>
      <c r="F387" s="76"/>
      <c r="G387" s="39"/>
      <c r="H387" s="39"/>
      <c r="I387" s="39"/>
      <c r="J387" s="39"/>
      <c r="K387" s="39"/>
      <c r="L387" s="39"/>
      <c r="M387" s="39"/>
      <c r="N387" s="11"/>
      <c r="O387" s="11"/>
    </row>
    <row r="388">
      <c r="A388" s="96"/>
      <c r="B388" s="97"/>
      <c r="C388" s="98"/>
      <c r="D388" s="101"/>
      <c r="E388" s="100"/>
      <c r="F388" s="76"/>
      <c r="G388" s="39"/>
      <c r="H388" s="39"/>
      <c r="I388" s="39"/>
      <c r="J388" s="39"/>
      <c r="K388" s="39"/>
      <c r="L388" s="39"/>
      <c r="M388" s="39"/>
      <c r="N388" s="11"/>
      <c r="O388" s="11"/>
    </row>
    <row r="389">
      <c r="A389" s="96"/>
      <c r="B389" s="97"/>
      <c r="C389" s="98"/>
      <c r="D389" s="101"/>
      <c r="E389" s="100"/>
      <c r="F389" s="76"/>
      <c r="G389" s="39"/>
      <c r="H389" s="39"/>
      <c r="I389" s="39"/>
      <c r="J389" s="39"/>
      <c r="K389" s="39"/>
      <c r="L389" s="39"/>
      <c r="M389" s="39"/>
      <c r="N389" s="11"/>
      <c r="O389" s="11"/>
    </row>
    <row r="390">
      <c r="A390" s="96"/>
      <c r="B390" s="97"/>
      <c r="C390" s="98"/>
      <c r="D390" s="101"/>
      <c r="E390" s="100"/>
      <c r="F390" s="76"/>
      <c r="G390" s="39"/>
      <c r="H390" s="39"/>
      <c r="I390" s="39"/>
      <c r="J390" s="39"/>
      <c r="K390" s="39"/>
      <c r="L390" s="39"/>
      <c r="M390" s="39"/>
      <c r="N390" s="11"/>
      <c r="O390" s="11"/>
    </row>
    <row r="391">
      <c r="A391" s="96"/>
      <c r="B391" s="97"/>
      <c r="C391" s="98"/>
      <c r="D391" s="101"/>
      <c r="E391" s="100"/>
      <c r="F391" s="76"/>
      <c r="G391" s="39"/>
      <c r="H391" s="39"/>
      <c r="I391" s="39"/>
      <c r="J391" s="39"/>
      <c r="K391" s="39"/>
      <c r="L391" s="39"/>
      <c r="M391" s="39"/>
      <c r="N391" s="11"/>
      <c r="O391" s="11"/>
    </row>
    <row r="392">
      <c r="A392" s="96"/>
      <c r="B392" s="97"/>
      <c r="C392" s="98"/>
      <c r="D392" s="101"/>
      <c r="E392" s="100"/>
      <c r="F392" s="76"/>
      <c r="G392" s="39"/>
      <c r="H392" s="39"/>
      <c r="I392" s="39"/>
      <c r="J392" s="39"/>
      <c r="K392" s="39"/>
      <c r="L392" s="39"/>
      <c r="M392" s="39"/>
      <c r="N392" s="11"/>
      <c r="O392" s="11"/>
    </row>
    <row r="393">
      <c r="A393" s="96"/>
      <c r="B393" s="97"/>
      <c r="C393" s="98"/>
      <c r="D393" s="101"/>
      <c r="E393" s="100"/>
      <c r="F393" s="76"/>
      <c r="G393" s="39"/>
      <c r="H393" s="39"/>
      <c r="I393" s="39"/>
      <c r="J393" s="39"/>
      <c r="K393" s="39"/>
      <c r="L393" s="39"/>
      <c r="M393" s="39"/>
      <c r="N393" s="11"/>
      <c r="O393" s="11"/>
    </row>
    <row r="394">
      <c r="A394" s="96"/>
      <c r="B394" s="97"/>
      <c r="C394" s="98"/>
      <c r="D394" s="101"/>
      <c r="E394" s="100"/>
      <c r="F394" s="76"/>
      <c r="G394" s="39"/>
      <c r="H394" s="39"/>
      <c r="I394" s="39"/>
      <c r="J394" s="39"/>
      <c r="K394" s="39"/>
      <c r="L394" s="39"/>
      <c r="M394" s="39"/>
      <c r="N394" s="11"/>
      <c r="O394" s="11"/>
    </row>
    <row r="395">
      <c r="A395" s="96"/>
      <c r="B395" s="97"/>
      <c r="C395" s="98"/>
      <c r="D395" s="101"/>
      <c r="E395" s="100"/>
      <c r="F395" s="76"/>
      <c r="G395" s="39"/>
      <c r="H395" s="39"/>
      <c r="I395" s="39"/>
      <c r="J395" s="39"/>
      <c r="K395" s="39"/>
      <c r="L395" s="39"/>
      <c r="M395" s="39"/>
      <c r="N395" s="11"/>
      <c r="O395" s="11"/>
    </row>
    <row r="396">
      <c r="A396" s="96"/>
      <c r="B396" s="97"/>
      <c r="C396" s="98"/>
      <c r="D396" s="101"/>
      <c r="E396" s="100"/>
      <c r="F396" s="76"/>
      <c r="G396" s="39"/>
      <c r="H396" s="39"/>
      <c r="I396" s="39"/>
      <c r="J396" s="39"/>
      <c r="K396" s="39"/>
      <c r="L396" s="39"/>
      <c r="M396" s="39"/>
      <c r="N396" s="11"/>
      <c r="O396" s="11"/>
    </row>
    <row r="397">
      <c r="A397" s="96"/>
      <c r="B397" s="97"/>
      <c r="C397" s="98"/>
      <c r="D397" s="101"/>
      <c r="E397" s="100"/>
      <c r="F397" s="76"/>
      <c r="G397" s="39"/>
      <c r="H397" s="39"/>
      <c r="I397" s="39"/>
      <c r="J397" s="39"/>
      <c r="K397" s="39"/>
      <c r="L397" s="39"/>
      <c r="M397" s="39"/>
      <c r="N397" s="11"/>
      <c r="O397" s="11"/>
    </row>
    <row r="398">
      <c r="A398" s="96"/>
      <c r="B398" s="97"/>
      <c r="C398" s="98"/>
      <c r="D398" s="101"/>
      <c r="E398" s="100"/>
      <c r="F398" s="76"/>
      <c r="G398" s="39"/>
      <c r="H398" s="39"/>
      <c r="I398" s="39"/>
      <c r="J398" s="39"/>
      <c r="K398" s="39"/>
      <c r="L398" s="39"/>
      <c r="M398" s="39"/>
      <c r="N398" s="11"/>
      <c r="O398" s="11"/>
    </row>
    <row r="399">
      <c r="A399" s="96"/>
      <c r="B399" s="97"/>
      <c r="C399" s="98"/>
      <c r="D399" s="101"/>
      <c r="E399" s="100"/>
      <c r="F399" s="76"/>
      <c r="G399" s="39"/>
      <c r="H399" s="39"/>
      <c r="I399" s="39"/>
      <c r="J399" s="39"/>
      <c r="K399" s="39"/>
      <c r="L399" s="39"/>
      <c r="M399" s="39"/>
      <c r="N399" s="11"/>
      <c r="O399" s="11"/>
    </row>
    <row r="400">
      <c r="A400" s="96"/>
      <c r="B400" s="97"/>
      <c r="C400" s="98"/>
      <c r="D400" s="101"/>
      <c r="E400" s="100"/>
      <c r="F400" s="76"/>
      <c r="G400" s="39"/>
      <c r="H400" s="39"/>
      <c r="I400" s="39"/>
      <c r="J400" s="39"/>
      <c r="K400" s="39"/>
      <c r="L400" s="39"/>
      <c r="M400" s="39"/>
      <c r="N400" s="11"/>
      <c r="O400" s="11"/>
    </row>
    <row r="401">
      <c r="A401" s="96"/>
      <c r="B401" s="97"/>
      <c r="C401" s="98"/>
      <c r="D401" s="101"/>
      <c r="E401" s="100"/>
      <c r="F401" s="76"/>
      <c r="G401" s="39"/>
      <c r="H401" s="39"/>
      <c r="I401" s="39"/>
      <c r="J401" s="39"/>
      <c r="K401" s="39"/>
      <c r="L401" s="39"/>
      <c r="M401" s="39"/>
      <c r="N401" s="11"/>
      <c r="O401" s="11"/>
    </row>
    <row r="402">
      <c r="A402" s="96"/>
      <c r="B402" s="97"/>
      <c r="C402" s="98"/>
      <c r="D402" s="101"/>
      <c r="E402" s="100"/>
      <c r="F402" s="76"/>
      <c r="G402" s="39"/>
      <c r="H402" s="39"/>
      <c r="I402" s="39"/>
      <c r="J402" s="39"/>
      <c r="K402" s="39"/>
      <c r="L402" s="39"/>
      <c r="M402" s="39"/>
      <c r="N402" s="11"/>
      <c r="O402" s="11"/>
    </row>
    <row r="403">
      <c r="A403" s="96"/>
      <c r="B403" s="97"/>
      <c r="C403" s="98"/>
      <c r="D403" s="101"/>
      <c r="E403" s="100"/>
      <c r="F403" s="76"/>
      <c r="G403" s="39"/>
      <c r="H403" s="39"/>
      <c r="I403" s="39"/>
      <c r="J403" s="39"/>
      <c r="K403" s="39"/>
      <c r="L403" s="39"/>
      <c r="M403" s="39"/>
      <c r="N403" s="11"/>
      <c r="O403" s="11"/>
    </row>
    <row r="404">
      <c r="A404" s="96"/>
      <c r="B404" s="97"/>
      <c r="C404" s="98"/>
      <c r="D404" s="101"/>
      <c r="E404" s="100"/>
      <c r="F404" s="76"/>
      <c r="G404" s="39"/>
      <c r="H404" s="39"/>
      <c r="I404" s="39"/>
      <c r="J404" s="39"/>
      <c r="K404" s="39"/>
      <c r="L404" s="39"/>
      <c r="M404" s="39"/>
      <c r="N404" s="11"/>
      <c r="O404" s="11"/>
    </row>
    <row r="405">
      <c r="A405" s="96"/>
      <c r="B405" s="97"/>
      <c r="C405" s="98"/>
      <c r="D405" s="101"/>
      <c r="E405" s="100"/>
      <c r="F405" s="76"/>
      <c r="G405" s="39"/>
      <c r="H405" s="39"/>
      <c r="I405" s="39"/>
      <c r="J405" s="39"/>
      <c r="K405" s="39"/>
      <c r="L405" s="39"/>
      <c r="M405" s="39"/>
      <c r="N405" s="11"/>
      <c r="O405" s="11"/>
    </row>
    <row r="406">
      <c r="A406" s="96"/>
      <c r="B406" s="97"/>
      <c r="C406" s="98"/>
      <c r="D406" s="101"/>
      <c r="E406" s="100"/>
      <c r="F406" s="76"/>
      <c r="G406" s="39"/>
      <c r="H406" s="39"/>
      <c r="I406" s="39"/>
      <c r="J406" s="39"/>
      <c r="K406" s="39"/>
      <c r="L406" s="39"/>
      <c r="M406" s="39"/>
      <c r="N406" s="11"/>
      <c r="O406" s="11"/>
    </row>
    <row r="407">
      <c r="A407" s="96"/>
      <c r="B407" s="97"/>
      <c r="C407" s="98"/>
      <c r="D407" s="101"/>
      <c r="E407" s="100"/>
      <c r="F407" s="76"/>
      <c r="G407" s="39"/>
      <c r="H407" s="39"/>
      <c r="I407" s="39"/>
      <c r="J407" s="39"/>
      <c r="K407" s="39"/>
      <c r="L407" s="39"/>
      <c r="M407" s="39"/>
      <c r="N407" s="11"/>
      <c r="O407" s="11"/>
    </row>
    <row r="408">
      <c r="A408" s="96"/>
      <c r="B408" s="97"/>
      <c r="C408" s="98"/>
      <c r="D408" s="101"/>
      <c r="E408" s="100"/>
      <c r="F408" s="76"/>
      <c r="G408" s="39"/>
      <c r="H408" s="39"/>
      <c r="I408" s="39"/>
      <c r="J408" s="39"/>
      <c r="K408" s="39"/>
      <c r="L408" s="39"/>
      <c r="M408" s="39"/>
      <c r="N408" s="11"/>
      <c r="O408" s="11"/>
    </row>
    <row r="409">
      <c r="A409" s="96"/>
      <c r="B409" s="97"/>
      <c r="C409" s="98"/>
      <c r="D409" s="101"/>
      <c r="E409" s="100"/>
      <c r="F409" s="76"/>
      <c r="G409" s="39"/>
      <c r="H409" s="39"/>
      <c r="I409" s="39"/>
      <c r="J409" s="39"/>
      <c r="K409" s="39"/>
      <c r="L409" s="39"/>
      <c r="M409" s="39"/>
      <c r="N409" s="11"/>
      <c r="O409" s="11"/>
    </row>
    <row r="410">
      <c r="A410" s="96"/>
      <c r="B410" s="97"/>
      <c r="C410" s="98"/>
      <c r="D410" s="101"/>
      <c r="E410" s="100"/>
      <c r="F410" s="76"/>
      <c r="G410" s="39"/>
      <c r="H410" s="39"/>
      <c r="I410" s="39"/>
      <c r="J410" s="39"/>
      <c r="K410" s="39"/>
      <c r="L410" s="39"/>
      <c r="M410" s="39"/>
      <c r="N410" s="11"/>
      <c r="O410" s="11"/>
    </row>
    <row r="411">
      <c r="A411" s="96"/>
      <c r="B411" s="97"/>
      <c r="C411" s="98"/>
      <c r="D411" s="101"/>
      <c r="E411" s="100"/>
      <c r="F411" s="76"/>
      <c r="G411" s="39"/>
      <c r="H411" s="39"/>
      <c r="I411" s="39"/>
      <c r="J411" s="39"/>
      <c r="K411" s="39"/>
      <c r="L411" s="39"/>
      <c r="M411" s="39"/>
      <c r="N411" s="11"/>
      <c r="O411" s="11"/>
    </row>
    <row r="412">
      <c r="A412" s="96"/>
      <c r="B412" s="97"/>
      <c r="C412" s="98"/>
      <c r="D412" s="101"/>
      <c r="E412" s="100"/>
      <c r="F412" s="76"/>
      <c r="G412" s="39"/>
      <c r="H412" s="39"/>
      <c r="I412" s="39"/>
      <c r="J412" s="39"/>
      <c r="K412" s="39"/>
      <c r="L412" s="39"/>
      <c r="M412" s="39"/>
      <c r="N412" s="11"/>
      <c r="O412" s="11"/>
    </row>
    <row r="413">
      <c r="A413" s="96"/>
      <c r="B413" s="97"/>
      <c r="C413" s="98"/>
      <c r="D413" s="101"/>
      <c r="E413" s="100"/>
      <c r="F413" s="76"/>
      <c r="G413" s="39"/>
      <c r="H413" s="39"/>
      <c r="I413" s="39"/>
      <c r="J413" s="39"/>
      <c r="K413" s="39"/>
      <c r="L413" s="39"/>
      <c r="M413" s="39"/>
      <c r="N413" s="11"/>
      <c r="O413" s="11"/>
    </row>
    <row r="414">
      <c r="A414" s="96"/>
      <c r="B414" s="97"/>
      <c r="C414" s="98"/>
      <c r="D414" s="101"/>
      <c r="E414" s="100"/>
      <c r="F414" s="76"/>
      <c r="G414" s="39"/>
      <c r="H414" s="39"/>
      <c r="I414" s="39"/>
      <c r="J414" s="39"/>
      <c r="K414" s="39"/>
      <c r="L414" s="39"/>
      <c r="M414" s="39"/>
      <c r="N414" s="11"/>
      <c r="O414" s="11"/>
    </row>
    <row r="415">
      <c r="A415" s="96"/>
      <c r="B415" s="97"/>
      <c r="C415" s="98"/>
      <c r="D415" s="101"/>
      <c r="E415" s="100"/>
      <c r="F415" s="76"/>
      <c r="G415" s="39"/>
      <c r="H415" s="39"/>
      <c r="I415" s="39"/>
      <c r="J415" s="39"/>
      <c r="K415" s="39"/>
      <c r="L415" s="39"/>
      <c r="M415" s="39"/>
      <c r="N415" s="11"/>
      <c r="O415" s="11"/>
    </row>
    <row r="416">
      <c r="A416" s="96"/>
      <c r="B416" s="97"/>
      <c r="C416" s="98"/>
      <c r="D416" s="101"/>
      <c r="E416" s="100"/>
      <c r="F416" s="76"/>
      <c r="G416" s="39"/>
      <c r="H416" s="39"/>
      <c r="I416" s="39"/>
      <c r="J416" s="39"/>
      <c r="K416" s="39"/>
      <c r="L416" s="39"/>
      <c r="M416" s="39"/>
      <c r="N416" s="11"/>
      <c r="O416" s="11"/>
    </row>
    <row r="417">
      <c r="A417" s="96"/>
      <c r="B417" s="97"/>
      <c r="C417" s="98"/>
      <c r="D417" s="101"/>
      <c r="E417" s="100"/>
      <c r="F417" s="76"/>
      <c r="G417" s="39"/>
      <c r="H417" s="39"/>
      <c r="I417" s="39"/>
      <c r="J417" s="39"/>
      <c r="K417" s="39"/>
      <c r="L417" s="39"/>
      <c r="M417" s="39"/>
      <c r="N417" s="11"/>
      <c r="O417" s="11"/>
    </row>
    <row r="418">
      <c r="A418" s="96"/>
      <c r="B418" s="97"/>
      <c r="C418" s="98"/>
      <c r="D418" s="101"/>
      <c r="E418" s="100"/>
      <c r="F418" s="76"/>
      <c r="G418" s="39"/>
      <c r="H418" s="39"/>
      <c r="I418" s="39"/>
      <c r="J418" s="39"/>
      <c r="K418" s="39"/>
      <c r="L418" s="39"/>
      <c r="M418" s="39"/>
      <c r="N418" s="11"/>
      <c r="O418" s="11"/>
    </row>
    <row r="419">
      <c r="A419" s="96"/>
      <c r="B419" s="97"/>
      <c r="C419" s="98"/>
      <c r="D419" s="101"/>
      <c r="E419" s="100"/>
      <c r="F419" s="76"/>
      <c r="G419" s="39"/>
      <c r="H419" s="39"/>
      <c r="I419" s="39"/>
      <c r="J419" s="39"/>
      <c r="K419" s="39"/>
      <c r="L419" s="39"/>
      <c r="M419" s="39"/>
      <c r="N419" s="11"/>
      <c r="O419" s="11"/>
    </row>
    <row r="420">
      <c r="A420" s="96"/>
      <c r="B420" s="97"/>
      <c r="C420" s="98"/>
      <c r="D420" s="101"/>
      <c r="E420" s="100"/>
      <c r="F420" s="76"/>
      <c r="G420" s="39"/>
      <c r="H420" s="39"/>
      <c r="I420" s="39"/>
      <c r="J420" s="39"/>
      <c r="K420" s="39"/>
      <c r="L420" s="39"/>
      <c r="M420" s="39"/>
      <c r="N420" s="11"/>
      <c r="O420" s="11"/>
    </row>
    <row r="421">
      <c r="A421" s="96"/>
      <c r="B421" s="97"/>
      <c r="C421" s="98"/>
      <c r="D421" s="101"/>
      <c r="E421" s="100"/>
      <c r="F421" s="76"/>
      <c r="G421" s="39"/>
      <c r="H421" s="39"/>
      <c r="I421" s="39"/>
      <c r="J421" s="39"/>
      <c r="K421" s="39"/>
      <c r="L421" s="39"/>
      <c r="M421" s="39"/>
      <c r="N421" s="11"/>
      <c r="O421" s="11"/>
    </row>
    <row r="422">
      <c r="A422" s="96"/>
      <c r="B422" s="97"/>
      <c r="C422" s="98"/>
      <c r="D422" s="101"/>
      <c r="E422" s="100"/>
      <c r="F422" s="76"/>
      <c r="G422" s="39"/>
      <c r="H422" s="39"/>
      <c r="I422" s="39"/>
      <c r="J422" s="39"/>
      <c r="K422" s="39"/>
      <c r="L422" s="39"/>
      <c r="M422" s="39"/>
      <c r="N422" s="11"/>
      <c r="O422" s="11"/>
    </row>
    <row r="423">
      <c r="A423" s="96"/>
      <c r="B423" s="97"/>
      <c r="C423" s="98"/>
      <c r="D423" s="101"/>
      <c r="E423" s="100"/>
      <c r="F423" s="76"/>
      <c r="G423" s="39"/>
      <c r="H423" s="39"/>
      <c r="I423" s="39"/>
      <c r="J423" s="39"/>
      <c r="K423" s="39"/>
      <c r="L423" s="39"/>
      <c r="M423" s="39"/>
      <c r="N423" s="11"/>
      <c r="O423" s="11"/>
    </row>
    <row r="424">
      <c r="A424" s="96"/>
      <c r="B424" s="97"/>
      <c r="C424" s="98"/>
      <c r="D424" s="101"/>
      <c r="E424" s="100"/>
      <c r="F424" s="76"/>
      <c r="G424" s="39"/>
      <c r="H424" s="39"/>
      <c r="I424" s="39"/>
      <c r="J424" s="39"/>
      <c r="K424" s="39"/>
      <c r="L424" s="39"/>
      <c r="M424" s="39"/>
      <c r="N424" s="11"/>
      <c r="O424" s="11"/>
    </row>
    <row r="425">
      <c r="A425" s="96"/>
      <c r="B425" s="97"/>
      <c r="C425" s="98"/>
      <c r="D425" s="101"/>
      <c r="E425" s="100"/>
      <c r="F425" s="76"/>
      <c r="G425" s="39"/>
      <c r="H425" s="39"/>
      <c r="I425" s="39"/>
      <c r="J425" s="39"/>
      <c r="K425" s="39"/>
      <c r="L425" s="39"/>
      <c r="M425" s="39"/>
      <c r="N425" s="11"/>
      <c r="O425" s="11"/>
    </row>
    <row r="426">
      <c r="A426" s="96"/>
      <c r="B426" s="97"/>
      <c r="C426" s="98"/>
      <c r="D426" s="101"/>
      <c r="E426" s="100"/>
      <c r="F426" s="76"/>
      <c r="G426" s="39"/>
      <c r="H426" s="39"/>
      <c r="I426" s="39"/>
      <c r="J426" s="39"/>
      <c r="K426" s="39"/>
      <c r="L426" s="39"/>
      <c r="M426" s="39"/>
      <c r="N426" s="11"/>
      <c r="O426" s="11"/>
    </row>
    <row r="427">
      <c r="A427" s="96"/>
      <c r="B427" s="97"/>
      <c r="C427" s="98"/>
      <c r="D427" s="101"/>
      <c r="E427" s="100"/>
      <c r="F427" s="76"/>
      <c r="G427" s="39"/>
      <c r="H427" s="39"/>
      <c r="I427" s="39"/>
      <c r="J427" s="39"/>
      <c r="K427" s="39"/>
      <c r="L427" s="39"/>
      <c r="M427" s="39"/>
      <c r="N427" s="11"/>
      <c r="O427" s="11"/>
    </row>
    <row r="428">
      <c r="A428" s="96"/>
      <c r="B428" s="97"/>
      <c r="C428" s="98"/>
      <c r="D428" s="101"/>
      <c r="E428" s="100"/>
      <c r="F428" s="76"/>
      <c r="G428" s="39"/>
      <c r="H428" s="39"/>
      <c r="I428" s="39"/>
      <c r="J428" s="39"/>
      <c r="K428" s="39"/>
      <c r="L428" s="39"/>
      <c r="M428" s="39"/>
      <c r="N428" s="11"/>
      <c r="O428" s="11"/>
    </row>
    <row r="429">
      <c r="A429" s="96"/>
      <c r="B429" s="97"/>
      <c r="C429" s="98"/>
      <c r="D429" s="101"/>
      <c r="E429" s="100"/>
      <c r="F429" s="76"/>
      <c r="G429" s="39"/>
      <c r="H429" s="39"/>
      <c r="I429" s="39"/>
      <c r="J429" s="39"/>
      <c r="K429" s="39"/>
      <c r="L429" s="39"/>
      <c r="M429" s="39"/>
      <c r="N429" s="11"/>
      <c r="O429" s="11"/>
    </row>
    <row r="430">
      <c r="A430" s="96"/>
      <c r="B430" s="97"/>
      <c r="C430" s="98"/>
      <c r="D430" s="101"/>
      <c r="E430" s="100"/>
      <c r="F430" s="76"/>
      <c r="G430" s="39"/>
      <c r="H430" s="39"/>
      <c r="I430" s="39"/>
      <c r="J430" s="39"/>
      <c r="K430" s="39"/>
      <c r="L430" s="39"/>
      <c r="M430" s="39"/>
      <c r="N430" s="11"/>
      <c r="O430" s="11"/>
    </row>
    <row r="431">
      <c r="A431" s="96"/>
      <c r="B431" s="97"/>
      <c r="C431" s="98"/>
      <c r="D431" s="101"/>
      <c r="E431" s="100"/>
      <c r="F431" s="76"/>
      <c r="G431" s="39"/>
      <c r="H431" s="39"/>
      <c r="I431" s="39"/>
      <c r="J431" s="39"/>
      <c r="K431" s="39"/>
      <c r="L431" s="39"/>
      <c r="M431" s="39"/>
      <c r="N431" s="11"/>
      <c r="O431" s="11"/>
    </row>
    <row r="432">
      <c r="A432" s="96"/>
      <c r="B432" s="97"/>
      <c r="C432" s="98"/>
      <c r="D432" s="101"/>
      <c r="E432" s="100"/>
      <c r="F432" s="76"/>
      <c r="G432" s="39"/>
      <c r="H432" s="39"/>
      <c r="I432" s="39"/>
      <c r="J432" s="39"/>
      <c r="K432" s="39"/>
      <c r="L432" s="39"/>
      <c r="M432" s="39"/>
      <c r="N432" s="11"/>
      <c r="O432" s="11"/>
    </row>
    <row r="433">
      <c r="A433" s="96"/>
      <c r="B433" s="97"/>
      <c r="C433" s="98"/>
      <c r="D433" s="101"/>
      <c r="E433" s="100"/>
      <c r="F433" s="76"/>
      <c r="G433" s="39"/>
      <c r="H433" s="39"/>
      <c r="I433" s="39"/>
      <c r="J433" s="39"/>
      <c r="K433" s="39"/>
      <c r="L433" s="39"/>
      <c r="M433" s="39"/>
      <c r="N433" s="11"/>
      <c r="O433" s="11"/>
    </row>
    <row r="434">
      <c r="A434" s="96"/>
      <c r="B434" s="97"/>
      <c r="C434" s="98"/>
      <c r="D434" s="101"/>
      <c r="E434" s="100"/>
      <c r="F434" s="76"/>
      <c r="G434" s="39"/>
      <c r="H434" s="39"/>
      <c r="I434" s="39"/>
      <c r="J434" s="39"/>
      <c r="K434" s="39"/>
      <c r="L434" s="39"/>
      <c r="M434" s="39"/>
      <c r="N434" s="11"/>
      <c r="O434" s="11"/>
    </row>
    <row r="435">
      <c r="A435" s="96"/>
      <c r="B435" s="97"/>
      <c r="C435" s="98"/>
      <c r="D435" s="101"/>
      <c r="E435" s="100"/>
      <c r="F435" s="76"/>
      <c r="G435" s="39"/>
      <c r="H435" s="39"/>
      <c r="I435" s="39"/>
      <c r="J435" s="39"/>
      <c r="K435" s="39"/>
      <c r="L435" s="39"/>
      <c r="M435" s="39"/>
      <c r="N435" s="11"/>
      <c r="O435" s="11"/>
    </row>
    <row r="436">
      <c r="A436" s="96"/>
      <c r="B436" s="97"/>
      <c r="C436" s="98"/>
      <c r="D436" s="101"/>
      <c r="E436" s="100"/>
      <c r="F436" s="76"/>
      <c r="G436" s="39"/>
      <c r="H436" s="39"/>
      <c r="I436" s="39"/>
      <c r="J436" s="39"/>
      <c r="K436" s="39"/>
      <c r="L436" s="39"/>
      <c r="M436" s="39"/>
      <c r="N436" s="11"/>
      <c r="O436" s="11"/>
    </row>
    <row r="437">
      <c r="A437" s="96"/>
      <c r="B437" s="97"/>
      <c r="C437" s="98"/>
      <c r="D437" s="101"/>
      <c r="E437" s="100"/>
      <c r="F437" s="76"/>
      <c r="G437" s="39"/>
      <c r="H437" s="39"/>
      <c r="I437" s="39"/>
      <c r="J437" s="39"/>
      <c r="K437" s="39"/>
      <c r="L437" s="39"/>
      <c r="M437" s="39"/>
      <c r="N437" s="11"/>
      <c r="O437" s="11"/>
    </row>
    <row r="438">
      <c r="A438" s="96"/>
      <c r="B438" s="97"/>
      <c r="C438" s="98"/>
      <c r="D438" s="101"/>
      <c r="E438" s="100"/>
      <c r="F438" s="76"/>
      <c r="G438" s="39"/>
      <c r="H438" s="39"/>
      <c r="I438" s="39"/>
      <c r="J438" s="39"/>
      <c r="K438" s="39"/>
      <c r="L438" s="39"/>
      <c r="M438" s="39"/>
      <c r="N438" s="11"/>
      <c r="O438" s="11"/>
    </row>
    <row r="439">
      <c r="A439" s="96"/>
      <c r="B439" s="97"/>
      <c r="C439" s="98"/>
      <c r="D439" s="101"/>
      <c r="E439" s="100"/>
      <c r="F439" s="76"/>
      <c r="G439" s="39"/>
      <c r="H439" s="39"/>
      <c r="I439" s="39"/>
      <c r="J439" s="39"/>
      <c r="K439" s="39"/>
      <c r="L439" s="39"/>
      <c r="M439" s="39"/>
      <c r="N439" s="11"/>
      <c r="O439" s="11"/>
    </row>
    <row r="440">
      <c r="A440" s="96"/>
      <c r="B440" s="97"/>
      <c r="C440" s="98"/>
      <c r="D440" s="101"/>
      <c r="E440" s="100"/>
      <c r="F440" s="76"/>
      <c r="G440" s="39"/>
      <c r="H440" s="39"/>
      <c r="I440" s="39"/>
      <c r="J440" s="39"/>
      <c r="K440" s="39"/>
      <c r="L440" s="39"/>
      <c r="M440" s="39"/>
      <c r="N440" s="11"/>
      <c r="O440" s="11"/>
    </row>
    <row r="441">
      <c r="A441" s="96"/>
      <c r="B441" s="97"/>
      <c r="C441" s="98"/>
      <c r="D441" s="101"/>
      <c r="E441" s="100"/>
      <c r="F441" s="76"/>
      <c r="G441" s="39"/>
      <c r="H441" s="39"/>
      <c r="I441" s="39"/>
      <c r="J441" s="39"/>
      <c r="K441" s="39"/>
      <c r="L441" s="39"/>
      <c r="M441" s="39"/>
      <c r="N441" s="11"/>
      <c r="O441" s="11"/>
    </row>
    <row r="442">
      <c r="A442" s="96"/>
      <c r="B442" s="97"/>
      <c r="C442" s="98"/>
      <c r="D442" s="101"/>
      <c r="E442" s="100"/>
      <c r="F442" s="76"/>
      <c r="G442" s="39"/>
      <c r="H442" s="39"/>
      <c r="I442" s="39"/>
      <c r="J442" s="39"/>
      <c r="K442" s="39"/>
      <c r="L442" s="39"/>
      <c r="M442" s="39"/>
      <c r="N442" s="11"/>
      <c r="O442" s="11"/>
    </row>
    <row r="443">
      <c r="A443" s="96"/>
      <c r="B443" s="97"/>
      <c r="C443" s="98"/>
      <c r="D443" s="101"/>
      <c r="E443" s="100"/>
      <c r="F443" s="76"/>
      <c r="G443" s="39"/>
      <c r="H443" s="39"/>
      <c r="I443" s="39"/>
      <c r="J443" s="39"/>
      <c r="K443" s="39"/>
      <c r="L443" s="39"/>
      <c r="M443" s="39"/>
      <c r="N443" s="11"/>
      <c r="O443" s="11"/>
    </row>
    <row r="444">
      <c r="A444" s="96"/>
      <c r="B444" s="97"/>
      <c r="C444" s="98"/>
      <c r="D444" s="101"/>
      <c r="E444" s="100"/>
      <c r="F444" s="76"/>
      <c r="G444" s="39"/>
      <c r="H444" s="39"/>
      <c r="I444" s="39"/>
      <c r="J444" s="39"/>
      <c r="K444" s="39"/>
      <c r="L444" s="39"/>
      <c r="M444" s="39"/>
      <c r="N444" s="11"/>
      <c r="O444" s="11"/>
    </row>
    <row r="445">
      <c r="A445" s="96"/>
      <c r="B445" s="97"/>
      <c r="C445" s="98"/>
      <c r="D445" s="101"/>
      <c r="E445" s="100"/>
      <c r="F445" s="76"/>
      <c r="G445" s="39"/>
      <c r="H445" s="39"/>
      <c r="I445" s="39"/>
      <c r="J445" s="39"/>
      <c r="K445" s="39"/>
      <c r="L445" s="39"/>
      <c r="M445" s="39"/>
      <c r="N445" s="11"/>
      <c r="O445" s="11"/>
    </row>
    <row r="446">
      <c r="A446" s="96"/>
      <c r="B446" s="97"/>
      <c r="C446" s="98"/>
      <c r="D446" s="101"/>
      <c r="E446" s="100"/>
      <c r="F446" s="76"/>
      <c r="G446" s="39"/>
      <c r="H446" s="39"/>
      <c r="I446" s="39"/>
      <c r="J446" s="39"/>
      <c r="K446" s="39"/>
      <c r="L446" s="39"/>
      <c r="M446" s="39"/>
      <c r="N446" s="11"/>
      <c r="O446" s="11"/>
    </row>
    <row r="447">
      <c r="A447" s="96"/>
      <c r="B447" s="97"/>
      <c r="C447" s="98"/>
      <c r="D447" s="101"/>
      <c r="E447" s="100"/>
      <c r="F447" s="76"/>
      <c r="G447" s="39"/>
      <c r="H447" s="39"/>
      <c r="I447" s="39"/>
      <c r="J447" s="39"/>
      <c r="K447" s="39"/>
      <c r="L447" s="39"/>
      <c r="M447" s="39"/>
      <c r="N447" s="11"/>
      <c r="O447" s="11"/>
    </row>
    <row r="448">
      <c r="A448" s="96"/>
      <c r="B448" s="97"/>
      <c r="C448" s="98"/>
      <c r="D448" s="101"/>
      <c r="E448" s="100"/>
      <c r="F448" s="76"/>
      <c r="G448" s="39"/>
      <c r="H448" s="39"/>
      <c r="I448" s="39"/>
      <c r="J448" s="39"/>
      <c r="K448" s="39"/>
      <c r="L448" s="39"/>
      <c r="M448" s="39"/>
      <c r="N448" s="11"/>
      <c r="O448" s="11"/>
    </row>
    <row r="449">
      <c r="A449" s="96"/>
      <c r="B449" s="97"/>
      <c r="C449" s="98"/>
      <c r="D449" s="101"/>
      <c r="E449" s="100"/>
      <c r="F449" s="76"/>
      <c r="G449" s="39"/>
      <c r="H449" s="39"/>
      <c r="I449" s="39"/>
      <c r="J449" s="39"/>
      <c r="K449" s="39"/>
      <c r="L449" s="39"/>
      <c r="M449" s="39"/>
      <c r="N449" s="11"/>
      <c r="O449" s="11"/>
    </row>
    <row r="450">
      <c r="A450" s="96"/>
      <c r="B450" s="97"/>
      <c r="C450" s="98"/>
      <c r="D450" s="101"/>
      <c r="E450" s="100"/>
      <c r="F450" s="76"/>
      <c r="G450" s="39"/>
      <c r="H450" s="39"/>
      <c r="I450" s="39"/>
      <c r="J450" s="39"/>
      <c r="K450" s="39"/>
      <c r="L450" s="39"/>
      <c r="M450" s="39"/>
      <c r="N450" s="11"/>
      <c r="O450" s="11"/>
    </row>
    <row r="451">
      <c r="A451" s="96"/>
      <c r="B451" s="97"/>
      <c r="C451" s="98"/>
      <c r="D451" s="101"/>
      <c r="E451" s="100"/>
      <c r="F451" s="76"/>
      <c r="G451" s="39"/>
      <c r="H451" s="39"/>
      <c r="I451" s="39"/>
      <c r="J451" s="39"/>
      <c r="K451" s="39"/>
      <c r="L451" s="39"/>
      <c r="M451" s="39"/>
      <c r="N451" s="11"/>
      <c r="O451" s="11"/>
    </row>
    <row r="452">
      <c r="A452" s="96"/>
      <c r="B452" s="97"/>
      <c r="C452" s="98"/>
      <c r="D452" s="101"/>
      <c r="E452" s="100"/>
      <c r="F452" s="76"/>
      <c r="G452" s="39"/>
      <c r="H452" s="39"/>
      <c r="I452" s="39"/>
      <c r="J452" s="39"/>
      <c r="K452" s="39"/>
      <c r="L452" s="39"/>
      <c r="M452" s="39"/>
      <c r="N452" s="11"/>
      <c r="O452" s="11"/>
    </row>
    <row r="453">
      <c r="A453" s="96"/>
      <c r="B453" s="97"/>
      <c r="C453" s="98"/>
      <c r="D453" s="101"/>
      <c r="E453" s="100"/>
      <c r="F453" s="76"/>
      <c r="G453" s="39"/>
      <c r="H453" s="39"/>
      <c r="I453" s="39"/>
      <c r="J453" s="39"/>
      <c r="K453" s="39"/>
      <c r="L453" s="39"/>
      <c r="M453" s="39"/>
      <c r="N453" s="11"/>
      <c r="O453" s="11"/>
    </row>
    <row r="454">
      <c r="A454" s="96"/>
      <c r="B454" s="97"/>
      <c r="C454" s="98"/>
      <c r="D454" s="101"/>
      <c r="E454" s="100"/>
      <c r="F454" s="76"/>
      <c r="G454" s="39"/>
      <c r="H454" s="39"/>
      <c r="I454" s="39"/>
      <c r="J454" s="39"/>
      <c r="K454" s="39"/>
      <c r="L454" s="39"/>
      <c r="M454" s="39"/>
      <c r="N454" s="11"/>
      <c r="O454" s="11"/>
    </row>
    <row r="455">
      <c r="A455" s="96"/>
      <c r="B455" s="97"/>
      <c r="C455" s="98"/>
      <c r="D455" s="101"/>
      <c r="E455" s="100"/>
      <c r="F455" s="76"/>
      <c r="G455" s="39"/>
      <c r="H455" s="39"/>
      <c r="I455" s="39"/>
      <c r="J455" s="39"/>
      <c r="K455" s="39"/>
      <c r="L455" s="39"/>
      <c r="M455" s="39"/>
      <c r="N455" s="11"/>
      <c r="O455" s="11"/>
    </row>
    <row r="456">
      <c r="A456" s="96"/>
      <c r="B456" s="97"/>
      <c r="C456" s="98"/>
      <c r="D456" s="101"/>
      <c r="E456" s="100"/>
      <c r="F456" s="76"/>
      <c r="G456" s="39"/>
      <c r="H456" s="39"/>
      <c r="I456" s="39"/>
      <c r="J456" s="39"/>
      <c r="K456" s="39"/>
      <c r="L456" s="39"/>
      <c r="M456" s="39"/>
      <c r="N456" s="11"/>
      <c r="O456" s="11"/>
    </row>
    <row r="457">
      <c r="A457" s="96"/>
      <c r="B457" s="97"/>
      <c r="C457" s="98"/>
      <c r="D457" s="101"/>
      <c r="E457" s="100"/>
      <c r="F457" s="76"/>
      <c r="G457" s="39"/>
      <c r="H457" s="39"/>
      <c r="I457" s="39"/>
      <c r="J457" s="39"/>
      <c r="K457" s="39"/>
      <c r="L457" s="39"/>
      <c r="M457" s="39"/>
      <c r="N457" s="11"/>
      <c r="O457" s="11"/>
    </row>
    <row r="458">
      <c r="A458" s="96"/>
      <c r="B458" s="97"/>
      <c r="C458" s="98"/>
      <c r="D458" s="101"/>
      <c r="E458" s="100"/>
      <c r="F458" s="76"/>
      <c r="G458" s="39"/>
      <c r="H458" s="39"/>
      <c r="I458" s="39"/>
      <c r="J458" s="39"/>
      <c r="K458" s="39"/>
      <c r="L458" s="39"/>
      <c r="M458" s="39"/>
      <c r="N458" s="11"/>
      <c r="O458" s="11"/>
    </row>
    <row r="459">
      <c r="A459" s="96"/>
      <c r="B459" s="97"/>
      <c r="C459" s="98"/>
      <c r="D459" s="101"/>
      <c r="E459" s="100"/>
      <c r="F459" s="76"/>
      <c r="G459" s="39"/>
      <c r="H459" s="39"/>
      <c r="I459" s="39"/>
      <c r="J459" s="39"/>
      <c r="K459" s="39"/>
      <c r="L459" s="39"/>
      <c r="M459" s="39"/>
      <c r="N459" s="11"/>
      <c r="O459" s="11"/>
    </row>
    <row r="460">
      <c r="A460" s="96"/>
      <c r="B460" s="97"/>
      <c r="C460" s="98"/>
      <c r="D460" s="101"/>
      <c r="E460" s="100"/>
      <c r="F460" s="76"/>
      <c r="G460" s="39"/>
      <c r="H460" s="39"/>
      <c r="I460" s="39"/>
      <c r="J460" s="39"/>
      <c r="K460" s="39"/>
      <c r="L460" s="39"/>
      <c r="M460" s="39"/>
      <c r="N460" s="11"/>
      <c r="O460" s="11"/>
    </row>
    <row r="461">
      <c r="A461" s="96"/>
      <c r="B461" s="97"/>
      <c r="C461" s="98"/>
      <c r="D461" s="101"/>
      <c r="E461" s="100"/>
      <c r="F461" s="76"/>
      <c r="G461" s="39"/>
      <c r="H461" s="39"/>
      <c r="I461" s="39"/>
      <c r="J461" s="39"/>
      <c r="K461" s="39"/>
      <c r="L461" s="39"/>
      <c r="M461" s="39"/>
      <c r="N461" s="11"/>
      <c r="O461" s="11"/>
    </row>
    <row r="462">
      <c r="A462" s="96"/>
      <c r="B462" s="97"/>
      <c r="C462" s="98"/>
      <c r="D462" s="101"/>
      <c r="E462" s="100"/>
      <c r="F462" s="76"/>
      <c r="G462" s="39"/>
      <c r="H462" s="39"/>
      <c r="I462" s="39"/>
      <c r="J462" s="39"/>
      <c r="K462" s="39"/>
      <c r="L462" s="39"/>
      <c r="M462" s="39"/>
      <c r="N462" s="11"/>
      <c r="O462" s="11"/>
    </row>
    <row r="463">
      <c r="A463" s="96"/>
      <c r="B463" s="97"/>
      <c r="C463" s="98"/>
      <c r="D463" s="101"/>
      <c r="E463" s="100"/>
      <c r="F463" s="76"/>
      <c r="G463" s="39"/>
      <c r="H463" s="39"/>
      <c r="I463" s="39"/>
      <c r="J463" s="39"/>
      <c r="K463" s="39"/>
      <c r="L463" s="39"/>
      <c r="M463" s="39"/>
      <c r="N463" s="11"/>
      <c r="O463" s="11"/>
    </row>
    <row r="464">
      <c r="A464" s="96"/>
      <c r="B464" s="97"/>
      <c r="C464" s="98"/>
      <c r="D464" s="101"/>
      <c r="E464" s="100"/>
      <c r="F464" s="76"/>
      <c r="G464" s="39"/>
      <c r="H464" s="39"/>
      <c r="I464" s="39"/>
      <c r="J464" s="39"/>
      <c r="K464" s="39"/>
      <c r="L464" s="39"/>
      <c r="M464" s="39"/>
      <c r="N464" s="11"/>
      <c r="O464" s="11"/>
    </row>
    <row r="465">
      <c r="A465" s="96"/>
      <c r="B465" s="97"/>
      <c r="C465" s="98"/>
      <c r="D465" s="101"/>
      <c r="E465" s="100"/>
      <c r="F465" s="76"/>
      <c r="G465" s="39"/>
      <c r="H465" s="39"/>
      <c r="I465" s="39"/>
      <c r="J465" s="39"/>
      <c r="K465" s="39"/>
      <c r="L465" s="39"/>
      <c r="M465" s="39"/>
      <c r="N465" s="11"/>
      <c r="O465" s="11"/>
    </row>
    <row r="466">
      <c r="A466" s="96"/>
      <c r="B466" s="97"/>
      <c r="C466" s="98"/>
      <c r="D466" s="101"/>
      <c r="E466" s="100"/>
      <c r="F466" s="76"/>
      <c r="G466" s="39"/>
      <c r="H466" s="39"/>
      <c r="I466" s="39"/>
      <c r="J466" s="39"/>
      <c r="K466" s="39"/>
      <c r="L466" s="39"/>
      <c r="M466" s="39"/>
      <c r="N466" s="11"/>
      <c r="O466" s="11"/>
    </row>
    <row r="467">
      <c r="A467" s="96"/>
      <c r="B467" s="97"/>
      <c r="C467" s="98"/>
      <c r="D467" s="101"/>
      <c r="E467" s="100"/>
      <c r="F467" s="76"/>
      <c r="G467" s="39"/>
      <c r="H467" s="39"/>
      <c r="I467" s="39"/>
      <c r="J467" s="39"/>
      <c r="K467" s="39"/>
      <c r="L467" s="39"/>
      <c r="M467" s="39"/>
      <c r="N467" s="11"/>
      <c r="O467" s="11"/>
    </row>
    <row r="468">
      <c r="A468" s="96"/>
      <c r="B468" s="97"/>
      <c r="C468" s="98"/>
      <c r="D468" s="101"/>
      <c r="E468" s="100"/>
      <c r="F468" s="76"/>
      <c r="G468" s="39"/>
      <c r="H468" s="39"/>
      <c r="I468" s="39"/>
      <c r="J468" s="39"/>
      <c r="K468" s="39"/>
      <c r="L468" s="39"/>
      <c r="M468" s="39"/>
      <c r="N468" s="11"/>
      <c r="O468" s="11"/>
    </row>
    <row r="469">
      <c r="A469" s="96"/>
      <c r="B469" s="97"/>
      <c r="C469" s="98"/>
      <c r="D469" s="101"/>
      <c r="E469" s="100"/>
      <c r="F469" s="76"/>
      <c r="G469" s="39"/>
      <c r="H469" s="39"/>
      <c r="I469" s="39"/>
      <c r="J469" s="39"/>
      <c r="K469" s="39"/>
      <c r="L469" s="39"/>
      <c r="M469" s="39"/>
      <c r="N469" s="11"/>
      <c r="O469" s="11"/>
    </row>
    <row r="470">
      <c r="A470" s="96"/>
      <c r="B470" s="97"/>
      <c r="C470" s="98"/>
      <c r="D470" s="101"/>
      <c r="E470" s="100"/>
      <c r="F470" s="76"/>
      <c r="G470" s="39"/>
      <c r="H470" s="39"/>
      <c r="I470" s="39"/>
      <c r="J470" s="39"/>
      <c r="K470" s="39"/>
      <c r="L470" s="39"/>
      <c r="M470" s="39"/>
      <c r="N470" s="11"/>
      <c r="O470" s="11"/>
    </row>
    <row r="471">
      <c r="A471" s="96"/>
      <c r="B471" s="97"/>
      <c r="C471" s="98"/>
      <c r="D471" s="101"/>
      <c r="E471" s="100"/>
      <c r="F471" s="76"/>
      <c r="G471" s="39"/>
      <c r="H471" s="39"/>
      <c r="I471" s="39"/>
      <c r="J471" s="39"/>
      <c r="K471" s="39"/>
      <c r="L471" s="39"/>
      <c r="M471" s="39"/>
      <c r="N471" s="11"/>
      <c r="O471" s="11"/>
    </row>
    <row r="472">
      <c r="A472" s="96"/>
      <c r="B472" s="97"/>
      <c r="C472" s="98"/>
      <c r="D472" s="101"/>
      <c r="E472" s="100"/>
      <c r="F472" s="76"/>
      <c r="G472" s="39"/>
      <c r="H472" s="39"/>
      <c r="I472" s="39"/>
      <c r="J472" s="39"/>
      <c r="K472" s="39"/>
      <c r="L472" s="39"/>
      <c r="M472" s="39"/>
      <c r="N472" s="11"/>
      <c r="O472" s="11"/>
    </row>
    <row r="473">
      <c r="A473" s="96"/>
      <c r="B473" s="97"/>
      <c r="C473" s="98"/>
      <c r="D473" s="101"/>
      <c r="E473" s="100"/>
      <c r="F473" s="76"/>
      <c r="G473" s="39"/>
      <c r="H473" s="39"/>
      <c r="I473" s="39"/>
      <c r="J473" s="39"/>
      <c r="K473" s="39"/>
      <c r="L473" s="39"/>
      <c r="M473" s="39"/>
      <c r="N473" s="11"/>
      <c r="O473" s="11"/>
    </row>
    <row r="474">
      <c r="A474" s="96"/>
      <c r="B474" s="97"/>
      <c r="C474" s="98"/>
      <c r="D474" s="101"/>
      <c r="E474" s="100"/>
      <c r="F474" s="76"/>
      <c r="G474" s="39"/>
      <c r="H474" s="39"/>
      <c r="I474" s="39"/>
      <c r="J474" s="39"/>
      <c r="K474" s="39"/>
      <c r="L474" s="39"/>
      <c r="M474" s="39"/>
      <c r="N474" s="11"/>
      <c r="O474" s="11"/>
    </row>
    <row r="475">
      <c r="A475" s="96"/>
      <c r="B475" s="97"/>
      <c r="C475" s="98"/>
      <c r="D475" s="101"/>
      <c r="E475" s="100"/>
      <c r="F475" s="76"/>
      <c r="G475" s="39"/>
      <c r="H475" s="39"/>
      <c r="I475" s="39"/>
      <c r="J475" s="39"/>
      <c r="K475" s="39"/>
      <c r="L475" s="39"/>
      <c r="M475" s="39"/>
      <c r="N475" s="11"/>
      <c r="O475" s="11"/>
    </row>
    <row r="476">
      <c r="A476" s="96"/>
      <c r="B476" s="97"/>
      <c r="C476" s="98"/>
      <c r="D476" s="101"/>
      <c r="E476" s="100"/>
      <c r="F476" s="76"/>
      <c r="G476" s="39"/>
      <c r="H476" s="39"/>
      <c r="I476" s="39"/>
      <c r="J476" s="39"/>
      <c r="K476" s="39"/>
      <c r="L476" s="39"/>
      <c r="M476" s="39"/>
      <c r="N476" s="11"/>
      <c r="O476" s="11"/>
    </row>
    <row r="477">
      <c r="A477" s="96"/>
      <c r="B477" s="97"/>
      <c r="C477" s="98"/>
      <c r="D477" s="101"/>
      <c r="E477" s="100"/>
      <c r="F477" s="76"/>
      <c r="G477" s="39"/>
      <c r="H477" s="39"/>
      <c r="I477" s="39"/>
      <c r="J477" s="39"/>
      <c r="K477" s="39"/>
      <c r="L477" s="39"/>
      <c r="M477" s="39"/>
      <c r="N477" s="11"/>
      <c r="O477" s="11"/>
    </row>
    <row r="478">
      <c r="A478" s="96"/>
      <c r="B478" s="97"/>
      <c r="C478" s="98"/>
      <c r="D478" s="101"/>
      <c r="E478" s="100"/>
      <c r="F478" s="76"/>
      <c r="G478" s="39"/>
      <c r="H478" s="39"/>
      <c r="I478" s="39"/>
      <c r="J478" s="39"/>
      <c r="K478" s="39"/>
      <c r="L478" s="39"/>
      <c r="M478" s="39"/>
      <c r="N478" s="11"/>
      <c r="O478" s="11"/>
    </row>
    <row r="479">
      <c r="A479" s="96"/>
      <c r="B479" s="97"/>
      <c r="C479" s="98"/>
      <c r="D479" s="101"/>
      <c r="E479" s="100"/>
      <c r="F479" s="76"/>
      <c r="G479" s="39"/>
      <c r="H479" s="39"/>
      <c r="I479" s="39"/>
      <c r="J479" s="39"/>
      <c r="K479" s="39"/>
      <c r="L479" s="39"/>
      <c r="M479" s="39"/>
      <c r="N479" s="11"/>
      <c r="O479" s="11"/>
    </row>
    <row r="480">
      <c r="A480" s="96"/>
      <c r="B480" s="97"/>
      <c r="C480" s="98"/>
      <c r="D480" s="101"/>
      <c r="E480" s="100"/>
      <c r="F480" s="76"/>
      <c r="G480" s="39"/>
      <c r="H480" s="39"/>
      <c r="I480" s="39"/>
      <c r="J480" s="39"/>
      <c r="K480" s="39"/>
      <c r="L480" s="39"/>
      <c r="M480" s="39"/>
      <c r="N480" s="11"/>
      <c r="O480" s="11"/>
    </row>
    <row r="481">
      <c r="A481" s="96"/>
      <c r="B481" s="97"/>
      <c r="C481" s="98"/>
      <c r="D481" s="101"/>
      <c r="E481" s="100"/>
      <c r="F481" s="76"/>
      <c r="G481" s="39"/>
      <c r="H481" s="39"/>
      <c r="I481" s="39"/>
      <c r="J481" s="39"/>
      <c r="K481" s="39"/>
      <c r="L481" s="39"/>
      <c r="M481" s="39"/>
      <c r="N481" s="11"/>
      <c r="O481" s="11"/>
    </row>
    <row r="482">
      <c r="A482" s="96"/>
      <c r="B482" s="97"/>
      <c r="C482" s="98"/>
      <c r="D482" s="101"/>
      <c r="E482" s="100"/>
      <c r="F482" s="76"/>
      <c r="G482" s="39"/>
      <c r="H482" s="39"/>
      <c r="I482" s="39"/>
      <c r="J482" s="39"/>
      <c r="K482" s="39"/>
      <c r="L482" s="39"/>
      <c r="M482" s="39"/>
      <c r="N482" s="11"/>
      <c r="O482" s="11"/>
    </row>
    <row r="483">
      <c r="A483" s="96"/>
      <c r="B483" s="97"/>
      <c r="C483" s="98"/>
      <c r="D483" s="101"/>
      <c r="E483" s="100"/>
      <c r="F483" s="76"/>
      <c r="G483" s="39"/>
      <c r="H483" s="39"/>
      <c r="I483" s="39"/>
      <c r="J483" s="39"/>
      <c r="K483" s="39"/>
      <c r="L483" s="39"/>
      <c r="M483" s="39"/>
      <c r="N483" s="11"/>
      <c r="O483" s="11"/>
    </row>
    <row r="484">
      <c r="A484" s="96"/>
      <c r="B484" s="97"/>
      <c r="C484" s="98"/>
      <c r="D484" s="101"/>
      <c r="E484" s="100"/>
      <c r="F484" s="76"/>
      <c r="G484" s="39"/>
      <c r="H484" s="39"/>
      <c r="I484" s="39"/>
      <c r="J484" s="39"/>
      <c r="K484" s="39"/>
      <c r="L484" s="39"/>
      <c r="M484" s="39"/>
      <c r="N484" s="11"/>
      <c r="O484" s="11"/>
    </row>
    <row r="485">
      <c r="A485" s="96"/>
      <c r="B485" s="97"/>
      <c r="C485" s="98"/>
      <c r="D485" s="101"/>
      <c r="E485" s="100"/>
      <c r="F485" s="76"/>
      <c r="G485" s="39"/>
      <c r="H485" s="39"/>
      <c r="I485" s="39"/>
      <c r="J485" s="39"/>
      <c r="K485" s="39"/>
      <c r="L485" s="39"/>
      <c r="M485" s="39"/>
      <c r="N485" s="11"/>
      <c r="O485" s="11"/>
    </row>
    <row r="486">
      <c r="A486" s="96"/>
      <c r="B486" s="97"/>
      <c r="C486" s="98"/>
      <c r="D486" s="101"/>
      <c r="E486" s="100"/>
      <c r="F486" s="76"/>
      <c r="G486" s="39"/>
      <c r="H486" s="39"/>
      <c r="I486" s="39"/>
      <c r="J486" s="39"/>
      <c r="K486" s="39"/>
      <c r="L486" s="39"/>
      <c r="M486" s="39"/>
      <c r="N486" s="11"/>
      <c r="O486" s="11"/>
    </row>
    <row r="487">
      <c r="A487" s="96"/>
      <c r="B487" s="97"/>
      <c r="C487" s="98"/>
      <c r="D487" s="101"/>
      <c r="E487" s="100"/>
      <c r="F487" s="76"/>
      <c r="G487" s="39"/>
      <c r="H487" s="39"/>
      <c r="I487" s="39"/>
      <c r="J487" s="39"/>
      <c r="K487" s="39"/>
      <c r="L487" s="39"/>
      <c r="M487" s="39"/>
      <c r="N487" s="11"/>
      <c r="O487" s="11"/>
    </row>
    <row r="488">
      <c r="A488" s="96"/>
      <c r="B488" s="97"/>
      <c r="C488" s="98"/>
      <c r="D488" s="101"/>
      <c r="E488" s="100"/>
      <c r="F488" s="76"/>
      <c r="G488" s="39"/>
      <c r="H488" s="39"/>
      <c r="I488" s="39"/>
      <c r="J488" s="39"/>
      <c r="K488" s="39"/>
      <c r="L488" s="39"/>
      <c r="M488" s="39"/>
      <c r="N488" s="11"/>
      <c r="O488" s="11"/>
    </row>
    <row r="489">
      <c r="A489" s="96"/>
      <c r="B489" s="97"/>
      <c r="C489" s="98"/>
      <c r="D489" s="101"/>
      <c r="E489" s="100"/>
      <c r="F489" s="76"/>
      <c r="G489" s="39"/>
      <c r="H489" s="39"/>
      <c r="I489" s="39"/>
      <c r="J489" s="39"/>
      <c r="K489" s="39"/>
      <c r="L489" s="39"/>
      <c r="M489" s="39"/>
      <c r="N489" s="11"/>
      <c r="O489" s="11"/>
    </row>
    <row r="490">
      <c r="A490" s="96"/>
      <c r="B490" s="97"/>
      <c r="C490" s="98"/>
      <c r="D490" s="101"/>
      <c r="E490" s="100"/>
      <c r="F490" s="76"/>
      <c r="G490" s="39"/>
      <c r="H490" s="39"/>
      <c r="I490" s="39"/>
      <c r="J490" s="39"/>
      <c r="K490" s="39"/>
      <c r="L490" s="39"/>
      <c r="M490" s="39"/>
      <c r="N490" s="11"/>
      <c r="O490" s="11"/>
    </row>
    <row r="491">
      <c r="A491" s="96"/>
      <c r="B491" s="97"/>
      <c r="C491" s="98"/>
      <c r="D491" s="101"/>
      <c r="E491" s="100"/>
      <c r="F491" s="76"/>
      <c r="G491" s="39"/>
      <c r="H491" s="39"/>
      <c r="I491" s="39"/>
      <c r="J491" s="39"/>
      <c r="K491" s="39"/>
      <c r="L491" s="39"/>
      <c r="M491" s="39"/>
      <c r="N491" s="11"/>
      <c r="O491" s="11"/>
    </row>
    <row r="492">
      <c r="A492" s="96"/>
      <c r="B492" s="97"/>
      <c r="C492" s="98"/>
      <c r="D492" s="101"/>
      <c r="E492" s="100"/>
      <c r="F492" s="76"/>
      <c r="G492" s="39"/>
      <c r="H492" s="39"/>
      <c r="I492" s="39"/>
      <c r="J492" s="39"/>
      <c r="K492" s="39"/>
      <c r="L492" s="39"/>
      <c r="M492" s="39"/>
      <c r="N492" s="11"/>
      <c r="O492" s="11"/>
    </row>
    <row r="493">
      <c r="A493" s="96"/>
      <c r="B493" s="97"/>
      <c r="C493" s="98"/>
      <c r="D493" s="101"/>
      <c r="E493" s="100"/>
      <c r="F493" s="76"/>
      <c r="G493" s="39"/>
      <c r="H493" s="39"/>
      <c r="I493" s="39"/>
      <c r="J493" s="39"/>
      <c r="K493" s="39"/>
      <c r="L493" s="39"/>
      <c r="M493" s="39"/>
      <c r="N493" s="11"/>
      <c r="O493" s="11"/>
    </row>
    <row r="494">
      <c r="A494" s="96"/>
      <c r="B494" s="97"/>
      <c r="C494" s="98"/>
      <c r="D494" s="101"/>
      <c r="E494" s="100"/>
      <c r="F494" s="76"/>
      <c r="G494" s="39"/>
      <c r="H494" s="39"/>
      <c r="I494" s="39"/>
      <c r="J494" s="39"/>
      <c r="K494" s="39"/>
      <c r="L494" s="39"/>
      <c r="M494" s="39"/>
      <c r="N494" s="11"/>
      <c r="O494" s="11"/>
    </row>
    <row r="495">
      <c r="A495" s="96"/>
      <c r="B495" s="97"/>
      <c r="C495" s="98"/>
      <c r="D495" s="101"/>
      <c r="E495" s="100"/>
      <c r="F495" s="76"/>
      <c r="G495" s="39"/>
      <c r="H495" s="39"/>
      <c r="I495" s="39"/>
      <c r="J495" s="39"/>
      <c r="K495" s="39"/>
      <c r="L495" s="39"/>
      <c r="M495" s="39"/>
      <c r="N495" s="11"/>
      <c r="O495" s="11"/>
    </row>
    <row r="496">
      <c r="A496" s="96"/>
      <c r="B496" s="97"/>
      <c r="C496" s="98"/>
      <c r="D496" s="101"/>
      <c r="E496" s="100"/>
      <c r="F496" s="76"/>
      <c r="G496" s="39"/>
      <c r="H496" s="39"/>
      <c r="I496" s="39"/>
      <c r="J496" s="39"/>
      <c r="K496" s="39"/>
      <c r="L496" s="39"/>
      <c r="M496" s="39"/>
      <c r="N496" s="11"/>
      <c r="O496" s="11"/>
    </row>
    <row r="497">
      <c r="A497" s="96"/>
      <c r="B497" s="97"/>
      <c r="C497" s="98"/>
      <c r="D497" s="101"/>
      <c r="E497" s="100"/>
      <c r="F497" s="76"/>
      <c r="G497" s="39"/>
      <c r="H497" s="39"/>
      <c r="I497" s="39"/>
      <c r="J497" s="39"/>
      <c r="K497" s="39"/>
      <c r="L497" s="39"/>
      <c r="M497" s="39"/>
      <c r="N497" s="11"/>
      <c r="O497" s="11"/>
    </row>
    <row r="498">
      <c r="A498" s="96"/>
      <c r="B498" s="97"/>
      <c r="C498" s="98"/>
      <c r="D498" s="101"/>
      <c r="E498" s="100"/>
      <c r="F498" s="76"/>
      <c r="G498" s="39"/>
      <c r="H498" s="39"/>
      <c r="I498" s="39"/>
      <c r="J498" s="39"/>
      <c r="K498" s="39"/>
      <c r="L498" s="39"/>
      <c r="M498" s="39"/>
      <c r="N498" s="11"/>
      <c r="O498" s="11"/>
    </row>
    <row r="499">
      <c r="A499" s="96"/>
      <c r="B499" s="97"/>
      <c r="C499" s="98"/>
      <c r="D499" s="101"/>
      <c r="E499" s="100"/>
      <c r="F499" s="76"/>
      <c r="G499" s="39"/>
      <c r="H499" s="39"/>
      <c r="I499" s="39"/>
      <c r="J499" s="39"/>
      <c r="K499" s="39"/>
      <c r="L499" s="39"/>
      <c r="M499" s="39"/>
      <c r="N499" s="11"/>
      <c r="O499" s="11"/>
    </row>
    <row r="500">
      <c r="A500" s="96"/>
      <c r="B500" s="97"/>
      <c r="C500" s="98"/>
      <c r="D500" s="101"/>
      <c r="E500" s="100"/>
      <c r="F500" s="76"/>
      <c r="G500" s="39"/>
      <c r="H500" s="39"/>
      <c r="I500" s="39"/>
      <c r="J500" s="39"/>
      <c r="K500" s="39"/>
      <c r="L500" s="39"/>
      <c r="M500" s="39"/>
      <c r="N500" s="11"/>
      <c r="O500" s="11"/>
    </row>
    <row r="501">
      <c r="A501" s="96"/>
      <c r="B501" s="97"/>
      <c r="C501" s="98"/>
      <c r="D501" s="101"/>
      <c r="E501" s="100"/>
      <c r="F501" s="76"/>
      <c r="G501" s="39"/>
      <c r="H501" s="39"/>
      <c r="I501" s="39"/>
      <c r="J501" s="39"/>
      <c r="K501" s="39"/>
      <c r="L501" s="39"/>
      <c r="M501" s="39"/>
      <c r="N501" s="11"/>
      <c r="O501" s="11"/>
    </row>
    <row r="502">
      <c r="A502" s="96"/>
      <c r="B502" s="97"/>
      <c r="C502" s="98"/>
      <c r="D502" s="101"/>
      <c r="E502" s="100"/>
      <c r="F502" s="76"/>
      <c r="G502" s="39"/>
      <c r="H502" s="39"/>
      <c r="I502" s="39"/>
      <c r="J502" s="39"/>
      <c r="K502" s="39"/>
      <c r="L502" s="39"/>
      <c r="M502" s="39"/>
      <c r="N502" s="11"/>
      <c r="O502" s="11"/>
    </row>
    <row r="503">
      <c r="A503" s="96"/>
      <c r="B503" s="97"/>
      <c r="C503" s="98"/>
      <c r="D503" s="101"/>
      <c r="E503" s="100"/>
      <c r="F503" s="76"/>
      <c r="G503" s="39"/>
      <c r="H503" s="39"/>
      <c r="I503" s="39"/>
      <c r="J503" s="39"/>
      <c r="K503" s="39"/>
      <c r="L503" s="39"/>
      <c r="M503" s="39"/>
      <c r="N503" s="11"/>
      <c r="O503" s="11"/>
    </row>
    <row r="504">
      <c r="A504" s="96"/>
      <c r="B504" s="97"/>
      <c r="C504" s="98"/>
      <c r="D504" s="101"/>
      <c r="E504" s="100"/>
      <c r="F504" s="76"/>
      <c r="G504" s="39"/>
      <c r="H504" s="39"/>
      <c r="I504" s="39"/>
      <c r="J504" s="39"/>
      <c r="K504" s="39"/>
      <c r="L504" s="39"/>
      <c r="M504" s="39"/>
      <c r="N504" s="11"/>
      <c r="O504" s="11"/>
    </row>
    <row r="505">
      <c r="A505" s="96"/>
      <c r="B505" s="97"/>
      <c r="C505" s="98"/>
      <c r="D505" s="101"/>
      <c r="E505" s="100"/>
      <c r="F505" s="76"/>
      <c r="G505" s="39"/>
      <c r="H505" s="39"/>
      <c r="I505" s="39"/>
      <c r="J505" s="39"/>
      <c r="K505" s="39"/>
      <c r="L505" s="39"/>
      <c r="M505" s="39"/>
      <c r="N505" s="11"/>
      <c r="O505" s="11"/>
    </row>
    <row r="506">
      <c r="A506" s="96"/>
      <c r="B506" s="97"/>
      <c r="C506" s="98"/>
      <c r="D506" s="101"/>
      <c r="E506" s="100"/>
      <c r="F506" s="76"/>
      <c r="G506" s="39"/>
      <c r="H506" s="39"/>
      <c r="I506" s="39"/>
      <c r="J506" s="39"/>
      <c r="K506" s="39"/>
      <c r="L506" s="39"/>
      <c r="M506" s="39"/>
      <c r="N506" s="11"/>
      <c r="O506" s="11"/>
    </row>
    <row r="507">
      <c r="A507" s="96"/>
      <c r="B507" s="97"/>
      <c r="C507" s="98"/>
      <c r="D507" s="101"/>
      <c r="E507" s="100"/>
      <c r="F507" s="76"/>
      <c r="G507" s="39"/>
      <c r="H507" s="39"/>
      <c r="I507" s="39"/>
      <c r="J507" s="39"/>
      <c r="K507" s="39"/>
      <c r="L507" s="39"/>
      <c r="M507" s="39"/>
      <c r="N507" s="11"/>
      <c r="O507" s="11"/>
    </row>
    <row r="508">
      <c r="A508" s="96"/>
      <c r="B508" s="97"/>
      <c r="C508" s="98"/>
      <c r="D508" s="101"/>
      <c r="E508" s="100"/>
      <c r="F508" s="76"/>
      <c r="G508" s="39"/>
      <c r="H508" s="39"/>
      <c r="I508" s="39"/>
      <c r="J508" s="39"/>
      <c r="K508" s="39"/>
      <c r="L508" s="39"/>
      <c r="M508" s="39"/>
      <c r="N508" s="11"/>
      <c r="O508" s="11"/>
    </row>
    <row r="509">
      <c r="A509" s="96"/>
      <c r="B509" s="97"/>
      <c r="C509" s="98"/>
      <c r="D509" s="101"/>
      <c r="E509" s="100"/>
      <c r="F509" s="76"/>
      <c r="G509" s="39"/>
      <c r="H509" s="39"/>
      <c r="I509" s="39"/>
      <c r="J509" s="39"/>
      <c r="K509" s="39"/>
      <c r="L509" s="39"/>
      <c r="M509" s="39"/>
      <c r="N509" s="11"/>
      <c r="O509" s="11"/>
    </row>
    <row r="510">
      <c r="A510" s="96"/>
      <c r="B510" s="97"/>
      <c r="C510" s="98"/>
      <c r="D510" s="101"/>
      <c r="E510" s="100"/>
      <c r="F510" s="76"/>
      <c r="G510" s="39"/>
      <c r="H510" s="39"/>
      <c r="I510" s="39"/>
      <c r="J510" s="39"/>
      <c r="K510" s="39"/>
      <c r="L510" s="39"/>
      <c r="M510" s="39"/>
      <c r="N510" s="11"/>
      <c r="O510" s="11"/>
    </row>
    <row r="511">
      <c r="A511" s="96"/>
      <c r="B511" s="97"/>
      <c r="C511" s="98"/>
      <c r="D511" s="101"/>
      <c r="E511" s="100"/>
      <c r="F511" s="76"/>
      <c r="G511" s="39"/>
      <c r="H511" s="39"/>
      <c r="I511" s="39"/>
      <c r="J511" s="39"/>
      <c r="K511" s="39"/>
      <c r="L511" s="39"/>
      <c r="M511" s="39"/>
      <c r="N511" s="11"/>
      <c r="O511" s="11"/>
    </row>
    <row r="512">
      <c r="A512" s="96"/>
      <c r="B512" s="97"/>
      <c r="C512" s="98"/>
      <c r="D512" s="101"/>
      <c r="E512" s="100"/>
      <c r="F512" s="76"/>
      <c r="G512" s="39"/>
      <c r="H512" s="39"/>
      <c r="I512" s="39"/>
      <c r="J512" s="39"/>
      <c r="K512" s="39"/>
      <c r="L512" s="39"/>
      <c r="M512" s="39"/>
      <c r="N512" s="11"/>
      <c r="O512" s="11"/>
    </row>
    <row r="513">
      <c r="A513" s="96"/>
      <c r="B513" s="97"/>
      <c r="C513" s="98"/>
      <c r="D513" s="101"/>
      <c r="E513" s="100"/>
      <c r="F513" s="76"/>
      <c r="G513" s="39"/>
      <c r="H513" s="39"/>
      <c r="I513" s="39"/>
      <c r="J513" s="39"/>
      <c r="K513" s="39"/>
      <c r="L513" s="39"/>
      <c r="M513" s="39"/>
      <c r="N513" s="11"/>
      <c r="O513" s="11"/>
    </row>
    <row r="514">
      <c r="A514" s="96"/>
      <c r="B514" s="97"/>
      <c r="C514" s="98"/>
      <c r="D514" s="101"/>
      <c r="E514" s="100"/>
      <c r="F514" s="76"/>
      <c r="G514" s="39"/>
      <c r="H514" s="39"/>
      <c r="I514" s="39"/>
      <c r="J514" s="39"/>
      <c r="K514" s="39"/>
      <c r="L514" s="39"/>
      <c r="M514" s="39"/>
      <c r="N514" s="11"/>
      <c r="O514" s="11"/>
    </row>
    <row r="515">
      <c r="A515" s="96"/>
      <c r="B515" s="97"/>
      <c r="C515" s="98"/>
      <c r="D515" s="101"/>
      <c r="E515" s="100"/>
      <c r="F515" s="76"/>
      <c r="G515" s="39"/>
      <c r="H515" s="39"/>
      <c r="I515" s="39"/>
      <c r="J515" s="39"/>
      <c r="K515" s="39"/>
      <c r="L515" s="39"/>
      <c r="M515" s="39"/>
      <c r="N515" s="11"/>
      <c r="O515" s="11"/>
    </row>
    <row r="516">
      <c r="A516" s="96"/>
      <c r="B516" s="97"/>
      <c r="C516" s="98"/>
      <c r="D516" s="101"/>
      <c r="E516" s="100"/>
      <c r="F516" s="76"/>
      <c r="G516" s="39"/>
      <c r="H516" s="39"/>
      <c r="I516" s="39"/>
      <c r="J516" s="39"/>
      <c r="K516" s="39"/>
      <c r="L516" s="39"/>
      <c r="M516" s="39"/>
      <c r="N516" s="11"/>
      <c r="O516" s="11"/>
    </row>
    <row r="517">
      <c r="A517" s="96"/>
      <c r="B517" s="97"/>
      <c r="C517" s="98"/>
      <c r="D517" s="101"/>
      <c r="E517" s="100"/>
      <c r="F517" s="76"/>
      <c r="G517" s="39"/>
      <c r="H517" s="39"/>
      <c r="I517" s="39"/>
      <c r="J517" s="39"/>
      <c r="K517" s="39"/>
      <c r="L517" s="39"/>
      <c r="M517" s="39"/>
      <c r="N517" s="11"/>
      <c r="O517" s="11"/>
    </row>
    <row r="518">
      <c r="A518" s="96"/>
      <c r="B518" s="97"/>
      <c r="C518" s="98"/>
      <c r="D518" s="101"/>
      <c r="E518" s="100"/>
      <c r="F518" s="76"/>
      <c r="G518" s="39"/>
      <c r="H518" s="39"/>
      <c r="I518" s="39"/>
      <c r="J518" s="39"/>
      <c r="K518" s="39"/>
      <c r="L518" s="39"/>
      <c r="M518" s="39"/>
      <c r="N518" s="11"/>
      <c r="O518" s="11"/>
    </row>
    <row r="519">
      <c r="A519" s="96"/>
      <c r="B519" s="97"/>
      <c r="C519" s="98"/>
      <c r="D519" s="101"/>
      <c r="E519" s="100"/>
      <c r="F519" s="76"/>
      <c r="G519" s="39"/>
      <c r="H519" s="39"/>
      <c r="I519" s="39"/>
      <c r="J519" s="39"/>
      <c r="K519" s="39"/>
      <c r="L519" s="39"/>
      <c r="M519" s="39"/>
      <c r="N519" s="11"/>
      <c r="O519" s="11"/>
    </row>
    <row r="520">
      <c r="A520" s="96"/>
      <c r="B520" s="97"/>
      <c r="C520" s="98"/>
      <c r="D520" s="101"/>
      <c r="E520" s="100"/>
      <c r="F520" s="76"/>
      <c r="G520" s="39"/>
      <c r="H520" s="39"/>
      <c r="I520" s="39"/>
      <c r="J520" s="39"/>
      <c r="K520" s="39"/>
      <c r="L520" s="39"/>
      <c r="M520" s="39"/>
      <c r="N520" s="11"/>
      <c r="O520" s="11"/>
    </row>
    <row r="521">
      <c r="A521" s="96"/>
      <c r="B521" s="97"/>
      <c r="C521" s="98"/>
      <c r="D521" s="101"/>
      <c r="E521" s="100"/>
      <c r="F521" s="76"/>
      <c r="G521" s="39"/>
      <c r="H521" s="39"/>
      <c r="I521" s="39"/>
      <c r="J521" s="39"/>
      <c r="K521" s="39"/>
      <c r="L521" s="39"/>
      <c r="M521" s="39"/>
      <c r="N521" s="11"/>
      <c r="O521" s="11"/>
    </row>
    <row r="522">
      <c r="A522" s="96"/>
      <c r="B522" s="97"/>
      <c r="C522" s="98"/>
      <c r="D522" s="101"/>
      <c r="E522" s="100"/>
      <c r="F522" s="76"/>
      <c r="G522" s="39"/>
      <c r="H522" s="39"/>
      <c r="I522" s="39"/>
      <c r="J522" s="39"/>
      <c r="K522" s="39"/>
      <c r="L522" s="39"/>
      <c r="M522" s="39"/>
      <c r="N522" s="11"/>
      <c r="O522" s="11"/>
    </row>
    <row r="523">
      <c r="A523" s="96"/>
      <c r="B523" s="97"/>
      <c r="C523" s="98"/>
      <c r="D523" s="101"/>
      <c r="E523" s="100"/>
      <c r="F523" s="76"/>
      <c r="G523" s="39"/>
      <c r="H523" s="39"/>
      <c r="I523" s="39"/>
      <c r="J523" s="39"/>
      <c r="K523" s="39"/>
      <c r="L523" s="39"/>
      <c r="M523" s="39"/>
      <c r="N523" s="11"/>
      <c r="O523" s="11"/>
    </row>
    <row r="524">
      <c r="A524" s="96"/>
      <c r="B524" s="97"/>
      <c r="C524" s="98"/>
      <c r="D524" s="101"/>
      <c r="E524" s="100"/>
      <c r="F524" s="76"/>
      <c r="G524" s="39"/>
      <c r="H524" s="39"/>
      <c r="I524" s="39"/>
      <c r="J524" s="39"/>
      <c r="K524" s="39"/>
      <c r="L524" s="39"/>
      <c r="M524" s="39"/>
      <c r="N524" s="11"/>
      <c r="O524" s="11"/>
    </row>
    <row r="525">
      <c r="A525" s="96"/>
      <c r="B525" s="97"/>
      <c r="C525" s="98"/>
      <c r="D525" s="101"/>
      <c r="E525" s="100"/>
      <c r="F525" s="76"/>
      <c r="G525" s="39"/>
      <c r="H525" s="39"/>
      <c r="I525" s="39"/>
      <c r="J525" s="39"/>
      <c r="K525" s="39"/>
      <c r="L525" s="39"/>
      <c r="M525" s="39"/>
      <c r="N525" s="11"/>
      <c r="O525" s="11"/>
    </row>
    <row r="526">
      <c r="A526" s="96"/>
      <c r="B526" s="97"/>
      <c r="C526" s="98"/>
      <c r="D526" s="101"/>
      <c r="E526" s="100"/>
      <c r="F526" s="76"/>
      <c r="G526" s="39"/>
      <c r="H526" s="39"/>
      <c r="I526" s="39"/>
      <c r="J526" s="39"/>
      <c r="K526" s="39"/>
      <c r="L526" s="39"/>
      <c r="M526" s="39"/>
      <c r="N526" s="11"/>
      <c r="O526" s="11"/>
    </row>
    <row r="527">
      <c r="A527" s="96"/>
      <c r="B527" s="97"/>
      <c r="C527" s="98"/>
      <c r="D527" s="101"/>
      <c r="E527" s="100"/>
      <c r="F527" s="76"/>
      <c r="G527" s="39"/>
      <c r="H527" s="39"/>
      <c r="I527" s="39"/>
      <c r="J527" s="39"/>
      <c r="K527" s="39"/>
      <c r="L527" s="39"/>
      <c r="M527" s="39"/>
      <c r="N527" s="11"/>
      <c r="O527" s="11"/>
    </row>
    <row r="528">
      <c r="A528" s="96"/>
      <c r="B528" s="97"/>
      <c r="C528" s="98"/>
      <c r="D528" s="101"/>
      <c r="E528" s="100"/>
      <c r="F528" s="76"/>
      <c r="G528" s="39"/>
      <c r="H528" s="39"/>
      <c r="I528" s="39"/>
      <c r="J528" s="39"/>
      <c r="K528" s="39"/>
      <c r="L528" s="39"/>
      <c r="M528" s="39"/>
      <c r="N528" s="11"/>
      <c r="O528" s="11"/>
    </row>
    <row r="529">
      <c r="A529" s="96"/>
      <c r="B529" s="97"/>
      <c r="C529" s="98"/>
      <c r="D529" s="101"/>
      <c r="E529" s="100"/>
      <c r="F529" s="76"/>
      <c r="G529" s="39"/>
      <c r="H529" s="39"/>
      <c r="I529" s="39"/>
      <c r="J529" s="39"/>
      <c r="K529" s="39"/>
      <c r="L529" s="39"/>
      <c r="M529" s="39"/>
      <c r="N529" s="11"/>
      <c r="O529" s="11"/>
    </row>
    <row r="530">
      <c r="A530" s="96"/>
      <c r="B530" s="97"/>
      <c r="C530" s="98"/>
      <c r="D530" s="101"/>
      <c r="E530" s="100"/>
      <c r="F530" s="76"/>
      <c r="G530" s="39"/>
      <c r="H530" s="39"/>
      <c r="I530" s="39"/>
      <c r="J530" s="39"/>
      <c r="K530" s="39"/>
      <c r="L530" s="39"/>
      <c r="M530" s="39"/>
      <c r="N530" s="11"/>
      <c r="O530" s="11"/>
    </row>
    <row r="531">
      <c r="A531" s="96"/>
      <c r="B531" s="97"/>
      <c r="C531" s="98"/>
      <c r="D531" s="101"/>
      <c r="E531" s="100"/>
      <c r="F531" s="76"/>
      <c r="G531" s="39"/>
      <c r="H531" s="39"/>
      <c r="I531" s="39"/>
      <c r="J531" s="39"/>
      <c r="K531" s="39"/>
      <c r="L531" s="39"/>
      <c r="M531" s="39"/>
      <c r="N531" s="11"/>
      <c r="O531" s="11"/>
    </row>
    <row r="532">
      <c r="A532" s="96"/>
      <c r="B532" s="97"/>
      <c r="C532" s="98"/>
      <c r="D532" s="101"/>
      <c r="E532" s="100"/>
      <c r="F532" s="76"/>
      <c r="G532" s="39"/>
      <c r="H532" s="39"/>
      <c r="I532" s="39"/>
      <c r="J532" s="39"/>
      <c r="K532" s="39"/>
      <c r="L532" s="39"/>
      <c r="M532" s="39"/>
      <c r="N532" s="11"/>
      <c r="O532" s="11"/>
    </row>
    <row r="533">
      <c r="A533" s="96"/>
      <c r="B533" s="97"/>
      <c r="C533" s="98"/>
      <c r="D533" s="101"/>
      <c r="E533" s="100"/>
      <c r="F533" s="76"/>
      <c r="G533" s="39"/>
      <c r="H533" s="39"/>
      <c r="I533" s="39"/>
      <c r="J533" s="39"/>
      <c r="K533" s="39"/>
      <c r="L533" s="39"/>
      <c r="M533" s="39"/>
      <c r="N533" s="11"/>
      <c r="O533" s="11"/>
    </row>
    <row r="534">
      <c r="A534" s="96"/>
      <c r="B534" s="97"/>
      <c r="C534" s="98"/>
      <c r="D534" s="101"/>
      <c r="E534" s="100"/>
      <c r="F534" s="76"/>
      <c r="G534" s="39"/>
      <c r="H534" s="39"/>
      <c r="I534" s="39"/>
      <c r="J534" s="39"/>
      <c r="K534" s="39"/>
      <c r="L534" s="39"/>
      <c r="M534" s="39"/>
      <c r="N534" s="11"/>
      <c r="O534" s="11"/>
    </row>
    <row r="535">
      <c r="A535" s="96"/>
      <c r="B535" s="97"/>
      <c r="C535" s="98"/>
      <c r="D535" s="101"/>
      <c r="E535" s="100"/>
      <c r="F535" s="76"/>
      <c r="G535" s="39"/>
      <c r="H535" s="39"/>
      <c r="I535" s="39"/>
      <c r="J535" s="39"/>
      <c r="K535" s="39"/>
      <c r="L535" s="39"/>
      <c r="M535" s="39"/>
      <c r="N535" s="11"/>
      <c r="O535" s="11"/>
    </row>
    <row r="536">
      <c r="A536" s="96"/>
      <c r="B536" s="97"/>
      <c r="C536" s="98"/>
      <c r="D536" s="101"/>
      <c r="E536" s="100"/>
      <c r="F536" s="76"/>
      <c r="G536" s="39"/>
      <c r="H536" s="39"/>
      <c r="I536" s="39"/>
      <c r="J536" s="39"/>
      <c r="K536" s="39"/>
      <c r="L536" s="39"/>
      <c r="M536" s="39"/>
      <c r="N536" s="11"/>
      <c r="O536" s="11"/>
    </row>
    <row r="537">
      <c r="A537" s="96"/>
      <c r="B537" s="97"/>
      <c r="C537" s="98"/>
      <c r="D537" s="101"/>
      <c r="E537" s="100"/>
      <c r="F537" s="76"/>
      <c r="G537" s="39"/>
      <c r="H537" s="39"/>
      <c r="I537" s="39"/>
      <c r="J537" s="39"/>
      <c r="K537" s="39"/>
      <c r="L537" s="39"/>
      <c r="M537" s="39"/>
      <c r="N537" s="11"/>
      <c r="O537" s="11"/>
    </row>
    <row r="538">
      <c r="A538" s="96"/>
      <c r="B538" s="97"/>
      <c r="C538" s="98"/>
      <c r="D538" s="101"/>
      <c r="E538" s="100"/>
      <c r="F538" s="76"/>
      <c r="G538" s="39"/>
      <c r="H538" s="39"/>
      <c r="I538" s="39"/>
      <c r="J538" s="39"/>
      <c r="K538" s="39"/>
      <c r="L538" s="39"/>
      <c r="M538" s="39"/>
      <c r="N538" s="11"/>
      <c r="O538" s="11"/>
    </row>
    <row r="539">
      <c r="A539" s="96"/>
      <c r="B539" s="97"/>
      <c r="C539" s="98"/>
      <c r="D539" s="101"/>
      <c r="E539" s="100"/>
      <c r="F539" s="76"/>
      <c r="G539" s="39"/>
      <c r="H539" s="39"/>
      <c r="I539" s="39"/>
      <c r="J539" s="39"/>
      <c r="K539" s="39"/>
      <c r="L539" s="39"/>
      <c r="M539" s="39"/>
      <c r="N539" s="11"/>
      <c r="O539" s="11"/>
    </row>
    <row r="540">
      <c r="A540" s="96"/>
      <c r="B540" s="97"/>
      <c r="C540" s="98"/>
      <c r="D540" s="101"/>
      <c r="E540" s="100"/>
      <c r="F540" s="76"/>
      <c r="G540" s="39"/>
      <c r="H540" s="39"/>
      <c r="I540" s="39"/>
      <c r="J540" s="39"/>
      <c r="K540" s="39"/>
      <c r="L540" s="39"/>
      <c r="M540" s="39"/>
      <c r="N540" s="11"/>
      <c r="O540" s="11"/>
    </row>
    <row r="541">
      <c r="A541" s="96"/>
      <c r="B541" s="97"/>
      <c r="C541" s="98"/>
      <c r="D541" s="101"/>
      <c r="E541" s="100"/>
      <c r="F541" s="76"/>
      <c r="G541" s="39"/>
      <c r="H541" s="39"/>
      <c r="I541" s="39"/>
      <c r="J541" s="39"/>
      <c r="K541" s="39"/>
      <c r="L541" s="39"/>
      <c r="M541" s="39"/>
      <c r="N541" s="11"/>
      <c r="O541" s="11"/>
    </row>
    <row r="542">
      <c r="A542" s="96"/>
      <c r="B542" s="97"/>
      <c r="C542" s="98"/>
      <c r="D542" s="101"/>
      <c r="E542" s="100"/>
      <c r="F542" s="76"/>
      <c r="G542" s="39"/>
      <c r="H542" s="39"/>
      <c r="I542" s="39"/>
      <c r="J542" s="39"/>
      <c r="K542" s="39"/>
      <c r="L542" s="39"/>
      <c r="M542" s="39"/>
      <c r="N542" s="11"/>
      <c r="O542" s="11"/>
    </row>
    <row r="543">
      <c r="A543" s="96"/>
      <c r="B543" s="97"/>
      <c r="C543" s="98"/>
      <c r="D543" s="101"/>
      <c r="E543" s="100"/>
      <c r="F543" s="76"/>
      <c r="G543" s="39"/>
      <c r="H543" s="39"/>
      <c r="I543" s="39"/>
      <c r="J543" s="39"/>
      <c r="K543" s="39"/>
      <c r="L543" s="39"/>
      <c r="M543" s="39"/>
      <c r="N543" s="11"/>
      <c r="O543" s="11"/>
    </row>
    <row r="544">
      <c r="A544" s="96"/>
      <c r="B544" s="97"/>
      <c r="C544" s="98"/>
      <c r="D544" s="101"/>
      <c r="E544" s="100"/>
      <c r="F544" s="76"/>
      <c r="G544" s="39"/>
      <c r="H544" s="39"/>
      <c r="I544" s="39"/>
      <c r="J544" s="39"/>
      <c r="K544" s="39"/>
      <c r="L544" s="39"/>
      <c r="M544" s="39"/>
      <c r="N544" s="11"/>
      <c r="O544" s="11"/>
    </row>
    <row r="545">
      <c r="A545" s="96"/>
      <c r="B545" s="97"/>
      <c r="C545" s="98"/>
      <c r="D545" s="101"/>
      <c r="E545" s="100"/>
      <c r="F545" s="76"/>
      <c r="G545" s="39"/>
      <c r="H545" s="39"/>
      <c r="I545" s="39"/>
      <c r="J545" s="39"/>
      <c r="K545" s="39"/>
      <c r="L545" s="39"/>
      <c r="M545" s="39"/>
      <c r="N545" s="11"/>
      <c r="O545" s="11"/>
    </row>
    <row r="546">
      <c r="A546" s="96"/>
      <c r="B546" s="97"/>
      <c r="C546" s="98"/>
      <c r="D546" s="101"/>
      <c r="E546" s="100"/>
      <c r="F546" s="76"/>
      <c r="G546" s="39"/>
      <c r="H546" s="39"/>
      <c r="I546" s="39"/>
      <c r="J546" s="39"/>
      <c r="K546" s="39"/>
      <c r="L546" s="39"/>
      <c r="M546" s="39"/>
      <c r="N546" s="11"/>
      <c r="O546" s="11"/>
    </row>
    <row r="547">
      <c r="A547" s="96"/>
      <c r="B547" s="97"/>
      <c r="C547" s="98"/>
      <c r="D547" s="101"/>
      <c r="E547" s="100"/>
      <c r="F547" s="76"/>
      <c r="G547" s="39"/>
      <c r="H547" s="39"/>
      <c r="I547" s="39"/>
      <c r="J547" s="39"/>
      <c r="K547" s="39"/>
      <c r="L547" s="39"/>
      <c r="M547" s="39"/>
      <c r="N547" s="11"/>
      <c r="O547" s="11"/>
    </row>
    <row r="548">
      <c r="A548" s="96"/>
      <c r="B548" s="97"/>
      <c r="C548" s="98"/>
      <c r="D548" s="101"/>
      <c r="E548" s="100"/>
      <c r="F548" s="76"/>
      <c r="G548" s="39"/>
      <c r="H548" s="39"/>
      <c r="I548" s="39"/>
      <c r="J548" s="39"/>
      <c r="K548" s="39"/>
      <c r="L548" s="39"/>
      <c r="M548" s="39"/>
      <c r="N548" s="11"/>
      <c r="O548" s="11"/>
    </row>
    <row r="549">
      <c r="A549" s="96"/>
      <c r="B549" s="97"/>
      <c r="C549" s="98"/>
      <c r="D549" s="101"/>
      <c r="E549" s="100"/>
      <c r="F549" s="76"/>
      <c r="G549" s="39"/>
      <c r="H549" s="39"/>
      <c r="I549" s="39"/>
      <c r="J549" s="39"/>
      <c r="K549" s="39"/>
      <c r="L549" s="39"/>
      <c r="M549" s="39"/>
      <c r="N549" s="11"/>
      <c r="O549" s="11"/>
    </row>
    <row r="550">
      <c r="A550" s="96"/>
      <c r="B550" s="97"/>
      <c r="C550" s="98"/>
      <c r="D550" s="101"/>
      <c r="E550" s="100"/>
      <c r="F550" s="76"/>
      <c r="G550" s="39"/>
      <c r="H550" s="39"/>
      <c r="I550" s="39"/>
      <c r="J550" s="39"/>
      <c r="K550" s="39"/>
      <c r="L550" s="39"/>
      <c r="M550" s="39"/>
      <c r="N550" s="11"/>
      <c r="O550" s="11"/>
    </row>
    <row r="551">
      <c r="A551" s="96"/>
      <c r="B551" s="97"/>
      <c r="C551" s="98"/>
      <c r="D551" s="101"/>
      <c r="E551" s="100"/>
      <c r="F551" s="76"/>
      <c r="G551" s="39"/>
      <c r="H551" s="39"/>
      <c r="I551" s="39"/>
      <c r="J551" s="39"/>
      <c r="K551" s="39"/>
      <c r="L551" s="39"/>
      <c r="M551" s="39"/>
      <c r="N551" s="11"/>
      <c r="O551" s="11"/>
    </row>
    <row r="552">
      <c r="A552" s="96"/>
      <c r="B552" s="97"/>
      <c r="C552" s="98"/>
      <c r="D552" s="101"/>
      <c r="E552" s="100"/>
      <c r="F552" s="76"/>
      <c r="G552" s="39"/>
      <c r="H552" s="39"/>
      <c r="I552" s="39"/>
      <c r="J552" s="39"/>
      <c r="K552" s="39"/>
      <c r="L552" s="39"/>
      <c r="M552" s="39"/>
      <c r="N552" s="11"/>
      <c r="O552" s="11"/>
    </row>
    <row r="553">
      <c r="A553" s="96"/>
      <c r="B553" s="97"/>
      <c r="C553" s="98"/>
      <c r="D553" s="101"/>
      <c r="E553" s="100"/>
      <c r="F553" s="76"/>
      <c r="G553" s="39"/>
      <c r="H553" s="39"/>
      <c r="I553" s="39"/>
      <c r="J553" s="39"/>
      <c r="K553" s="39"/>
      <c r="L553" s="39"/>
      <c r="M553" s="39"/>
      <c r="N553" s="11"/>
      <c r="O553" s="11"/>
    </row>
    <row r="554">
      <c r="A554" s="96"/>
      <c r="B554" s="97"/>
      <c r="C554" s="98"/>
      <c r="D554" s="101"/>
      <c r="E554" s="100"/>
      <c r="F554" s="76"/>
      <c r="G554" s="39"/>
      <c r="H554" s="39"/>
      <c r="I554" s="39"/>
      <c r="J554" s="39"/>
      <c r="K554" s="39"/>
      <c r="L554" s="39"/>
      <c r="M554" s="39"/>
      <c r="N554" s="11"/>
      <c r="O554" s="11"/>
    </row>
    <row r="555">
      <c r="A555" s="96"/>
      <c r="B555" s="97"/>
      <c r="C555" s="98"/>
      <c r="D555" s="101"/>
      <c r="E555" s="100"/>
      <c r="F555" s="76"/>
      <c r="G555" s="39"/>
      <c r="H555" s="39"/>
      <c r="I555" s="39"/>
      <c r="J555" s="39"/>
      <c r="K555" s="39"/>
      <c r="L555" s="39"/>
      <c r="M555" s="39"/>
      <c r="N555" s="11"/>
      <c r="O555" s="11"/>
    </row>
    <row r="556">
      <c r="A556" s="96"/>
      <c r="B556" s="97"/>
      <c r="C556" s="98"/>
      <c r="D556" s="101"/>
      <c r="E556" s="100"/>
      <c r="F556" s="76"/>
      <c r="G556" s="39"/>
      <c r="H556" s="39"/>
      <c r="I556" s="39"/>
      <c r="J556" s="39"/>
      <c r="K556" s="39"/>
      <c r="L556" s="39"/>
      <c r="M556" s="39"/>
      <c r="N556" s="11"/>
      <c r="O556" s="11"/>
    </row>
    <row r="557">
      <c r="A557" s="96"/>
      <c r="B557" s="97"/>
      <c r="C557" s="98"/>
      <c r="D557" s="101"/>
      <c r="E557" s="100"/>
      <c r="F557" s="76"/>
      <c r="G557" s="39"/>
      <c r="H557" s="39"/>
      <c r="I557" s="39"/>
      <c r="J557" s="39"/>
      <c r="K557" s="39"/>
      <c r="L557" s="39"/>
      <c r="M557" s="39"/>
      <c r="N557" s="11"/>
      <c r="O557" s="11"/>
    </row>
    <row r="558">
      <c r="A558" s="96"/>
      <c r="B558" s="97"/>
      <c r="C558" s="98"/>
      <c r="D558" s="101"/>
      <c r="E558" s="100"/>
      <c r="F558" s="76"/>
      <c r="G558" s="39"/>
      <c r="H558" s="39"/>
      <c r="I558" s="39"/>
      <c r="J558" s="39"/>
      <c r="K558" s="39"/>
      <c r="L558" s="39"/>
      <c r="M558" s="39"/>
      <c r="N558" s="11"/>
      <c r="O558" s="11"/>
    </row>
    <row r="559">
      <c r="A559" s="96"/>
      <c r="B559" s="97"/>
      <c r="C559" s="98"/>
      <c r="D559" s="101"/>
      <c r="E559" s="100"/>
      <c r="F559" s="76"/>
      <c r="G559" s="39"/>
      <c r="H559" s="39"/>
      <c r="I559" s="39"/>
      <c r="J559" s="39"/>
      <c r="K559" s="39"/>
      <c r="L559" s="39"/>
      <c r="M559" s="39"/>
      <c r="N559" s="11"/>
      <c r="O559" s="11"/>
    </row>
    <row r="560">
      <c r="A560" s="96"/>
      <c r="B560" s="97"/>
      <c r="C560" s="98"/>
      <c r="D560" s="101"/>
      <c r="E560" s="100"/>
      <c r="F560" s="76"/>
      <c r="G560" s="39"/>
      <c r="H560" s="39"/>
      <c r="I560" s="39"/>
      <c r="J560" s="39"/>
      <c r="K560" s="39"/>
      <c r="L560" s="39"/>
      <c r="M560" s="39"/>
      <c r="N560" s="11"/>
      <c r="O560" s="11"/>
    </row>
    <row r="561">
      <c r="A561" s="96"/>
      <c r="B561" s="97"/>
      <c r="C561" s="98"/>
      <c r="D561" s="101"/>
      <c r="E561" s="100"/>
      <c r="F561" s="76"/>
      <c r="G561" s="39"/>
      <c r="H561" s="39"/>
      <c r="I561" s="39"/>
      <c r="J561" s="39"/>
      <c r="K561" s="39"/>
      <c r="L561" s="39"/>
      <c r="M561" s="39"/>
      <c r="N561" s="11"/>
      <c r="O561" s="11"/>
    </row>
    <row r="562">
      <c r="A562" s="96"/>
      <c r="B562" s="97"/>
      <c r="C562" s="98"/>
      <c r="D562" s="101"/>
      <c r="E562" s="100"/>
      <c r="F562" s="76"/>
      <c r="G562" s="39"/>
      <c r="H562" s="39"/>
      <c r="I562" s="39"/>
      <c r="J562" s="39"/>
      <c r="K562" s="39"/>
      <c r="L562" s="39"/>
      <c r="M562" s="39"/>
      <c r="N562" s="11"/>
      <c r="O562" s="11"/>
    </row>
    <row r="563">
      <c r="A563" s="96"/>
      <c r="B563" s="97"/>
      <c r="C563" s="98"/>
      <c r="D563" s="101"/>
      <c r="E563" s="100"/>
      <c r="F563" s="76"/>
      <c r="G563" s="39"/>
      <c r="H563" s="39"/>
      <c r="I563" s="39"/>
      <c r="J563" s="39"/>
      <c r="K563" s="39"/>
      <c r="L563" s="39"/>
      <c r="M563" s="39"/>
      <c r="N563" s="11"/>
      <c r="O563" s="11"/>
    </row>
    <row r="564">
      <c r="A564" s="96"/>
      <c r="B564" s="97"/>
      <c r="C564" s="98"/>
      <c r="D564" s="101"/>
      <c r="E564" s="100"/>
      <c r="F564" s="76"/>
      <c r="G564" s="39"/>
      <c r="H564" s="39"/>
      <c r="I564" s="39"/>
      <c r="J564" s="39"/>
      <c r="K564" s="39"/>
      <c r="L564" s="39"/>
      <c r="M564" s="39"/>
      <c r="N564" s="11"/>
      <c r="O564" s="11"/>
    </row>
    <row r="565">
      <c r="A565" s="96"/>
      <c r="B565" s="97"/>
      <c r="C565" s="98"/>
      <c r="D565" s="101"/>
      <c r="E565" s="100"/>
      <c r="F565" s="76"/>
      <c r="G565" s="39"/>
      <c r="H565" s="39"/>
      <c r="I565" s="39"/>
      <c r="J565" s="39"/>
      <c r="K565" s="39"/>
      <c r="L565" s="39"/>
      <c r="M565" s="39"/>
      <c r="N565" s="11"/>
      <c r="O565" s="11"/>
    </row>
    <row r="566">
      <c r="A566" s="96"/>
      <c r="B566" s="97"/>
      <c r="C566" s="98"/>
      <c r="D566" s="101"/>
      <c r="E566" s="100"/>
      <c r="F566" s="76"/>
      <c r="G566" s="39"/>
      <c r="H566" s="39"/>
      <c r="I566" s="39"/>
      <c r="J566" s="39"/>
      <c r="K566" s="39"/>
      <c r="L566" s="39"/>
      <c r="M566" s="39"/>
      <c r="N566" s="11"/>
      <c r="O566" s="11"/>
    </row>
    <row r="567">
      <c r="A567" s="96"/>
      <c r="B567" s="97"/>
      <c r="C567" s="98"/>
      <c r="D567" s="101"/>
      <c r="E567" s="100"/>
      <c r="F567" s="76"/>
      <c r="G567" s="39"/>
      <c r="H567" s="39"/>
      <c r="I567" s="39"/>
      <c r="J567" s="39"/>
      <c r="K567" s="39"/>
      <c r="L567" s="39"/>
      <c r="M567" s="39"/>
      <c r="N567" s="11"/>
      <c r="O567" s="11"/>
    </row>
    <row r="568">
      <c r="A568" s="96"/>
      <c r="B568" s="97"/>
      <c r="C568" s="98"/>
      <c r="D568" s="101"/>
      <c r="E568" s="100"/>
      <c r="F568" s="76"/>
      <c r="G568" s="39"/>
      <c r="H568" s="39"/>
      <c r="I568" s="39"/>
      <c r="J568" s="39"/>
      <c r="K568" s="39"/>
      <c r="L568" s="39"/>
      <c r="M568" s="39"/>
      <c r="N568" s="11"/>
      <c r="O568" s="11"/>
    </row>
    <row r="569">
      <c r="A569" s="96"/>
      <c r="B569" s="97"/>
      <c r="C569" s="98"/>
      <c r="D569" s="101"/>
      <c r="E569" s="100"/>
      <c r="F569" s="76"/>
      <c r="G569" s="39"/>
      <c r="H569" s="39"/>
      <c r="I569" s="39"/>
      <c r="J569" s="39"/>
      <c r="K569" s="39"/>
      <c r="L569" s="39"/>
      <c r="M569" s="39"/>
      <c r="N569" s="11"/>
      <c r="O569" s="11"/>
    </row>
    <row r="570">
      <c r="A570" s="96"/>
      <c r="B570" s="97"/>
      <c r="C570" s="98"/>
      <c r="D570" s="101"/>
      <c r="E570" s="100"/>
      <c r="F570" s="76"/>
      <c r="G570" s="39"/>
      <c r="H570" s="39"/>
      <c r="I570" s="39"/>
      <c r="J570" s="39"/>
      <c r="K570" s="39"/>
      <c r="L570" s="39"/>
      <c r="M570" s="39"/>
      <c r="N570" s="11"/>
      <c r="O570" s="11"/>
    </row>
    <row r="571">
      <c r="A571" s="96"/>
      <c r="B571" s="97"/>
      <c r="C571" s="98"/>
      <c r="D571" s="101"/>
      <c r="E571" s="100"/>
      <c r="F571" s="76"/>
      <c r="G571" s="39"/>
      <c r="H571" s="39"/>
      <c r="I571" s="39"/>
      <c r="J571" s="39"/>
      <c r="K571" s="39"/>
      <c r="L571" s="39"/>
      <c r="M571" s="39"/>
      <c r="N571" s="11"/>
      <c r="O571" s="11"/>
    </row>
    <row r="572">
      <c r="A572" s="96"/>
      <c r="B572" s="97"/>
      <c r="C572" s="98"/>
      <c r="D572" s="101"/>
      <c r="E572" s="100"/>
      <c r="F572" s="76"/>
      <c r="G572" s="39"/>
      <c r="H572" s="39"/>
      <c r="I572" s="39"/>
      <c r="J572" s="39"/>
      <c r="K572" s="39"/>
      <c r="L572" s="39"/>
      <c r="M572" s="39"/>
      <c r="N572" s="11"/>
      <c r="O572" s="11"/>
    </row>
    <row r="573">
      <c r="A573" s="96"/>
      <c r="B573" s="97"/>
      <c r="C573" s="98"/>
      <c r="D573" s="101"/>
      <c r="E573" s="100"/>
      <c r="F573" s="76"/>
      <c r="G573" s="39"/>
      <c r="H573" s="39"/>
      <c r="I573" s="39"/>
      <c r="J573" s="39"/>
      <c r="K573" s="39"/>
      <c r="L573" s="39"/>
      <c r="M573" s="39"/>
      <c r="N573" s="11"/>
      <c r="O573" s="11"/>
    </row>
    <row r="574">
      <c r="A574" s="96"/>
      <c r="B574" s="97"/>
      <c r="C574" s="98"/>
      <c r="D574" s="101"/>
      <c r="E574" s="100"/>
      <c r="F574" s="76"/>
      <c r="G574" s="39"/>
      <c r="H574" s="39"/>
      <c r="I574" s="39"/>
      <c r="J574" s="39"/>
      <c r="K574" s="39"/>
      <c r="L574" s="39"/>
      <c r="M574" s="39"/>
      <c r="N574" s="11"/>
      <c r="O574" s="11"/>
    </row>
    <row r="575">
      <c r="A575" s="96"/>
      <c r="B575" s="97"/>
      <c r="C575" s="98"/>
      <c r="D575" s="101"/>
      <c r="E575" s="100"/>
      <c r="F575" s="76"/>
      <c r="G575" s="39"/>
      <c r="H575" s="39"/>
      <c r="I575" s="39"/>
      <c r="J575" s="39"/>
      <c r="K575" s="39"/>
      <c r="L575" s="39"/>
      <c r="M575" s="39"/>
      <c r="N575" s="11"/>
      <c r="O575" s="11"/>
    </row>
    <row r="576">
      <c r="A576" s="96"/>
      <c r="B576" s="97"/>
      <c r="C576" s="98"/>
      <c r="D576" s="101"/>
      <c r="E576" s="100"/>
      <c r="F576" s="76"/>
      <c r="G576" s="39"/>
      <c r="H576" s="39"/>
      <c r="I576" s="39"/>
      <c r="J576" s="39"/>
      <c r="K576" s="39"/>
      <c r="L576" s="39"/>
      <c r="M576" s="39"/>
      <c r="N576" s="11"/>
      <c r="O576" s="11"/>
    </row>
    <row r="577">
      <c r="A577" s="96"/>
      <c r="B577" s="97"/>
      <c r="C577" s="98"/>
      <c r="D577" s="101"/>
      <c r="E577" s="100"/>
      <c r="F577" s="76"/>
      <c r="G577" s="39"/>
      <c r="H577" s="39"/>
      <c r="I577" s="39"/>
      <c r="J577" s="39"/>
      <c r="K577" s="39"/>
      <c r="L577" s="39"/>
      <c r="M577" s="39"/>
      <c r="N577" s="11"/>
      <c r="O577" s="11"/>
    </row>
    <row r="578">
      <c r="A578" s="96"/>
      <c r="B578" s="97"/>
      <c r="C578" s="98"/>
      <c r="D578" s="101"/>
      <c r="E578" s="100"/>
      <c r="F578" s="76"/>
      <c r="G578" s="39"/>
      <c r="H578" s="39"/>
      <c r="I578" s="39"/>
      <c r="J578" s="39"/>
      <c r="K578" s="39"/>
      <c r="L578" s="39"/>
      <c r="M578" s="39"/>
      <c r="N578" s="11"/>
      <c r="O578" s="11"/>
    </row>
    <row r="579">
      <c r="A579" s="96"/>
      <c r="B579" s="97"/>
      <c r="C579" s="98"/>
      <c r="D579" s="101"/>
      <c r="E579" s="100"/>
      <c r="F579" s="76"/>
      <c r="G579" s="39"/>
      <c r="H579" s="39"/>
      <c r="I579" s="39"/>
      <c r="J579" s="39"/>
      <c r="K579" s="39"/>
      <c r="L579" s="39"/>
      <c r="M579" s="39"/>
      <c r="N579" s="11"/>
      <c r="O579" s="11"/>
    </row>
    <row r="580">
      <c r="A580" s="96"/>
      <c r="B580" s="97"/>
      <c r="C580" s="98"/>
      <c r="D580" s="101"/>
      <c r="E580" s="100"/>
      <c r="F580" s="76"/>
      <c r="G580" s="39"/>
      <c r="H580" s="39"/>
      <c r="I580" s="39"/>
      <c r="J580" s="39"/>
      <c r="K580" s="39"/>
      <c r="L580" s="39"/>
      <c r="M580" s="39"/>
      <c r="N580" s="11"/>
      <c r="O580" s="11"/>
    </row>
    <row r="581">
      <c r="A581" s="96"/>
      <c r="B581" s="97"/>
      <c r="C581" s="98"/>
      <c r="D581" s="101"/>
      <c r="E581" s="100"/>
      <c r="F581" s="76"/>
      <c r="G581" s="39"/>
      <c r="H581" s="39"/>
      <c r="I581" s="39"/>
      <c r="J581" s="39"/>
      <c r="K581" s="39"/>
      <c r="L581" s="39"/>
      <c r="M581" s="39"/>
      <c r="N581" s="11"/>
      <c r="O581" s="11"/>
    </row>
    <row r="582">
      <c r="A582" s="96"/>
      <c r="B582" s="97"/>
      <c r="C582" s="98"/>
      <c r="D582" s="101"/>
      <c r="E582" s="100"/>
      <c r="F582" s="76"/>
      <c r="G582" s="39"/>
      <c r="H582" s="39"/>
      <c r="I582" s="39"/>
      <c r="J582" s="39"/>
      <c r="K582" s="39"/>
      <c r="L582" s="39"/>
      <c r="M582" s="39"/>
      <c r="N582" s="11"/>
      <c r="O582" s="11"/>
    </row>
    <row r="583">
      <c r="A583" s="96"/>
      <c r="B583" s="97"/>
      <c r="C583" s="98"/>
      <c r="D583" s="101"/>
      <c r="E583" s="100"/>
      <c r="F583" s="76"/>
      <c r="G583" s="39"/>
      <c r="H583" s="39"/>
      <c r="I583" s="39"/>
      <c r="J583" s="39"/>
      <c r="K583" s="39"/>
      <c r="L583" s="39"/>
      <c r="M583" s="39"/>
      <c r="N583" s="11"/>
      <c r="O583" s="11"/>
    </row>
    <row r="584">
      <c r="A584" s="96"/>
      <c r="B584" s="97"/>
      <c r="C584" s="98"/>
      <c r="D584" s="101"/>
      <c r="E584" s="100"/>
      <c r="F584" s="76"/>
      <c r="G584" s="39"/>
      <c r="H584" s="39"/>
      <c r="I584" s="39"/>
      <c r="J584" s="39"/>
      <c r="K584" s="39"/>
      <c r="L584" s="39"/>
      <c r="M584" s="39"/>
      <c r="N584" s="11"/>
      <c r="O584" s="11"/>
    </row>
    <row r="585">
      <c r="A585" s="96"/>
      <c r="B585" s="97"/>
      <c r="C585" s="98"/>
      <c r="D585" s="101"/>
      <c r="E585" s="100"/>
      <c r="F585" s="76"/>
      <c r="G585" s="39"/>
      <c r="H585" s="39"/>
      <c r="I585" s="39"/>
      <c r="J585" s="39"/>
      <c r="K585" s="39"/>
      <c r="L585" s="39"/>
      <c r="M585" s="39"/>
      <c r="N585" s="11"/>
      <c r="O585" s="11"/>
    </row>
    <row r="586">
      <c r="A586" s="96"/>
      <c r="B586" s="97"/>
      <c r="C586" s="98"/>
      <c r="D586" s="101"/>
      <c r="E586" s="100"/>
      <c r="F586" s="76"/>
      <c r="G586" s="39"/>
      <c r="H586" s="39"/>
      <c r="I586" s="39"/>
      <c r="J586" s="39"/>
      <c r="K586" s="39"/>
      <c r="L586" s="39"/>
      <c r="M586" s="39"/>
      <c r="N586" s="11"/>
      <c r="O586" s="11"/>
    </row>
    <row r="587">
      <c r="A587" s="96"/>
      <c r="B587" s="97"/>
      <c r="C587" s="98"/>
      <c r="D587" s="101"/>
      <c r="E587" s="100"/>
      <c r="F587" s="76"/>
      <c r="G587" s="39"/>
      <c r="H587" s="39"/>
      <c r="I587" s="39"/>
      <c r="J587" s="39"/>
      <c r="K587" s="39"/>
      <c r="L587" s="39"/>
      <c r="M587" s="39"/>
      <c r="N587" s="11"/>
      <c r="O587" s="11"/>
    </row>
    <row r="588">
      <c r="A588" s="96"/>
      <c r="B588" s="97"/>
      <c r="C588" s="98"/>
      <c r="D588" s="101"/>
      <c r="E588" s="100"/>
      <c r="F588" s="76"/>
      <c r="G588" s="39"/>
      <c r="H588" s="39"/>
      <c r="I588" s="39"/>
      <c r="J588" s="39"/>
      <c r="K588" s="39"/>
      <c r="L588" s="39"/>
      <c r="M588" s="39"/>
      <c r="N588" s="11"/>
      <c r="O588" s="11"/>
    </row>
    <row r="589">
      <c r="A589" s="96"/>
      <c r="B589" s="97"/>
      <c r="C589" s="98"/>
      <c r="D589" s="101"/>
      <c r="E589" s="100"/>
      <c r="F589" s="76"/>
      <c r="G589" s="39"/>
      <c r="H589" s="39"/>
      <c r="I589" s="39"/>
      <c r="J589" s="39"/>
      <c r="K589" s="39"/>
      <c r="L589" s="39"/>
      <c r="M589" s="39"/>
      <c r="N589" s="11"/>
      <c r="O589" s="11"/>
    </row>
    <row r="590">
      <c r="A590" s="96"/>
      <c r="B590" s="97"/>
      <c r="C590" s="98"/>
      <c r="D590" s="101"/>
      <c r="E590" s="100"/>
      <c r="F590" s="76"/>
      <c r="G590" s="39"/>
      <c r="H590" s="39"/>
      <c r="I590" s="39"/>
      <c r="J590" s="39"/>
      <c r="K590" s="39"/>
      <c r="L590" s="39"/>
      <c r="M590" s="39"/>
      <c r="N590" s="11"/>
      <c r="O590" s="11"/>
    </row>
    <row r="591">
      <c r="A591" s="96"/>
      <c r="B591" s="97"/>
      <c r="C591" s="98"/>
      <c r="D591" s="101"/>
      <c r="E591" s="100"/>
      <c r="F591" s="76"/>
      <c r="G591" s="39"/>
      <c r="H591" s="39"/>
      <c r="I591" s="39"/>
      <c r="J591" s="39"/>
      <c r="K591" s="39"/>
      <c r="L591" s="39"/>
      <c r="M591" s="39"/>
      <c r="N591" s="11"/>
      <c r="O591" s="11"/>
    </row>
    <row r="592">
      <c r="A592" s="96"/>
      <c r="B592" s="97"/>
      <c r="C592" s="98"/>
      <c r="D592" s="101"/>
      <c r="E592" s="100"/>
      <c r="F592" s="76"/>
      <c r="G592" s="39"/>
      <c r="H592" s="39"/>
      <c r="I592" s="39"/>
      <c r="J592" s="39"/>
      <c r="K592" s="39"/>
      <c r="L592" s="39"/>
      <c r="M592" s="39"/>
      <c r="N592" s="11"/>
      <c r="O592" s="11"/>
    </row>
    <row r="593">
      <c r="A593" s="96"/>
      <c r="B593" s="97"/>
      <c r="C593" s="98"/>
      <c r="D593" s="101"/>
      <c r="E593" s="100"/>
      <c r="F593" s="76"/>
      <c r="G593" s="39"/>
      <c r="H593" s="39"/>
      <c r="I593" s="39"/>
      <c r="J593" s="39"/>
      <c r="K593" s="39"/>
      <c r="L593" s="39"/>
      <c r="M593" s="39"/>
      <c r="N593" s="11"/>
      <c r="O593" s="11"/>
    </row>
    <row r="594">
      <c r="A594" s="96"/>
      <c r="B594" s="97"/>
      <c r="C594" s="98"/>
      <c r="D594" s="101"/>
      <c r="E594" s="100"/>
      <c r="F594" s="76"/>
      <c r="G594" s="39"/>
      <c r="H594" s="39"/>
      <c r="I594" s="39"/>
      <c r="J594" s="39"/>
      <c r="K594" s="39"/>
      <c r="L594" s="39"/>
      <c r="M594" s="39"/>
      <c r="N594" s="11"/>
      <c r="O594" s="11"/>
    </row>
    <row r="595">
      <c r="A595" s="96"/>
      <c r="B595" s="97"/>
      <c r="C595" s="98"/>
      <c r="D595" s="101"/>
      <c r="E595" s="100"/>
      <c r="F595" s="76"/>
      <c r="G595" s="39"/>
      <c r="H595" s="39"/>
      <c r="I595" s="39"/>
      <c r="J595" s="39"/>
      <c r="K595" s="39"/>
      <c r="L595" s="39"/>
      <c r="M595" s="39"/>
      <c r="N595" s="11"/>
      <c r="O595" s="11"/>
    </row>
    <row r="596">
      <c r="A596" s="96"/>
      <c r="B596" s="97"/>
      <c r="C596" s="98"/>
      <c r="D596" s="101"/>
      <c r="E596" s="100"/>
      <c r="F596" s="76"/>
      <c r="G596" s="39"/>
      <c r="H596" s="39"/>
      <c r="I596" s="39"/>
      <c r="J596" s="39"/>
      <c r="K596" s="39"/>
      <c r="L596" s="39"/>
      <c r="M596" s="39"/>
      <c r="N596" s="11"/>
      <c r="O596" s="11"/>
    </row>
    <row r="597">
      <c r="A597" s="96"/>
      <c r="B597" s="97"/>
      <c r="C597" s="98"/>
      <c r="D597" s="101"/>
      <c r="E597" s="100"/>
      <c r="F597" s="76"/>
      <c r="G597" s="39"/>
      <c r="H597" s="39"/>
      <c r="I597" s="39"/>
      <c r="J597" s="39"/>
      <c r="K597" s="39"/>
      <c r="L597" s="39"/>
      <c r="M597" s="39"/>
      <c r="N597" s="11"/>
      <c r="O597" s="11"/>
    </row>
    <row r="598">
      <c r="A598" s="96"/>
      <c r="B598" s="97"/>
      <c r="C598" s="98"/>
      <c r="D598" s="101"/>
      <c r="E598" s="100"/>
      <c r="F598" s="76"/>
      <c r="G598" s="39"/>
      <c r="H598" s="39"/>
      <c r="I598" s="39"/>
      <c r="J598" s="39"/>
      <c r="K598" s="39"/>
      <c r="L598" s="39"/>
      <c r="M598" s="39"/>
      <c r="N598" s="11"/>
      <c r="O598" s="11"/>
    </row>
    <row r="599">
      <c r="A599" s="96"/>
      <c r="B599" s="97"/>
      <c r="C599" s="98"/>
      <c r="D599" s="101"/>
      <c r="E599" s="100"/>
      <c r="F599" s="76"/>
      <c r="G599" s="39"/>
      <c r="H599" s="39"/>
      <c r="I599" s="39"/>
      <c r="J599" s="39"/>
      <c r="K599" s="39"/>
      <c r="L599" s="39"/>
      <c r="M599" s="39"/>
      <c r="N599" s="11"/>
      <c r="O599" s="11"/>
    </row>
    <row r="600">
      <c r="A600" s="96"/>
      <c r="B600" s="97"/>
      <c r="C600" s="98"/>
      <c r="D600" s="101"/>
      <c r="E600" s="100"/>
      <c r="F600" s="76"/>
      <c r="G600" s="39"/>
      <c r="H600" s="39"/>
      <c r="I600" s="39"/>
      <c r="J600" s="39"/>
      <c r="K600" s="39"/>
      <c r="L600" s="39"/>
      <c r="M600" s="39"/>
      <c r="N600" s="11"/>
      <c r="O600" s="11"/>
    </row>
    <row r="601">
      <c r="A601" s="96"/>
      <c r="B601" s="97"/>
      <c r="C601" s="98"/>
      <c r="D601" s="101"/>
      <c r="E601" s="100"/>
      <c r="F601" s="76"/>
      <c r="G601" s="39"/>
      <c r="H601" s="39"/>
      <c r="I601" s="39"/>
      <c r="J601" s="39"/>
      <c r="K601" s="39"/>
      <c r="L601" s="39"/>
      <c r="M601" s="39"/>
      <c r="N601" s="11"/>
      <c r="O601" s="11"/>
    </row>
    <row r="602">
      <c r="A602" s="96"/>
      <c r="B602" s="97"/>
      <c r="C602" s="98"/>
      <c r="D602" s="101"/>
      <c r="E602" s="100"/>
      <c r="F602" s="76"/>
      <c r="G602" s="39"/>
      <c r="H602" s="39"/>
      <c r="I602" s="39"/>
      <c r="J602" s="39"/>
      <c r="K602" s="39"/>
      <c r="L602" s="39"/>
      <c r="M602" s="39"/>
      <c r="N602" s="11"/>
      <c r="O602" s="11"/>
    </row>
    <row r="603">
      <c r="A603" s="96"/>
      <c r="B603" s="97"/>
      <c r="C603" s="98"/>
      <c r="D603" s="101"/>
      <c r="E603" s="100"/>
      <c r="F603" s="76"/>
      <c r="G603" s="39"/>
      <c r="H603" s="39"/>
      <c r="I603" s="39"/>
      <c r="J603" s="39"/>
      <c r="K603" s="39"/>
      <c r="L603" s="39"/>
      <c r="M603" s="39"/>
      <c r="N603" s="11"/>
      <c r="O603" s="11"/>
    </row>
    <row r="604">
      <c r="A604" s="96"/>
      <c r="B604" s="97"/>
      <c r="C604" s="98"/>
      <c r="D604" s="101"/>
      <c r="E604" s="100"/>
      <c r="F604" s="76"/>
      <c r="G604" s="39"/>
      <c r="H604" s="39"/>
      <c r="I604" s="39"/>
      <c r="J604" s="39"/>
      <c r="K604" s="39"/>
      <c r="L604" s="39"/>
      <c r="M604" s="39"/>
      <c r="N604" s="11"/>
      <c r="O604" s="11"/>
    </row>
    <row r="605">
      <c r="A605" s="96"/>
      <c r="B605" s="97"/>
      <c r="C605" s="98"/>
      <c r="D605" s="101"/>
      <c r="E605" s="100"/>
      <c r="F605" s="76"/>
      <c r="G605" s="39"/>
      <c r="H605" s="39"/>
      <c r="I605" s="39"/>
      <c r="J605" s="39"/>
      <c r="K605" s="39"/>
      <c r="L605" s="39"/>
      <c r="M605" s="39"/>
      <c r="N605" s="11"/>
      <c r="O605" s="11"/>
    </row>
    <row r="606">
      <c r="A606" s="96"/>
      <c r="B606" s="97"/>
      <c r="C606" s="98"/>
      <c r="D606" s="101"/>
      <c r="E606" s="100"/>
      <c r="F606" s="76"/>
      <c r="G606" s="39"/>
      <c r="H606" s="39"/>
      <c r="I606" s="39"/>
      <c r="J606" s="39"/>
      <c r="K606" s="39"/>
      <c r="L606" s="39"/>
      <c r="M606" s="39"/>
      <c r="N606" s="11"/>
      <c r="O606" s="11"/>
    </row>
    <row r="607">
      <c r="A607" s="96"/>
      <c r="B607" s="97"/>
      <c r="C607" s="98"/>
      <c r="D607" s="101"/>
      <c r="E607" s="100"/>
      <c r="F607" s="76"/>
      <c r="G607" s="39"/>
      <c r="H607" s="39"/>
      <c r="I607" s="39"/>
      <c r="J607" s="39"/>
      <c r="K607" s="39"/>
      <c r="L607" s="39"/>
      <c r="M607" s="39"/>
      <c r="N607" s="11"/>
      <c r="O607" s="11"/>
    </row>
    <row r="608">
      <c r="A608" s="96"/>
      <c r="B608" s="97"/>
      <c r="C608" s="98"/>
      <c r="D608" s="101"/>
      <c r="E608" s="100"/>
      <c r="F608" s="76"/>
      <c r="G608" s="39"/>
      <c r="H608" s="39"/>
      <c r="I608" s="39"/>
      <c r="J608" s="39"/>
      <c r="K608" s="39"/>
      <c r="L608" s="39"/>
      <c r="M608" s="39"/>
      <c r="N608" s="11"/>
      <c r="O608" s="11"/>
    </row>
    <row r="609">
      <c r="A609" s="96"/>
      <c r="B609" s="97"/>
      <c r="C609" s="98"/>
      <c r="D609" s="101"/>
      <c r="E609" s="100"/>
      <c r="F609" s="76"/>
      <c r="G609" s="39"/>
      <c r="H609" s="39"/>
      <c r="I609" s="39"/>
      <c r="J609" s="39"/>
      <c r="K609" s="39"/>
      <c r="L609" s="39"/>
      <c r="M609" s="39"/>
      <c r="N609" s="11"/>
      <c r="O609" s="11"/>
    </row>
    <row r="610">
      <c r="A610" s="96"/>
      <c r="B610" s="97"/>
      <c r="C610" s="98"/>
      <c r="D610" s="101"/>
      <c r="E610" s="100"/>
      <c r="F610" s="76"/>
      <c r="G610" s="39"/>
      <c r="H610" s="39"/>
      <c r="I610" s="39"/>
      <c r="J610" s="39"/>
      <c r="K610" s="39"/>
      <c r="L610" s="39"/>
      <c r="M610" s="39"/>
      <c r="N610" s="11"/>
      <c r="O610" s="11"/>
    </row>
    <row r="611">
      <c r="A611" s="96"/>
      <c r="B611" s="97"/>
      <c r="C611" s="98"/>
      <c r="D611" s="101"/>
      <c r="E611" s="100"/>
      <c r="F611" s="76"/>
      <c r="G611" s="39"/>
      <c r="H611" s="39"/>
      <c r="I611" s="39"/>
      <c r="J611" s="39"/>
      <c r="K611" s="39"/>
      <c r="L611" s="39"/>
      <c r="M611" s="39"/>
      <c r="N611" s="11"/>
      <c r="O611" s="11"/>
    </row>
    <row r="612">
      <c r="A612" s="96"/>
      <c r="B612" s="97"/>
      <c r="C612" s="98"/>
      <c r="D612" s="101"/>
      <c r="E612" s="100"/>
      <c r="F612" s="76"/>
      <c r="G612" s="39"/>
      <c r="H612" s="39"/>
      <c r="I612" s="39"/>
      <c r="J612" s="39"/>
      <c r="K612" s="39"/>
      <c r="L612" s="39"/>
      <c r="M612" s="39"/>
      <c r="N612" s="11"/>
      <c r="O612" s="11"/>
    </row>
    <row r="613">
      <c r="A613" s="96"/>
      <c r="B613" s="97"/>
      <c r="C613" s="98"/>
      <c r="D613" s="101"/>
      <c r="E613" s="100"/>
      <c r="F613" s="76"/>
      <c r="G613" s="39"/>
      <c r="H613" s="39"/>
      <c r="I613" s="39"/>
      <c r="J613" s="39"/>
      <c r="K613" s="39"/>
      <c r="L613" s="39"/>
      <c r="M613" s="39"/>
      <c r="N613" s="11"/>
      <c r="O613" s="11"/>
    </row>
    <row r="614">
      <c r="A614" s="96"/>
      <c r="B614" s="97"/>
      <c r="C614" s="98"/>
      <c r="D614" s="101"/>
      <c r="E614" s="100"/>
      <c r="F614" s="76"/>
      <c r="G614" s="39"/>
      <c r="H614" s="39"/>
      <c r="I614" s="39"/>
      <c r="J614" s="39"/>
      <c r="K614" s="39"/>
      <c r="L614" s="39"/>
      <c r="M614" s="39"/>
      <c r="N614" s="11"/>
      <c r="O614" s="11"/>
    </row>
    <row r="615">
      <c r="A615" s="96"/>
      <c r="B615" s="97"/>
      <c r="C615" s="98"/>
      <c r="D615" s="101"/>
      <c r="E615" s="100"/>
      <c r="F615" s="76"/>
      <c r="G615" s="39"/>
      <c r="H615" s="39"/>
      <c r="I615" s="39"/>
      <c r="J615" s="39"/>
      <c r="K615" s="39"/>
      <c r="L615" s="39"/>
      <c r="M615" s="39"/>
      <c r="N615" s="11"/>
      <c r="O615" s="11"/>
    </row>
    <row r="616">
      <c r="A616" s="96"/>
      <c r="B616" s="97"/>
      <c r="C616" s="98"/>
      <c r="D616" s="101"/>
      <c r="E616" s="100"/>
      <c r="F616" s="76"/>
      <c r="G616" s="39"/>
      <c r="H616" s="39"/>
      <c r="I616" s="39"/>
      <c r="J616" s="39"/>
      <c r="K616" s="39"/>
      <c r="L616" s="39"/>
      <c r="M616" s="39"/>
      <c r="N616" s="11"/>
      <c r="O616" s="11"/>
    </row>
    <row r="617">
      <c r="A617" s="96"/>
      <c r="B617" s="97"/>
      <c r="C617" s="98"/>
      <c r="D617" s="101"/>
      <c r="E617" s="100"/>
      <c r="F617" s="76"/>
      <c r="G617" s="39"/>
      <c r="H617" s="39"/>
      <c r="I617" s="39"/>
      <c r="J617" s="39"/>
      <c r="K617" s="39"/>
      <c r="L617" s="39"/>
      <c r="M617" s="39"/>
      <c r="N617" s="11"/>
      <c r="O617" s="11"/>
    </row>
    <row r="618">
      <c r="A618" s="96"/>
      <c r="B618" s="97"/>
      <c r="C618" s="98"/>
      <c r="D618" s="101"/>
      <c r="E618" s="100"/>
      <c r="F618" s="76"/>
      <c r="G618" s="39"/>
      <c r="H618" s="39"/>
      <c r="I618" s="39"/>
      <c r="J618" s="39"/>
      <c r="K618" s="39"/>
      <c r="L618" s="39"/>
      <c r="M618" s="39"/>
      <c r="N618" s="11"/>
      <c r="O618" s="11"/>
    </row>
    <row r="619">
      <c r="A619" s="96"/>
      <c r="B619" s="97"/>
      <c r="C619" s="98"/>
      <c r="D619" s="101"/>
      <c r="E619" s="100"/>
      <c r="F619" s="76"/>
      <c r="G619" s="39"/>
      <c r="H619" s="39"/>
      <c r="I619" s="39"/>
      <c r="J619" s="39"/>
      <c r="K619" s="39"/>
      <c r="L619" s="39"/>
      <c r="M619" s="39"/>
      <c r="N619" s="11"/>
      <c r="O619" s="11"/>
    </row>
    <row r="620">
      <c r="A620" s="96"/>
      <c r="B620" s="97"/>
      <c r="C620" s="98"/>
      <c r="D620" s="101"/>
      <c r="E620" s="100"/>
      <c r="F620" s="76"/>
      <c r="G620" s="39"/>
      <c r="H620" s="39"/>
      <c r="I620" s="39"/>
      <c r="J620" s="39"/>
      <c r="K620" s="39"/>
      <c r="L620" s="39"/>
      <c r="M620" s="39"/>
      <c r="N620" s="11"/>
      <c r="O620" s="11"/>
    </row>
    <row r="621">
      <c r="A621" s="96"/>
      <c r="B621" s="97"/>
      <c r="C621" s="98"/>
      <c r="D621" s="101"/>
      <c r="E621" s="100"/>
      <c r="F621" s="76"/>
      <c r="G621" s="39"/>
      <c r="H621" s="39"/>
      <c r="I621" s="39"/>
      <c r="J621" s="39"/>
      <c r="K621" s="39"/>
      <c r="L621" s="39"/>
      <c r="M621" s="39"/>
      <c r="N621" s="11"/>
      <c r="O621" s="11"/>
    </row>
    <row r="622">
      <c r="A622" s="96"/>
      <c r="B622" s="97"/>
      <c r="C622" s="98"/>
      <c r="D622" s="101"/>
      <c r="E622" s="100"/>
      <c r="F622" s="76"/>
      <c r="G622" s="39"/>
      <c r="H622" s="39"/>
      <c r="I622" s="39"/>
      <c r="J622" s="39"/>
      <c r="K622" s="39"/>
      <c r="L622" s="39"/>
      <c r="M622" s="39"/>
      <c r="N622" s="11"/>
      <c r="O622" s="11"/>
    </row>
    <row r="623">
      <c r="A623" s="96"/>
      <c r="B623" s="97"/>
      <c r="C623" s="98"/>
      <c r="D623" s="101"/>
      <c r="E623" s="100"/>
      <c r="F623" s="76"/>
      <c r="G623" s="39"/>
      <c r="H623" s="39"/>
      <c r="I623" s="39"/>
      <c r="J623" s="39"/>
      <c r="K623" s="39"/>
      <c r="L623" s="39"/>
      <c r="M623" s="39"/>
      <c r="N623" s="11"/>
      <c r="O623" s="11"/>
    </row>
    <row r="624">
      <c r="A624" s="96"/>
      <c r="B624" s="97"/>
      <c r="C624" s="98"/>
      <c r="D624" s="101"/>
      <c r="E624" s="100"/>
      <c r="F624" s="76"/>
      <c r="G624" s="39"/>
      <c r="H624" s="39"/>
      <c r="I624" s="39"/>
      <c r="J624" s="39"/>
      <c r="K624" s="39"/>
      <c r="L624" s="39"/>
      <c r="M624" s="39"/>
      <c r="N624" s="11"/>
      <c r="O624" s="11"/>
    </row>
    <row r="625">
      <c r="A625" s="96"/>
      <c r="B625" s="97"/>
      <c r="C625" s="98"/>
      <c r="D625" s="101"/>
      <c r="E625" s="100"/>
      <c r="F625" s="76"/>
      <c r="G625" s="39"/>
      <c r="H625" s="39"/>
      <c r="I625" s="39"/>
      <c r="J625" s="39"/>
      <c r="K625" s="39"/>
      <c r="L625" s="39"/>
      <c r="M625" s="39"/>
      <c r="N625" s="11"/>
      <c r="O625" s="11"/>
    </row>
    <row r="626">
      <c r="A626" s="96"/>
      <c r="B626" s="97"/>
      <c r="C626" s="98"/>
      <c r="D626" s="101"/>
      <c r="E626" s="100"/>
      <c r="F626" s="76"/>
      <c r="G626" s="39"/>
      <c r="H626" s="39"/>
      <c r="I626" s="39"/>
      <c r="J626" s="39"/>
      <c r="K626" s="39"/>
      <c r="L626" s="39"/>
      <c r="M626" s="39"/>
      <c r="N626" s="11"/>
      <c r="O626" s="11"/>
    </row>
    <row r="627">
      <c r="A627" s="96"/>
      <c r="B627" s="97"/>
      <c r="C627" s="98"/>
      <c r="D627" s="101"/>
      <c r="E627" s="100"/>
      <c r="F627" s="76"/>
      <c r="G627" s="39"/>
      <c r="H627" s="39"/>
      <c r="I627" s="39"/>
      <c r="J627" s="39"/>
      <c r="K627" s="39"/>
      <c r="L627" s="39"/>
      <c r="M627" s="39"/>
      <c r="N627" s="11"/>
      <c r="O627" s="11"/>
    </row>
    <row r="628">
      <c r="A628" s="96"/>
      <c r="B628" s="97"/>
      <c r="C628" s="98"/>
      <c r="D628" s="101"/>
      <c r="E628" s="100"/>
      <c r="F628" s="76"/>
      <c r="G628" s="39"/>
      <c r="H628" s="39"/>
      <c r="I628" s="39"/>
      <c r="J628" s="39"/>
      <c r="K628" s="39"/>
      <c r="L628" s="39"/>
      <c r="M628" s="39"/>
      <c r="N628" s="11"/>
      <c r="O628" s="11"/>
    </row>
    <row r="629">
      <c r="A629" s="96"/>
      <c r="B629" s="97"/>
      <c r="C629" s="98"/>
      <c r="D629" s="101"/>
      <c r="E629" s="100"/>
      <c r="F629" s="76"/>
      <c r="G629" s="39"/>
      <c r="H629" s="39"/>
      <c r="I629" s="39"/>
      <c r="J629" s="39"/>
      <c r="K629" s="39"/>
      <c r="L629" s="39"/>
      <c r="M629" s="39"/>
      <c r="N629" s="11"/>
      <c r="O629" s="11"/>
    </row>
    <row r="630">
      <c r="A630" s="96"/>
      <c r="B630" s="97"/>
      <c r="C630" s="98"/>
      <c r="D630" s="101"/>
      <c r="E630" s="100"/>
      <c r="F630" s="76"/>
      <c r="G630" s="39"/>
      <c r="H630" s="39"/>
      <c r="I630" s="39"/>
      <c r="J630" s="39"/>
      <c r="K630" s="39"/>
      <c r="L630" s="39"/>
      <c r="M630" s="39"/>
      <c r="N630" s="11"/>
      <c r="O630" s="11"/>
    </row>
    <row r="631">
      <c r="A631" s="96"/>
      <c r="B631" s="97"/>
      <c r="C631" s="98"/>
      <c r="D631" s="101"/>
      <c r="E631" s="100"/>
      <c r="F631" s="76"/>
      <c r="G631" s="39"/>
      <c r="H631" s="39"/>
      <c r="I631" s="39"/>
      <c r="J631" s="39"/>
      <c r="K631" s="39"/>
      <c r="L631" s="39"/>
      <c r="M631" s="39"/>
      <c r="N631" s="11"/>
      <c r="O631" s="11"/>
    </row>
    <row r="632">
      <c r="A632" s="96"/>
      <c r="B632" s="97"/>
      <c r="C632" s="98"/>
      <c r="D632" s="101"/>
      <c r="E632" s="100"/>
      <c r="F632" s="76"/>
      <c r="G632" s="39"/>
      <c r="H632" s="39"/>
      <c r="I632" s="39"/>
      <c r="J632" s="39"/>
      <c r="K632" s="39"/>
      <c r="L632" s="39"/>
      <c r="M632" s="39"/>
      <c r="N632" s="11"/>
      <c r="O632" s="11"/>
    </row>
    <row r="633">
      <c r="A633" s="96"/>
      <c r="B633" s="97"/>
      <c r="C633" s="98"/>
      <c r="D633" s="101"/>
      <c r="E633" s="100"/>
      <c r="F633" s="76"/>
      <c r="G633" s="39"/>
      <c r="H633" s="39"/>
      <c r="I633" s="39"/>
      <c r="J633" s="39"/>
      <c r="K633" s="39"/>
      <c r="L633" s="39"/>
      <c r="M633" s="39"/>
      <c r="N633" s="11"/>
      <c r="O633" s="11"/>
    </row>
    <row r="634">
      <c r="A634" s="96"/>
      <c r="B634" s="97"/>
      <c r="C634" s="98"/>
      <c r="D634" s="101"/>
      <c r="E634" s="100"/>
      <c r="F634" s="76"/>
      <c r="G634" s="39"/>
      <c r="H634" s="39"/>
      <c r="I634" s="39"/>
      <c r="J634" s="39"/>
      <c r="K634" s="39"/>
      <c r="L634" s="39"/>
      <c r="M634" s="39"/>
      <c r="N634" s="11"/>
      <c r="O634" s="11"/>
    </row>
    <row r="635">
      <c r="A635" s="96"/>
      <c r="B635" s="97"/>
      <c r="C635" s="98"/>
      <c r="D635" s="101"/>
      <c r="E635" s="100"/>
      <c r="F635" s="76"/>
      <c r="G635" s="39"/>
      <c r="H635" s="39"/>
      <c r="I635" s="39"/>
      <c r="J635" s="39"/>
      <c r="K635" s="39"/>
      <c r="L635" s="39"/>
      <c r="M635" s="39"/>
      <c r="N635" s="11"/>
      <c r="O635" s="11"/>
    </row>
    <row r="636">
      <c r="A636" s="96"/>
      <c r="B636" s="97"/>
      <c r="C636" s="98"/>
      <c r="D636" s="101"/>
      <c r="E636" s="100"/>
      <c r="F636" s="76"/>
      <c r="G636" s="39"/>
      <c r="H636" s="39"/>
      <c r="I636" s="39"/>
      <c r="J636" s="39"/>
      <c r="K636" s="39"/>
      <c r="L636" s="39"/>
      <c r="M636" s="39"/>
      <c r="N636" s="11"/>
      <c r="O636" s="11"/>
    </row>
    <row r="637">
      <c r="A637" s="96"/>
      <c r="B637" s="97"/>
      <c r="C637" s="98"/>
      <c r="D637" s="101"/>
      <c r="E637" s="100"/>
      <c r="F637" s="76"/>
      <c r="G637" s="39"/>
      <c r="H637" s="39"/>
      <c r="I637" s="39"/>
      <c r="J637" s="39"/>
      <c r="K637" s="39"/>
      <c r="L637" s="39"/>
      <c r="M637" s="39"/>
      <c r="N637" s="11"/>
      <c r="O637" s="11"/>
    </row>
    <row r="638">
      <c r="A638" s="96"/>
      <c r="B638" s="97"/>
      <c r="C638" s="98"/>
      <c r="D638" s="101"/>
      <c r="E638" s="100"/>
      <c r="F638" s="76"/>
      <c r="G638" s="39"/>
      <c r="H638" s="39"/>
      <c r="I638" s="39"/>
      <c r="J638" s="39"/>
      <c r="K638" s="39"/>
      <c r="L638" s="39"/>
      <c r="M638" s="39"/>
      <c r="N638" s="11"/>
      <c r="O638" s="11"/>
    </row>
    <row r="639">
      <c r="A639" s="96"/>
      <c r="B639" s="97"/>
      <c r="C639" s="98"/>
      <c r="D639" s="101"/>
      <c r="E639" s="100"/>
      <c r="F639" s="76"/>
      <c r="G639" s="39"/>
      <c r="H639" s="39"/>
      <c r="I639" s="39"/>
      <c r="J639" s="39"/>
      <c r="K639" s="39"/>
      <c r="L639" s="39"/>
      <c r="M639" s="39"/>
      <c r="N639" s="11"/>
      <c r="O639" s="11"/>
    </row>
    <row r="640">
      <c r="A640" s="96"/>
      <c r="B640" s="97"/>
      <c r="C640" s="98"/>
      <c r="D640" s="101"/>
      <c r="E640" s="100"/>
      <c r="F640" s="76"/>
      <c r="G640" s="39"/>
      <c r="H640" s="39"/>
      <c r="I640" s="39"/>
      <c r="J640" s="39"/>
      <c r="K640" s="39"/>
      <c r="L640" s="39"/>
      <c r="M640" s="39"/>
      <c r="N640" s="11"/>
      <c r="O640" s="11"/>
    </row>
    <row r="641">
      <c r="A641" s="96"/>
      <c r="B641" s="97"/>
      <c r="C641" s="98"/>
      <c r="D641" s="101"/>
      <c r="E641" s="100"/>
      <c r="F641" s="76"/>
      <c r="G641" s="39"/>
      <c r="H641" s="39"/>
      <c r="I641" s="39"/>
      <c r="J641" s="39"/>
      <c r="K641" s="39"/>
      <c r="L641" s="39"/>
      <c r="M641" s="39"/>
      <c r="N641" s="11"/>
      <c r="O641" s="11"/>
    </row>
    <row r="642">
      <c r="A642" s="96"/>
      <c r="B642" s="97"/>
      <c r="C642" s="98"/>
      <c r="D642" s="101"/>
      <c r="E642" s="100"/>
      <c r="F642" s="76"/>
      <c r="G642" s="39"/>
      <c r="H642" s="39"/>
      <c r="I642" s="39"/>
      <c r="J642" s="39"/>
      <c r="K642" s="39"/>
      <c r="L642" s="39"/>
      <c r="M642" s="39"/>
      <c r="N642" s="11"/>
      <c r="O642" s="11"/>
    </row>
    <row r="643">
      <c r="A643" s="96"/>
      <c r="B643" s="97"/>
      <c r="C643" s="98"/>
      <c r="D643" s="101"/>
      <c r="E643" s="100"/>
      <c r="F643" s="76"/>
      <c r="G643" s="39"/>
      <c r="H643" s="39"/>
      <c r="I643" s="39"/>
      <c r="J643" s="39"/>
      <c r="K643" s="39"/>
      <c r="L643" s="39"/>
      <c r="M643" s="39"/>
      <c r="N643" s="11"/>
      <c r="O643" s="11"/>
    </row>
    <row r="644">
      <c r="A644" s="96"/>
      <c r="B644" s="97"/>
      <c r="C644" s="98"/>
      <c r="D644" s="101"/>
      <c r="E644" s="100"/>
      <c r="F644" s="76"/>
      <c r="G644" s="39"/>
      <c r="H644" s="39"/>
      <c r="I644" s="39"/>
      <c r="J644" s="39"/>
      <c r="K644" s="39"/>
      <c r="L644" s="39"/>
      <c r="M644" s="39"/>
      <c r="N644" s="11"/>
      <c r="O644" s="11"/>
    </row>
    <row r="645">
      <c r="A645" s="96"/>
      <c r="B645" s="97"/>
      <c r="C645" s="98"/>
      <c r="D645" s="101"/>
      <c r="E645" s="100"/>
      <c r="F645" s="76"/>
      <c r="G645" s="39"/>
      <c r="H645" s="39"/>
      <c r="I645" s="39"/>
      <c r="J645" s="39"/>
      <c r="K645" s="39"/>
      <c r="L645" s="39"/>
      <c r="M645" s="39"/>
      <c r="N645" s="11"/>
      <c r="O645" s="11"/>
    </row>
    <row r="646">
      <c r="A646" s="96"/>
      <c r="B646" s="97"/>
      <c r="C646" s="98"/>
      <c r="D646" s="101"/>
      <c r="E646" s="100"/>
      <c r="F646" s="76"/>
      <c r="G646" s="39"/>
      <c r="H646" s="39"/>
      <c r="I646" s="39"/>
      <c r="J646" s="39"/>
      <c r="K646" s="39"/>
      <c r="L646" s="39"/>
      <c r="M646" s="39"/>
      <c r="N646" s="11"/>
      <c r="O646" s="11"/>
    </row>
    <row r="647">
      <c r="A647" s="96"/>
      <c r="B647" s="97"/>
      <c r="C647" s="98"/>
      <c r="D647" s="101"/>
      <c r="E647" s="100"/>
      <c r="F647" s="76"/>
      <c r="G647" s="39"/>
      <c r="H647" s="39"/>
      <c r="I647" s="39"/>
      <c r="J647" s="39"/>
      <c r="K647" s="39"/>
      <c r="L647" s="39"/>
      <c r="M647" s="39"/>
      <c r="N647" s="11"/>
      <c r="O647" s="11"/>
    </row>
    <row r="648">
      <c r="A648" s="96"/>
      <c r="B648" s="97"/>
      <c r="C648" s="98"/>
      <c r="D648" s="101"/>
      <c r="E648" s="100"/>
      <c r="F648" s="76"/>
      <c r="G648" s="39"/>
      <c r="H648" s="39"/>
      <c r="I648" s="39"/>
      <c r="J648" s="39"/>
      <c r="K648" s="39"/>
      <c r="L648" s="39"/>
      <c r="M648" s="39"/>
      <c r="N648" s="11"/>
      <c r="O648" s="11"/>
    </row>
    <row r="649">
      <c r="A649" s="96"/>
      <c r="B649" s="97"/>
      <c r="C649" s="98"/>
      <c r="D649" s="101"/>
      <c r="E649" s="100"/>
      <c r="F649" s="76"/>
      <c r="G649" s="39"/>
      <c r="H649" s="39"/>
      <c r="I649" s="39"/>
      <c r="J649" s="39"/>
      <c r="K649" s="39"/>
      <c r="L649" s="39"/>
      <c r="M649" s="39"/>
      <c r="N649" s="11"/>
      <c r="O649" s="11"/>
    </row>
    <row r="650">
      <c r="A650" s="96"/>
      <c r="B650" s="97"/>
      <c r="C650" s="98"/>
      <c r="D650" s="101"/>
      <c r="E650" s="100"/>
      <c r="F650" s="76"/>
      <c r="G650" s="39"/>
      <c r="H650" s="39"/>
      <c r="I650" s="39"/>
      <c r="J650" s="39"/>
      <c r="K650" s="39"/>
      <c r="L650" s="39"/>
      <c r="M650" s="39"/>
      <c r="N650" s="11"/>
      <c r="O650" s="11"/>
    </row>
    <row r="651">
      <c r="A651" s="96"/>
      <c r="B651" s="97"/>
      <c r="C651" s="98"/>
      <c r="D651" s="101"/>
      <c r="E651" s="100"/>
      <c r="F651" s="76"/>
      <c r="G651" s="39"/>
      <c r="H651" s="39"/>
      <c r="I651" s="39"/>
      <c r="J651" s="39"/>
      <c r="K651" s="39"/>
      <c r="L651" s="39"/>
      <c r="M651" s="39"/>
      <c r="N651" s="11"/>
      <c r="O651" s="11"/>
    </row>
    <row r="652">
      <c r="A652" s="96"/>
      <c r="B652" s="97"/>
      <c r="C652" s="98"/>
      <c r="D652" s="101"/>
      <c r="E652" s="100"/>
      <c r="F652" s="76"/>
      <c r="G652" s="39"/>
      <c r="H652" s="39"/>
      <c r="I652" s="39"/>
      <c r="J652" s="39"/>
      <c r="K652" s="39"/>
      <c r="L652" s="39"/>
      <c r="M652" s="39"/>
      <c r="N652" s="11"/>
      <c r="O652" s="11"/>
    </row>
    <row r="653">
      <c r="A653" s="96"/>
      <c r="B653" s="97"/>
      <c r="C653" s="98"/>
      <c r="D653" s="101"/>
      <c r="E653" s="100"/>
      <c r="F653" s="76"/>
      <c r="G653" s="39"/>
      <c r="H653" s="39"/>
      <c r="I653" s="39"/>
      <c r="J653" s="39"/>
      <c r="K653" s="39"/>
      <c r="L653" s="39"/>
      <c r="M653" s="39"/>
      <c r="N653" s="11"/>
      <c r="O653" s="11"/>
    </row>
    <row r="654">
      <c r="A654" s="96"/>
      <c r="B654" s="97"/>
      <c r="C654" s="98"/>
      <c r="D654" s="101"/>
      <c r="E654" s="100"/>
      <c r="F654" s="76"/>
      <c r="G654" s="39"/>
      <c r="H654" s="39"/>
      <c r="I654" s="39"/>
      <c r="J654" s="39"/>
      <c r="K654" s="39"/>
      <c r="L654" s="39"/>
      <c r="M654" s="39"/>
      <c r="N654" s="11"/>
      <c r="O654" s="11"/>
    </row>
    <row r="655">
      <c r="A655" s="96"/>
      <c r="B655" s="97"/>
      <c r="C655" s="98"/>
      <c r="D655" s="101"/>
      <c r="E655" s="100"/>
      <c r="F655" s="76"/>
      <c r="G655" s="39"/>
      <c r="H655" s="39"/>
      <c r="I655" s="39"/>
      <c r="J655" s="39"/>
      <c r="K655" s="39"/>
      <c r="L655" s="39"/>
      <c r="M655" s="39"/>
      <c r="N655" s="11"/>
      <c r="O655" s="11"/>
    </row>
    <row r="656">
      <c r="A656" s="96"/>
      <c r="B656" s="97"/>
      <c r="C656" s="98"/>
      <c r="D656" s="101"/>
      <c r="E656" s="100"/>
      <c r="F656" s="76"/>
      <c r="G656" s="39"/>
      <c r="H656" s="39"/>
      <c r="I656" s="39"/>
      <c r="J656" s="39"/>
      <c r="K656" s="39"/>
      <c r="L656" s="39"/>
      <c r="M656" s="39"/>
      <c r="N656" s="11"/>
      <c r="O656" s="11"/>
    </row>
    <row r="657">
      <c r="A657" s="96"/>
      <c r="B657" s="97"/>
      <c r="C657" s="98"/>
      <c r="D657" s="101"/>
      <c r="E657" s="100"/>
      <c r="F657" s="76"/>
      <c r="G657" s="39"/>
      <c r="H657" s="39"/>
      <c r="I657" s="39"/>
      <c r="J657" s="39"/>
      <c r="K657" s="39"/>
      <c r="L657" s="39"/>
      <c r="M657" s="39"/>
      <c r="N657" s="11"/>
      <c r="O657" s="11"/>
    </row>
    <row r="658">
      <c r="A658" s="96"/>
      <c r="B658" s="97"/>
      <c r="C658" s="98"/>
      <c r="D658" s="101"/>
      <c r="E658" s="100"/>
      <c r="F658" s="76"/>
      <c r="G658" s="39"/>
      <c r="H658" s="39"/>
      <c r="I658" s="39"/>
      <c r="J658" s="39"/>
      <c r="K658" s="39"/>
      <c r="L658" s="39"/>
      <c r="M658" s="39"/>
      <c r="N658" s="11"/>
      <c r="O658" s="11"/>
    </row>
    <row r="659">
      <c r="A659" s="96"/>
      <c r="B659" s="97"/>
      <c r="C659" s="98"/>
      <c r="D659" s="101"/>
      <c r="E659" s="100"/>
      <c r="F659" s="76"/>
      <c r="G659" s="39"/>
      <c r="H659" s="39"/>
      <c r="I659" s="39"/>
      <c r="J659" s="39"/>
      <c r="K659" s="39"/>
      <c r="L659" s="39"/>
      <c r="M659" s="39"/>
      <c r="N659" s="11"/>
      <c r="O659" s="11"/>
    </row>
    <row r="660">
      <c r="A660" s="96"/>
      <c r="B660" s="97"/>
      <c r="C660" s="98"/>
      <c r="D660" s="101"/>
      <c r="E660" s="100"/>
      <c r="F660" s="76"/>
      <c r="G660" s="39"/>
      <c r="H660" s="39"/>
      <c r="I660" s="39"/>
      <c r="J660" s="39"/>
      <c r="K660" s="39"/>
      <c r="L660" s="39"/>
      <c r="M660" s="39"/>
      <c r="N660" s="11"/>
      <c r="O660" s="11"/>
    </row>
    <row r="661">
      <c r="A661" s="96"/>
      <c r="B661" s="97"/>
      <c r="C661" s="98"/>
      <c r="D661" s="101"/>
      <c r="E661" s="100"/>
      <c r="F661" s="76"/>
      <c r="G661" s="39"/>
      <c r="H661" s="39"/>
      <c r="I661" s="39"/>
      <c r="J661" s="39"/>
      <c r="K661" s="39"/>
      <c r="L661" s="39"/>
      <c r="M661" s="39"/>
      <c r="N661" s="11"/>
      <c r="O661" s="11"/>
    </row>
    <row r="662">
      <c r="A662" s="96"/>
      <c r="B662" s="97"/>
      <c r="C662" s="98"/>
      <c r="D662" s="101"/>
      <c r="E662" s="100"/>
      <c r="F662" s="76"/>
      <c r="G662" s="39"/>
      <c r="H662" s="39"/>
      <c r="I662" s="39"/>
      <c r="J662" s="39"/>
      <c r="K662" s="39"/>
      <c r="L662" s="39"/>
      <c r="M662" s="39"/>
      <c r="N662" s="11"/>
      <c r="O662" s="11"/>
    </row>
    <row r="663">
      <c r="A663" s="96"/>
      <c r="B663" s="97"/>
      <c r="C663" s="98"/>
      <c r="D663" s="101"/>
      <c r="E663" s="100"/>
      <c r="F663" s="76"/>
      <c r="G663" s="39"/>
      <c r="H663" s="39"/>
      <c r="I663" s="39"/>
      <c r="J663" s="39"/>
      <c r="K663" s="39"/>
      <c r="L663" s="39"/>
      <c r="M663" s="39"/>
      <c r="N663" s="11"/>
      <c r="O663" s="11"/>
    </row>
    <row r="664">
      <c r="A664" s="96"/>
      <c r="B664" s="97"/>
      <c r="C664" s="98"/>
      <c r="D664" s="101"/>
      <c r="E664" s="100"/>
      <c r="F664" s="76"/>
      <c r="G664" s="39"/>
      <c r="H664" s="39"/>
      <c r="I664" s="39"/>
      <c r="J664" s="39"/>
      <c r="K664" s="39"/>
      <c r="L664" s="39"/>
      <c r="M664" s="39"/>
      <c r="N664" s="11"/>
      <c r="O664" s="11"/>
    </row>
    <row r="665">
      <c r="A665" s="96"/>
      <c r="B665" s="97"/>
      <c r="C665" s="98"/>
      <c r="D665" s="101"/>
      <c r="E665" s="100"/>
      <c r="F665" s="76"/>
      <c r="G665" s="39"/>
      <c r="H665" s="39"/>
      <c r="I665" s="39"/>
      <c r="J665" s="39"/>
      <c r="K665" s="39"/>
      <c r="L665" s="39"/>
      <c r="M665" s="39"/>
      <c r="N665" s="11"/>
      <c r="O665" s="11"/>
    </row>
    <row r="666">
      <c r="A666" s="96"/>
      <c r="B666" s="97"/>
      <c r="C666" s="98"/>
      <c r="D666" s="101"/>
      <c r="E666" s="100"/>
      <c r="F666" s="76"/>
      <c r="G666" s="39"/>
      <c r="H666" s="39"/>
      <c r="I666" s="39"/>
      <c r="J666" s="39"/>
      <c r="K666" s="39"/>
      <c r="L666" s="39"/>
      <c r="M666" s="39"/>
      <c r="N666" s="11"/>
      <c r="O666" s="11"/>
    </row>
    <row r="667">
      <c r="A667" s="96"/>
      <c r="B667" s="97"/>
      <c r="C667" s="98"/>
      <c r="D667" s="101"/>
      <c r="E667" s="100"/>
      <c r="F667" s="76"/>
      <c r="G667" s="39"/>
      <c r="H667" s="39"/>
      <c r="I667" s="39"/>
      <c r="J667" s="39"/>
      <c r="K667" s="39"/>
      <c r="L667" s="39"/>
      <c r="M667" s="39"/>
      <c r="N667" s="11"/>
      <c r="O667" s="11"/>
    </row>
    <row r="668">
      <c r="A668" s="96"/>
      <c r="B668" s="97"/>
      <c r="C668" s="98"/>
      <c r="D668" s="101"/>
      <c r="E668" s="100"/>
      <c r="F668" s="76"/>
      <c r="G668" s="39"/>
      <c r="H668" s="39"/>
      <c r="I668" s="39"/>
      <c r="J668" s="39"/>
      <c r="K668" s="39"/>
      <c r="L668" s="39"/>
      <c r="M668" s="39"/>
      <c r="N668" s="11"/>
      <c r="O668" s="11"/>
    </row>
    <row r="669">
      <c r="A669" s="96"/>
      <c r="B669" s="97"/>
      <c r="C669" s="98"/>
      <c r="D669" s="101"/>
      <c r="E669" s="100"/>
      <c r="F669" s="76"/>
      <c r="G669" s="39"/>
      <c r="H669" s="39"/>
      <c r="I669" s="39"/>
      <c r="J669" s="39"/>
      <c r="K669" s="39"/>
      <c r="L669" s="39"/>
      <c r="M669" s="39"/>
      <c r="N669" s="11"/>
      <c r="O669" s="11"/>
    </row>
    <row r="670">
      <c r="A670" s="96"/>
      <c r="B670" s="97"/>
      <c r="C670" s="98"/>
      <c r="D670" s="101"/>
      <c r="E670" s="100"/>
      <c r="F670" s="76"/>
      <c r="G670" s="39"/>
      <c r="H670" s="39"/>
      <c r="I670" s="39"/>
      <c r="J670" s="39"/>
      <c r="K670" s="39"/>
      <c r="L670" s="39"/>
      <c r="M670" s="39"/>
      <c r="N670" s="11"/>
      <c r="O670" s="11"/>
    </row>
    <row r="671">
      <c r="A671" s="96"/>
      <c r="B671" s="97"/>
      <c r="C671" s="98"/>
      <c r="D671" s="101"/>
      <c r="E671" s="100"/>
      <c r="F671" s="76"/>
      <c r="G671" s="39"/>
      <c r="H671" s="39"/>
      <c r="I671" s="39"/>
      <c r="J671" s="39"/>
      <c r="K671" s="39"/>
      <c r="L671" s="39"/>
      <c r="M671" s="39"/>
      <c r="N671" s="11"/>
      <c r="O671" s="11"/>
    </row>
    <row r="672">
      <c r="A672" s="96"/>
      <c r="B672" s="97"/>
      <c r="C672" s="98"/>
      <c r="D672" s="101"/>
      <c r="E672" s="100"/>
      <c r="F672" s="76"/>
      <c r="G672" s="39"/>
      <c r="H672" s="39"/>
      <c r="I672" s="39"/>
      <c r="J672" s="39"/>
      <c r="K672" s="39"/>
      <c r="L672" s="39"/>
      <c r="M672" s="39"/>
      <c r="N672" s="11"/>
      <c r="O672" s="11"/>
    </row>
    <row r="673">
      <c r="A673" s="96"/>
      <c r="B673" s="97"/>
      <c r="C673" s="98"/>
      <c r="D673" s="101"/>
      <c r="E673" s="100"/>
      <c r="F673" s="76"/>
      <c r="G673" s="39"/>
      <c r="H673" s="39"/>
      <c r="I673" s="39"/>
      <c r="J673" s="39"/>
      <c r="K673" s="39"/>
      <c r="L673" s="39"/>
      <c r="M673" s="39"/>
      <c r="N673" s="11"/>
      <c r="O673" s="11"/>
    </row>
    <row r="674">
      <c r="A674" s="96"/>
      <c r="B674" s="97"/>
      <c r="C674" s="98"/>
      <c r="D674" s="101"/>
      <c r="E674" s="100"/>
      <c r="F674" s="76"/>
      <c r="G674" s="39"/>
      <c r="H674" s="39"/>
      <c r="I674" s="39"/>
      <c r="J674" s="39"/>
      <c r="K674" s="39"/>
      <c r="L674" s="39"/>
      <c r="M674" s="39"/>
      <c r="N674" s="11"/>
      <c r="O674" s="11"/>
    </row>
    <row r="675">
      <c r="A675" s="96"/>
      <c r="B675" s="97"/>
      <c r="C675" s="98"/>
      <c r="D675" s="101"/>
      <c r="E675" s="100"/>
      <c r="F675" s="76"/>
      <c r="G675" s="39"/>
      <c r="H675" s="39"/>
      <c r="I675" s="39"/>
      <c r="J675" s="39"/>
      <c r="K675" s="39"/>
      <c r="L675" s="39"/>
      <c r="M675" s="39"/>
      <c r="N675" s="11"/>
      <c r="O675" s="11"/>
    </row>
    <row r="676">
      <c r="A676" s="96"/>
      <c r="B676" s="97"/>
      <c r="C676" s="98"/>
      <c r="D676" s="101"/>
      <c r="E676" s="100"/>
      <c r="F676" s="76"/>
      <c r="G676" s="39"/>
      <c r="H676" s="39"/>
      <c r="I676" s="39"/>
      <c r="J676" s="39"/>
      <c r="K676" s="39"/>
      <c r="L676" s="39"/>
      <c r="M676" s="39"/>
      <c r="N676" s="11"/>
      <c r="O676" s="11"/>
    </row>
    <row r="677">
      <c r="A677" s="96"/>
      <c r="B677" s="97"/>
      <c r="C677" s="98"/>
      <c r="D677" s="101"/>
      <c r="E677" s="100"/>
      <c r="F677" s="76"/>
      <c r="G677" s="39"/>
      <c r="H677" s="39"/>
      <c r="I677" s="39"/>
      <c r="J677" s="39"/>
      <c r="K677" s="39"/>
      <c r="L677" s="39"/>
      <c r="M677" s="39"/>
      <c r="N677" s="11"/>
      <c r="O677" s="11"/>
    </row>
    <row r="678">
      <c r="A678" s="96"/>
      <c r="B678" s="97"/>
      <c r="C678" s="98"/>
      <c r="D678" s="101"/>
      <c r="E678" s="100"/>
      <c r="F678" s="76"/>
      <c r="G678" s="39"/>
      <c r="H678" s="39"/>
      <c r="I678" s="39"/>
      <c r="J678" s="39"/>
      <c r="K678" s="39"/>
      <c r="L678" s="39"/>
      <c r="M678" s="39"/>
      <c r="N678" s="11"/>
      <c r="O678" s="11"/>
    </row>
    <row r="679">
      <c r="A679" s="96"/>
      <c r="B679" s="97"/>
      <c r="C679" s="98"/>
      <c r="D679" s="101"/>
      <c r="E679" s="100"/>
      <c r="F679" s="76"/>
      <c r="G679" s="39"/>
      <c r="H679" s="39"/>
      <c r="I679" s="39"/>
      <c r="J679" s="39"/>
      <c r="K679" s="39"/>
      <c r="L679" s="39"/>
      <c r="M679" s="39"/>
      <c r="N679" s="11"/>
      <c r="O679" s="11"/>
    </row>
    <row r="680">
      <c r="A680" s="96"/>
      <c r="B680" s="97"/>
      <c r="C680" s="98"/>
      <c r="D680" s="101"/>
      <c r="E680" s="100"/>
      <c r="F680" s="76"/>
      <c r="G680" s="39"/>
      <c r="H680" s="39"/>
      <c r="I680" s="39"/>
      <c r="J680" s="39"/>
      <c r="K680" s="39"/>
      <c r="L680" s="39"/>
      <c r="M680" s="39"/>
      <c r="N680" s="11"/>
      <c r="O680" s="11"/>
    </row>
    <row r="681">
      <c r="A681" s="96"/>
      <c r="B681" s="97"/>
      <c r="C681" s="98"/>
      <c r="D681" s="101"/>
      <c r="E681" s="100"/>
      <c r="F681" s="76"/>
      <c r="G681" s="39"/>
      <c r="H681" s="39"/>
      <c r="I681" s="39"/>
      <c r="J681" s="39"/>
      <c r="K681" s="39"/>
      <c r="L681" s="39"/>
      <c r="M681" s="39"/>
      <c r="N681" s="11"/>
      <c r="O681" s="11"/>
    </row>
    <row r="682">
      <c r="A682" s="96"/>
      <c r="B682" s="97"/>
      <c r="C682" s="98"/>
      <c r="D682" s="101"/>
      <c r="E682" s="100"/>
      <c r="F682" s="76"/>
      <c r="G682" s="39"/>
      <c r="H682" s="39"/>
      <c r="I682" s="39"/>
      <c r="J682" s="39"/>
      <c r="K682" s="39"/>
      <c r="L682" s="39"/>
      <c r="M682" s="39"/>
      <c r="N682" s="11"/>
      <c r="O682" s="11"/>
    </row>
    <row r="683">
      <c r="A683" s="96"/>
      <c r="B683" s="97"/>
      <c r="C683" s="98"/>
      <c r="D683" s="101"/>
      <c r="E683" s="100"/>
      <c r="F683" s="76"/>
      <c r="G683" s="39"/>
      <c r="H683" s="39"/>
      <c r="I683" s="39"/>
      <c r="J683" s="39"/>
      <c r="K683" s="39"/>
      <c r="L683" s="39"/>
      <c r="M683" s="39"/>
      <c r="N683" s="11"/>
      <c r="O683" s="11"/>
    </row>
    <row r="684">
      <c r="A684" s="96"/>
      <c r="B684" s="97"/>
      <c r="C684" s="98"/>
      <c r="D684" s="101"/>
      <c r="E684" s="100"/>
      <c r="F684" s="76"/>
      <c r="G684" s="39"/>
      <c r="H684" s="39"/>
      <c r="I684" s="39"/>
      <c r="J684" s="39"/>
      <c r="K684" s="39"/>
      <c r="L684" s="39"/>
      <c r="M684" s="39"/>
      <c r="N684" s="11"/>
      <c r="O684" s="11"/>
    </row>
    <row r="685">
      <c r="A685" s="96"/>
      <c r="B685" s="97"/>
      <c r="C685" s="98"/>
      <c r="D685" s="101"/>
      <c r="E685" s="100"/>
      <c r="F685" s="76"/>
      <c r="G685" s="39"/>
      <c r="H685" s="39"/>
      <c r="I685" s="39"/>
      <c r="J685" s="39"/>
      <c r="K685" s="39"/>
      <c r="L685" s="39"/>
      <c r="M685" s="39"/>
      <c r="N685" s="11"/>
      <c r="O685" s="11"/>
    </row>
    <row r="686">
      <c r="A686" s="96"/>
      <c r="B686" s="97"/>
      <c r="C686" s="98"/>
      <c r="D686" s="101"/>
      <c r="E686" s="100"/>
      <c r="F686" s="76"/>
      <c r="G686" s="39"/>
      <c r="H686" s="39"/>
      <c r="I686" s="39"/>
      <c r="J686" s="39"/>
      <c r="K686" s="39"/>
      <c r="L686" s="39"/>
      <c r="M686" s="39"/>
      <c r="N686" s="11"/>
      <c r="O686" s="11"/>
    </row>
    <row r="687">
      <c r="A687" s="96"/>
      <c r="B687" s="97"/>
      <c r="C687" s="98"/>
      <c r="D687" s="101"/>
      <c r="E687" s="100"/>
      <c r="F687" s="76"/>
      <c r="G687" s="39"/>
      <c r="H687" s="39"/>
      <c r="I687" s="39"/>
      <c r="J687" s="39"/>
      <c r="K687" s="39"/>
      <c r="L687" s="39"/>
      <c r="M687" s="39"/>
      <c r="N687" s="11"/>
      <c r="O687" s="11"/>
    </row>
    <row r="688">
      <c r="A688" s="96"/>
      <c r="B688" s="97"/>
      <c r="C688" s="98"/>
      <c r="D688" s="101"/>
      <c r="E688" s="100"/>
      <c r="F688" s="76"/>
      <c r="G688" s="39"/>
      <c r="H688" s="39"/>
      <c r="I688" s="39"/>
      <c r="J688" s="39"/>
      <c r="K688" s="39"/>
      <c r="L688" s="39"/>
      <c r="M688" s="39"/>
      <c r="N688" s="11"/>
      <c r="O688" s="11"/>
    </row>
    <row r="689">
      <c r="A689" s="96"/>
      <c r="B689" s="97"/>
      <c r="C689" s="98"/>
      <c r="D689" s="101"/>
      <c r="E689" s="100"/>
      <c r="F689" s="76"/>
      <c r="G689" s="39"/>
      <c r="H689" s="39"/>
      <c r="I689" s="39"/>
      <c r="J689" s="39"/>
      <c r="K689" s="39"/>
      <c r="L689" s="39"/>
      <c r="M689" s="39"/>
      <c r="N689" s="11"/>
      <c r="O689" s="11"/>
    </row>
    <row r="690">
      <c r="A690" s="96"/>
      <c r="B690" s="97"/>
      <c r="C690" s="98"/>
      <c r="D690" s="101"/>
      <c r="E690" s="100"/>
      <c r="F690" s="76"/>
      <c r="G690" s="39"/>
      <c r="H690" s="39"/>
      <c r="I690" s="39"/>
      <c r="J690" s="39"/>
      <c r="K690" s="39"/>
      <c r="L690" s="39"/>
      <c r="M690" s="39"/>
      <c r="N690" s="11"/>
      <c r="O690" s="11"/>
    </row>
    <row r="691">
      <c r="A691" s="96"/>
      <c r="B691" s="97"/>
      <c r="C691" s="98"/>
      <c r="D691" s="101"/>
      <c r="E691" s="100"/>
      <c r="F691" s="76"/>
      <c r="G691" s="39"/>
      <c r="H691" s="39"/>
      <c r="I691" s="39"/>
      <c r="J691" s="39"/>
      <c r="K691" s="39"/>
      <c r="L691" s="39"/>
      <c r="M691" s="39"/>
      <c r="N691" s="11"/>
      <c r="O691" s="11"/>
    </row>
    <row r="692">
      <c r="A692" s="96"/>
      <c r="B692" s="97"/>
      <c r="C692" s="98"/>
      <c r="D692" s="101"/>
      <c r="E692" s="100"/>
      <c r="F692" s="76"/>
      <c r="G692" s="39"/>
      <c r="H692" s="39"/>
      <c r="I692" s="39"/>
      <c r="J692" s="39"/>
      <c r="K692" s="39"/>
      <c r="L692" s="39"/>
      <c r="M692" s="39"/>
      <c r="N692" s="11"/>
      <c r="O692" s="11"/>
    </row>
    <row r="693">
      <c r="A693" s="96"/>
      <c r="B693" s="97"/>
      <c r="C693" s="98"/>
      <c r="D693" s="101"/>
      <c r="E693" s="100"/>
      <c r="F693" s="76"/>
      <c r="G693" s="39"/>
      <c r="H693" s="39"/>
      <c r="I693" s="39"/>
      <c r="J693" s="39"/>
      <c r="K693" s="39"/>
      <c r="L693" s="39"/>
      <c r="M693" s="39"/>
      <c r="N693" s="11"/>
      <c r="O693" s="11"/>
    </row>
    <row r="694">
      <c r="A694" s="96"/>
      <c r="B694" s="97"/>
      <c r="C694" s="98"/>
      <c r="D694" s="101"/>
      <c r="E694" s="100"/>
      <c r="F694" s="76"/>
      <c r="G694" s="39"/>
      <c r="H694" s="39"/>
      <c r="I694" s="39"/>
      <c r="J694" s="39"/>
      <c r="K694" s="39"/>
      <c r="L694" s="39"/>
      <c r="M694" s="39"/>
      <c r="N694" s="11"/>
      <c r="O694" s="11"/>
    </row>
    <row r="695">
      <c r="A695" s="96"/>
      <c r="B695" s="97"/>
      <c r="C695" s="98"/>
      <c r="D695" s="101"/>
      <c r="E695" s="100"/>
      <c r="F695" s="76"/>
      <c r="G695" s="39"/>
      <c r="H695" s="39"/>
      <c r="I695" s="39"/>
      <c r="J695" s="39"/>
      <c r="K695" s="39"/>
      <c r="L695" s="39"/>
      <c r="M695" s="39"/>
      <c r="N695" s="11"/>
      <c r="O695" s="11"/>
    </row>
    <row r="696">
      <c r="A696" s="96"/>
      <c r="B696" s="97"/>
      <c r="C696" s="98"/>
      <c r="D696" s="101"/>
      <c r="E696" s="100"/>
      <c r="F696" s="76"/>
      <c r="G696" s="39"/>
      <c r="H696" s="39"/>
      <c r="I696" s="39"/>
      <c r="J696" s="39"/>
      <c r="K696" s="39"/>
      <c r="L696" s="39"/>
      <c r="M696" s="39"/>
      <c r="N696" s="11"/>
      <c r="O696" s="11"/>
    </row>
    <row r="697">
      <c r="A697" s="96"/>
      <c r="B697" s="97"/>
      <c r="C697" s="98"/>
      <c r="D697" s="101"/>
      <c r="E697" s="100"/>
      <c r="F697" s="76"/>
      <c r="G697" s="39"/>
      <c r="H697" s="39"/>
      <c r="I697" s="39"/>
      <c r="J697" s="39"/>
      <c r="K697" s="39"/>
      <c r="L697" s="39"/>
      <c r="M697" s="39"/>
      <c r="N697" s="11"/>
      <c r="O697" s="11"/>
    </row>
    <row r="698">
      <c r="A698" s="96"/>
      <c r="B698" s="97"/>
      <c r="C698" s="98"/>
      <c r="D698" s="101"/>
      <c r="E698" s="100"/>
      <c r="F698" s="76"/>
      <c r="G698" s="39"/>
      <c r="H698" s="39"/>
      <c r="I698" s="39"/>
      <c r="J698" s="39"/>
      <c r="K698" s="39"/>
      <c r="L698" s="39"/>
      <c r="M698" s="39"/>
      <c r="N698" s="11"/>
      <c r="O698" s="11"/>
    </row>
    <row r="699">
      <c r="A699" s="96"/>
      <c r="B699" s="97"/>
      <c r="C699" s="98"/>
      <c r="D699" s="101"/>
      <c r="E699" s="100"/>
      <c r="F699" s="76"/>
      <c r="G699" s="39"/>
      <c r="H699" s="39"/>
      <c r="I699" s="39"/>
      <c r="J699" s="39"/>
      <c r="K699" s="39"/>
      <c r="L699" s="39"/>
      <c r="M699" s="39"/>
      <c r="N699" s="11"/>
      <c r="O699" s="11"/>
    </row>
    <row r="700">
      <c r="A700" s="96"/>
      <c r="B700" s="97"/>
      <c r="C700" s="98"/>
      <c r="D700" s="101"/>
      <c r="E700" s="100"/>
      <c r="F700" s="76"/>
      <c r="G700" s="39"/>
      <c r="H700" s="39"/>
      <c r="I700" s="39"/>
      <c r="J700" s="39"/>
      <c r="K700" s="39"/>
      <c r="L700" s="39"/>
      <c r="M700" s="39"/>
      <c r="N700" s="11"/>
      <c r="O700" s="11"/>
    </row>
    <row r="701">
      <c r="A701" s="96"/>
      <c r="B701" s="97"/>
      <c r="C701" s="98"/>
      <c r="D701" s="101"/>
      <c r="E701" s="100"/>
      <c r="F701" s="76"/>
      <c r="G701" s="39"/>
      <c r="H701" s="39"/>
      <c r="I701" s="39"/>
      <c r="J701" s="39"/>
      <c r="K701" s="39"/>
      <c r="L701" s="39"/>
      <c r="M701" s="39"/>
      <c r="N701" s="11"/>
      <c r="O701" s="11"/>
    </row>
    <row r="702">
      <c r="A702" s="96"/>
      <c r="B702" s="97"/>
      <c r="C702" s="98"/>
      <c r="D702" s="101"/>
      <c r="E702" s="100"/>
      <c r="F702" s="76"/>
      <c r="G702" s="39"/>
      <c r="H702" s="39"/>
      <c r="I702" s="39"/>
      <c r="J702" s="39"/>
      <c r="K702" s="39"/>
      <c r="L702" s="39"/>
      <c r="M702" s="39"/>
      <c r="N702" s="11"/>
      <c r="O702" s="11"/>
    </row>
    <row r="703">
      <c r="A703" s="96"/>
      <c r="B703" s="97"/>
      <c r="C703" s="98"/>
      <c r="D703" s="101"/>
      <c r="E703" s="100"/>
      <c r="F703" s="76"/>
      <c r="G703" s="39"/>
      <c r="H703" s="39"/>
      <c r="I703" s="39"/>
      <c r="J703" s="39"/>
      <c r="K703" s="39"/>
      <c r="L703" s="39"/>
      <c r="M703" s="39"/>
      <c r="N703" s="11"/>
      <c r="O703" s="11"/>
    </row>
    <row r="704">
      <c r="A704" s="96"/>
      <c r="B704" s="97"/>
      <c r="C704" s="98"/>
      <c r="D704" s="101"/>
      <c r="E704" s="100"/>
      <c r="F704" s="76"/>
      <c r="G704" s="39"/>
      <c r="H704" s="39"/>
      <c r="I704" s="39"/>
      <c r="J704" s="39"/>
      <c r="K704" s="39"/>
      <c r="L704" s="39"/>
      <c r="M704" s="39"/>
      <c r="N704" s="11"/>
      <c r="O704" s="11"/>
    </row>
    <row r="705">
      <c r="A705" s="96"/>
      <c r="B705" s="97"/>
      <c r="C705" s="98"/>
      <c r="D705" s="101"/>
      <c r="E705" s="100"/>
      <c r="F705" s="76"/>
      <c r="G705" s="39"/>
      <c r="H705" s="39"/>
      <c r="I705" s="39"/>
      <c r="J705" s="39"/>
      <c r="K705" s="39"/>
      <c r="L705" s="39"/>
      <c r="M705" s="39"/>
      <c r="N705" s="11"/>
      <c r="O705" s="11"/>
    </row>
    <row r="706">
      <c r="A706" s="96"/>
      <c r="B706" s="97"/>
      <c r="C706" s="98"/>
      <c r="D706" s="101"/>
      <c r="E706" s="100"/>
      <c r="F706" s="76"/>
      <c r="G706" s="39"/>
      <c r="H706" s="39"/>
      <c r="I706" s="39"/>
      <c r="J706" s="39"/>
      <c r="K706" s="39"/>
      <c r="L706" s="39"/>
      <c r="M706" s="39"/>
      <c r="N706" s="11"/>
      <c r="O706" s="11"/>
    </row>
    <row r="707">
      <c r="A707" s="96"/>
      <c r="B707" s="97"/>
      <c r="C707" s="98"/>
      <c r="D707" s="101"/>
      <c r="E707" s="100"/>
      <c r="F707" s="76"/>
      <c r="G707" s="39"/>
      <c r="H707" s="39"/>
      <c r="I707" s="39"/>
      <c r="J707" s="39"/>
      <c r="K707" s="39"/>
      <c r="L707" s="39"/>
      <c r="M707" s="39"/>
      <c r="N707" s="11"/>
      <c r="O707" s="11"/>
    </row>
    <row r="708">
      <c r="A708" s="96"/>
      <c r="B708" s="97"/>
      <c r="C708" s="98"/>
      <c r="D708" s="101"/>
      <c r="E708" s="100"/>
      <c r="F708" s="76"/>
      <c r="G708" s="39"/>
      <c r="H708" s="39"/>
      <c r="I708" s="39"/>
      <c r="J708" s="39"/>
      <c r="K708" s="39"/>
      <c r="L708" s="39"/>
      <c r="M708" s="39"/>
      <c r="N708" s="11"/>
      <c r="O708" s="11"/>
    </row>
    <row r="709">
      <c r="A709" s="96"/>
      <c r="B709" s="97"/>
      <c r="C709" s="98"/>
      <c r="D709" s="101"/>
      <c r="E709" s="100"/>
      <c r="F709" s="76"/>
      <c r="G709" s="39"/>
      <c r="H709" s="39"/>
      <c r="I709" s="39"/>
      <c r="J709" s="39"/>
      <c r="K709" s="39"/>
      <c r="L709" s="39"/>
      <c r="M709" s="39"/>
      <c r="N709" s="11"/>
      <c r="O709" s="11"/>
    </row>
    <row r="710">
      <c r="A710" s="96"/>
      <c r="B710" s="97"/>
      <c r="C710" s="98"/>
      <c r="D710" s="101"/>
      <c r="E710" s="100"/>
      <c r="F710" s="76"/>
      <c r="G710" s="39"/>
      <c r="H710" s="39"/>
      <c r="I710" s="39"/>
      <c r="J710" s="39"/>
      <c r="K710" s="39"/>
      <c r="L710" s="39"/>
      <c r="M710" s="39"/>
      <c r="N710" s="11"/>
      <c r="O710" s="11"/>
    </row>
    <row r="711">
      <c r="A711" s="96"/>
      <c r="B711" s="97"/>
      <c r="C711" s="98"/>
      <c r="D711" s="101"/>
      <c r="E711" s="100"/>
      <c r="F711" s="76"/>
      <c r="G711" s="39"/>
      <c r="H711" s="39"/>
      <c r="I711" s="39"/>
      <c r="J711" s="39"/>
      <c r="K711" s="39"/>
      <c r="L711" s="39"/>
      <c r="M711" s="39"/>
      <c r="N711" s="11"/>
      <c r="O711" s="11"/>
    </row>
    <row r="712">
      <c r="A712" s="96"/>
      <c r="B712" s="97"/>
      <c r="C712" s="98"/>
      <c r="D712" s="101"/>
      <c r="E712" s="100"/>
      <c r="F712" s="76"/>
      <c r="G712" s="39"/>
      <c r="H712" s="39"/>
      <c r="I712" s="39"/>
      <c r="J712" s="39"/>
      <c r="K712" s="39"/>
      <c r="L712" s="39"/>
      <c r="M712" s="39"/>
      <c r="N712" s="11"/>
      <c r="O712" s="11"/>
    </row>
    <row r="713">
      <c r="A713" s="96"/>
      <c r="B713" s="97"/>
      <c r="C713" s="98"/>
      <c r="D713" s="101"/>
      <c r="E713" s="100"/>
      <c r="F713" s="76"/>
      <c r="G713" s="39"/>
      <c r="H713" s="39"/>
      <c r="I713" s="39"/>
      <c r="J713" s="39"/>
      <c r="K713" s="39"/>
      <c r="L713" s="39"/>
      <c r="M713" s="39"/>
      <c r="N713" s="11"/>
      <c r="O713" s="11"/>
    </row>
    <row r="714">
      <c r="A714" s="96"/>
      <c r="B714" s="97"/>
      <c r="C714" s="98"/>
      <c r="D714" s="101"/>
      <c r="E714" s="100"/>
      <c r="F714" s="76"/>
      <c r="G714" s="39"/>
      <c r="H714" s="39"/>
      <c r="I714" s="39"/>
      <c r="J714" s="39"/>
      <c r="K714" s="39"/>
      <c r="L714" s="39"/>
      <c r="M714" s="39"/>
      <c r="N714" s="11"/>
      <c r="O714" s="11"/>
    </row>
    <row r="715">
      <c r="A715" s="96"/>
      <c r="B715" s="97"/>
      <c r="C715" s="98"/>
      <c r="D715" s="101"/>
      <c r="E715" s="100"/>
      <c r="F715" s="76"/>
      <c r="G715" s="39"/>
      <c r="H715" s="39"/>
      <c r="I715" s="39"/>
      <c r="J715" s="39"/>
      <c r="K715" s="39"/>
      <c r="L715" s="39"/>
      <c r="M715" s="39"/>
      <c r="N715" s="11"/>
      <c r="O715" s="11"/>
    </row>
    <row r="716">
      <c r="A716" s="96"/>
      <c r="B716" s="97"/>
      <c r="C716" s="98"/>
      <c r="D716" s="101"/>
      <c r="E716" s="100"/>
      <c r="F716" s="76"/>
      <c r="G716" s="39"/>
      <c r="H716" s="39"/>
      <c r="I716" s="39"/>
      <c r="J716" s="39"/>
      <c r="K716" s="39"/>
      <c r="L716" s="39"/>
      <c r="M716" s="39"/>
      <c r="N716" s="11"/>
      <c r="O716" s="11"/>
    </row>
    <row r="717">
      <c r="A717" s="96"/>
      <c r="B717" s="97"/>
      <c r="C717" s="98"/>
      <c r="D717" s="101"/>
      <c r="E717" s="100"/>
      <c r="F717" s="76"/>
      <c r="G717" s="39"/>
      <c r="H717" s="39"/>
      <c r="I717" s="39"/>
      <c r="J717" s="39"/>
      <c r="K717" s="39"/>
      <c r="L717" s="39"/>
      <c r="M717" s="39"/>
      <c r="N717" s="11"/>
      <c r="O717" s="11"/>
    </row>
    <row r="718">
      <c r="A718" s="96"/>
      <c r="B718" s="97"/>
      <c r="C718" s="98"/>
      <c r="D718" s="101"/>
      <c r="E718" s="100"/>
      <c r="F718" s="76"/>
      <c r="G718" s="39"/>
      <c r="H718" s="39"/>
      <c r="I718" s="39"/>
      <c r="J718" s="39"/>
      <c r="K718" s="39"/>
      <c r="L718" s="39"/>
      <c r="M718" s="39"/>
      <c r="N718" s="11"/>
      <c r="O718" s="11"/>
    </row>
    <row r="719">
      <c r="A719" s="96"/>
      <c r="B719" s="97"/>
      <c r="C719" s="98"/>
      <c r="D719" s="101"/>
      <c r="E719" s="100"/>
      <c r="F719" s="76"/>
      <c r="G719" s="39"/>
      <c r="H719" s="39"/>
      <c r="I719" s="39"/>
      <c r="J719" s="39"/>
      <c r="K719" s="39"/>
      <c r="L719" s="39"/>
      <c r="M719" s="39"/>
      <c r="N719" s="11"/>
      <c r="O719" s="11"/>
    </row>
    <row r="720">
      <c r="A720" s="96"/>
      <c r="B720" s="97"/>
      <c r="C720" s="98"/>
      <c r="D720" s="101"/>
      <c r="E720" s="100"/>
      <c r="F720" s="76"/>
      <c r="G720" s="39"/>
      <c r="H720" s="39"/>
      <c r="I720" s="39"/>
      <c r="J720" s="39"/>
      <c r="K720" s="39"/>
      <c r="L720" s="39"/>
      <c r="M720" s="39"/>
      <c r="N720" s="11"/>
      <c r="O720" s="11"/>
    </row>
    <row r="721">
      <c r="A721" s="96"/>
      <c r="B721" s="97"/>
      <c r="C721" s="98"/>
      <c r="D721" s="101"/>
      <c r="E721" s="100"/>
      <c r="F721" s="76"/>
      <c r="G721" s="39"/>
      <c r="H721" s="39"/>
      <c r="I721" s="39"/>
      <c r="J721" s="39"/>
      <c r="K721" s="39"/>
      <c r="L721" s="39"/>
      <c r="M721" s="39"/>
      <c r="N721" s="11"/>
      <c r="O721" s="11"/>
    </row>
    <row r="722">
      <c r="A722" s="96"/>
      <c r="B722" s="97"/>
      <c r="C722" s="98"/>
      <c r="D722" s="101"/>
      <c r="E722" s="100"/>
      <c r="F722" s="76"/>
      <c r="G722" s="39"/>
      <c r="H722" s="39"/>
      <c r="I722" s="39"/>
      <c r="J722" s="39"/>
      <c r="K722" s="39"/>
      <c r="L722" s="39"/>
      <c r="M722" s="39"/>
      <c r="N722" s="11"/>
      <c r="O722" s="11"/>
    </row>
    <row r="723">
      <c r="A723" s="96"/>
      <c r="B723" s="97"/>
      <c r="C723" s="98"/>
      <c r="D723" s="101"/>
      <c r="E723" s="100"/>
      <c r="F723" s="76"/>
      <c r="G723" s="39"/>
      <c r="H723" s="39"/>
      <c r="I723" s="39"/>
      <c r="J723" s="39"/>
      <c r="K723" s="39"/>
      <c r="L723" s="39"/>
      <c r="M723" s="39"/>
      <c r="N723" s="11"/>
      <c r="O723" s="11"/>
    </row>
    <row r="724">
      <c r="A724" s="96"/>
      <c r="B724" s="97"/>
      <c r="C724" s="98"/>
      <c r="D724" s="101"/>
      <c r="E724" s="100"/>
      <c r="F724" s="76"/>
      <c r="G724" s="39"/>
      <c r="H724" s="39"/>
      <c r="I724" s="39"/>
      <c r="J724" s="39"/>
      <c r="K724" s="39"/>
      <c r="L724" s="39"/>
      <c r="M724" s="39"/>
      <c r="N724" s="11"/>
      <c r="O724" s="11"/>
    </row>
    <row r="725">
      <c r="A725" s="96"/>
      <c r="B725" s="97"/>
      <c r="C725" s="98"/>
      <c r="D725" s="101"/>
      <c r="E725" s="100"/>
      <c r="F725" s="76"/>
      <c r="G725" s="39"/>
      <c r="H725" s="39"/>
      <c r="I725" s="39"/>
      <c r="J725" s="39"/>
      <c r="K725" s="39"/>
      <c r="L725" s="39"/>
      <c r="M725" s="39"/>
      <c r="N725" s="11"/>
      <c r="O725" s="11"/>
    </row>
    <row r="726">
      <c r="A726" s="96"/>
      <c r="B726" s="97"/>
      <c r="C726" s="98"/>
      <c r="D726" s="101"/>
      <c r="E726" s="100"/>
      <c r="F726" s="76"/>
      <c r="G726" s="39"/>
      <c r="H726" s="39"/>
      <c r="I726" s="39"/>
      <c r="J726" s="39"/>
      <c r="K726" s="39"/>
      <c r="L726" s="39"/>
      <c r="M726" s="39"/>
      <c r="N726" s="11"/>
      <c r="O726" s="11"/>
    </row>
    <row r="727">
      <c r="A727" s="96"/>
      <c r="B727" s="97"/>
      <c r="C727" s="98"/>
      <c r="D727" s="101"/>
      <c r="E727" s="100"/>
      <c r="F727" s="76"/>
      <c r="G727" s="39"/>
      <c r="H727" s="39"/>
      <c r="I727" s="39"/>
      <c r="J727" s="39"/>
      <c r="K727" s="39"/>
      <c r="L727" s="39"/>
      <c r="M727" s="39"/>
      <c r="N727" s="11"/>
      <c r="O727" s="11"/>
    </row>
    <row r="728">
      <c r="A728" s="96"/>
      <c r="B728" s="97"/>
      <c r="C728" s="98"/>
      <c r="D728" s="101"/>
      <c r="E728" s="100"/>
      <c r="F728" s="76"/>
      <c r="G728" s="39"/>
      <c r="H728" s="39"/>
      <c r="I728" s="39"/>
      <c r="J728" s="39"/>
      <c r="K728" s="39"/>
      <c r="L728" s="39"/>
      <c r="M728" s="39"/>
      <c r="N728" s="11"/>
      <c r="O728" s="11"/>
    </row>
    <row r="729">
      <c r="A729" s="96"/>
      <c r="B729" s="97"/>
      <c r="C729" s="98"/>
      <c r="D729" s="101"/>
      <c r="E729" s="100"/>
      <c r="F729" s="76"/>
      <c r="G729" s="39"/>
      <c r="H729" s="39"/>
      <c r="I729" s="39"/>
      <c r="J729" s="39"/>
      <c r="K729" s="39"/>
      <c r="L729" s="39"/>
      <c r="M729" s="39"/>
      <c r="N729" s="11"/>
      <c r="O729" s="11"/>
    </row>
    <row r="730">
      <c r="A730" s="96"/>
      <c r="B730" s="97"/>
      <c r="C730" s="98"/>
      <c r="D730" s="101"/>
      <c r="E730" s="100"/>
      <c r="F730" s="76"/>
      <c r="G730" s="39"/>
      <c r="H730" s="39"/>
      <c r="I730" s="39"/>
      <c r="J730" s="39"/>
      <c r="K730" s="39"/>
      <c r="L730" s="39"/>
      <c r="M730" s="39"/>
      <c r="N730" s="11"/>
      <c r="O730" s="11"/>
    </row>
    <row r="731">
      <c r="A731" s="96"/>
      <c r="B731" s="97"/>
      <c r="C731" s="98"/>
      <c r="D731" s="101"/>
      <c r="E731" s="100"/>
      <c r="F731" s="76"/>
      <c r="G731" s="39"/>
      <c r="H731" s="39"/>
      <c r="I731" s="39"/>
      <c r="J731" s="39"/>
      <c r="K731" s="39"/>
      <c r="L731" s="39"/>
      <c r="M731" s="39"/>
      <c r="N731" s="11"/>
      <c r="O731" s="11"/>
    </row>
    <row r="732">
      <c r="A732" s="96"/>
      <c r="B732" s="97"/>
      <c r="C732" s="98"/>
      <c r="D732" s="101"/>
      <c r="E732" s="100"/>
      <c r="F732" s="76"/>
      <c r="G732" s="39"/>
      <c r="H732" s="39"/>
      <c r="I732" s="39"/>
      <c r="J732" s="39"/>
      <c r="K732" s="39"/>
      <c r="L732" s="39"/>
      <c r="M732" s="39"/>
      <c r="N732" s="11"/>
      <c r="O732" s="11"/>
    </row>
    <row r="733">
      <c r="A733" s="96"/>
      <c r="B733" s="97"/>
      <c r="C733" s="98"/>
      <c r="D733" s="101"/>
      <c r="E733" s="100"/>
      <c r="F733" s="76"/>
      <c r="G733" s="39"/>
      <c r="H733" s="39"/>
      <c r="I733" s="39"/>
      <c r="J733" s="39"/>
      <c r="K733" s="39"/>
      <c r="L733" s="39"/>
      <c r="M733" s="39"/>
      <c r="N733" s="11"/>
      <c r="O733" s="11"/>
    </row>
    <row r="734">
      <c r="A734" s="96"/>
      <c r="B734" s="97"/>
      <c r="C734" s="98"/>
      <c r="D734" s="101"/>
      <c r="E734" s="100"/>
      <c r="F734" s="76"/>
      <c r="G734" s="39"/>
      <c r="H734" s="39"/>
      <c r="I734" s="39"/>
      <c r="J734" s="39"/>
      <c r="K734" s="39"/>
      <c r="L734" s="39"/>
      <c r="M734" s="39"/>
      <c r="N734" s="11"/>
      <c r="O734" s="11"/>
    </row>
    <row r="735">
      <c r="A735" s="96"/>
      <c r="B735" s="97"/>
      <c r="C735" s="98"/>
      <c r="D735" s="101"/>
      <c r="E735" s="100"/>
      <c r="F735" s="76"/>
      <c r="G735" s="39"/>
      <c r="H735" s="39"/>
      <c r="I735" s="39"/>
      <c r="J735" s="39"/>
      <c r="K735" s="39"/>
      <c r="L735" s="39"/>
      <c r="M735" s="39"/>
      <c r="N735" s="11"/>
      <c r="O735" s="11"/>
    </row>
    <row r="736">
      <c r="A736" s="96"/>
      <c r="B736" s="97"/>
      <c r="C736" s="98"/>
      <c r="D736" s="101"/>
      <c r="E736" s="100"/>
      <c r="F736" s="76"/>
      <c r="G736" s="39"/>
      <c r="H736" s="39"/>
      <c r="I736" s="39"/>
      <c r="J736" s="39"/>
      <c r="K736" s="39"/>
      <c r="L736" s="39"/>
      <c r="M736" s="39"/>
      <c r="N736" s="11"/>
      <c r="O736" s="11"/>
    </row>
    <row r="737">
      <c r="A737" s="96"/>
      <c r="B737" s="97"/>
      <c r="C737" s="98"/>
      <c r="D737" s="101"/>
      <c r="E737" s="100"/>
      <c r="F737" s="76"/>
      <c r="G737" s="39"/>
      <c r="H737" s="39"/>
      <c r="I737" s="39"/>
      <c r="J737" s="39"/>
      <c r="K737" s="39"/>
      <c r="L737" s="39"/>
      <c r="M737" s="39"/>
      <c r="N737" s="11"/>
      <c r="O737" s="11"/>
    </row>
    <row r="738">
      <c r="A738" s="96"/>
      <c r="B738" s="97"/>
      <c r="C738" s="98"/>
      <c r="D738" s="101"/>
      <c r="E738" s="100"/>
      <c r="F738" s="76"/>
      <c r="G738" s="39"/>
      <c r="H738" s="39"/>
      <c r="I738" s="39"/>
      <c r="J738" s="39"/>
      <c r="K738" s="39"/>
      <c r="L738" s="39"/>
      <c r="M738" s="39"/>
      <c r="N738" s="11"/>
      <c r="O738" s="11"/>
    </row>
    <row r="739">
      <c r="A739" s="96"/>
      <c r="B739" s="97"/>
      <c r="C739" s="98"/>
      <c r="D739" s="101"/>
      <c r="E739" s="100"/>
      <c r="F739" s="76"/>
      <c r="G739" s="39"/>
      <c r="H739" s="39"/>
      <c r="I739" s="39"/>
      <c r="J739" s="39"/>
      <c r="K739" s="39"/>
      <c r="L739" s="39"/>
      <c r="M739" s="39"/>
      <c r="N739" s="11"/>
      <c r="O739" s="11"/>
    </row>
    <row r="740">
      <c r="A740" s="96"/>
      <c r="B740" s="97"/>
      <c r="C740" s="98"/>
      <c r="D740" s="101"/>
      <c r="E740" s="100"/>
      <c r="F740" s="76"/>
      <c r="G740" s="39"/>
      <c r="H740" s="39"/>
      <c r="I740" s="39"/>
      <c r="J740" s="39"/>
      <c r="K740" s="39"/>
      <c r="L740" s="39"/>
      <c r="M740" s="39"/>
      <c r="N740" s="11"/>
      <c r="O740" s="11"/>
    </row>
    <row r="741">
      <c r="A741" s="96"/>
      <c r="B741" s="97"/>
      <c r="C741" s="98"/>
      <c r="D741" s="101"/>
      <c r="E741" s="100"/>
      <c r="F741" s="76"/>
      <c r="G741" s="39"/>
      <c r="H741" s="39"/>
      <c r="I741" s="39"/>
      <c r="J741" s="39"/>
      <c r="K741" s="39"/>
      <c r="L741" s="39"/>
      <c r="M741" s="39"/>
      <c r="N741" s="11"/>
      <c r="O741" s="11"/>
    </row>
    <row r="742">
      <c r="A742" s="96"/>
      <c r="B742" s="97"/>
      <c r="C742" s="98"/>
      <c r="D742" s="101"/>
      <c r="E742" s="100"/>
      <c r="F742" s="76"/>
      <c r="G742" s="39"/>
      <c r="H742" s="39"/>
      <c r="I742" s="39"/>
      <c r="J742" s="39"/>
      <c r="K742" s="39"/>
      <c r="L742" s="39"/>
      <c r="M742" s="39"/>
      <c r="N742" s="11"/>
      <c r="O742" s="11"/>
    </row>
    <row r="743">
      <c r="A743" s="96"/>
      <c r="B743" s="97"/>
      <c r="C743" s="98"/>
      <c r="D743" s="101"/>
      <c r="E743" s="100"/>
      <c r="F743" s="76"/>
      <c r="G743" s="39"/>
      <c r="H743" s="39"/>
      <c r="I743" s="39"/>
      <c r="J743" s="39"/>
      <c r="K743" s="39"/>
      <c r="L743" s="39"/>
      <c r="M743" s="39"/>
      <c r="N743" s="11"/>
      <c r="O743" s="11"/>
    </row>
    <row r="744">
      <c r="A744" s="96"/>
      <c r="B744" s="97"/>
      <c r="C744" s="98"/>
      <c r="D744" s="101"/>
      <c r="E744" s="100"/>
      <c r="F744" s="76"/>
      <c r="G744" s="39"/>
      <c r="H744" s="39"/>
      <c r="I744" s="39"/>
      <c r="J744" s="39"/>
      <c r="K744" s="39"/>
      <c r="L744" s="39"/>
      <c r="M744" s="39"/>
      <c r="N744" s="11"/>
      <c r="O744" s="11"/>
    </row>
    <row r="745">
      <c r="A745" s="96"/>
      <c r="B745" s="97"/>
      <c r="C745" s="98"/>
      <c r="D745" s="101"/>
      <c r="E745" s="100"/>
      <c r="F745" s="76"/>
      <c r="G745" s="39"/>
      <c r="H745" s="39"/>
      <c r="I745" s="39"/>
      <c r="J745" s="39"/>
      <c r="K745" s="39"/>
      <c r="L745" s="39"/>
      <c r="M745" s="39"/>
      <c r="N745" s="11"/>
      <c r="O745" s="11"/>
    </row>
    <row r="746">
      <c r="A746" s="96"/>
      <c r="B746" s="97"/>
      <c r="C746" s="98"/>
      <c r="D746" s="101"/>
      <c r="E746" s="100"/>
      <c r="F746" s="76"/>
      <c r="G746" s="39"/>
      <c r="H746" s="39"/>
      <c r="I746" s="39"/>
      <c r="J746" s="39"/>
      <c r="K746" s="39"/>
      <c r="L746" s="39"/>
      <c r="M746" s="39"/>
      <c r="N746" s="11"/>
      <c r="O746" s="11"/>
    </row>
    <row r="747">
      <c r="A747" s="96"/>
      <c r="B747" s="97"/>
      <c r="C747" s="98"/>
      <c r="D747" s="101"/>
      <c r="E747" s="100"/>
      <c r="F747" s="76"/>
      <c r="G747" s="39"/>
      <c r="H747" s="39"/>
      <c r="I747" s="39"/>
      <c r="J747" s="39"/>
      <c r="K747" s="39"/>
      <c r="L747" s="39"/>
      <c r="M747" s="39"/>
      <c r="N747" s="11"/>
      <c r="O747" s="11"/>
    </row>
    <row r="748">
      <c r="A748" s="96"/>
      <c r="B748" s="97"/>
      <c r="C748" s="98"/>
      <c r="D748" s="101"/>
      <c r="E748" s="100"/>
      <c r="F748" s="76"/>
      <c r="G748" s="39"/>
      <c r="H748" s="39"/>
      <c r="I748" s="39"/>
      <c r="J748" s="39"/>
      <c r="K748" s="39"/>
      <c r="L748" s="39"/>
      <c r="M748" s="39"/>
      <c r="N748" s="11"/>
      <c r="O748" s="11"/>
    </row>
    <row r="749">
      <c r="A749" s="96"/>
      <c r="B749" s="97"/>
      <c r="C749" s="98"/>
      <c r="D749" s="101"/>
      <c r="E749" s="100"/>
      <c r="F749" s="76"/>
      <c r="G749" s="39"/>
      <c r="H749" s="39"/>
      <c r="I749" s="39"/>
      <c r="J749" s="39"/>
      <c r="K749" s="39"/>
      <c r="L749" s="39"/>
      <c r="M749" s="39"/>
      <c r="N749" s="11"/>
      <c r="O749" s="11"/>
    </row>
    <row r="750">
      <c r="A750" s="96"/>
      <c r="B750" s="97"/>
      <c r="C750" s="98"/>
      <c r="D750" s="101"/>
      <c r="E750" s="100"/>
      <c r="F750" s="76"/>
      <c r="G750" s="39"/>
      <c r="H750" s="39"/>
      <c r="I750" s="39"/>
      <c r="J750" s="39"/>
      <c r="K750" s="39"/>
      <c r="L750" s="39"/>
      <c r="M750" s="39"/>
      <c r="N750" s="11"/>
      <c r="O750" s="11"/>
    </row>
    <row r="751">
      <c r="A751" s="96"/>
      <c r="B751" s="97"/>
      <c r="C751" s="98"/>
      <c r="D751" s="101"/>
      <c r="E751" s="100"/>
      <c r="F751" s="76"/>
      <c r="G751" s="39"/>
      <c r="H751" s="39"/>
      <c r="I751" s="39"/>
      <c r="J751" s="39"/>
      <c r="K751" s="39"/>
      <c r="L751" s="39"/>
      <c r="M751" s="39"/>
      <c r="N751" s="11"/>
      <c r="O751" s="11"/>
    </row>
    <row r="752">
      <c r="A752" s="96"/>
      <c r="B752" s="97"/>
      <c r="C752" s="98"/>
      <c r="D752" s="101"/>
      <c r="E752" s="100"/>
      <c r="F752" s="76"/>
      <c r="G752" s="39"/>
      <c r="H752" s="39"/>
      <c r="I752" s="39"/>
      <c r="J752" s="39"/>
      <c r="K752" s="39"/>
      <c r="L752" s="39"/>
      <c r="M752" s="39"/>
      <c r="N752" s="11"/>
      <c r="O752" s="11"/>
    </row>
    <row r="753">
      <c r="A753" s="96"/>
      <c r="B753" s="97"/>
      <c r="C753" s="98"/>
      <c r="D753" s="101"/>
      <c r="E753" s="100"/>
      <c r="F753" s="76"/>
      <c r="G753" s="39"/>
      <c r="H753" s="39"/>
      <c r="I753" s="39"/>
      <c r="J753" s="39"/>
      <c r="K753" s="39"/>
      <c r="L753" s="39"/>
      <c r="M753" s="39"/>
      <c r="N753" s="11"/>
      <c r="O753" s="11"/>
    </row>
    <row r="754">
      <c r="A754" s="96"/>
      <c r="B754" s="97"/>
      <c r="C754" s="98"/>
      <c r="D754" s="101"/>
      <c r="E754" s="100"/>
      <c r="F754" s="76"/>
      <c r="G754" s="39"/>
      <c r="H754" s="39"/>
      <c r="I754" s="39"/>
      <c r="J754" s="39"/>
      <c r="K754" s="39"/>
      <c r="L754" s="39"/>
      <c r="M754" s="39"/>
      <c r="N754" s="11"/>
      <c r="O754" s="11"/>
    </row>
    <row r="755">
      <c r="A755" s="96"/>
      <c r="B755" s="97"/>
      <c r="C755" s="98"/>
      <c r="D755" s="101"/>
      <c r="E755" s="100"/>
      <c r="F755" s="76"/>
      <c r="G755" s="39"/>
      <c r="H755" s="39"/>
      <c r="I755" s="39"/>
      <c r="J755" s="39"/>
      <c r="K755" s="39"/>
      <c r="L755" s="39"/>
      <c r="M755" s="39"/>
      <c r="N755" s="11"/>
      <c r="O755" s="11"/>
    </row>
    <row r="756">
      <c r="A756" s="96"/>
      <c r="B756" s="97"/>
      <c r="C756" s="98"/>
      <c r="D756" s="101"/>
      <c r="E756" s="100"/>
      <c r="F756" s="76"/>
      <c r="G756" s="39"/>
      <c r="H756" s="39"/>
      <c r="I756" s="39"/>
      <c r="J756" s="39"/>
      <c r="K756" s="39"/>
      <c r="L756" s="39"/>
      <c r="M756" s="39"/>
      <c r="N756" s="11"/>
      <c r="O756" s="11"/>
    </row>
    <row r="757">
      <c r="A757" s="96"/>
      <c r="B757" s="97"/>
      <c r="C757" s="98"/>
      <c r="D757" s="101"/>
      <c r="E757" s="100"/>
      <c r="F757" s="76"/>
      <c r="G757" s="39"/>
      <c r="H757" s="39"/>
      <c r="I757" s="39"/>
      <c r="J757" s="39"/>
      <c r="K757" s="39"/>
      <c r="L757" s="39"/>
      <c r="M757" s="39"/>
      <c r="N757" s="11"/>
      <c r="O757" s="11"/>
    </row>
    <row r="758">
      <c r="A758" s="96"/>
      <c r="B758" s="97"/>
      <c r="C758" s="98"/>
      <c r="D758" s="101"/>
      <c r="E758" s="100"/>
      <c r="F758" s="76"/>
      <c r="G758" s="39"/>
      <c r="H758" s="39"/>
      <c r="I758" s="39"/>
      <c r="J758" s="39"/>
      <c r="K758" s="39"/>
      <c r="L758" s="39"/>
      <c r="M758" s="39"/>
      <c r="N758" s="11"/>
      <c r="O758" s="11"/>
    </row>
    <row r="759">
      <c r="A759" s="96"/>
      <c r="B759" s="97"/>
      <c r="C759" s="98"/>
      <c r="D759" s="101"/>
      <c r="E759" s="100"/>
      <c r="F759" s="76"/>
      <c r="G759" s="39"/>
      <c r="H759" s="39"/>
      <c r="I759" s="39"/>
      <c r="J759" s="39"/>
      <c r="K759" s="39"/>
      <c r="L759" s="39"/>
      <c r="M759" s="39"/>
      <c r="N759" s="11"/>
      <c r="O759" s="11"/>
    </row>
    <row r="760">
      <c r="A760" s="96"/>
      <c r="B760" s="97"/>
      <c r="C760" s="98"/>
      <c r="D760" s="101"/>
      <c r="E760" s="100"/>
      <c r="F760" s="76"/>
      <c r="G760" s="39"/>
      <c r="H760" s="39"/>
      <c r="I760" s="39"/>
      <c r="J760" s="39"/>
      <c r="K760" s="39"/>
      <c r="L760" s="39"/>
      <c r="M760" s="39"/>
      <c r="N760" s="11"/>
      <c r="O760" s="11"/>
    </row>
    <row r="761">
      <c r="A761" s="96"/>
      <c r="B761" s="97"/>
      <c r="C761" s="98"/>
      <c r="D761" s="101"/>
      <c r="E761" s="100"/>
      <c r="F761" s="76"/>
      <c r="G761" s="39"/>
      <c r="H761" s="39"/>
      <c r="I761" s="39"/>
      <c r="J761" s="39"/>
      <c r="K761" s="39"/>
      <c r="L761" s="39"/>
      <c r="M761" s="39"/>
      <c r="N761" s="11"/>
      <c r="O761" s="11"/>
    </row>
    <row r="762">
      <c r="A762" s="96"/>
      <c r="B762" s="97"/>
      <c r="C762" s="98"/>
      <c r="D762" s="101"/>
      <c r="E762" s="100"/>
      <c r="F762" s="76"/>
      <c r="G762" s="39"/>
      <c r="H762" s="39"/>
      <c r="I762" s="39"/>
      <c r="J762" s="39"/>
      <c r="K762" s="39"/>
      <c r="L762" s="39"/>
      <c r="M762" s="39"/>
      <c r="N762" s="11"/>
      <c r="O762" s="11"/>
    </row>
    <row r="763">
      <c r="A763" s="96"/>
      <c r="B763" s="97"/>
      <c r="C763" s="98"/>
      <c r="D763" s="101"/>
      <c r="E763" s="100"/>
      <c r="F763" s="76"/>
      <c r="G763" s="39"/>
      <c r="H763" s="39"/>
      <c r="I763" s="39"/>
      <c r="J763" s="39"/>
      <c r="K763" s="39"/>
      <c r="L763" s="39"/>
      <c r="M763" s="39"/>
      <c r="N763" s="11"/>
      <c r="O763" s="11"/>
    </row>
    <row r="764">
      <c r="A764" s="96"/>
      <c r="B764" s="97"/>
      <c r="C764" s="98"/>
      <c r="D764" s="101"/>
      <c r="E764" s="100"/>
      <c r="F764" s="76"/>
      <c r="G764" s="39"/>
      <c r="H764" s="39"/>
      <c r="I764" s="39"/>
      <c r="J764" s="39"/>
      <c r="K764" s="39"/>
      <c r="L764" s="39"/>
      <c r="M764" s="39"/>
      <c r="N764" s="11"/>
      <c r="O764" s="11"/>
    </row>
    <row r="765">
      <c r="A765" s="96"/>
      <c r="B765" s="97"/>
      <c r="C765" s="98"/>
      <c r="D765" s="101"/>
      <c r="E765" s="100"/>
      <c r="F765" s="76"/>
      <c r="G765" s="39"/>
      <c r="H765" s="39"/>
      <c r="I765" s="39"/>
      <c r="J765" s="39"/>
      <c r="K765" s="39"/>
      <c r="L765" s="39"/>
      <c r="M765" s="39"/>
      <c r="N765" s="11"/>
      <c r="O765" s="11"/>
    </row>
    <row r="766">
      <c r="A766" s="96"/>
      <c r="B766" s="97"/>
      <c r="C766" s="98"/>
      <c r="D766" s="101"/>
      <c r="E766" s="100"/>
      <c r="F766" s="76"/>
      <c r="G766" s="39"/>
      <c r="H766" s="39"/>
      <c r="I766" s="39"/>
      <c r="J766" s="39"/>
      <c r="K766" s="39"/>
      <c r="L766" s="39"/>
      <c r="M766" s="39"/>
      <c r="N766" s="11"/>
      <c r="O766" s="11"/>
    </row>
    <row r="767">
      <c r="A767" s="96"/>
      <c r="B767" s="97"/>
      <c r="C767" s="98"/>
      <c r="D767" s="101"/>
      <c r="E767" s="100"/>
      <c r="F767" s="76"/>
      <c r="G767" s="39"/>
      <c r="H767" s="39"/>
      <c r="I767" s="39"/>
      <c r="J767" s="39"/>
      <c r="K767" s="39"/>
      <c r="L767" s="39"/>
      <c r="M767" s="39"/>
      <c r="N767" s="11"/>
      <c r="O767" s="11"/>
    </row>
    <row r="768">
      <c r="A768" s="96"/>
      <c r="B768" s="97"/>
      <c r="C768" s="98"/>
      <c r="D768" s="101"/>
      <c r="E768" s="100"/>
      <c r="F768" s="76"/>
      <c r="G768" s="39"/>
      <c r="H768" s="39"/>
      <c r="I768" s="39"/>
      <c r="J768" s="39"/>
      <c r="K768" s="39"/>
      <c r="L768" s="39"/>
      <c r="M768" s="39"/>
      <c r="N768" s="11"/>
      <c r="O768" s="11"/>
    </row>
    <row r="769">
      <c r="A769" s="96"/>
      <c r="B769" s="97"/>
      <c r="C769" s="98"/>
      <c r="D769" s="101"/>
      <c r="E769" s="100"/>
      <c r="F769" s="76"/>
      <c r="G769" s="39"/>
      <c r="H769" s="39"/>
      <c r="I769" s="39"/>
      <c r="J769" s="39"/>
      <c r="K769" s="39"/>
      <c r="L769" s="39"/>
      <c r="M769" s="39"/>
      <c r="N769" s="11"/>
      <c r="O769" s="11"/>
    </row>
    <row r="770">
      <c r="A770" s="96"/>
      <c r="B770" s="97"/>
      <c r="C770" s="98"/>
      <c r="D770" s="101"/>
      <c r="E770" s="100"/>
      <c r="F770" s="76"/>
      <c r="G770" s="39"/>
      <c r="H770" s="39"/>
      <c r="I770" s="39"/>
      <c r="J770" s="39"/>
      <c r="K770" s="39"/>
      <c r="L770" s="39"/>
      <c r="M770" s="39"/>
      <c r="N770" s="11"/>
      <c r="O770" s="11"/>
    </row>
    <row r="771">
      <c r="A771" s="96"/>
      <c r="B771" s="97"/>
      <c r="C771" s="98"/>
      <c r="D771" s="101"/>
      <c r="E771" s="100"/>
      <c r="F771" s="76"/>
      <c r="G771" s="39"/>
      <c r="H771" s="39"/>
      <c r="I771" s="39"/>
      <c r="J771" s="39"/>
      <c r="K771" s="39"/>
      <c r="L771" s="39"/>
      <c r="M771" s="39"/>
      <c r="N771" s="11"/>
      <c r="O771" s="11"/>
    </row>
    <row r="772">
      <c r="A772" s="96"/>
      <c r="B772" s="97"/>
      <c r="C772" s="98"/>
      <c r="D772" s="101"/>
      <c r="E772" s="100"/>
      <c r="F772" s="76"/>
      <c r="G772" s="39"/>
      <c r="H772" s="39"/>
      <c r="I772" s="39"/>
      <c r="J772" s="39"/>
      <c r="K772" s="39"/>
      <c r="L772" s="39"/>
      <c r="M772" s="39"/>
      <c r="N772" s="11"/>
      <c r="O772" s="11"/>
    </row>
    <row r="773">
      <c r="A773" s="96"/>
      <c r="B773" s="97"/>
      <c r="C773" s="98"/>
      <c r="D773" s="101"/>
      <c r="E773" s="100"/>
      <c r="F773" s="76"/>
      <c r="G773" s="39"/>
      <c r="H773" s="39"/>
      <c r="I773" s="39"/>
      <c r="J773" s="39"/>
      <c r="K773" s="39"/>
      <c r="L773" s="39"/>
      <c r="M773" s="39"/>
      <c r="N773" s="11"/>
      <c r="O773" s="11"/>
    </row>
    <row r="774">
      <c r="A774" s="96"/>
      <c r="B774" s="97"/>
      <c r="C774" s="98"/>
      <c r="D774" s="101"/>
      <c r="E774" s="100"/>
      <c r="F774" s="76"/>
      <c r="G774" s="39"/>
      <c r="H774" s="39"/>
      <c r="I774" s="39"/>
      <c r="J774" s="39"/>
      <c r="K774" s="39"/>
      <c r="L774" s="39"/>
      <c r="M774" s="39"/>
      <c r="N774" s="11"/>
      <c r="O774" s="11"/>
    </row>
    <row r="775">
      <c r="A775" s="96"/>
      <c r="B775" s="97"/>
      <c r="C775" s="98"/>
      <c r="D775" s="101"/>
      <c r="E775" s="100"/>
      <c r="F775" s="76"/>
      <c r="G775" s="39"/>
      <c r="H775" s="39"/>
      <c r="I775" s="39"/>
      <c r="J775" s="39"/>
      <c r="K775" s="39"/>
      <c r="L775" s="39"/>
      <c r="M775" s="39"/>
      <c r="N775" s="11"/>
      <c r="O775" s="11"/>
    </row>
    <row r="776">
      <c r="A776" s="96"/>
      <c r="B776" s="97"/>
      <c r="C776" s="98"/>
      <c r="D776" s="101"/>
      <c r="E776" s="100"/>
      <c r="F776" s="76"/>
      <c r="G776" s="39"/>
      <c r="H776" s="39"/>
      <c r="I776" s="39"/>
      <c r="J776" s="39"/>
      <c r="K776" s="39"/>
      <c r="L776" s="39"/>
      <c r="M776" s="39"/>
      <c r="N776" s="11"/>
      <c r="O776" s="11"/>
    </row>
    <row r="777">
      <c r="A777" s="96"/>
      <c r="B777" s="97"/>
      <c r="C777" s="98"/>
      <c r="D777" s="101"/>
      <c r="E777" s="100"/>
      <c r="F777" s="76"/>
      <c r="G777" s="39"/>
      <c r="H777" s="39"/>
      <c r="I777" s="39"/>
      <c r="J777" s="39"/>
      <c r="K777" s="39"/>
      <c r="L777" s="39"/>
      <c r="M777" s="39"/>
      <c r="N777" s="11"/>
      <c r="O777" s="11"/>
    </row>
    <row r="778">
      <c r="A778" s="96"/>
      <c r="B778" s="97"/>
      <c r="C778" s="98"/>
      <c r="D778" s="101"/>
      <c r="E778" s="100"/>
      <c r="F778" s="76"/>
      <c r="G778" s="39"/>
      <c r="H778" s="39"/>
      <c r="I778" s="39"/>
      <c r="J778" s="39"/>
      <c r="K778" s="39"/>
      <c r="L778" s="39"/>
      <c r="M778" s="39"/>
      <c r="N778" s="11"/>
      <c r="O778" s="11"/>
    </row>
    <row r="779">
      <c r="A779" s="96"/>
      <c r="B779" s="97"/>
      <c r="C779" s="98"/>
      <c r="D779" s="101"/>
      <c r="E779" s="100"/>
      <c r="F779" s="76"/>
      <c r="G779" s="39"/>
      <c r="H779" s="39"/>
      <c r="I779" s="39"/>
      <c r="J779" s="39"/>
      <c r="K779" s="39"/>
      <c r="L779" s="39"/>
      <c r="M779" s="39"/>
      <c r="N779" s="11"/>
      <c r="O779" s="11"/>
    </row>
    <row r="780">
      <c r="A780" s="96"/>
      <c r="B780" s="97"/>
      <c r="C780" s="98"/>
      <c r="D780" s="101"/>
      <c r="E780" s="100"/>
      <c r="F780" s="76"/>
      <c r="G780" s="39"/>
      <c r="H780" s="39"/>
      <c r="I780" s="39"/>
      <c r="J780" s="39"/>
      <c r="K780" s="39"/>
      <c r="L780" s="39"/>
      <c r="M780" s="39"/>
      <c r="N780" s="11"/>
      <c r="O780" s="11"/>
    </row>
    <row r="781">
      <c r="A781" s="96"/>
      <c r="B781" s="97"/>
      <c r="C781" s="98"/>
      <c r="D781" s="101"/>
      <c r="E781" s="100"/>
      <c r="F781" s="76"/>
      <c r="G781" s="39"/>
      <c r="H781" s="39"/>
      <c r="I781" s="39"/>
      <c r="J781" s="39"/>
      <c r="K781" s="39"/>
      <c r="L781" s="39"/>
      <c r="M781" s="39"/>
      <c r="N781" s="11"/>
      <c r="O781" s="11"/>
    </row>
    <row r="782">
      <c r="A782" s="96"/>
      <c r="B782" s="97"/>
      <c r="C782" s="98"/>
      <c r="D782" s="101"/>
      <c r="E782" s="100"/>
      <c r="F782" s="76"/>
      <c r="G782" s="39"/>
      <c r="H782" s="39"/>
      <c r="I782" s="39"/>
      <c r="J782" s="39"/>
      <c r="K782" s="39"/>
      <c r="L782" s="39"/>
      <c r="M782" s="39"/>
      <c r="N782" s="11"/>
      <c r="O782" s="11"/>
    </row>
    <row r="783">
      <c r="A783" s="96"/>
      <c r="B783" s="97"/>
      <c r="C783" s="98"/>
      <c r="D783" s="101"/>
      <c r="E783" s="100"/>
      <c r="F783" s="76"/>
      <c r="G783" s="39"/>
      <c r="H783" s="39"/>
      <c r="I783" s="39"/>
      <c r="J783" s="39"/>
      <c r="K783" s="39"/>
      <c r="L783" s="39"/>
      <c r="M783" s="39"/>
      <c r="N783" s="11"/>
      <c r="O783" s="11"/>
    </row>
    <row r="784">
      <c r="A784" s="96"/>
      <c r="B784" s="97"/>
      <c r="C784" s="98"/>
      <c r="D784" s="101"/>
      <c r="E784" s="100"/>
      <c r="F784" s="76"/>
      <c r="G784" s="39"/>
      <c r="H784" s="39"/>
      <c r="I784" s="39"/>
      <c r="J784" s="39"/>
      <c r="K784" s="39"/>
      <c r="L784" s="39"/>
      <c r="M784" s="39"/>
      <c r="N784" s="11"/>
      <c r="O784" s="11"/>
    </row>
    <row r="785">
      <c r="A785" s="96"/>
      <c r="B785" s="97"/>
      <c r="C785" s="98"/>
      <c r="D785" s="101"/>
      <c r="E785" s="100"/>
      <c r="F785" s="76"/>
      <c r="G785" s="39"/>
      <c r="H785" s="39"/>
      <c r="I785" s="39"/>
      <c r="J785" s="39"/>
      <c r="K785" s="39"/>
      <c r="L785" s="39"/>
      <c r="M785" s="39"/>
      <c r="N785" s="11"/>
      <c r="O785" s="11"/>
    </row>
    <row r="786">
      <c r="A786" s="96"/>
      <c r="B786" s="97"/>
      <c r="C786" s="98"/>
      <c r="D786" s="101"/>
      <c r="E786" s="100"/>
      <c r="F786" s="76"/>
      <c r="G786" s="39"/>
      <c r="H786" s="39"/>
      <c r="I786" s="39"/>
      <c r="J786" s="39"/>
      <c r="K786" s="39"/>
      <c r="L786" s="39"/>
      <c r="M786" s="39"/>
      <c r="N786" s="11"/>
      <c r="O786" s="11"/>
    </row>
    <row r="787">
      <c r="A787" s="96"/>
      <c r="B787" s="97"/>
      <c r="C787" s="98"/>
      <c r="D787" s="101"/>
      <c r="E787" s="100"/>
      <c r="F787" s="76"/>
      <c r="G787" s="39"/>
      <c r="H787" s="39"/>
      <c r="I787" s="39"/>
      <c r="J787" s="39"/>
      <c r="K787" s="39"/>
      <c r="L787" s="39"/>
      <c r="M787" s="39"/>
      <c r="N787" s="11"/>
      <c r="O787" s="11"/>
    </row>
    <row r="788">
      <c r="A788" s="96"/>
      <c r="B788" s="97"/>
      <c r="C788" s="98"/>
      <c r="D788" s="101"/>
      <c r="E788" s="100"/>
      <c r="F788" s="76"/>
      <c r="G788" s="39"/>
      <c r="H788" s="39"/>
      <c r="I788" s="39"/>
      <c r="J788" s="39"/>
      <c r="K788" s="39"/>
      <c r="L788" s="39"/>
      <c r="M788" s="39"/>
      <c r="N788" s="11"/>
      <c r="O788" s="11"/>
    </row>
    <row r="789">
      <c r="A789" s="96"/>
      <c r="B789" s="97"/>
      <c r="C789" s="98"/>
      <c r="D789" s="101"/>
      <c r="E789" s="100"/>
      <c r="F789" s="76"/>
      <c r="G789" s="39"/>
      <c r="H789" s="39"/>
      <c r="I789" s="39"/>
      <c r="J789" s="39"/>
      <c r="K789" s="39"/>
      <c r="L789" s="39"/>
      <c r="M789" s="39"/>
      <c r="N789" s="11"/>
      <c r="O789" s="11"/>
    </row>
    <row r="790">
      <c r="A790" s="96"/>
      <c r="B790" s="97"/>
      <c r="C790" s="98"/>
      <c r="D790" s="101"/>
      <c r="E790" s="100"/>
      <c r="F790" s="76"/>
      <c r="G790" s="39"/>
      <c r="H790" s="39"/>
      <c r="I790" s="39"/>
      <c r="J790" s="39"/>
      <c r="K790" s="39"/>
      <c r="L790" s="39"/>
      <c r="M790" s="39"/>
      <c r="N790" s="11"/>
      <c r="O790" s="11"/>
    </row>
    <row r="791">
      <c r="A791" s="96"/>
      <c r="B791" s="97"/>
      <c r="C791" s="98"/>
      <c r="D791" s="101"/>
      <c r="E791" s="100"/>
      <c r="F791" s="76"/>
      <c r="G791" s="39"/>
      <c r="H791" s="39"/>
      <c r="I791" s="39"/>
      <c r="J791" s="39"/>
      <c r="K791" s="39"/>
      <c r="L791" s="39"/>
      <c r="M791" s="39"/>
      <c r="N791" s="11"/>
      <c r="O791" s="11"/>
    </row>
    <row r="792">
      <c r="A792" s="96"/>
      <c r="B792" s="97"/>
      <c r="C792" s="98"/>
      <c r="D792" s="101"/>
      <c r="E792" s="100"/>
      <c r="F792" s="76"/>
      <c r="G792" s="39"/>
      <c r="H792" s="39"/>
      <c r="I792" s="39"/>
      <c r="J792" s="39"/>
      <c r="K792" s="39"/>
      <c r="L792" s="39"/>
      <c r="M792" s="39"/>
      <c r="N792" s="11"/>
      <c r="O792" s="11"/>
    </row>
    <row r="793">
      <c r="A793" s="96"/>
      <c r="B793" s="97"/>
      <c r="C793" s="98"/>
      <c r="D793" s="101"/>
      <c r="E793" s="100"/>
      <c r="F793" s="76"/>
      <c r="G793" s="39"/>
      <c r="H793" s="39"/>
      <c r="I793" s="39"/>
      <c r="J793" s="39"/>
      <c r="K793" s="39"/>
      <c r="L793" s="39"/>
      <c r="M793" s="39"/>
      <c r="N793" s="11"/>
      <c r="O793" s="11"/>
    </row>
    <row r="794">
      <c r="A794" s="96"/>
      <c r="B794" s="97"/>
      <c r="C794" s="98"/>
      <c r="D794" s="101"/>
      <c r="E794" s="100"/>
      <c r="F794" s="76"/>
      <c r="G794" s="39"/>
      <c r="H794" s="39"/>
      <c r="I794" s="39"/>
      <c r="J794" s="39"/>
      <c r="K794" s="39"/>
      <c r="L794" s="39"/>
      <c r="M794" s="39"/>
      <c r="N794" s="11"/>
      <c r="O794" s="11"/>
    </row>
    <row r="795">
      <c r="A795" s="96"/>
      <c r="B795" s="97"/>
      <c r="C795" s="98"/>
      <c r="D795" s="101"/>
      <c r="E795" s="100"/>
      <c r="F795" s="76"/>
      <c r="G795" s="39"/>
      <c r="H795" s="39"/>
      <c r="I795" s="39"/>
      <c r="J795" s="39"/>
      <c r="K795" s="39"/>
      <c r="L795" s="39"/>
      <c r="M795" s="39"/>
      <c r="N795" s="11"/>
      <c r="O795" s="11"/>
    </row>
    <row r="796">
      <c r="A796" s="96"/>
      <c r="B796" s="97"/>
      <c r="C796" s="98"/>
      <c r="D796" s="101"/>
      <c r="E796" s="100"/>
      <c r="F796" s="76"/>
      <c r="G796" s="39"/>
      <c r="H796" s="39"/>
      <c r="I796" s="39"/>
      <c r="J796" s="39"/>
      <c r="K796" s="39"/>
      <c r="L796" s="39"/>
      <c r="M796" s="39"/>
      <c r="N796" s="11"/>
      <c r="O796" s="11"/>
    </row>
    <row r="797">
      <c r="A797" s="96"/>
      <c r="B797" s="97"/>
      <c r="C797" s="98"/>
      <c r="D797" s="101"/>
      <c r="E797" s="100"/>
      <c r="F797" s="76"/>
      <c r="G797" s="39"/>
      <c r="H797" s="39"/>
      <c r="I797" s="39"/>
      <c r="J797" s="39"/>
      <c r="K797" s="39"/>
      <c r="L797" s="39"/>
      <c r="M797" s="39"/>
      <c r="N797" s="11"/>
      <c r="O797" s="11"/>
    </row>
    <row r="798">
      <c r="A798" s="96"/>
      <c r="B798" s="97"/>
      <c r="C798" s="98"/>
      <c r="D798" s="101"/>
      <c r="E798" s="100"/>
      <c r="F798" s="76"/>
      <c r="G798" s="39"/>
      <c r="H798" s="39"/>
      <c r="I798" s="39"/>
      <c r="J798" s="39"/>
      <c r="K798" s="39"/>
      <c r="L798" s="39"/>
      <c r="M798" s="39"/>
      <c r="N798" s="11"/>
      <c r="O798" s="11"/>
    </row>
    <row r="799">
      <c r="A799" s="96"/>
      <c r="B799" s="97"/>
      <c r="C799" s="98"/>
      <c r="D799" s="101"/>
      <c r="E799" s="100"/>
      <c r="F799" s="76"/>
      <c r="G799" s="39"/>
      <c r="H799" s="39"/>
      <c r="I799" s="39"/>
      <c r="J799" s="39"/>
      <c r="K799" s="39"/>
      <c r="L799" s="39"/>
      <c r="M799" s="39"/>
      <c r="N799" s="11"/>
      <c r="O799" s="11"/>
    </row>
    <row r="800">
      <c r="A800" s="96"/>
      <c r="B800" s="97"/>
      <c r="C800" s="98"/>
      <c r="D800" s="101"/>
      <c r="E800" s="100"/>
      <c r="F800" s="76"/>
      <c r="G800" s="39"/>
      <c r="H800" s="39"/>
      <c r="I800" s="39"/>
      <c r="J800" s="39"/>
      <c r="K800" s="39"/>
      <c r="L800" s="39"/>
      <c r="M800" s="39"/>
      <c r="N800" s="11"/>
      <c r="O800" s="11"/>
    </row>
    <row r="801">
      <c r="A801" s="96"/>
      <c r="B801" s="97"/>
      <c r="C801" s="98"/>
      <c r="D801" s="101"/>
      <c r="E801" s="100"/>
      <c r="F801" s="76"/>
      <c r="G801" s="39"/>
      <c r="H801" s="39"/>
      <c r="I801" s="39"/>
      <c r="J801" s="39"/>
      <c r="K801" s="39"/>
      <c r="L801" s="39"/>
      <c r="M801" s="39"/>
      <c r="N801" s="11"/>
      <c r="O801" s="11"/>
    </row>
    <row r="802">
      <c r="A802" s="96"/>
      <c r="B802" s="97"/>
      <c r="C802" s="98"/>
      <c r="D802" s="101"/>
      <c r="E802" s="100"/>
      <c r="F802" s="76"/>
      <c r="G802" s="39"/>
      <c r="H802" s="39"/>
      <c r="I802" s="39"/>
      <c r="J802" s="39"/>
      <c r="K802" s="39"/>
      <c r="L802" s="39"/>
      <c r="M802" s="39"/>
      <c r="N802" s="11"/>
      <c r="O802" s="11"/>
    </row>
    <row r="803">
      <c r="A803" s="96"/>
      <c r="B803" s="97"/>
      <c r="C803" s="98"/>
      <c r="D803" s="101"/>
      <c r="E803" s="100"/>
      <c r="F803" s="76"/>
      <c r="G803" s="39"/>
      <c r="H803" s="39"/>
      <c r="I803" s="39"/>
      <c r="J803" s="39"/>
      <c r="K803" s="39"/>
      <c r="L803" s="39"/>
      <c r="M803" s="39"/>
      <c r="N803" s="11"/>
      <c r="O803" s="11"/>
    </row>
    <row r="804">
      <c r="A804" s="96"/>
      <c r="B804" s="97"/>
      <c r="C804" s="98"/>
      <c r="D804" s="101"/>
      <c r="E804" s="100"/>
      <c r="F804" s="76"/>
      <c r="G804" s="39"/>
      <c r="H804" s="39"/>
      <c r="I804" s="39"/>
      <c r="J804" s="39"/>
      <c r="K804" s="39"/>
      <c r="L804" s="39"/>
      <c r="M804" s="39"/>
      <c r="N804" s="11"/>
      <c r="O804" s="11"/>
    </row>
    <row r="805">
      <c r="A805" s="96"/>
      <c r="B805" s="97"/>
      <c r="C805" s="98"/>
      <c r="D805" s="101"/>
      <c r="E805" s="100"/>
      <c r="F805" s="76"/>
      <c r="G805" s="39"/>
      <c r="H805" s="39"/>
      <c r="I805" s="39"/>
      <c r="J805" s="39"/>
      <c r="K805" s="39"/>
      <c r="L805" s="39"/>
      <c r="M805" s="39"/>
      <c r="N805" s="11"/>
      <c r="O805" s="11"/>
    </row>
    <row r="806">
      <c r="A806" s="96"/>
      <c r="B806" s="97"/>
      <c r="C806" s="98"/>
      <c r="D806" s="101"/>
      <c r="E806" s="100"/>
      <c r="F806" s="76"/>
      <c r="G806" s="39"/>
      <c r="H806" s="39"/>
      <c r="I806" s="39"/>
      <c r="J806" s="39"/>
      <c r="K806" s="39"/>
      <c r="L806" s="39"/>
      <c r="M806" s="39"/>
      <c r="N806" s="11"/>
      <c r="O806" s="11"/>
    </row>
    <row r="807">
      <c r="A807" s="96"/>
      <c r="B807" s="97"/>
      <c r="C807" s="98"/>
      <c r="D807" s="101"/>
      <c r="E807" s="100"/>
      <c r="F807" s="76"/>
      <c r="G807" s="39"/>
      <c r="H807" s="39"/>
      <c r="I807" s="39"/>
      <c r="J807" s="39"/>
      <c r="K807" s="39"/>
      <c r="L807" s="39"/>
      <c r="M807" s="39"/>
      <c r="N807" s="11"/>
      <c r="O807" s="11"/>
    </row>
    <row r="808">
      <c r="A808" s="96"/>
      <c r="B808" s="97"/>
      <c r="C808" s="98"/>
      <c r="D808" s="101"/>
      <c r="E808" s="100"/>
      <c r="F808" s="76"/>
      <c r="G808" s="39"/>
      <c r="H808" s="39"/>
      <c r="I808" s="39"/>
      <c r="J808" s="39"/>
      <c r="K808" s="39"/>
      <c r="L808" s="39"/>
      <c r="M808" s="39"/>
      <c r="N808" s="11"/>
      <c r="O808" s="11"/>
    </row>
    <row r="809">
      <c r="A809" s="96"/>
      <c r="B809" s="97"/>
      <c r="C809" s="98"/>
      <c r="D809" s="101"/>
      <c r="E809" s="100"/>
      <c r="F809" s="76"/>
      <c r="G809" s="39"/>
      <c r="H809" s="39"/>
      <c r="I809" s="39"/>
      <c r="J809" s="39"/>
      <c r="K809" s="39"/>
      <c r="L809" s="39"/>
      <c r="M809" s="39"/>
      <c r="N809" s="11"/>
      <c r="O809" s="11"/>
    </row>
    <row r="810">
      <c r="A810" s="96"/>
      <c r="B810" s="97"/>
      <c r="C810" s="98"/>
      <c r="D810" s="101"/>
      <c r="E810" s="100"/>
      <c r="F810" s="76"/>
      <c r="G810" s="39"/>
      <c r="H810" s="39"/>
      <c r="I810" s="39"/>
      <c r="J810" s="39"/>
      <c r="K810" s="39"/>
      <c r="L810" s="39"/>
      <c r="M810" s="39"/>
      <c r="N810" s="11"/>
      <c r="O810" s="11"/>
    </row>
    <row r="811">
      <c r="A811" s="96"/>
      <c r="B811" s="97"/>
      <c r="C811" s="98"/>
      <c r="D811" s="101"/>
      <c r="E811" s="100"/>
      <c r="F811" s="76"/>
      <c r="G811" s="39"/>
      <c r="H811" s="39"/>
      <c r="I811" s="39"/>
      <c r="J811" s="39"/>
      <c r="K811" s="39"/>
      <c r="L811" s="39"/>
      <c r="M811" s="39"/>
      <c r="N811" s="11"/>
      <c r="O811" s="11"/>
    </row>
    <row r="812">
      <c r="A812" s="96"/>
      <c r="B812" s="97"/>
      <c r="C812" s="98"/>
      <c r="D812" s="101"/>
      <c r="E812" s="100"/>
      <c r="F812" s="76"/>
      <c r="G812" s="39"/>
      <c r="H812" s="39"/>
      <c r="I812" s="39"/>
      <c r="J812" s="39"/>
      <c r="K812" s="39"/>
      <c r="L812" s="39"/>
      <c r="M812" s="39"/>
      <c r="N812" s="11"/>
      <c r="O812" s="11"/>
    </row>
    <row r="813">
      <c r="A813" s="96"/>
      <c r="B813" s="97"/>
      <c r="C813" s="98"/>
      <c r="D813" s="101"/>
      <c r="E813" s="100"/>
      <c r="F813" s="76"/>
      <c r="G813" s="39"/>
      <c r="H813" s="39"/>
      <c r="I813" s="39"/>
      <c r="J813" s="39"/>
      <c r="K813" s="39"/>
      <c r="L813" s="39"/>
      <c r="M813" s="39"/>
      <c r="N813" s="11"/>
      <c r="O813" s="11"/>
    </row>
    <row r="814">
      <c r="A814" s="96"/>
      <c r="B814" s="97"/>
      <c r="C814" s="98"/>
      <c r="D814" s="101"/>
      <c r="E814" s="100"/>
      <c r="F814" s="76"/>
      <c r="G814" s="39"/>
      <c r="H814" s="39"/>
      <c r="I814" s="39"/>
      <c r="J814" s="39"/>
      <c r="K814" s="39"/>
      <c r="L814" s="39"/>
      <c r="M814" s="39"/>
      <c r="N814" s="11"/>
      <c r="O814" s="11"/>
    </row>
    <row r="815">
      <c r="A815" s="96"/>
      <c r="B815" s="97"/>
      <c r="C815" s="98"/>
      <c r="D815" s="101"/>
      <c r="E815" s="100"/>
      <c r="F815" s="76"/>
      <c r="G815" s="39"/>
      <c r="H815" s="39"/>
      <c r="I815" s="39"/>
      <c r="J815" s="39"/>
      <c r="K815" s="39"/>
      <c r="L815" s="39"/>
      <c r="M815" s="39"/>
      <c r="N815" s="11"/>
      <c r="O815" s="11"/>
    </row>
    <row r="816">
      <c r="A816" s="96"/>
      <c r="B816" s="97"/>
      <c r="C816" s="98"/>
      <c r="D816" s="101"/>
      <c r="E816" s="100"/>
      <c r="F816" s="76"/>
      <c r="G816" s="39"/>
      <c r="H816" s="39"/>
      <c r="I816" s="39"/>
      <c r="J816" s="39"/>
      <c r="K816" s="39"/>
      <c r="L816" s="39"/>
      <c r="M816" s="39"/>
      <c r="N816" s="11"/>
      <c r="O816" s="11"/>
    </row>
    <row r="817">
      <c r="A817" s="96"/>
      <c r="B817" s="97"/>
      <c r="C817" s="98"/>
      <c r="D817" s="101"/>
      <c r="E817" s="100"/>
      <c r="F817" s="76"/>
      <c r="G817" s="39"/>
      <c r="H817" s="39"/>
      <c r="I817" s="39"/>
      <c r="J817" s="39"/>
      <c r="K817" s="39"/>
      <c r="L817" s="39"/>
      <c r="M817" s="39"/>
      <c r="N817" s="11"/>
      <c r="O817" s="11"/>
    </row>
    <row r="818">
      <c r="A818" s="96"/>
      <c r="B818" s="97"/>
      <c r="C818" s="98"/>
      <c r="D818" s="101"/>
      <c r="E818" s="100"/>
      <c r="F818" s="76"/>
      <c r="G818" s="39"/>
      <c r="H818" s="39"/>
      <c r="I818" s="39"/>
      <c r="J818" s="39"/>
      <c r="K818" s="39"/>
      <c r="L818" s="39"/>
      <c r="M818" s="39"/>
      <c r="N818" s="11"/>
      <c r="O818" s="11"/>
    </row>
    <row r="819">
      <c r="A819" s="96"/>
      <c r="B819" s="97"/>
      <c r="C819" s="98"/>
      <c r="D819" s="101"/>
      <c r="E819" s="100"/>
      <c r="F819" s="76"/>
      <c r="G819" s="39"/>
      <c r="H819" s="39"/>
      <c r="I819" s="39"/>
      <c r="J819" s="39"/>
      <c r="K819" s="39"/>
      <c r="L819" s="39"/>
      <c r="M819" s="39"/>
      <c r="N819" s="11"/>
      <c r="O819" s="11"/>
    </row>
    <row r="820">
      <c r="A820" s="96"/>
      <c r="B820" s="97"/>
      <c r="C820" s="98"/>
      <c r="D820" s="101"/>
      <c r="E820" s="100"/>
      <c r="F820" s="76"/>
      <c r="G820" s="39"/>
      <c r="H820" s="39"/>
      <c r="I820" s="39"/>
      <c r="J820" s="39"/>
      <c r="K820" s="39"/>
      <c r="L820" s="39"/>
      <c r="M820" s="39"/>
      <c r="N820" s="11"/>
      <c r="O820" s="11"/>
    </row>
    <row r="821">
      <c r="A821" s="96"/>
      <c r="B821" s="97"/>
      <c r="C821" s="98"/>
      <c r="D821" s="101"/>
      <c r="E821" s="100"/>
      <c r="F821" s="76"/>
      <c r="G821" s="39"/>
      <c r="H821" s="39"/>
      <c r="I821" s="39"/>
      <c r="J821" s="39"/>
      <c r="K821" s="39"/>
      <c r="L821" s="39"/>
      <c r="M821" s="39"/>
      <c r="N821" s="11"/>
      <c r="O821" s="11"/>
    </row>
    <row r="822">
      <c r="A822" s="96"/>
      <c r="B822" s="97"/>
      <c r="C822" s="98"/>
      <c r="D822" s="101"/>
      <c r="E822" s="100"/>
      <c r="F822" s="76"/>
      <c r="G822" s="39"/>
      <c r="H822" s="39"/>
      <c r="I822" s="39"/>
      <c r="J822" s="39"/>
      <c r="K822" s="39"/>
      <c r="L822" s="39"/>
      <c r="M822" s="39"/>
      <c r="N822" s="11"/>
      <c r="O822" s="11"/>
    </row>
    <row r="823">
      <c r="A823" s="96"/>
      <c r="B823" s="97"/>
      <c r="C823" s="98"/>
      <c r="D823" s="101"/>
      <c r="E823" s="100"/>
      <c r="F823" s="76"/>
      <c r="G823" s="39"/>
      <c r="H823" s="39"/>
      <c r="I823" s="39"/>
      <c r="J823" s="39"/>
      <c r="K823" s="39"/>
      <c r="L823" s="39"/>
      <c r="M823" s="39"/>
      <c r="N823" s="11"/>
      <c r="O823" s="11"/>
    </row>
    <row r="824">
      <c r="A824" s="96"/>
      <c r="B824" s="97"/>
      <c r="C824" s="98"/>
      <c r="D824" s="101"/>
      <c r="E824" s="100"/>
      <c r="F824" s="76"/>
      <c r="G824" s="39"/>
      <c r="H824" s="39"/>
      <c r="I824" s="39"/>
      <c r="J824" s="39"/>
      <c r="K824" s="39"/>
      <c r="L824" s="39"/>
      <c r="M824" s="39"/>
      <c r="N824" s="11"/>
      <c r="O824" s="11"/>
    </row>
    <row r="825">
      <c r="A825" s="96"/>
      <c r="B825" s="97"/>
      <c r="C825" s="98"/>
      <c r="D825" s="101"/>
      <c r="E825" s="100"/>
      <c r="F825" s="76"/>
      <c r="G825" s="39"/>
      <c r="H825" s="39"/>
      <c r="I825" s="39"/>
      <c r="J825" s="39"/>
      <c r="K825" s="39"/>
      <c r="L825" s="39"/>
      <c r="M825" s="39"/>
      <c r="N825" s="11"/>
      <c r="O825" s="11"/>
    </row>
    <row r="826">
      <c r="A826" s="96"/>
      <c r="B826" s="97"/>
      <c r="C826" s="98"/>
      <c r="D826" s="101"/>
      <c r="E826" s="100"/>
      <c r="F826" s="76"/>
      <c r="G826" s="39"/>
      <c r="H826" s="39"/>
      <c r="I826" s="39"/>
      <c r="J826" s="39"/>
      <c r="K826" s="39"/>
      <c r="L826" s="39"/>
      <c r="M826" s="39"/>
      <c r="N826" s="11"/>
      <c r="O826" s="11"/>
    </row>
    <row r="827">
      <c r="A827" s="96"/>
      <c r="B827" s="97"/>
      <c r="C827" s="98"/>
      <c r="D827" s="101"/>
      <c r="E827" s="100"/>
      <c r="F827" s="76"/>
      <c r="G827" s="39"/>
      <c r="H827" s="39"/>
      <c r="I827" s="39"/>
      <c r="J827" s="39"/>
      <c r="K827" s="39"/>
      <c r="L827" s="39"/>
      <c r="M827" s="39"/>
      <c r="N827" s="11"/>
      <c r="O827" s="11"/>
    </row>
    <row r="828">
      <c r="A828" s="96"/>
      <c r="B828" s="97"/>
      <c r="C828" s="98"/>
      <c r="D828" s="101"/>
      <c r="E828" s="100"/>
      <c r="F828" s="76"/>
      <c r="G828" s="39"/>
      <c r="H828" s="39"/>
      <c r="I828" s="39"/>
      <c r="J828" s="39"/>
      <c r="K828" s="39"/>
      <c r="L828" s="39"/>
      <c r="M828" s="39"/>
      <c r="N828" s="11"/>
      <c r="O828" s="11"/>
    </row>
    <row r="829">
      <c r="A829" s="96"/>
      <c r="B829" s="97"/>
      <c r="C829" s="98"/>
      <c r="D829" s="101"/>
      <c r="E829" s="100"/>
      <c r="F829" s="76"/>
      <c r="G829" s="39"/>
      <c r="H829" s="39"/>
      <c r="I829" s="39"/>
      <c r="J829" s="39"/>
      <c r="K829" s="39"/>
      <c r="L829" s="39"/>
      <c r="M829" s="39"/>
      <c r="N829" s="11"/>
      <c r="O829" s="11"/>
    </row>
    <row r="830">
      <c r="A830" s="96"/>
      <c r="B830" s="97"/>
      <c r="C830" s="98"/>
      <c r="D830" s="101"/>
      <c r="E830" s="100"/>
      <c r="F830" s="76"/>
      <c r="G830" s="39"/>
      <c r="H830" s="39"/>
      <c r="I830" s="39"/>
      <c r="J830" s="39"/>
      <c r="K830" s="39"/>
      <c r="L830" s="39"/>
      <c r="M830" s="39"/>
      <c r="N830" s="11"/>
      <c r="O830" s="11"/>
    </row>
    <row r="831">
      <c r="A831" s="96"/>
      <c r="B831" s="97"/>
      <c r="C831" s="98"/>
      <c r="D831" s="101"/>
      <c r="E831" s="100"/>
      <c r="F831" s="76"/>
      <c r="G831" s="39"/>
      <c r="H831" s="39"/>
      <c r="I831" s="39"/>
      <c r="J831" s="39"/>
      <c r="K831" s="39"/>
      <c r="L831" s="39"/>
      <c r="M831" s="39"/>
      <c r="N831" s="11"/>
      <c r="O831" s="11"/>
    </row>
    <row r="832">
      <c r="A832" s="96"/>
      <c r="B832" s="97"/>
      <c r="C832" s="98"/>
      <c r="D832" s="101"/>
      <c r="E832" s="100"/>
      <c r="F832" s="76"/>
      <c r="G832" s="39"/>
      <c r="H832" s="39"/>
      <c r="I832" s="39"/>
      <c r="J832" s="39"/>
      <c r="K832" s="39"/>
      <c r="L832" s="39"/>
      <c r="M832" s="39"/>
      <c r="N832" s="11"/>
      <c r="O832" s="11"/>
    </row>
    <row r="833">
      <c r="A833" s="96"/>
      <c r="B833" s="97"/>
      <c r="C833" s="98"/>
      <c r="D833" s="101"/>
      <c r="E833" s="100"/>
      <c r="F833" s="76"/>
      <c r="G833" s="39"/>
      <c r="H833" s="39"/>
      <c r="I833" s="39"/>
      <c r="J833" s="39"/>
      <c r="K833" s="39"/>
      <c r="L833" s="39"/>
      <c r="M833" s="39"/>
      <c r="N833" s="11"/>
      <c r="O833" s="11"/>
    </row>
    <row r="834">
      <c r="A834" s="96"/>
      <c r="B834" s="97"/>
      <c r="C834" s="98"/>
      <c r="D834" s="101"/>
      <c r="E834" s="100"/>
      <c r="F834" s="76"/>
      <c r="G834" s="39"/>
      <c r="H834" s="39"/>
      <c r="I834" s="39"/>
      <c r="J834" s="39"/>
      <c r="K834" s="39"/>
      <c r="L834" s="39"/>
      <c r="M834" s="39"/>
      <c r="N834" s="11"/>
      <c r="O834" s="11"/>
    </row>
    <row r="835">
      <c r="A835" s="96"/>
      <c r="B835" s="97"/>
      <c r="C835" s="98"/>
      <c r="D835" s="101"/>
      <c r="E835" s="100"/>
      <c r="F835" s="76"/>
      <c r="G835" s="39"/>
      <c r="H835" s="39"/>
      <c r="I835" s="39"/>
      <c r="J835" s="39"/>
      <c r="K835" s="39"/>
      <c r="L835" s="39"/>
      <c r="M835" s="39"/>
      <c r="N835" s="11"/>
      <c r="O835" s="11"/>
    </row>
    <row r="836">
      <c r="A836" s="96"/>
      <c r="B836" s="97"/>
      <c r="C836" s="98"/>
      <c r="D836" s="101"/>
      <c r="E836" s="100"/>
      <c r="F836" s="76"/>
      <c r="G836" s="39"/>
      <c r="H836" s="39"/>
      <c r="I836" s="39"/>
      <c r="J836" s="39"/>
      <c r="K836" s="39"/>
      <c r="L836" s="39"/>
      <c r="M836" s="39"/>
      <c r="N836" s="11"/>
      <c r="O836" s="11"/>
    </row>
    <row r="837">
      <c r="A837" s="96"/>
      <c r="B837" s="97"/>
      <c r="C837" s="98"/>
      <c r="D837" s="101"/>
      <c r="E837" s="100"/>
      <c r="F837" s="76"/>
      <c r="G837" s="39"/>
      <c r="H837" s="39"/>
      <c r="I837" s="39"/>
      <c r="J837" s="39"/>
      <c r="K837" s="39"/>
      <c r="L837" s="39"/>
      <c r="M837" s="39"/>
      <c r="N837" s="11"/>
      <c r="O837" s="11"/>
    </row>
    <row r="838">
      <c r="A838" s="96"/>
      <c r="B838" s="97"/>
      <c r="C838" s="98"/>
      <c r="D838" s="101"/>
      <c r="E838" s="100"/>
      <c r="F838" s="76"/>
      <c r="G838" s="39"/>
      <c r="H838" s="39"/>
      <c r="I838" s="39"/>
      <c r="J838" s="39"/>
      <c r="K838" s="39"/>
      <c r="L838" s="39"/>
      <c r="M838" s="39"/>
      <c r="N838" s="11"/>
      <c r="O838" s="11"/>
    </row>
    <row r="839">
      <c r="A839" s="96"/>
      <c r="B839" s="97"/>
      <c r="C839" s="98"/>
      <c r="D839" s="101"/>
      <c r="E839" s="100"/>
      <c r="F839" s="76"/>
      <c r="G839" s="39"/>
      <c r="H839" s="39"/>
      <c r="I839" s="39"/>
      <c r="J839" s="39"/>
      <c r="K839" s="39"/>
      <c r="L839" s="39"/>
      <c r="M839" s="39"/>
      <c r="N839" s="11"/>
      <c r="O839" s="11"/>
    </row>
    <row r="840">
      <c r="A840" s="96"/>
      <c r="B840" s="97"/>
      <c r="C840" s="98"/>
      <c r="D840" s="101"/>
      <c r="E840" s="100"/>
      <c r="F840" s="76"/>
      <c r="G840" s="39"/>
      <c r="H840" s="39"/>
      <c r="I840" s="39"/>
      <c r="J840" s="39"/>
      <c r="K840" s="39"/>
      <c r="L840" s="39"/>
      <c r="M840" s="39"/>
      <c r="N840" s="11"/>
      <c r="O840" s="11"/>
    </row>
    <row r="841">
      <c r="A841" s="96"/>
      <c r="B841" s="97"/>
      <c r="C841" s="98"/>
      <c r="D841" s="101"/>
      <c r="E841" s="100"/>
      <c r="F841" s="76"/>
      <c r="G841" s="39"/>
      <c r="H841" s="39"/>
      <c r="I841" s="39"/>
      <c r="J841" s="39"/>
      <c r="K841" s="39"/>
      <c r="L841" s="39"/>
      <c r="M841" s="39"/>
      <c r="N841" s="11"/>
      <c r="O841" s="11"/>
    </row>
    <row r="842">
      <c r="A842" s="96"/>
      <c r="B842" s="97"/>
      <c r="C842" s="98"/>
      <c r="D842" s="101"/>
      <c r="E842" s="100"/>
      <c r="F842" s="76"/>
      <c r="G842" s="39"/>
      <c r="H842" s="39"/>
      <c r="I842" s="39"/>
      <c r="J842" s="39"/>
      <c r="K842" s="39"/>
      <c r="L842" s="39"/>
      <c r="M842" s="39"/>
      <c r="N842" s="11"/>
      <c r="O842" s="11"/>
    </row>
    <row r="843">
      <c r="A843" s="96"/>
      <c r="B843" s="97"/>
      <c r="C843" s="98"/>
      <c r="D843" s="101"/>
      <c r="E843" s="100"/>
      <c r="F843" s="76"/>
      <c r="G843" s="39"/>
      <c r="H843" s="39"/>
      <c r="I843" s="39"/>
      <c r="J843" s="39"/>
      <c r="K843" s="39"/>
      <c r="L843" s="39"/>
      <c r="M843" s="39"/>
      <c r="N843" s="11"/>
      <c r="O843" s="11"/>
    </row>
    <row r="844">
      <c r="A844" s="96"/>
      <c r="B844" s="97"/>
      <c r="C844" s="98"/>
      <c r="D844" s="101"/>
      <c r="E844" s="100"/>
      <c r="F844" s="76"/>
      <c r="G844" s="39"/>
      <c r="H844" s="39"/>
      <c r="I844" s="39"/>
      <c r="J844" s="39"/>
      <c r="K844" s="39"/>
      <c r="L844" s="39"/>
      <c r="M844" s="39"/>
      <c r="N844" s="11"/>
      <c r="O844" s="11"/>
    </row>
    <row r="845">
      <c r="A845" s="96"/>
      <c r="B845" s="97"/>
      <c r="C845" s="98"/>
      <c r="D845" s="101"/>
      <c r="E845" s="100"/>
      <c r="F845" s="76"/>
      <c r="G845" s="39"/>
      <c r="H845" s="39"/>
      <c r="I845" s="39"/>
      <c r="J845" s="39"/>
      <c r="K845" s="39"/>
      <c r="L845" s="39"/>
      <c r="M845" s="39"/>
      <c r="N845" s="11"/>
      <c r="O845" s="11"/>
    </row>
    <row r="846">
      <c r="A846" s="96"/>
      <c r="B846" s="97"/>
      <c r="C846" s="98"/>
      <c r="D846" s="101"/>
      <c r="E846" s="100"/>
      <c r="F846" s="76"/>
      <c r="G846" s="39"/>
      <c r="H846" s="39"/>
      <c r="I846" s="39"/>
      <c r="J846" s="39"/>
      <c r="K846" s="39"/>
      <c r="L846" s="39"/>
      <c r="M846" s="39"/>
      <c r="N846" s="11"/>
      <c r="O846" s="11"/>
    </row>
    <row r="847">
      <c r="A847" s="96"/>
      <c r="B847" s="97"/>
      <c r="C847" s="98"/>
      <c r="D847" s="101"/>
      <c r="E847" s="100"/>
      <c r="F847" s="76"/>
      <c r="G847" s="39"/>
      <c r="H847" s="39"/>
      <c r="I847" s="39"/>
      <c r="J847" s="39"/>
      <c r="K847" s="39"/>
      <c r="L847" s="39"/>
      <c r="M847" s="39"/>
      <c r="N847" s="11"/>
      <c r="O847" s="11"/>
    </row>
    <row r="848">
      <c r="A848" s="96"/>
      <c r="B848" s="97"/>
      <c r="C848" s="98"/>
      <c r="D848" s="101"/>
      <c r="E848" s="100"/>
      <c r="F848" s="76"/>
      <c r="G848" s="39"/>
      <c r="H848" s="39"/>
      <c r="I848" s="39"/>
      <c r="J848" s="39"/>
      <c r="K848" s="39"/>
      <c r="L848" s="39"/>
      <c r="M848" s="39"/>
      <c r="N848" s="11"/>
      <c r="O848" s="11"/>
    </row>
    <row r="849">
      <c r="A849" s="96"/>
      <c r="B849" s="97"/>
      <c r="C849" s="98"/>
      <c r="D849" s="101"/>
      <c r="E849" s="100"/>
      <c r="F849" s="76"/>
      <c r="G849" s="39"/>
      <c r="H849" s="39"/>
      <c r="I849" s="39"/>
      <c r="J849" s="39"/>
      <c r="K849" s="39"/>
      <c r="L849" s="39"/>
      <c r="M849" s="39"/>
      <c r="N849" s="11"/>
      <c r="O849" s="11"/>
    </row>
    <row r="850">
      <c r="A850" s="96"/>
      <c r="B850" s="97"/>
      <c r="C850" s="98"/>
      <c r="D850" s="101"/>
      <c r="E850" s="100"/>
      <c r="F850" s="76"/>
      <c r="G850" s="39"/>
      <c r="H850" s="39"/>
      <c r="I850" s="39"/>
      <c r="J850" s="39"/>
      <c r="K850" s="39"/>
      <c r="L850" s="39"/>
      <c r="M850" s="39"/>
      <c r="N850" s="11"/>
      <c r="O850" s="11"/>
    </row>
    <row r="851">
      <c r="A851" s="96"/>
      <c r="B851" s="97"/>
      <c r="C851" s="98"/>
      <c r="D851" s="101"/>
      <c r="E851" s="100"/>
      <c r="F851" s="76"/>
      <c r="G851" s="39"/>
      <c r="H851" s="39"/>
      <c r="I851" s="39"/>
      <c r="J851" s="39"/>
      <c r="K851" s="39"/>
      <c r="L851" s="39"/>
      <c r="M851" s="39"/>
      <c r="N851" s="11"/>
      <c r="O851" s="11"/>
    </row>
    <row r="852">
      <c r="A852" s="96"/>
      <c r="B852" s="97"/>
      <c r="C852" s="98"/>
      <c r="D852" s="101"/>
      <c r="E852" s="100"/>
      <c r="F852" s="76"/>
      <c r="G852" s="39"/>
      <c r="H852" s="39"/>
      <c r="I852" s="39"/>
      <c r="J852" s="39"/>
      <c r="K852" s="39"/>
      <c r="L852" s="39"/>
      <c r="M852" s="39"/>
      <c r="N852" s="11"/>
      <c r="O852" s="11"/>
    </row>
    <row r="853">
      <c r="A853" s="96"/>
      <c r="B853" s="97"/>
      <c r="C853" s="98"/>
      <c r="D853" s="101"/>
      <c r="E853" s="100"/>
      <c r="F853" s="76"/>
      <c r="G853" s="39"/>
      <c r="H853" s="39"/>
      <c r="I853" s="39"/>
      <c r="J853" s="39"/>
      <c r="K853" s="39"/>
      <c r="L853" s="39"/>
      <c r="M853" s="39"/>
      <c r="N853" s="11"/>
      <c r="O853" s="11"/>
    </row>
    <row r="854">
      <c r="A854" s="96"/>
      <c r="B854" s="97"/>
      <c r="C854" s="98"/>
      <c r="D854" s="101"/>
      <c r="E854" s="100"/>
      <c r="F854" s="76"/>
      <c r="G854" s="39"/>
      <c r="H854" s="39"/>
      <c r="I854" s="39"/>
      <c r="J854" s="39"/>
      <c r="K854" s="39"/>
      <c r="L854" s="39"/>
      <c r="M854" s="39"/>
      <c r="N854" s="11"/>
      <c r="O854" s="11"/>
    </row>
    <row r="855">
      <c r="A855" s="96"/>
      <c r="B855" s="97"/>
      <c r="C855" s="98"/>
      <c r="D855" s="101"/>
      <c r="E855" s="100"/>
      <c r="F855" s="76"/>
      <c r="G855" s="39"/>
      <c r="H855" s="39"/>
      <c r="I855" s="39"/>
      <c r="J855" s="39"/>
      <c r="K855" s="39"/>
      <c r="L855" s="39"/>
      <c r="M855" s="39"/>
      <c r="N855" s="11"/>
      <c r="O855" s="11"/>
    </row>
    <row r="856">
      <c r="A856" s="96"/>
      <c r="B856" s="97"/>
      <c r="C856" s="98"/>
      <c r="D856" s="101"/>
      <c r="E856" s="100"/>
      <c r="F856" s="76"/>
      <c r="G856" s="39"/>
      <c r="H856" s="39"/>
      <c r="I856" s="39"/>
      <c r="J856" s="39"/>
      <c r="K856" s="39"/>
      <c r="L856" s="39"/>
      <c r="M856" s="39"/>
      <c r="N856" s="11"/>
      <c r="O856" s="11"/>
    </row>
    <row r="857">
      <c r="A857" s="96"/>
      <c r="B857" s="97"/>
      <c r="C857" s="98"/>
      <c r="D857" s="101"/>
      <c r="E857" s="100"/>
      <c r="F857" s="76"/>
      <c r="G857" s="39"/>
      <c r="H857" s="39"/>
      <c r="I857" s="39"/>
      <c r="J857" s="39"/>
      <c r="K857" s="39"/>
      <c r="L857" s="39"/>
      <c r="M857" s="39"/>
      <c r="N857" s="11"/>
      <c r="O857" s="11"/>
    </row>
    <row r="858">
      <c r="A858" s="96"/>
      <c r="B858" s="97"/>
      <c r="C858" s="98"/>
      <c r="D858" s="101"/>
      <c r="E858" s="100"/>
      <c r="F858" s="76"/>
      <c r="G858" s="39"/>
      <c r="H858" s="39"/>
      <c r="I858" s="39"/>
      <c r="J858" s="39"/>
      <c r="K858" s="39"/>
      <c r="L858" s="39"/>
      <c r="M858" s="39"/>
      <c r="N858" s="11"/>
      <c r="O858" s="11"/>
    </row>
    <row r="859">
      <c r="A859" s="96"/>
      <c r="B859" s="97"/>
      <c r="C859" s="98"/>
      <c r="D859" s="101"/>
      <c r="E859" s="100"/>
      <c r="F859" s="76"/>
      <c r="G859" s="39"/>
      <c r="H859" s="39"/>
      <c r="I859" s="39"/>
      <c r="J859" s="39"/>
      <c r="K859" s="39"/>
      <c r="L859" s="39"/>
      <c r="M859" s="39"/>
      <c r="N859" s="11"/>
      <c r="O859" s="11"/>
    </row>
    <row r="860">
      <c r="A860" s="96"/>
      <c r="B860" s="97"/>
      <c r="C860" s="98"/>
      <c r="D860" s="101"/>
      <c r="E860" s="100"/>
      <c r="F860" s="76"/>
      <c r="G860" s="39"/>
      <c r="H860" s="39"/>
      <c r="I860" s="39"/>
      <c r="J860" s="39"/>
      <c r="K860" s="39"/>
      <c r="L860" s="39"/>
      <c r="M860" s="39"/>
      <c r="N860" s="11"/>
      <c r="O860" s="11"/>
    </row>
    <row r="861">
      <c r="A861" s="96"/>
      <c r="B861" s="97"/>
      <c r="C861" s="98"/>
      <c r="D861" s="101"/>
      <c r="E861" s="100"/>
      <c r="F861" s="76"/>
      <c r="G861" s="39"/>
      <c r="H861" s="39"/>
      <c r="I861" s="39"/>
      <c r="J861" s="39"/>
      <c r="K861" s="39"/>
      <c r="L861" s="39"/>
      <c r="M861" s="39"/>
      <c r="N861" s="11"/>
      <c r="O861" s="11"/>
    </row>
    <row r="862">
      <c r="A862" s="96"/>
      <c r="B862" s="97"/>
      <c r="C862" s="98"/>
      <c r="D862" s="101"/>
      <c r="E862" s="100"/>
      <c r="F862" s="76"/>
      <c r="G862" s="39"/>
      <c r="H862" s="39"/>
      <c r="I862" s="39"/>
      <c r="J862" s="39"/>
      <c r="K862" s="39"/>
      <c r="L862" s="39"/>
      <c r="M862" s="39"/>
      <c r="N862" s="11"/>
      <c r="O862" s="11"/>
    </row>
    <row r="863">
      <c r="A863" s="96"/>
      <c r="B863" s="97"/>
      <c r="C863" s="98"/>
      <c r="D863" s="101"/>
      <c r="E863" s="100"/>
      <c r="F863" s="76"/>
      <c r="G863" s="39"/>
      <c r="H863" s="39"/>
      <c r="I863" s="39"/>
      <c r="J863" s="39"/>
      <c r="K863" s="39"/>
      <c r="L863" s="39"/>
      <c r="M863" s="39"/>
      <c r="N863" s="11"/>
      <c r="O863" s="11"/>
    </row>
    <row r="864">
      <c r="A864" s="96"/>
      <c r="B864" s="97"/>
      <c r="C864" s="98"/>
      <c r="D864" s="101"/>
      <c r="E864" s="100"/>
      <c r="F864" s="76"/>
      <c r="G864" s="39"/>
      <c r="H864" s="39"/>
      <c r="I864" s="39"/>
      <c r="J864" s="39"/>
      <c r="K864" s="39"/>
      <c r="L864" s="39"/>
      <c r="M864" s="39"/>
      <c r="N864" s="11"/>
      <c r="O864" s="11"/>
    </row>
    <row r="865">
      <c r="A865" s="96"/>
      <c r="B865" s="97"/>
      <c r="C865" s="98"/>
      <c r="D865" s="101"/>
      <c r="E865" s="100"/>
      <c r="F865" s="76"/>
      <c r="G865" s="39"/>
      <c r="H865" s="39"/>
      <c r="I865" s="39"/>
      <c r="J865" s="39"/>
      <c r="K865" s="39"/>
      <c r="L865" s="39"/>
      <c r="M865" s="39"/>
      <c r="N865" s="11"/>
      <c r="O865" s="11"/>
    </row>
    <row r="866">
      <c r="A866" s="96"/>
      <c r="B866" s="97"/>
      <c r="C866" s="98"/>
      <c r="D866" s="101"/>
      <c r="E866" s="100"/>
      <c r="F866" s="76"/>
      <c r="G866" s="39"/>
      <c r="H866" s="39"/>
      <c r="I866" s="39"/>
      <c r="J866" s="39"/>
      <c r="K866" s="39"/>
      <c r="L866" s="39"/>
      <c r="M866" s="39"/>
      <c r="N866" s="11"/>
      <c r="O866" s="11"/>
    </row>
    <row r="867">
      <c r="A867" s="96"/>
      <c r="B867" s="97"/>
      <c r="C867" s="98"/>
      <c r="D867" s="101"/>
      <c r="E867" s="100"/>
      <c r="F867" s="76"/>
      <c r="G867" s="39"/>
      <c r="H867" s="39"/>
      <c r="I867" s="39"/>
      <c r="J867" s="39"/>
      <c r="K867" s="39"/>
      <c r="L867" s="39"/>
      <c r="M867" s="39"/>
      <c r="N867" s="11"/>
      <c r="O867" s="11"/>
    </row>
    <row r="868">
      <c r="A868" s="96"/>
      <c r="B868" s="97"/>
      <c r="C868" s="98"/>
      <c r="D868" s="101"/>
      <c r="E868" s="100"/>
      <c r="F868" s="76"/>
      <c r="G868" s="39"/>
      <c r="H868" s="39"/>
      <c r="I868" s="39"/>
      <c r="J868" s="39"/>
      <c r="K868" s="39"/>
      <c r="L868" s="39"/>
      <c r="M868" s="39"/>
      <c r="N868" s="11"/>
      <c r="O868" s="11"/>
    </row>
    <row r="869">
      <c r="A869" s="96"/>
      <c r="B869" s="97"/>
      <c r="C869" s="98"/>
      <c r="D869" s="101"/>
      <c r="E869" s="100"/>
      <c r="F869" s="76"/>
      <c r="G869" s="39"/>
      <c r="H869" s="39"/>
      <c r="I869" s="39"/>
      <c r="J869" s="39"/>
      <c r="K869" s="39"/>
      <c r="L869" s="39"/>
      <c r="M869" s="39"/>
      <c r="N869" s="11"/>
      <c r="O869" s="11"/>
    </row>
    <row r="870">
      <c r="A870" s="96"/>
      <c r="B870" s="97"/>
      <c r="C870" s="98"/>
      <c r="D870" s="101"/>
      <c r="E870" s="100"/>
      <c r="F870" s="76"/>
      <c r="G870" s="39"/>
      <c r="H870" s="39"/>
      <c r="I870" s="39"/>
      <c r="J870" s="39"/>
      <c r="K870" s="39"/>
      <c r="L870" s="39"/>
      <c r="M870" s="39"/>
      <c r="N870" s="11"/>
      <c r="O870" s="11"/>
    </row>
    <row r="871">
      <c r="A871" s="96"/>
      <c r="B871" s="97"/>
      <c r="C871" s="98"/>
      <c r="D871" s="101"/>
      <c r="E871" s="100"/>
      <c r="F871" s="76"/>
      <c r="G871" s="39"/>
      <c r="H871" s="39"/>
      <c r="I871" s="39"/>
      <c r="J871" s="39"/>
      <c r="K871" s="39"/>
      <c r="L871" s="39"/>
      <c r="M871" s="39"/>
      <c r="N871" s="11"/>
      <c r="O871" s="11"/>
    </row>
    <row r="872">
      <c r="A872" s="96"/>
      <c r="B872" s="97"/>
      <c r="C872" s="98"/>
      <c r="D872" s="101"/>
      <c r="E872" s="100"/>
      <c r="F872" s="76"/>
      <c r="G872" s="39"/>
      <c r="H872" s="39"/>
      <c r="I872" s="39"/>
      <c r="J872" s="39"/>
      <c r="K872" s="39"/>
      <c r="L872" s="39"/>
      <c r="M872" s="39"/>
      <c r="N872" s="11"/>
      <c r="O872" s="11"/>
    </row>
    <row r="873">
      <c r="A873" s="96"/>
      <c r="B873" s="97"/>
      <c r="C873" s="98"/>
      <c r="D873" s="101"/>
      <c r="E873" s="100"/>
      <c r="F873" s="76"/>
      <c r="G873" s="39"/>
      <c r="H873" s="39"/>
      <c r="I873" s="39"/>
      <c r="J873" s="39"/>
      <c r="K873" s="39"/>
      <c r="L873" s="39"/>
      <c r="M873" s="39"/>
      <c r="N873" s="11"/>
      <c r="O873" s="11"/>
    </row>
    <row r="874">
      <c r="A874" s="96"/>
      <c r="B874" s="97"/>
      <c r="C874" s="98"/>
      <c r="D874" s="101"/>
      <c r="E874" s="100"/>
      <c r="F874" s="76"/>
      <c r="G874" s="39"/>
      <c r="H874" s="39"/>
      <c r="I874" s="39"/>
      <c r="J874" s="39"/>
      <c r="K874" s="39"/>
      <c r="L874" s="39"/>
      <c r="M874" s="39"/>
      <c r="N874" s="11"/>
      <c r="O874" s="11"/>
    </row>
    <row r="875">
      <c r="A875" s="96"/>
      <c r="B875" s="97"/>
      <c r="C875" s="98"/>
      <c r="D875" s="101"/>
      <c r="E875" s="100"/>
      <c r="F875" s="76"/>
      <c r="G875" s="39"/>
      <c r="H875" s="39"/>
      <c r="I875" s="39"/>
      <c r="J875" s="39"/>
      <c r="K875" s="39"/>
      <c r="L875" s="39"/>
      <c r="M875" s="39"/>
      <c r="N875" s="11"/>
      <c r="O875" s="11"/>
    </row>
    <row r="876">
      <c r="A876" s="96"/>
      <c r="B876" s="97"/>
      <c r="C876" s="98"/>
      <c r="D876" s="101"/>
      <c r="E876" s="100"/>
      <c r="F876" s="76"/>
      <c r="G876" s="39"/>
      <c r="H876" s="39"/>
      <c r="I876" s="39"/>
      <c r="J876" s="39"/>
      <c r="K876" s="39"/>
      <c r="L876" s="39"/>
      <c r="M876" s="39"/>
      <c r="N876" s="11"/>
      <c r="O876" s="11"/>
    </row>
    <row r="877">
      <c r="A877" s="96"/>
      <c r="B877" s="97"/>
      <c r="C877" s="98"/>
      <c r="D877" s="101"/>
      <c r="E877" s="100"/>
      <c r="F877" s="76"/>
      <c r="G877" s="39"/>
      <c r="H877" s="39"/>
      <c r="I877" s="39"/>
      <c r="J877" s="39"/>
      <c r="K877" s="39"/>
      <c r="L877" s="39"/>
      <c r="M877" s="39"/>
      <c r="N877" s="11"/>
      <c r="O877" s="11"/>
    </row>
    <row r="878">
      <c r="A878" s="96"/>
      <c r="B878" s="97"/>
      <c r="C878" s="98"/>
      <c r="D878" s="101"/>
      <c r="E878" s="100"/>
      <c r="F878" s="76"/>
      <c r="G878" s="39"/>
      <c r="H878" s="39"/>
      <c r="I878" s="39"/>
      <c r="J878" s="39"/>
      <c r="K878" s="39"/>
      <c r="L878" s="39"/>
      <c r="M878" s="39"/>
      <c r="N878" s="11"/>
      <c r="O878" s="11"/>
    </row>
    <row r="879">
      <c r="A879" s="96"/>
      <c r="B879" s="97"/>
      <c r="C879" s="98"/>
      <c r="D879" s="101"/>
      <c r="E879" s="100"/>
      <c r="F879" s="76"/>
      <c r="G879" s="39"/>
      <c r="H879" s="39"/>
      <c r="I879" s="39"/>
      <c r="J879" s="39"/>
      <c r="K879" s="39"/>
      <c r="L879" s="39"/>
      <c r="M879" s="39"/>
      <c r="N879" s="11"/>
      <c r="O879" s="11"/>
    </row>
    <row r="880">
      <c r="A880" s="96"/>
      <c r="B880" s="97"/>
      <c r="C880" s="98"/>
      <c r="D880" s="101"/>
      <c r="E880" s="100"/>
      <c r="F880" s="76"/>
      <c r="G880" s="39"/>
      <c r="H880" s="39"/>
      <c r="I880" s="39"/>
      <c r="J880" s="39"/>
      <c r="K880" s="39"/>
      <c r="L880" s="39"/>
      <c r="M880" s="39"/>
      <c r="N880" s="11"/>
      <c r="O880" s="11"/>
    </row>
    <row r="881">
      <c r="A881" s="96"/>
      <c r="B881" s="97"/>
      <c r="C881" s="98"/>
      <c r="D881" s="101"/>
      <c r="E881" s="100"/>
      <c r="F881" s="76"/>
      <c r="G881" s="39"/>
      <c r="H881" s="39"/>
      <c r="I881" s="39"/>
      <c r="J881" s="39"/>
      <c r="K881" s="39"/>
      <c r="L881" s="39"/>
      <c r="M881" s="39"/>
      <c r="N881" s="11"/>
      <c r="O881" s="11"/>
    </row>
    <row r="882">
      <c r="A882" s="96"/>
      <c r="B882" s="97"/>
      <c r="C882" s="98"/>
      <c r="D882" s="101"/>
      <c r="E882" s="100"/>
      <c r="F882" s="76"/>
      <c r="G882" s="39"/>
      <c r="H882" s="39"/>
      <c r="I882" s="39"/>
      <c r="J882" s="39"/>
      <c r="K882" s="39"/>
      <c r="L882" s="39"/>
      <c r="M882" s="39"/>
      <c r="N882" s="11"/>
      <c r="O882" s="11"/>
    </row>
    <row r="883">
      <c r="A883" s="96"/>
      <c r="B883" s="97"/>
      <c r="C883" s="98"/>
      <c r="D883" s="101"/>
      <c r="E883" s="100"/>
      <c r="F883" s="76"/>
      <c r="G883" s="39"/>
      <c r="H883" s="39"/>
      <c r="I883" s="39"/>
      <c r="J883" s="39"/>
      <c r="K883" s="39"/>
      <c r="L883" s="39"/>
      <c r="M883" s="39"/>
      <c r="N883" s="11"/>
      <c r="O883" s="11"/>
    </row>
    <row r="884">
      <c r="A884" s="96"/>
      <c r="B884" s="97"/>
      <c r="C884" s="98"/>
      <c r="D884" s="101"/>
      <c r="E884" s="100"/>
      <c r="F884" s="76"/>
      <c r="G884" s="39"/>
      <c r="H884" s="39"/>
      <c r="I884" s="39"/>
      <c r="J884" s="39"/>
      <c r="K884" s="39"/>
      <c r="L884" s="39"/>
      <c r="M884" s="39"/>
      <c r="N884" s="11"/>
      <c r="O884" s="11"/>
    </row>
    <row r="885">
      <c r="A885" s="96"/>
      <c r="B885" s="97"/>
      <c r="C885" s="98"/>
      <c r="D885" s="101"/>
      <c r="E885" s="100"/>
      <c r="F885" s="76"/>
      <c r="G885" s="39"/>
      <c r="H885" s="39"/>
      <c r="I885" s="39"/>
      <c r="J885" s="39"/>
      <c r="K885" s="39"/>
      <c r="L885" s="39"/>
      <c r="M885" s="39"/>
      <c r="N885" s="11"/>
      <c r="O885" s="11"/>
    </row>
    <row r="886">
      <c r="A886" s="96"/>
      <c r="B886" s="97"/>
      <c r="C886" s="98"/>
      <c r="D886" s="101"/>
      <c r="E886" s="100"/>
      <c r="F886" s="76"/>
      <c r="G886" s="39"/>
      <c r="H886" s="39"/>
      <c r="I886" s="39"/>
      <c r="J886" s="39"/>
      <c r="K886" s="39"/>
      <c r="L886" s="39"/>
      <c r="M886" s="39"/>
      <c r="N886" s="11"/>
      <c r="O886" s="11"/>
    </row>
    <row r="887">
      <c r="A887" s="96"/>
      <c r="B887" s="97"/>
      <c r="C887" s="98"/>
      <c r="D887" s="101"/>
      <c r="E887" s="100"/>
      <c r="F887" s="76"/>
      <c r="G887" s="39"/>
      <c r="H887" s="39"/>
      <c r="I887" s="39"/>
      <c r="J887" s="39"/>
      <c r="K887" s="39"/>
      <c r="L887" s="39"/>
      <c r="M887" s="39"/>
      <c r="N887" s="11"/>
      <c r="O887" s="11"/>
    </row>
    <row r="888">
      <c r="A888" s="96"/>
      <c r="B888" s="97"/>
      <c r="C888" s="98"/>
      <c r="D888" s="101"/>
      <c r="E888" s="100"/>
      <c r="F888" s="76"/>
      <c r="G888" s="39"/>
      <c r="H888" s="39"/>
      <c r="I888" s="39"/>
      <c r="J888" s="39"/>
      <c r="K888" s="39"/>
      <c r="L888" s="39"/>
      <c r="M888" s="39"/>
      <c r="N888" s="11"/>
      <c r="O888" s="11"/>
    </row>
    <row r="889">
      <c r="A889" s="96"/>
      <c r="B889" s="97"/>
      <c r="C889" s="98"/>
      <c r="D889" s="101"/>
      <c r="E889" s="100"/>
      <c r="F889" s="76"/>
      <c r="G889" s="39"/>
      <c r="H889" s="39"/>
      <c r="I889" s="39"/>
      <c r="J889" s="39"/>
      <c r="K889" s="39"/>
      <c r="L889" s="39"/>
      <c r="M889" s="39"/>
      <c r="N889" s="11"/>
      <c r="O889" s="11"/>
    </row>
    <row r="890">
      <c r="A890" s="96"/>
      <c r="B890" s="97"/>
      <c r="C890" s="98"/>
      <c r="D890" s="101"/>
      <c r="E890" s="100"/>
      <c r="F890" s="76"/>
      <c r="G890" s="39"/>
      <c r="H890" s="39"/>
      <c r="I890" s="39"/>
      <c r="J890" s="39"/>
      <c r="K890" s="39"/>
      <c r="L890" s="39"/>
      <c r="M890" s="39"/>
      <c r="N890" s="11"/>
      <c r="O890" s="11"/>
    </row>
    <row r="891">
      <c r="A891" s="96"/>
      <c r="B891" s="97"/>
      <c r="C891" s="98"/>
      <c r="D891" s="101"/>
      <c r="E891" s="100"/>
      <c r="F891" s="76"/>
      <c r="G891" s="39"/>
      <c r="H891" s="39"/>
      <c r="I891" s="39"/>
      <c r="J891" s="39"/>
      <c r="K891" s="39"/>
      <c r="L891" s="39"/>
      <c r="M891" s="39"/>
      <c r="N891" s="11"/>
      <c r="O891" s="11"/>
    </row>
    <row r="892">
      <c r="A892" s="96"/>
      <c r="B892" s="97"/>
      <c r="C892" s="98"/>
      <c r="D892" s="101"/>
      <c r="E892" s="100"/>
      <c r="F892" s="76"/>
      <c r="G892" s="39"/>
      <c r="H892" s="39"/>
      <c r="I892" s="39"/>
      <c r="J892" s="39"/>
      <c r="K892" s="39"/>
      <c r="L892" s="39"/>
      <c r="M892" s="39"/>
      <c r="N892" s="11"/>
      <c r="O892" s="11"/>
    </row>
    <row r="893">
      <c r="A893" s="96"/>
      <c r="B893" s="97"/>
      <c r="C893" s="98"/>
      <c r="D893" s="101"/>
      <c r="E893" s="100"/>
      <c r="F893" s="76"/>
      <c r="G893" s="39"/>
      <c r="H893" s="39"/>
      <c r="I893" s="39"/>
      <c r="J893" s="39"/>
      <c r="K893" s="39"/>
      <c r="L893" s="39"/>
      <c r="M893" s="39"/>
      <c r="N893" s="11"/>
      <c r="O893" s="11"/>
    </row>
    <row r="894">
      <c r="A894" s="96"/>
      <c r="B894" s="97"/>
      <c r="C894" s="98"/>
      <c r="D894" s="101"/>
      <c r="E894" s="100"/>
      <c r="F894" s="76"/>
      <c r="G894" s="39"/>
      <c r="H894" s="39"/>
      <c r="I894" s="39"/>
      <c r="J894" s="39"/>
      <c r="K894" s="39"/>
      <c r="L894" s="39"/>
      <c r="M894" s="39"/>
      <c r="N894" s="11"/>
      <c r="O894" s="11"/>
    </row>
    <row r="895">
      <c r="A895" s="96"/>
      <c r="B895" s="97"/>
      <c r="C895" s="98"/>
      <c r="D895" s="101"/>
      <c r="E895" s="100"/>
      <c r="F895" s="76"/>
      <c r="G895" s="39"/>
      <c r="H895" s="39"/>
      <c r="I895" s="39"/>
      <c r="J895" s="39"/>
      <c r="K895" s="39"/>
      <c r="L895" s="39"/>
      <c r="M895" s="39"/>
      <c r="N895" s="11"/>
      <c r="O895" s="11"/>
    </row>
    <row r="896">
      <c r="A896" s="96"/>
      <c r="B896" s="97"/>
      <c r="C896" s="98"/>
      <c r="D896" s="101"/>
      <c r="E896" s="100"/>
      <c r="F896" s="76"/>
      <c r="G896" s="39"/>
      <c r="H896" s="39"/>
      <c r="I896" s="39"/>
      <c r="J896" s="39"/>
      <c r="K896" s="39"/>
      <c r="L896" s="39"/>
      <c r="M896" s="39"/>
      <c r="N896" s="11"/>
      <c r="O896" s="11"/>
    </row>
    <row r="897">
      <c r="A897" s="96"/>
      <c r="B897" s="97"/>
      <c r="C897" s="98"/>
      <c r="D897" s="101"/>
      <c r="E897" s="100"/>
      <c r="F897" s="76"/>
      <c r="G897" s="39"/>
      <c r="H897" s="39"/>
      <c r="I897" s="39"/>
      <c r="J897" s="39"/>
      <c r="K897" s="39"/>
      <c r="L897" s="39"/>
      <c r="M897" s="39"/>
      <c r="N897" s="11"/>
      <c r="O897" s="11"/>
    </row>
    <row r="898">
      <c r="A898" s="96"/>
      <c r="B898" s="97"/>
      <c r="C898" s="98"/>
      <c r="D898" s="101"/>
      <c r="E898" s="100"/>
      <c r="F898" s="76"/>
      <c r="G898" s="39"/>
      <c r="H898" s="39"/>
      <c r="I898" s="39"/>
      <c r="J898" s="39"/>
      <c r="K898" s="39"/>
      <c r="L898" s="39"/>
      <c r="M898" s="39"/>
      <c r="N898" s="11"/>
      <c r="O898" s="11"/>
    </row>
    <row r="899">
      <c r="A899" s="96"/>
      <c r="B899" s="97"/>
      <c r="C899" s="98"/>
      <c r="D899" s="101"/>
      <c r="E899" s="100"/>
      <c r="F899" s="76"/>
      <c r="G899" s="39"/>
      <c r="H899" s="39"/>
      <c r="I899" s="39"/>
      <c r="J899" s="39"/>
      <c r="K899" s="39"/>
      <c r="L899" s="39"/>
      <c r="M899" s="39"/>
      <c r="N899" s="11"/>
      <c r="O899" s="11"/>
    </row>
    <row r="900">
      <c r="A900" s="96"/>
      <c r="B900" s="97"/>
      <c r="C900" s="98"/>
      <c r="D900" s="101"/>
      <c r="E900" s="100"/>
      <c r="F900" s="76"/>
      <c r="G900" s="39"/>
      <c r="H900" s="39"/>
      <c r="I900" s="39"/>
      <c r="J900" s="39"/>
      <c r="K900" s="39"/>
      <c r="L900" s="39"/>
      <c r="M900" s="39"/>
      <c r="N900" s="11"/>
      <c r="O900" s="11"/>
    </row>
    <row r="901">
      <c r="A901" s="96"/>
      <c r="B901" s="97"/>
      <c r="C901" s="98"/>
      <c r="D901" s="101"/>
      <c r="E901" s="100"/>
      <c r="F901" s="76"/>
      <c r="G901" s="39"/>
      <c r="H901" s="39"/>
      <c r="I901" s="39"/>
      <c r="J901" s="39"/>
      <c r="K901" s="39"/>
      <c r="L901" s="39"/>
      <c r="M901" s="39"/>
      <c r="N901" s="11"/>
      <c r="O901" s="11"/>
    </row>
    <row r="902">
      <c r="A902" s="96"/>
      <c r="B902" s="97"/>
      <c r="C902" s="98"/>
      <c r="D902" s="101"/>
      <c r="E902" s="100"/>
      <c r="F902" s="76"/>
      <c r="G902" s="39"/>
      <c r="H902" s="39"/>
      <c r="I902" s="39"/>
      <c r="J902" s="39"/>
      <c r="K902" s="39"/>
      <c r="L902" s="39"/>
      <c r="M902" s="39"/>
      <c r="N902" s="11"/>
      <c r="O902" s="11"/>
    </row>
    <row r="903">
      <c r="A903" s="96"/>
      <c r="B903" s="97"/>
      <c r="C903" s="98"/>
      <c r="D903" s="101"/>
      <c r="E903" s="100"/>
      <c r="F903" s="76"/>
      <c r="G903" s="39"/>
      <c r="H903" s="39"/>
      <c r="I903" s="39"/>
      <c r="J903" s="39"/>
      <c r="K903" s="39"/>
      <c r="L903" s="39"/>
      <c r="M903" s="39"/>
      <c r="N903" s="11"/>
      <c r="O903" s="11"/>
    </row>
    <row r="904">
      <c r="A904" s="96"/>
      <c r="B904" s="97"/>
      <c r="C904" s="98"/>
      <c r="D904" s="101"/>
      <c r="E904" s="100"/>
      <c r="F904" s="76"/>
      <c r="G904" s="39"/>
      <c r="H904" s="39"/>
      <c r="I904" s="39"/>
      <c r="J904" s="39"/>
      <c r="K904" s="39"/>
      <c r="L904" s="39"/>
      <c r="M904" s="39"/>
      <c r="N904" s="11"/>
      <c r="O904" s="11"/>
    </row>
    <row r="905">
      <c r="A905" s="96"/>
      <c r="B905" s="97"/>
      <c r="C905" s="98"/>
      <c r="D905" s="101"/>
      <c r="E905" s="100"/>
      <c r="F905" s="76"/>
      <c r="G905" s="39"/>
      <c r="H905" s="39"/>
      <c r="I905" s="39"/>
      <c r="J905" s="39"/>
      <c r="K905" s="39"/>
      <c r="L905" s="39"/>
      <c r="M905" s="39"/>
      <c r="N905" s="11"/>
      <c r="O905" s="11"/>
    </row>
    <row r="906">
      <c r="A906" s="96"/>
      <c r="B906" s="97"/>
      <c r="C906" s="98"/>
      <c r="D906" s="101"/>
      <c r="E906" s="100"/>
      <c r="F906" s="76"/>
      <c r="G906" s="39"/>
      <c r="H906" s="39"/>
      <c r="I906" s="39"/>
      <c r="J906" s="39"/>
      <c r="K906" s="39"/>
      <c r="L906" s="39"/>
      <c r="M906" s="39"/>
      <c r="N906" s="11"/>
      <c r="O906" s="11"/>
    </row>
    <row r="907">
      <c r="A907" s="96"/>
      <c r="B907" s="97"/>
      <c r="C907" s="98"/>
      <c r="D907" s="101"/>
      <c r="E907" s="100"/>
      <c r="F907" s="76"/>
      <c r="G907" s="39"/>
      <c r="H907" s="39"/>
      <c r="I907" s="39"/>
      <c r="J907" s="39"/>
      <c r="K907" s="39"/>
      <c r="L907" s="39"/>
      <c r="M907" s="39"/>
      <c r="N907" s="11"/>
      <c r="O907" s="11"/>
    </row>
    <row r="908">
      <c r="A908" s="96"/>
      <c r="B908" s="97"/>
      <c r="C908" s="98"/>
      <c r="D908" s="101"/>
      <c r="E908" s="100"/>
      <c r="F908" s="76"/>
      <c r="G908" s="39"/>
      <c r="H908" s="39"/>
      <c r="I908" s="39"/>
      <c r="J908" s="39"/>
      <c r="K908" s="39"/>
      <c r="L908" s="39"/>
      <c r="M908" s="39"/>
      <c r="N908" s="11"/>
      <c r="O908" s="11"/>
    </row>
    <row r="909">
      <c r="A909" s="96"/>
      <c r="B909" s="97"/>
      <c r="C909" s="98"/>
      <c r="D909" s="101"/>
      <c r="E909" s="100"/>
      <c r="F909" s="76"/>
      <c r="G909" s="39"/>
      <c r="H909" s="39"/>
      <c r="I909" s="39"/>
      <c r="J909" s="39"/>
      <c r="K909" s="39"/>
      <c r="L909" s="39"/>
      <c r="M909" s="39"/>
      <c r="N909" s="11"/>
      <c r="O909" s="11"/>
    </row>
    <row r="910">
      <c r="A910" s="96"/>
      <c r="B910" s="97"/>
      <c r="C910" s="98"/>
      <c r="D910" s="101"/>
      <c r="E910" s="100"/>
      <c r="F910" s="76"/>
      <c r="G910" s="39"/>
      <c r="H910" s="39"/>
      <c r="I910" s="39"/>
      <c r="J910" s="39"/>
      <c r="K910" s="39"/>
      <c r="L910" s="39"/>
      <c r="M910" s="39"/>
      <c r="N910" s="11"/>
      <c r="O910" s="11"/>
    </row>
    <row r="911">
      <c r="A911" s="96"/>
      <c r="B911" s="97"/>
      <c r="C911" s="98"/>
      <c r="D911" s="101"/>
      <c r="E911" s="100"/>
      <c r="F911" s="76"/>
      <c r="G911" s="39"/>
      <c r="H911" s="39"/>
      <c r="I911" s="39"/>
      <c r="J911" s="39"/>
      <c r="K911" s="39"/>
      <c r="L911" s="39"/>
      <c r="M911" s="39"/>
      <c r="N911" s="11"/>
      <c r="O911" s="11"/>
    </row>
    <row r="912">
      <c r="A912" s="96"/>
      <c r="B912" s="97"/>
      <c r="C912" s="98"/>
      <c r="D912" s="101"/>
      <c r="E912" s="100"/>
      <c r="F912" s="76"/>
      <c r="G912" s="39"/>
      <c r="H912" s="39"/>
      <c r="I912" s="39"/>
      <c r="J912" s="39"/>
      <c r="K912" s="39"/>
      <c r="L912" s="39"/>
      <c r="M912" s="39"/>
      <c r="N912" s="11"/>
      <c r="O912" s="11"/>
    </row>
    <row r="913">
      <c r="A913" s="96"/>
      <c r="B913" s="97"/>
      <c r="C913" s="98"/>
      <c r="D913" s="101"/>
      <c r="E913" s="100"/>
      <c r="F913" s="76"/>
      <c r="G913" s="39"/>
      <c r="H913" s="39"/>
      <c r="I913" s="39"/>
      <c r="J913" s="39"/>
      <c r="K913" s="39"/>
      <c r="L913" s="39"/>
      <c r="M913" s="39"/>
      <c r="N913" s="11"/>
      <c r="O913" s="11"/>
    </row>
    <row r="914">
      <c r="A914" s="96"/>
      <c r="B914" s="97"/>
      <c r="C914" s="98"/>
      <c r="D914" s="101"/>
      <c r="E914" s="100"/>
      <c r="F914" s="76"/>
      <c r="G914" s="39"/>
      <c r="H914" s="39"/>
      <c r="I914" s="39"/>
      <c r="J914" s="39"/>
      <c r="K914" s="39"/>
      <c r="L914" s="39"/>
      <c r="M914" s="39"/>
      <c r="N914" s="11"/>
      <c r="O914" s="11"/>
    </row>
    <row r="915">
      <c r="A915" s="96"/>
      <c r="B915" s="97"/>
      <c r="C915" s="98"/>
      <c r="D915" s="101"/>
      <c r="E915" s="100"/>
      <c r="F915" s="76"/>
      <c r="G915" s="39"/>
      <c r="H915" s="39"/>
      <c r="I915" s="39"/>
      <c r="J915" s="39"/>
      <c r="K915" s="39"/>
      <c r="L915" s="39"/>
      <c r="M915" s="39"/>
      <c r="N915" s="11"/>
      <c r="O915" s="11"/>
    </row>
    <row r="916">
      <c r="A916" s="96"/>
      <c r="B916" s="97"/>
      <c r="C916" s="98"/>
      <c r="D916" s="101"/>
      <c r="E916" s="100"/>
      <c r="F916" s="76"/>
      <c r="G916" s="39"/>
      <c r="H916" s="39"/>
      <c r="I916" s="39"/>
      <c r="J916" s="39"/>
      <c r="K916" s="39"/>
      <c r="L916" s="39"/>
      <c r="M916" s="39"/>
      <c r="N916" s="11"/>
      <c r="O916" s="11"/>
    </row>
    <row r="917">
      <c r="A917" s="96"/>
      <c r="B917" s="97"/>
      <c r="C917" s="98"/>
      <c r="D917" s="101"/>
      <c r="E917" s="100"/>
      <c r="F917" s="76"/>
      <c r="G917" s="39"/>
      <c r="H917" s="39"/>
      <c r="I917" s="39"/>
      <c r="J917" s="39"/>
      <c r="K917" s="39"/>
      <c r="L917" s="39"/>
      <c r="M917" s="39"/>
      <c r="N917" s="11"/>
      <c r="O917" s="11"/>
    </row>
    <row r="918">
      <c r="A918" s="96"/>
      <c r="B918" s="97"/>
      <c r="C918" s="98"/>
      <c r="D918" s="101"/>
      <c r="E918" s="100"/>
      <c r="F918" s="76"/>
      <c r="G918" s="39"/>
      <c r="H918" s="39"/>
      <c r="I918" s="39"/>
      <c r="J918" s="39"/>
      <c r="K918" s="39"/>
      <c r="L918" s="39"/>
      <c r="M918" s="39"/>
      <c r="N918" s="11"/>
      <c r="O918" s="11"/>
    </row>
    <row r="919">
      <c r="A919" s="96"/>
      <c r="B919" s="97"/>
      <c r="C919" s="98"/>
      <c r="D919" s="101"/>
      <c r="E919" s="100"/>
      <c r="F919" s="76"/>
      <c r="G919" s="39"/>
      <c r="H919" s="39"/>
      <c r="I919" s="39"/>
      <c r="J919" s="39"/>
      <c r="K919" s="39"/>
      <c r="L919" s="39"/>
      <c r="M919" s="39"/>
      <c r="N919" s="11"/>
      <c r="O919" s="11"/>
    </row>
    <row r="920">
      <c r="A920" s="96"/>
      <c r="B920" s="97"/>
      <c r="C920" s="98"/>
      <c r="D920" s="101"/>
      <c r="E920" s="100"/>
      <c r="F920" s="76"/>
      <c r="G920" s="39"/>
      <c r="H920" s="39"/>
      <c r="I920" s="39"/>
      <c r="J920" s="39"/>
      <c r="K920" s="39"/>
      <c r="L920" s="39"/>
      <c r="M920" s="39"/>
      <c r="N920" s="11"/>
      <c r="O920" s="11"/>
    </row>
    <row r="921">
      <c r="A921" s="96"/>
      <c r="B921" s="97"/>
      <c r="C921" s="98"/>
      <c r="D921" s="101"/>
      <c r="E921" s="100"/>
      <c r="F921" s="76"/>
      <c r="G921" s="39"/>
      <c r="H921" s="39"/>
      <c r="I921" s="39"/>
      <c r="J921" s="39"/>
      <c r="K921" s="39"/>
      <c r="L921" s="39"/>
      <c r="M921" s="39"/>
      <c r="N921" s="11"/>
      <c r="O921" s="11"/>
    </row>
    <row r="922">
      <c r="A922" s="96"/>
      <c r="B922" s="97"/>
      <c r="C922" s="98"/>
      <c r="D922" s="101"/>
      <c r="E922" s="100"/>
      <c r="F922" s="76"/>
      <c r="G922" s="39"/>
      <c r="H922" s="39"/>
      <c r="I922" s="39"/>
      <c r="J922" s="39"/>
      <c r="K922" s="39"/>
      <c r="L922" s="39"/>
      <c r="M922" s="39"/>
      <c r="N922" s="11"/>
      <c r="O922" s="11"/>
    </row>
    <row r="923">
      <c r="A923" s="96"/>
      <c r="B923" s="97"/>
      <c r="C923" s="98"/>
      <c r="D923" s="101"/>
      <c r="E923" s="100"/>
      <c r="F923" s="76"/>
      <c r="G923" s="39"/>
      <c r="H923" s="39"/>
      <c r="I923" s="39"/>
      <c r="J923" s="39"/>
      <c r="K923" s="39"/>
      <c r="L923" s="39"/>
      <c r="M923" s="39"/>
      <c r="N923" s="11"/>
      <c r="O923" s="11"/>
    </row>
    <row r="924">
      <c r="A924" s="96"/>
      <c r="B924" s="97"/>
      <c r="C924" s="98"/>
      <c r="D924" s="101"/>
      <c r="E924" s="100"/>
      <c r="F924" s="76"/>
      <c r="G924" s="39"/>
      <c r="H924" s="39"/>
      <c r="I924" s="39"/>
      <c r="J924" s="39"/>
      <c r="K924" s="39"/>
      <c r="L924" s="39"/>
      <c r="M924" s="39"/>
      <c r="N924" s="11"/>
      <c r="O924" s="11"/>
    </row>
    <row r="925">
      <c r="A925" s="96"/>
      <c r="B925" s="97"/>
      <c r="C925" s="98"/>
      <c r="D925" s="101"/>
      <c r="E925" s="100"/>
      <c r="F925" s="76"/>
      <c r="G925" s="39"/>
      <c r="H925" s="39"/>
      <c r="I925" s="39"/>
      <c r="J925" s="39"/>
      <c r="K925" s="39"/>
      <c r="L925" s="39"/>
      <c r="M925" s="39"/>
      <c r="N925" s="11"/>
      <c r="O925" s="11"/>
    </row>
    <row r="926">
      <c r="A926" s="96"/>
      <c r="B926" s="97"/>
      <c r="C926" s="98"/>
      <c r="D926" s="101"/>
      <c r="E926" s="100"/>
      <c r="F926" s="76"/>
      <c r="G926" s="39"/>
      <c r="H926" s="39"/>
      <c r="I926" s="39"/>
      <c r="J926" s="39"/>
      <c r="K926" s="39"/>
      <c r="L926" s="39"/>
      <c r="M926" s="39"/>
      <c r="N926" s="11"/>
      <c r="O926" s="11"/>
    </row>
    <row r="927">
      <c r="A927" s="96"/>
      <c r="B927" s="97"/>
      <c r="C927" s="98"/>
      <c r="D927" s="101"/>
      <c r="E927" s="100"/>
      <c r="F927" s="76"/>
      <c r="G927" s="39"/>
      <c r="H927" s="39"/>
      <c r="I927" s="39"/>
      <c r="J927" s="39"/>
      <c r="K927" s="39"/>
      <c r="L927" s="39"/>
      <c r="M927" s="39"/>
      <c r="N927" s="11"/>
      <c r="O927" s="11"/>
    </row>
    <row r="928">
      <c r="A928" s="96"/>
      <c r="B928" s="97"/>
      <c r="C928" s="98"/>
      <c r="D928" s="101"/>
      <c r="E928" s="100"/>
      <c r="F928" s="76"/>
      <c r="G928" s="39"/>
      <c r="H928" s="39"/>
      <c r="I928" s="39"/>
      <c r="J928" s="39"/>
      <c r="K928" s="39"/>
      <c r="L928" s="39"/>
      <c r="M928" s="39"/>
      <c r="N928" s="11"/>
      <c r="O928" s="11"/>
    </row>
    <row r="929">
      <c r="A929" s="96"/>
      <c r="B929" s="97"/>
      <c r="C929" s="98"/>
      <c r="D929" s="101"/>
      <c r="E929" s="100"/>
      <c r="F929" s="76"/>
      <c r="G929" s="39"/>
      <c r="H929" s="39"/>
      <c r="I929" s="39"/>
      <c r="J929" s="39"/>
      <c r="K929" s="39"/>
      <c r="L929" s="39"/>
      <c r="M929" s="39"/>
      <c r="N929" s="11"/>
      <c r="O929" s="11"/>
    </row>
    <row r="930">
      <c r="A930" s="96"/>
      <c r="B930" s="97"/>
      <c r="C930" s="98"/>
      <c r="D930" s="101"/>
      <c r="E930" s="100"/>
      <c r="F930" s="76"/>
      <c r="G930" s="39"/>
      <c r="H930" s="39"/>
      <c r="I930" s="39"/>
      <c r="J930" s="39"/>
      <c r="K930" s="39"/>
      <c r="L930" s="39"/>
      <c r="M930" s="39"/>
      <c r="N930" s="11"/>
      <c r="O930" s="11"/>
    </row>
    <row r="931">
      <c r="A931" s="96"/>
      <c r="B931" s="97"/>
      <c r="C931" s="98"/>
      <c r="D931" s="101"/>
      <c r="E931" s="100"/>
      <c r="F931" s="76"/>
      <c r="G931" s="39"/>
      <c r="H931" s="39"/>
      <c r="I931" s="39"/>
      <c r="J931" s="39"/>
      <c r="K931" s="39"/>
      <c r="L931" s="39"/>
      <c r="M931" s="39"/>
      <c r="N931" s="11"/>
      <c r="O931" s="11"/>
    </row>
    <row r="932">
      <c r="A932" s="96"/>
      <c r="B932" s="97"/>
      <c r="C932" s="98"/>
      <c r="D932" s="101"/>
      <c r="E932" s="100"/>
      <c r="F932" s="76"/>
      <c r="G932" s="39"/>
      <c r="H932" s="39"/>
      <c r="I932" s="39"/>
      <c r="J932" s="39"/>
      <c r="K932" s="39"/>
      <c r="L932" s="39"/>
      <c r="M932" s="39"/>
      <c r="N932" s="11"/>
      <c r="O932" s="11"/>
    </row>
    <row r="933">
      <c r="A933" s="96"/>
      <c r="B933" s="97"/>
      <c r="C933" s="98"/>
      <c r="D933" s="101"/>
      <c r="E933" s="100"/>
      <c r="F933" s="76"/>
      <c r="G933" s="39"/>
      <c r="H933" s="39"/>
      <c r="I933" s="39"/>
      <c r="J933" s="39"/>
      <c r="K933" s="39"/>
      <c r="L933" s="39"/>
      <c r="M933" s="39"/>
      <c r="N933" s="11"/>
      <c r="O933" s="11"/>
    </row>
    <row r="934">
      <c r="A934" s="96"/>
      <c r="B934" s="97"/>
      <c r="C934" s="98"/>
      <c r="D934" s="101"/>
      <c r="E934" s="100"/>
      <c r="F934" s="76"/>
      <c r="G934" s="39"/>
      <c r="H934" s="39"/>
      <c r="I934" s="39"/>
      <c r="J934" s="39"/>
      <c r="K934" s="39"/>
      <c r="L934" s="39"/>
      <c r="M934" s="39"/>
      <c r="N934" s="11"/>
      <c r="O934" s="11"/>
    </row>
    <row r="935">
      <c r="A935" s="96"/>
      <c r="B935" s="97"/>
      <c r="C935" s="98"/>
      <c r="D935" s="101"/>
      <c r="E935" s="100"/>
      <c r="F935" s="76"/>
      <c r="G935" s="39"/>
      <c r="H935" s="39"/>
      <c r="I935" s="39"/>
      <c r="J935" s="39"/>
      <c r="K935" s="39"/>
      <c r="L935" s="39"/>
      <c r="M935" s="39"/>
      <c r="N935" s="11"/>
      <c r="O935" s="11"/>
    </row>
    <row r="936">
      <c r="A936" s="96"/>
      <c r="B936" s="97"/>
      <c r="C936" s="98"/>
      <c r="D936" s="101"/>
      <c r="E936" s="100"/>
      <c r="F936" s="76"/>
      <c r="G936" s="39"/>
      <c r="H936" s="39"/>
      <c r="I936" s="39"/>
      <c r="J936" s="39"/>
      <c r="K936" s="39"/>
      <c r="L936" s="39"/>
      <c r="M936" s="39"/>
      <c r="N936" s="11"/>
      <c r="O936" s="11"/>
    </row>
    <row r="937">
      <c r="A937" s="96"/>
      <c r="B937" s="97"/>
      <c r="C937" s="98"/>
      <c r="D937" s="101"/>
      <c r="E937" s="100"/>
      <c r="F937" s="76"/>
      <c r="G937" s="39"/>
      <c r="H937" s="39"/>
      <c r="I937" s="39"/>
      <c r="J937" s="39"/>
      <c r="K937" s="39"/>
      <c r="L937" s="39"/>
      <c r="M937" s="39"/>
      <c r="N937" s="11"/>
      <c r="O937" s="11"/>
    </row>
    <row r="938">
      <c r="A938" s="96"/>
      <c r="B938" s="97"/>
      <c r="C938" s="98"/>
      <c r="D938" s="101"/>
      <c r="E938" s="100"/>
      <c r="F938" s="76"/>
      <c r="G938" s="39"/>
      <c r="H938" s="39"/>
      <c r="I938" s="39"/>
      <c r="J938" s="39"/>
      <c r="K938" s="39"/>
      <c r="L938" s="39"/>
      <c r="M938" s="39"/>
      <c r="N938" s="11"/>
      <c r="O938" s="11"/>
    </row>
    <row r="939">
      <c r="A939" s="96"/>
      <c r="B939" s="97"/>
      <c r="C939" s="98"/>
      <c r="D939" s="101"/>
      <c r="E939" s="100"/>
      <c r="F939" s="76"/>
      <c r="G939" s="39"/>
      <c r="H939" s="39"/>
      <c r="I939" s="39"/>
      <c r="J939" s="39"/>
      <c r="K939" s="39"/>
      <c r="L939" s="39"/>
      <c r="M939" s="39"/>
      <c r="N939" s="11"/>
      <c r="O939" s="11"/>
    </row>
    <row r="940">
      <c r="A940" s="96"/>
      <c r="B940" s="97"/>
      <c r="C940" s="98"/>
      <c r="D940" s="101"/>
      <c r="E940" s="100"/>
      <c r="F940" s="76"/>
      <c r="G940" s="39"/>
      <c r="H940" s="39"/>
      <c r="I940" s="39"/>
      <c r="J940" s="39"/>
      <c r="K940" s="39"/>
      <c r="L940" s="39"/>
      <c r="M940" s="39"/>
      <c r="N940" s="11"/>
      <c r="O940" s="11"/>
    </row>
    <row r="941">
      <c r="A941" s="96"/>
      <c r="B941" s="97"/>
      <c r="C941" s="98"/>
      <c r="D941" s="101"/>
      <c r="E941" s="100"/>
      <c r="F941" s="76"/>
      <c r="G941" s="39"/>
      <c r="H941" s="39"/>
      <c r="I941" s="39"/>
      <c r="J941" s="39"/>
      <c r="K941" s="39"/>
      <c r="L941" s="39"/>
      <c r="M941" s="39"/>
      <c r="N941" s="11"/>
      <c r="O941" s="11"/>
    </row>
    <row r="942">
      <c r="A942" s="96"/>
      <c r="B942" s="97"/>
      <c r="C942" s="98"/>
      <c r="D942" s="101"/>
      <c r="E942" s="100"/>
      <c r="F942" s="76"/>
      <c r="G942" s="39"/>
      <c r="H942" s="39"/>
      <c r="I942" s="39"/>
      <c r="J942" s="39"/>
      <c r="K942" s="39"/>
      <c r="L942" s="39"/>
      <c r="M942" s="39"/>
      <c r="N942" s="11"/>
      <c r="O942" s="11"/>
    </row>
    <row r="943">
      <c r="A943" s="96"/>
      <c r="B943" s="97"/>
      <c r="C943" s="98"/>
      <c r="D943" s="101"/>
      <c r="E943" s="100"/>
      <c r="F943" s="76"/>
      <c r="G943" s="39"/>
      <c r="H943" s="39"/>
      <c r="I943" s="39"/>
      <c r="J943" s="39"/>
      <c r="K943" s="39"/>
      <c r="L943" s="39"/>
      <c r="M943" s="39"/>
      <c r="N943" s="11"/>
      <c r="O943" s="11"/>
    </row>
    <row r="944">
      <c r="A944" s="96"/>
      <c r="B944" s="97"/>
      <c r="C944" s="98"/>
      <c r="D944" s="101"/>
      <c r="E944" s="100"/>
      <c r="F944" s="76"/>
      <c r="G944" s="39"/>
      <c r="H944" s="39"/>
      <c r="I944" s="39"/>
      <c r="J944" s="39"/>
      <c r="K944" s="39"/>
      <c r="L944" s="39"/>
      <c r="M944" s="39"/>
      <c r="N944" s="11"/>
      <c r="O944" s="11"/>
    </row>
    <row r="945">
      <c r="A945" s="96"/>
      <c r="B945" s="97"/>
      <c r="C945" s="98"/>
      <c r="D945" s="101"/>
      <c r="E945" s="100"/>
      <c r="F945" s="76"/>
      <c r="G945" s="39"/>
      <c r="H945" s="39"/>
      <c r="I945" s="39"/>
      <c r="J945" s="39"/>
      <c r="K945" s="39"/>
      <c r="L945" s="39"/>
      <c r="M945" s="39"/>
      <c r="N945" s="11"/>
      <c r="O945" s="11"/>
    </row>
    <row r="946">
      <c r="A946" s="96"/>
      <c r="B946" s="97"/>
      <c r="C946" s="98"/>
      <c r="D946" s="101"/>
      <c r="E946" s="100"/>
      <c r="F946" s="76"/>
      <c r="G946" s="39"/>
      <c r="H946" s="39"/>
      <c r="I946" s="39"/>
      <c r="J946" s="39"/>
      <c r="K946" s="39"/>
      <c r="L946" s="39"/>
      <c r="M946" s="39"/>
      <c r="N946" s="11"/>
      <c r="O946" s="11"/>
    </row>
    <row r="947">
      <c r="A947" s="96"/>
      <c r="B947" s="97"/>
      <c r="C947" s="98"/>
      <c r="D947" s="101"/>
      <c r="E947" s="100"/>
      <c r="F947" s="76"/>
      <c r="G947" s="39"/>
      <c r="H947" s="39"/>
      <c r="I947" s="39"/>
      <c r="J947" s="39"/>
      <c r="K947" s="39"/>
      <c r="L947" s="39"/>
      <c r="M947" s="39"/>
      <c r="N947" s="11"/>
      <c r="O947" s="11"/>
    </row>
    <row r="948">
      <c r="A948" s="96"/>
      <c r="B948" s="97"/>
      <c r="C948" s="98"/>
      <c r="D948" s="101"/>
      <c r="E948" s="100"/>
      <c r="F948" s="76"/>
      <c r="G948" s="39"/>
      <c r="H948" s="39"/>
      <c r="I948" s="39"/>
      <c r="J948" s="39"/>
      <c r="K948" s="39"/>
      <c r="L948" s="39"/>
      <c r="M948" s="39"/>
      <c r="N948" s="11"/>
      <c r="O948" s="11"/>
    </row>
    <row r="949">
      <c r="A949" s="96"/>
      <c r="B949" s="97"/>
      <c r="C949" s="98"/>
      <c r="D949" s="101"/>
      <c r="E949" s="100"/>
      <c r="F949" s="76"/>
      <c r="G949" s="39"/>
      <c r="H949" s="39"/>
      <c r="I949" s="39"/>
      <c r="J949" s="39"/>
      <c r="K949" s="39"/>
      <c r="L949" s="39"/>
      <c r="M949" s="39"/>
      <c r="N949" s="11"/>
      <c r="O949" s="11"/>
    </row>
    <row r="950">
      <c r="A950" s="96"/>
      <c r="B950" s="97"/>
      <c r="C950" s="98"/>
      <c r="D950" s="101"/>
      <c r="E950" s="100"/>
      <c r="F950" s="76"/>
      <c r="G950" s="39"/>
      <c r="H950" s="39"/>
      <c r="I950" s="39"/>
      <c r="J950" s="39"/>
      <c r="K950" s="39"/>
      <c r="L950" s="39"/>
      <c r="M950" s="39"/>
      <c r="N950" s="11"/>
      <c r="O950" s="11"/>
    </row>
    <row r="951">
      <c r="A951" s="96"/>
      <c r="B951" s="97"/>
      <c r="C951" s="98"/>
      <c r="D951" s="101"/>
      <c r="E951" s="100"/>
      <c r="F951" s="76"/>
      <c r="G951" s="39"/>
      <c r="H951" s="39"/>
      <c r="I951" s="39"/>
      <c r="J951" s="39"/>
      <c r="K951" s="39"/>
      <c r="L951" s="39"/>
      <c r="M951" s="39"/>
      <c r="N951" s="11"/>
      <c r="O951" s="11"/>
    </row>
    <row r="952">
      <c r="A952" s="96"/>
      <c r="B952" s="97"/>
      <c r="C952" s="98"/>
      <c r="D952" s="101"/>
      <c r="E952" s="100"/>
      <c r="F952" s="76"/>
      <c r="G952" s="39"/>
      <c r="H952" s="39"/>
      <c r="I952" s="39"/>
      <c r="J952" s="39"/>
      <c r="K952" s="39"/>
      <c r="L952" s="39"/>
      <c r="M952" s="39"/>
      <c r="N952" s="11"/>
      <c r="O952" s="11"/>
    </row>
    <row r="953">
      <c r="A953" s="96"/>
      <c r="B953" s="97"/>
      <c r="C953" s="98"/>
      <c r="D953" s="101"/>
      <c r="E953" s="100"/>
      <c r="F953" s="76"/>
      <c r="G953" s="39"/>
      <c r="H953" s="39"/>
      <c r="I953" s="39"/>
      <c r="J953" s="39"/>
      <c r="K953" s="39"/>
      <c r="L953" s="39"/>
      <c r="M953" s="39"/>
      <c r="N953" s="11"/>
      <c r="O953" s="11"/>
    </row>
    <row r="954">
      <c r="A954" s="96"/>
      <c r="B954" s="97"/>
      <c r="C954" s="98"/>
      <c r="D954" s="101"/>
      <c r="E954" s="100"/>
      <c r="F954" s="76"/>
      <c r="G954" s="39"/>
      <c r="H954" s="39"/>
      <c r="I954" s="39"/>
      <c r="J954" s="39"/>
      <c r="K954" s="39"/>
      <c r="L954" s="39"/>
      <c r="M954" s="39"/>
      <c r="N954" s="11"/>
      <c r="O954" s="11"/>
    </row>
    <row r="955">
      <c r="A955" s="96"/>
      <c r="B955" s="97"/>
      <c r="C955" s="98"/>
      <c r="D955" s="101"/>
      <c r="E955" s="100"/>
      <c r="F955" s="76"/>
      <c r="G955" s="39"/>
      <c r="H955" s="39"/>
      <c r="I955" s="39"/>
      <c r="J955" s="39"/>
      <c r="K955" s="39"/>
      <c r="L955" s="39"/>
      <c r="M955" s="39"/>
      <c r="N955" s="11"/>
      <c r="O955" s="11"/>
    </row>
    <row r="956">
      <c r="A956" s="96"/>
      <c r="B956" s="97"/>
      <c r="C956" s="98"/>
      <c r="D956" s="101"/>
      <c r="E956" s="100"/>
      <c r="F956" s="76"/>
      <c r="G956" s="39"/>
      <c r="H956" s="39"/>
      <c r="I956" s="39"/>
      <c r="J956" s="39"/>
      <c r="K956" s="39"/>
      <c r="L956" s="39"/>
      <c r="M956" s="39"/>
      <c r="N956" s="11"/>
      <c r="O956" s="11"/>
    </row>
    <row r="957">
      <c r="A957" s="96"/>
      <c r="B957" s="97"/>
      <c r="C957" s="98"/>
      <c r="D957" s="101"/>
      <c r="E957" s="100"/>
      <c r="F957" s="76"/>
      <c r="G957" s="39"/>
      <c r="H957" s="39"/>
      <c r="I957" s="39"/>
      <c r="J957" s="39"/>
      <c r="K957" s="39"/>
      <c r="L957" s="39"/>
      <c r="M957" s="39"/>
      <c r="N957" s="11"/>
      <c r="O957" s="11"/>
    </row>
    <row r="958">
      <c r="A958" s="96"/>
      <c r="B958" s="97"/>
      <c r="C958" s="98"/>
      <c r="D958" s="101"/>
      <c r="E958" s="100"/>
      <c r="F958" s="76"/>
      <c r="G958" s="39"/>
      <c r="H958" s="39"/>
      <c r="I958" s="39"/>
      <c r="J958" s="39"/>
      <c r="K958" s="39"/>
      <c r="L958" s="39"/>
      <c r="M958" s="39"/>
      <c r="N958" s="11"/>
      <c r="O958" s="11"/>
    </row>
    <row r="959">
      <c r="A959" s="96"/>
      <c r="B959" s="97"/>
      <c r="C959" s="98"/>
      <c r="D959" s="101"/>
      <c r="E959" s="100"/>
      <c r="F959" s="76"/>
      <c r="G959" s="39"/>
      <c r="H959" s="39"/>
      <c r="I959" s="39"/>
      <c r="J959" s="39"/>
      <c r="K959" s="39"/>
      <c r="L959" s="39"/>
      <c r="M959" s="39"/>
      <c r="N959" s="11"/>
      <c r="O959" s="11"/>
    </row>
    <row r="960">
      <c r="A960" s="96"/>
      <c r="B960" s="97"/>
      <c r="C960" s="98"/>
      <c r="D960" s="101"/>
      <c r="E960" s="100"/>
      <c r="F960" s="76"/>
      <c r="G960" s="39"/>
      <c r="H960" s="39"/>
      <c r="I960" s="39"/>
      <c r="J960" s="39"/>
      <c r="K960" s="39"/>
      <c r="L960" s="39"/>
      <c r="M960" s="39"/>
      <c r="N960" s="11"/>
      <c r="O960" s="11"/>
    </row>
    <row r="961">
      <c r="A961" s="96"/>
      <c r="B961" s="97"/>
      <c r="C961" s="98"/>
      <c r="D961" s="101"/>
      <c r="E961" s="100"/>
      <c r="F961" s="76"/>
      <c r="G961" s="39"/>
      <c r="H961" s="39"/>
      <c r="I961" s="39"/>
      <c r="J961" s="39"/>
      <c r="K961" s="39"/>
      <c r="L961" s="39"/>
      <c r="M961" s="39"/>
      <c r="N961" s="11"/>
      <c r="O961" s="11"/>
    </row>
    <row r="962">
      <c r="A962" s="96"/>
      <c r="B962" s="97"/>
      <c r="C962" s="98"/>
      <c r="D962" s="101"/>
      <c r="E962" s="100"/>
      <c r="F962" s="76"/>
      <c r="G962" s="39"/>
      <c r="H962" s="39"/>
      <c r="I962" s="39"/>
      <c r="J962" s="39"/>
      <c r="K962" s="39"/>
      <c r="L962" s="39"/>
      <c r="M962" s="39"/>
      <c r="N962" s="11"/>
      <c r="O962" s="11"/>
    </row>
    <row r="963">
      <c r="A963" s="96"/>
      <c r="B963" s="97"/>
      <c r="C963" s="98"/>
      <c r="D963" s="101"/>
      <c r="E963" s="100"/>
      <c r="F963" s="76"/>
      <c r="G963" s="39"/>
      <c r="H963" s="39"/>
      <c r="I963" s="39"/>
      <c r="J963" s="39"/>
      <c r="K963" s="39"/>
      <c r="L963" s="39"/>
      <c r="M963" s="39"/>
      <c r="N963" s="11"/>
      <c r="O963" s="11"/>
    </row>
    <row r="964">
      <c r="A964" s="96"/>
      <c r="B964" s="97"/>
      <c r="C964" s="98"/>
      <c r="D964" s="101"/>
      <c r="E964" s="100"/>
      <c r="F964" s="76"/>
      <c r="G964" s="39"/>
      <c r="H964" s="39"/>
      <c r="I964" s="39"/>
      <c r="J964" s="39"/>
      <c r="K964" s="39"/>
      <c r="L964" s="39"/>
      <c r="M964" s="39"/>
      <c r="N964" s="11"/>
      <c r="O964" s="11"/>
    </row>
    <row r="965">
      <c r="A965" s="96"/>
      <c r="B965" s="97"/>
      <c r="C965" s="98"/>
      <c r="D965" s="101"/>
      <c r="E965" s="100"/>
      <c r="F965" s="76"/>
      <c r="G965" s="39"/>
      <c r="H965" s="39"/>
      <c r="I965" s="39"/>
      <c r="J965" s="39"/>
      <c r="K965" s="39"/>
      <c r="L965" s="39"/>
      <c r="M965" s="39"/>
      <c r="N965" s="11"/>
      <c r="O965" s="11"/>
    </row>
    <row r="966">
      <c r="A966" s="96"/>
      <c r="B966" s="97"/>
      <c r="C966" s="98"/>
      <c r="D966" s="101"/>
      <c r="E966" s="100"/>
      <c r="F966" s="76"/>
      <c r="G966" s="39"/>
      <c r="H966" s="39"/>
      <c r="I966" s="39"/>
      <c r="J966" s="39"/>
      <c r="K966" s="39"/>
      <c r="L966" s="39"/>
      <c r="M966" s="39"/>
      <c r="N966" s="11"/>
      <c r="O966" s="11"/>
    </row>
    <row r="967">
      <c r="A967" s="96"/>
      <c r="B967" s="97"/>
      <c r="C967" s="98"/>
      <c r="D967" s="101"/>
      <c r="E967" s="100"/>
      <c r="F967" s="76"/>
      <c r="G967" s="39"/>
      <c r="H967" s="39"/>
      <c r="I967" s="39"/>
      <c r="J967" s="39"/>
      <c r="K967" s="39"/>
      <c r="L967" s="39"/>
      <c r="M967" s="39"/>
      <c r="N967" s="11"/>
      <c r="O967" s="11"/>
    </row>
    <row r="968">
      <c r="A968" s="96"/>
      <c r="B968" s="97"/>
      <c r="C968" s="98"/>
      <c r="D968" s="101"/>
      <c r="E968" s="100"/>
      <c r="F968" s="76"/>
      <c r="G968" s="39"/>
      <c r="H968" s="39"/>
      <c r="I968" s="39"/>
      <c r="J968" s="39"/>
      <c r="K968" s="39"/>
      <c r="L968" s="39"/>
      <c r="M968" s="39"/>
      <c r="N968" s="11"/>
      <c r="O968" s="11"/>
    </row>
    <row r="969">
      <c r="A969" s="96"/>
      <c r="B969" s="97"/>
      <c r="C969" s="98"/>
      <c r="D969" s="101"/>
      <c r="E969" s="100"/>
      <c r="F969" s="76"/>
      <c r="G969" s="39"/>
      <c r="H969" s="39"/>
      <c r="I969" s="39"/>
      <c r="J969" s="39"/>
      <c r="K969" s="39"/>
      <c r="L969" s="39"/>
      <c r="M969" s="39"/>
      <c r="N969" s="11"/>
      <c r="O969" s="11"/>
    </row>
    <row r="970">
      <c r="A970" s="96"/>
      <c r="B970" s="97"/>
      <c r="C970" s="98"/>
      <c r="D970" s="101"/>
      <c r="E970" s="100"/>
      <c r="F970" s="76"/>
      <c r="G970" s="39"/>
      <c r="H970" s="39"/>
      <c r="I970" s="39"/>
      <c r="J970" s="39"/>
      <c r="K970" s="39"/>
      <c r="L970" s="39"/>
      <c r="M970" s="39"/>
      <c r="N970" s="11"/>
      <c r="O970" s="11"/>
    </row>
    <row r="971">
      <c r="A971" s="96"/>
      <c r="B971" s="97"/>
      <c r="C971" s="98"/>
      <c r="D971" s="101"/>
      <c r="E971" s="100"/>
      <c r="F971" s="76"/>
      <c r="G971" s="39"/>
      <c r="H971" s="39"/>
      <c r="I971" s="39"/>
      <c r="J971" s="39"/>
      <c r="K971" s="39"/>
      <c r="L971" s="39"/>
      <c r="M971" s="39"/>
      <c r="N971" s="11"/>
      <c r="O971" s="11"/>
    </row>
    <row r="972">
      <c r="A972" s="96"/>
      <c r="B972" s="97"/>
      <c r="C972" s="98"/>
      <c r="D972" s="101"/>
      <c r="E972" s="100"/>
      <c r="F972" s="76"/>
      <c r="G972" s="39"/>
      <c r="H972" s="39"/>
      <c r="I972" s="39"/>
      <c r="J972" s="39"/>
      <c r="K972" s="39"/>
      <c r="L972" s="39"/>
      <c r="M972" s="39"/>
      <c r="N972" s="11"/>
      <c r="O972" s="11"/>
    </row>
    <row r="973">
      <c r="A973" s="96"/>
      <c r="B973" s="97"/>
      <c r="C973" s="98"/>
      <c r="D973" s="101"/>
      <c r="E973" s="100"/>
      <c r="F973" s="76"/>
      <c r="G973" s="39"/>
      <c r="H973" s="39"/>
      <c r="I973" s="39"/>
      <c r="J973" s="39"/>
      <c r="K973" s="39"/>
      <c r="L973" s="39"/>
      <c r="M973" s="39"/>
      <c r="N973" s="11"/>
      <c r="O973" s="11"/>
    </row>
    <row r="974">
      <c r="A974" s="96"/>
      <c r="B974" s="97"/>
      <c r="C974" s="98"/>
      <c r="D974" s="101"/>
      <c r="E974" s="100"/>
      <c r="F974" s="76"/>
      <c r="G974" s="39"/>
      <c r="H974" s="39"/>
      <c r="I974" s="39"/>
      <c r="J974" s="39"/>
      <c r="K974" s="39"/>
      <c r="L974" s="39"/>
      <c r="M974" s="39"/>
      <c r="N974" s="11"/>
      <c r="O974" s="11"/>
    </row>
    <row r="975">
      <c r="A975" s="96"/>
      <c r="B975" s="97"/>
      <c r="C975" s="98"/>
      <c r="D975" s="101"/>
      <c r="E975" s="100"/>
      <c r="F975" s="76"/>
      <c r="G975" s="39"/>
      <c r="H975" s="39"/>
      <c r="I975" s="39"/>
      <c r="J975" s="39"/>
      <c r="K975" s="39"/>
      <c r="L975" s="39"/>
      <c r="M975" s="39"/>
      <c r="N975" s="11"/>
      <c r="O975" s="11"/>
    </row>
    <row r="976">
      <c r="A976" s="96"/>
      <c r="B976" s="97"/>
      <c r="C976" s="98"/>
      <c r="D976" s="101"/>
      <c r="E976" s="100"/>
      <c r="F976" s="76"/>
      <c r="G976" s="39"/>
      <c r="H976" s="39"/>
      <c r="I976" s="39"/>
      <c r="J976" s="39"/>
      <c r="K976" s="39"/>
      <c r="L976" s="39"/>
      <c r="M976" s="39"/>
      <c r="N976" s="11"/>
      <c r="O976" s="11"/>
    </row>
    <row r="977">
      <c r="A977" s="96"/>
      <c r="B977" s="97"/>
      <c r="C977" s="98"/>
      <c r="D977" s="101"/>
      <c r="E977" s="100"/>
      <c r="F977" s="76"/>
      <c r="G977" s="39"/>
      <c r="H977" s="39"/>
      <c r="I977" s="39"/>
      <c r="J977" s="39"/>
      <c r="K977" s="39"/>
      <c r="L977" s="39"/>
      <c r="M977" s="39"/>
      <c r="N977" s="11"/>
      <c r="O977" s="11"/>
    </row>
    <row r="978">
      <c r="A978" s="96"/>
      <c r="B978" s="97"/>
      <c r="C978" s="98"/>
      <c r="D978" s="101"/>
      <c r="E978" s="100"/>
      <c r="F978" s="76"/>
      <c r="G978" s="39"/>
      <c r="H978" s="39"/>
      <c r="I978" s="39"/>
      <c r="J978" s="39"/>
      <c r="K978" s="39"/>
      <c r="L978" s="39"/>
      <c r="M978" s="39"/>
      <c r="N978" s="11"/>
      <c r="O978" s="11"/>
    </row>
    <row r="979">
      <c r="A979" s="96"/>
      <c r="B979" s="97"/>
      <c r="C979" s="98"/>
      <c r="D979" s="101"/>
      <c r="E979" s="100"/>
      <c r="F979" s="76"/>
      <c r="G979" s="39"/>
      <c r="H979" s="39"/>
      <c r="I979" s="39"/>
      <c r="J979" s="39"/>
      <c r="K979" s="39"/>
      <c r="L979" s="39"/>
      <c r="M979" s="39"/>
      <c r="N979" s="11"/>
      <c r="O979" s="11"/>
    </row>
    <row r="980">
      <c r="A980" s="96"/>
      <c r="B980" s="97"/>
      <c r="C980" s="98"/>
      <c r="D980" s="101"/>
      <c r="E980" s="100"/>
      <c r="F980" s="76"/>
      <c r="G980" s="39"/>
      <c r="H980" s="39"/>
      <c r="I980" s="39"/>
      <c r="J980" s="39"/>
      <c r="K980" s="39"/>
      <c r="L980" s="39"/>
      <c r="M980" s="39"/>
      <c r="N980" s="11"/>
      <c r="O980" s="11"/>
    </row>
    <row r="981">
      <c r="A981" s="96"/>
      <c r="B981" s="97"/>
      <c r="C981" s="98"/>
      <c r="D981" s="101"/>
      <c r="E981" s="100"/>
      <c r="F981" s="76"/>
      <c r="G981" s="39"/>
      <c r="H981" s="39"/>
      <c r="I981" s="39"/>
      <c r="J981" s="39"/>
      <c r="K981" s="39"/>
      <c r="L981" s="39"/>
      <c r="M981" s="39"/>
      <c r="N981" s="11"/>
      <c r="O981" s="11"/>
    </row>
    <row r="982">
      <c r="A982" s="96"/>
      <c r="B982" s="97"/>
      <c r="C982" s="98"/>
      <c r="D982" s="101"/>
      <c r="E982" s="100"/>
      <c r="F982" s="76"/>
      <c r="G982" s="39"/>
      <c r="H982" s="39"/>
      <c r="I982" s="39"/>
      <c r="J982" s="39"/>
      <c r="K982" s="39"/>
      <c r="L982" s="39"/>
      <c r="M982" s="39"/>
      <c r="N982" s="11"/>
      <c r="O982" s="11"/>
    </row>
    <row r="983">
      <c r="A983" s="96"/>
      <c r="B983" s="97"/>
      <c r="C983" s="98"/>
      <c r="D983" s="101"/>
      <c r="E983" s="100"/>
      <c r="F983" s="76"/>
      <c r="G983" s="39"/>
      <c r="H983" s="39"/>
      <c r="I983" s="39"/>
      <c r="J983" s="39"/>
      <c r="K983" s="39"/>
      <c r="L983" s="39"/>
      <c r="M983" s="39"/>
      <c r="N983" s="11"/>
      <c r="O983" s="11"/>
    </row>
    <row r="984">
      <c r="A984" s="96"/>
      <c r="B984" s="97"/>
      <c r="C984" s="98"/>
      <c r="D984" s="101"/>
      <c r="E984" s="100"/>
      <c r="F984" s="76"/>
      <c r="G984" s="39"/>
      <c r="H984" s="39"/>
      <c r="I984" s="39"/>
      <c r="J984" s="39"/>
      <c r="K984" s="39"/>
      <c r="L984" s="39"/>
      <c r="M984" s="39"/>
      <c r="N984" s="11"/>
      <c r="O984" s="11"/>
    </row>
    <row r="985">
      <c r="A985" s="96"/>
      <c r="B985" s="97"/>
      <c r="C985" s="98"/>
      <c r="D985" s="101"/>
      <c r="E985" s="100"/>
      <c r="F985" s="76"/>
      <c r="G985" s="39"/>
      <c r="H985" s="39"/>
      <c r="I985" s="39"/>
      <c r="J985" s="39"/>
      <c r="K985" s="39"/>
      <c r="L985" s="39"/>
      <c r="M985" s="39"/>
      <c r="N985" s="11"/>
      <c r="O985" s="11"/>
    </row>
    <row r="986">
      <c r="A986" s="96"/>
      <c r="B986" s="97"/>
      <c r="C986" s="98"/>
      <c r="D986" s="101"/>
      <c r="E986" s="100"/>
      <c r="F986" s="76"/>
      <c r="G986" s="39"/>
      <c r="H986" s="39"/>
      <c r="I986" s="39"/>
      <c r="J986" s="39"/>
      <c r="K986" s="39"/>
      <c r="L986" s="39"/>
      <c r="M986" s="39"/>
      <c r="N986" s="11"/>
      <c r="O986" s="11"/>
    </row>
    <row r="987">
      <c r="A987" s="96"/>
      <c r="B987" s="97"/>
      <c r="C987" s="98"/>
      <c r="D987" s="101"/>
      <c r="E987" s="100"/>
      <c r="F987" s="76"/>
      <c r="G987" s="39"/>
      <c r="H987" s="39"/>
      <c r="I987" s="39"/>
      <c r="J987" s="39"/>
      <c r="K987" s="39"/>
      <c r="L987" s="39"/>
      <c r="M987" s="39"/>
      <c r="N987" s="11"/>
      <c r="O987" s="11"/>
    </row>
    <row r="988">
      <c r="A988" s="96"/>
      <c r="B988" s="97"/>
      <c r="C988" s="98"/>
      <c r="D988" s="101"/>
      <c r="E988" s="100"/>
      <c r="F988" s="76"/>
      <c r="G988" s="39"/>
      <c r="H988" s="39"/>
      <c r="I988" s="39"/>
      <c r="J988" s="39"/>
      <c r="K988" s="39"/>
      <c r="L988" s="39"/>
      <c r="M988" s="39"/>
      <c r="N988" s="11"/>
      <c r="O988" s="11"/>
    </row>
    <row r="989">
      <c r="A989" s="96"/>
      <c r="B989" s="97"/>
      <c r="C989" s="98"/>
      <c r="D989" s="101"/>
      <c r="E989" s="100"/>
      <c r="F989" s="76"/>
      <c r="G989" s="39"/>
      <c r="H989" s="39"/>
      <c r="I989" s="39"/>
      <c r="J989" s="39"/>
      <c r="K989" s="39"/>
      <c r="L989" s="39"/>
      <c r="M989" s="39"/>
      <c r="N989" s="11"/>
      <c r="O989" s="11"/>
    </row>
    <row r="990">
      <c r="A990" s="96"/>
      <c r="B990" s="97"/>
      <c r="C990" s="98"/>
      <c r="D990" s="101"/>
      <c r="E990" s="100"/>
      <c r="F990" s="76"/>
      <c r="G990" s="39"/>
      <c r="H990" s="39"/>
      <c r="I990" s="39"/>
      <c r="J990" s="39"/>
      <c r="K990" s="39"/>
      <c r="L990" s="39"/>
      <c r="M990" s="39"/>
      <c r="N990" s="11"/>
      <c r="O990" s="11"/>
    </row>
    <row r="991">
      <c r="A991" s="96"/>
      <c r="B991" s="97"/>
      <c r="C991" s="98"/>
      <c r="D991" s="101"/>
      <c r="E991" s="100"/>
      <c r="F991" s="76"/>
      <c r="G991" s="39"/>
      <c r="H991" s="39"/>
      <c r="I991" s="39"/>
      <c r="J991" s="39"/>
      <c r="K991" s="39"/>
      <c r="L991" s="39"/>
      <c r="M991" s="39"/>
      <c r="N991" s="11"/>
      <c r="O991" s="11"/>
    </row>
    <row r="992">
      <c r="A992" s="96"/>
      <c r="B992" s="97"/>
      <c r="C992" s="98"/>
      <c r="D992" s="101"/>
      <c r="E992" s="100"/>
      <c r="F992" s="76"/>
      <c r="G992" s="39"/>
      <c r="H992" s="39"/>
      <c r="I992" s="39"/>
      <c r="J992" s="39"/>
      <c r="K992" s="39"/>
      <c r="L992" s="39"/>
      <c r="M992" s="39"/>
      <c r="N992" s="11"/>
      <c r="O992" s="11"/>
    </row>
    <row r="993">
      <c r="A993" s="96"/>
      <c r="B993" s="97"/>
      <c r="C993" s="98"/>
      <c r="D993" s="101"/>
      <c r="E993" s="100"/>
      <c r="F993" s="76"/>
      <c r="G993" s="39"/>
      <c r="H993" s="39"/>
      <c r="I993" s="39"/>
      <c r="J993" s="39"/>
      <c r="K993" s="39"/>
      <c r="L993" s="39"/>
      <c r="M993" s="39"/>
      <c r="N993" s="11"/>
      <c r="O993" s="11"/>
    </row>
    <row r="994">
      <c r="A994" s="96"/>
      <c r="B994" s="97"/>
      <c r="C994" s="98"/>
      <c r="D994" s="101"/>
      <c r="E994" s="100"/>
      <c r="F994" s="76"/>
      <c r="G994" s="39"/>
      <c r="H994" s="39"/>
      <c r="I994" s="39"/>
      <c r="J994" s="39"/>
      <c r="K994" s="39"/>
      <c r="L994" s="39"/>
      <c r="M994" s="39"/>
      <c r="N994" s="11"/>
      <c r="O994" s="11"/>
    </row>
    <row r="995">
      <c r="A995" s="96"/>
      <c r="B995" s="97"/>
      <c r="C995" s="98"/>
      <c r="D995" s="101"/>
      <c r="E995" s="100"/>
      <c r="F995" s="76"/>
      <c r="G995" s="39"/>
      <c r="H995" s="39"/>
      <c r="I995" s="39"/>
      <c r="J995" s="39"/>
      <c r="K995" s="39"/>
      <c r="L995" s="39"/>
      <c r="M995" s="39"/>
      <c r="N995" s="11"/>
      <c r="O995" s="11"/>
    </row>
    <row r="996">
      <c r="A996" s="96"/>
      <c r="B996" s="97"/>
      <c r="C996" s="98"/>
      <c r="D996" s="101"/>
      <c r="E996" s="100"/>
      <c r="F996" s="76"/>
      <c r="G996" s="39"/>
      <c r="H996" s="39"/>
      <c r="I996" s="39"/>
      <c r="J996" s="39"/>
      <c r="K996" s="39"/>
      <c r="L996" s="39"/>
      <c r="M996" s="39"/>
      <c r="N996" s="11"/>
      <c r="O996" s="11"/>
    </row>
    <row r="997">
      <c r="A997" s="96"/>
      <c r="B997" s="97"/>
      <c r="C997" s="98"/>
      <c r="D997" s="101"/>
      <c r="E997" s="100"/>
      <c r="F997" s="76"/>
      <c r="G997" s="39"/>
      <c r="H997" s="39"/>
      <c r="I997" s="39"/>
      <c r="J997" s="39"/>
      <c r="K997" s="39"/>
      <c r="L997" s="39"/>
      <c r="M997" s="39"/>
      <c r="N997" s="11"/>
      <c r="O997" s="11"/>
    </row>
    <row r="998">
      <c r="A998" s="96"/>
      <c r="B998" s="97"/>
      <c r="C998" s="98"/>
      <c r="D998" s="101"/>
      <c r="E998" s="100"/>
      <c r="F998" s="76"/>
      <c r="G998" s="39"/>
      <c r="H998" s="39"/>
      <c r="I998" s="39"/>
      <c r="J998" s="39"/>
      <c r="K998" s="39"/>
      <c r="L998" s="39"/>
      <c r="M998" s="39"/>
      <c r="N998" s="11"/>
      <c r="O998" s="11"/>
    </row>
    <row r="999">
      <c r="A999" s="96"/>
      <c r="B999" s="97"/>
      <c r="C999" s="98"/>
      <c r="D999" s="101"/>
      <c r="E999" s="100"/>
      <c r="F999" s="76"/>
      <c r="G999" s="39"/>
      <c r="H999" s="39"/>
      <c r="I999" s="39"/>
      <c r="J999" s="39"/>
      <c r="K999" s="39"/>
      <c r="L999" s="39"/>
      <c r="M999" s="39"/>
      <c r="N999" s="11"/>
      <c r="O999" s="11"/>
    </row>
    <row r="1000">
      <c r="A1000" s="96"/>
      <c r="B1000" s="97"/>
      <c r="C1000" s="98"/>
      <c r="D1000" s="101"/>
      <c r="E1000" s="100"/>
      <c r="F1000" s="76"/>
      <c r="G1000" s="39"/>
      <c r="H1000" s="39"/>
      <c r="I1000" s="39"/>
      <c r="J1000" s="39"/>
      <c r="K1000" s="39"/>
      <c r="L1000" s="39"/>
      <c r="M1000" s="39"/>
      <c r="N1000" s="11"/>
      <c r="O1000" s="11"/>
    </row>
    <row r="1001">
      <c r="A1001" s="96"/>
      <c r="B1001" s="97"/>
      <c r="C1001" s="98"/>
      <c r="D1001" s="101"/>
      <c r="E1001" s="100"/>
      <c r="F1001" s="76"/>
      <c r="G1001" s="39"/>
      <c r="H1001" s="39"/>
      <c r="I1001" s="39"/>
      <c r="J1001" s="39"/>
      <c r="K1001" s="39"/>
      <c r="L1001" s="39"/>
      <c r="M1001" s="39"/>
      <c r="N1001" s="11"/>
      <c r="O1001" s="11"/>
    </row>
    <row r="1002">
      <c r="A1002" s="96"/>
      <c r="B1002" s="97"/>
      <c r="C1002" s="98"/>
      <c r="D1002" s="101"/>
      <c r="E1002" s="100"/>
      <c r="F1002" s="76"/>
      <c r="G1002" s="39"/>
      <c r="H1002" s="39"/>
      <c r="I1002" s="39"/>
      <c r="J1002" s="39"/>
      <c r="K1002" s="39"/>
      <c r="L1002" s="39"/>
      <c r="M1002" s="39"/>
      <c r="N1002" s="11"/>
      <c r="O1002" s="11"/>
    </row>
  </sheetData>
  <mergeCells count="40">
    <mergeCell ref="E2:E3"/>
    <mergeCell ref="C4:C6"/>
    <mergeCell ref="D4:D6"/>
    <mergeCell ref="E4:E6"/>
    <mergeCell ref="C8:C12"/>
    <mergeCell ref="D8:D12"/>
    <mergeCell ref="E8:E12"/>
    <mergeCell ref="C13:C14"/>
    <mergeCell ref="D13:D14"/>
    <mergeCell ref="E13:E14"/>
    <mergeCell ref="C18:C19"/>
    <mergeCell ref="D18:D19"/>
    <mergeCell ref="E18:E19"/>
    <mergeCell ref="E20:E21"/>
    <mergeCell ref="C26:C30"/>
    <mergeCell ref="D26:D30"/>
    <mergeCell ref="E26:E30"/>
    <mergeCell ref="C31:C35"/>
    <mergeCell ref="D31:D35"/>
    <mergeCell ref="E31:E35"/>
    <mergeCell ref="C36:C39"/>
    <mergeCell ref="D49:D50"/>
    <mergeCell ref="E49:E50"/>
    <mergeCell ref="D36:D39"/>
    <mergeCell ref="E36:E39"/>
    <mergeCell ref="E42:E43"/>
    <mergeCell ref="C45:C48"/>
    <mergeCell ref="D45:D48"/>
    <mergeCell ref="E45:E48"/>
    <mergeCell ref="C49:C50"/>
    <mergeCell ref="D58:D60"/>
    <mergeCell ref="E58:E60"/>
    <mergeCell ref="C54:C55"/>
    <mergeCell ref="D54:D55"/>
    <mergeCell ref="E54:E55"/>
    <mergeCell ref="C56:C57"/>
    <mergeCell ref="D56:D57"/>
    <mergeCell ref="E56:E57"/>
    <mergeCell ref="C58:C60"/>
    <mergeCell ref="C64:D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75"/>
  <cols>
    <col customWidth="1" hidden="1" min="1" max="1" width="8.0"/>
    <col customWidth="1" hidden="1" min="2" max="2" width="5.57"/>
    <col customWidth="1" hidden="1" min="3" max="3" width="6.0"/>
    <col customWidth="1" hidden="1" min="4" max="4" width="8.14"/>
    <col customWidth="1" hidden="1" min="5" max="5" width="12.0"/>
    <col customWidth="1" min="6" max="6" width="4.86"/>
    <col customWidth="1" min="7" max="7" width="13.43"/>
    <col customWidth="1" min="8" max="8" width="11.0"/>
    <col customWidth="1" min="9" max="9" width="14.71"/>
    <col customWidth="1" min="10" max="10" width="7.29"/>
    <col customWidth="1" min="11" max="11" width="10.57"/>
    <col customWidth="1" min="12" max="12" width="11.57"/>
    <col customWidth="1" min="13" max="13" width="15.0"/>
    <col customWidth="1" min="14" max="16" width="15.71"/>
    <col customWidth="1" min="17" max="17" width="18.0"/>
    <col customWidth="1" min="18" max="19" width="12.0"/>
    <col customWidth="1" min="20" max="20" width="12.43"/>
    <col customWidth="1" min="21" max="22" width="9.14"/>
    <col customWidth="1" min="23" max="23" width="18.14"/>
    <col customWidth="1" min="24" max="24" width="9.14"/>
    <col customWidth="1" min="25" max="25" width="10.86"/>
    <col customWidth="1" min="26" max="27" width="9.14"/>
    <col customWidth="1" min="28" max="28" width="7.29"/>
    <col customWidth="1" min="29" max="29" width="19.43"/>
    <col customWidth="1" min="30" max="38" width="9.14"/>
  </cols>
  <sheetData>
    <row r="1" ht="36.75" customHeight="1">
      <c r="A1" s="127"/>
      <c r="B1" s="127"/>
      <c r="C1" s="127"/>
      <c r="D1" s="127"/>
      <c r="E1" s="127"/>
      <c r="F1" s="128" t="s">
        <v>127</v>
      </c>
      <c r="G1" s="129"/>
      <c r="H1" s="129"/>
      <c r="I1" s="129"/>
      <c r="J1" s="129"/>
      <c r="K1" s="129"/>
      <c r="L1" s="127"/>
      <c r="M1" s="127"/>
      <c r="N1" s="127"/>
      <c r="O1" s="130"/>
      <c r="P1" s="127"/>
      <c r="Q1" s="131"/>
      <c r="R1" s="127"/>
      <c r="S1" s="132"/>
      <c r="T1" s="132"/>
      <c r="U1" s="132"/>
      <c r="V1" s="132"/>
      <c r="W1" s="133"/>
      <c r="X1" s="133"/>
      <c r="Y1" s="133"/>
      <c r="Z1" s="133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</row>
    <row r="2" ht="22.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 t="s">
        <v>128</v>
      </c>
      <c r="N2" s="138">
        <v>6100.0</v>
      </c>
      <c r="O2" s="139"/>
      <c r="P2" s="136"/>
      <c r="Q2" s="140" t="s">
        <v>129</v>
      </c>
      <c r="R2" s="141"/>
      <c r="S2" s="141"/>
      <c r="T2" s="136"/>
      <c r="U2" s="136"/>
      <c r="V2" s="136"/>
      <c r="W2" s="136"/>
      <c r="X2" s="136"/>
      <c r="Y2" s="136"/>
      <c r="Z2" s="136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</row>
    <row r="3" ht="22.5" customHeight="1">
      <c r="A3" s="143" t="s">
        <v>1</v>
      </c>
      <c r="B3" s="144" t="s">
        <v>3</v>
      </c>
      <c r="C3" s="145" t="s">
        <v>68</v>
      </c>
      <c r="D3" s="146" t="s">
        <v>130</v>
      </c>
      <c r="E3" s="147"/>
      <c r="F3" s="148" t="s">
        <v>131</v>
      </c>
      <c r="G3" s="148" t="s">
        <v>132</v>
      </c>
      <c r="H3" s="149" t="s">
        <v>1</v>
      </c>
      <c r="I3" s="150" t="s">
        <v>3</v>
      </c>
      <c r="J3" s="151" t="s">
        <v>68</v>
      </c>
      <c r="K3" s="150" t="s">
        <v>130</v>
      </c>
      <c r="L3" s="151" t="s">
        <v>2</v>
      </c>
      <c r="M3" s="152" t="s">
        <v>133</v>
      </c>
      <c r="N3" s="152" t="s">
        <v>134</v>
      </c>
      <c r="O3" s="153" t="s">
        <v>135</v>
      </c>
      <c r="P3" s="152" t="s">
        <v>136</v>
      </c>
      <c r="Q3" s="154" t="s">
        <v>137</v>
      </c>
      <c r="R3" s="155" t="s">
        <v>138</v>
      </c>
      <c r="S3" s="155"/>
      <c r="T3" s="155">
        <f>5% </f>
        <v>0.05</v>
      </c>
      <c r="U3" s="155"/>
      <c r="V3" s="156" t="s">
        <v>139</v>
      </c>
      <c r="W3" s="136" t="s">
        <v>140</v>
      </c>
      <c r="X3" s="136" t="s">
        <v>141</v>
      </c>
      <c r="Y3" s="136" t="s">
        <v>142</v>
      </c>
      <c r="Z3" s="136" t="s">
        <v>143</v>
      </c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</row>
    <row r="4" ht="22.5" customHeight="1">
      <c r="A4" s="157">
        <v>713.0</v>
      </c>
      <c r="B4" s="158">
        <v>4.0</v>
      </c>
      <c r="C4" s="159">
        <v>8.0</v>
      </c>
      <c r="D4" s="160">
        <v>6.0</v>
      </c>
      <c r="E4" s="161" t="s">
        <v>20</v>
      </c>
      <c r="F4" s="148">
        <v>2.0</v>
      </c>
      <c r="G4" s="162" t="s">
        <v>19</v>
      </c>
      <c r="H4" s="137">
        <v>713.0</v>
      </c>
      <c r="I4" s="163">
        <v>4.0</v>
      </c>
      <c r="J4" s="162">
        <v>8.0</v>
      </c>
      <c r="K4" s="164">
        <v>6.0</v>
      </c>
      <c r="L4" s="137" t="s">
        <v>20</v>
      </c>
      <c r="M4" s="152">
        <v>3.45</v>
      </c>
      <c r="N4" s="152">
        <f t="shared" ref="N4:N63" si="1">M4*$N$2</f>
        <v>21045</v>
      </c>
      <c r="O4" s="165">
        <v>6250.0</v>
      </c>
      <c r="P4" s="166">
        <v>0.0</v>
      </c>
      <c r="Q4" s="167">
        <f t="shared" ref="Q4:Q63" si="2">sum(N4,O4,P4)</f>
        <v>27295</v>
      </c>
      <c r="R4" s="168">
        <v>42000.0</v>
      </c>
      <c r="S4" s="168">
        <f t="shared" ref="S4:S63" si="3">R4*1.05</f>
        <v>44100</v>
      </c>
      <c r="T4" s="169">
        <f t="shared" ref="T4:T63" si="4">R4*1.05</f>
        <v>44100</v>
      </c>
      <c r="U4" s="169">
        <f t="shared" ref="U4:U63" si="5">1.08*R4</f>
        <v>45360</v>
      </c>
      <c r="V4" s="169">
        <f t="shared" ref="V4:V63" si="6">R4*1.1</f>
        <v>46200</v>
      </c>
      <c r="W4" s="170">
        <f t="shared" ref="W4:W63" si="7">R4-Q4</f>
        <v>14705</v>
      </c>
      <c r="X4" s="171">
        <f t="shared" ref="X4:X63" si="8">W4/Q4</f>
        <v>0.5387433596</v>
      </c>
      <c r="Y4" s="171">
        <v>0.06</v>
      </c>
      <c r="Z4" s="171">
        <f t="shared" ref="Z4:Z63" si="9">X4-Y4</f>
        <v>0.4787433596</v>
      </c>
      <c r="AA4" s="142"/>
      <c r="AB4" s="142"/>
      <c r="AC4" s="172" t="s">
        <v>144</v>
      </c>
      <c r="AD4" s="142"/>
      <c r="AE4" s="142"/>
      <c r="AF4" s="142"/>
      <c r="AG4" s="142"/>
      <c r="AH4" s="142"/>
      <c r="AI4" s="142"/>
      <c r="AJ4" s="142"/>
      <c r="AK4" s="142"/>
      <c r="AL4" s="142"/>
    </row>
    <row r="5" ht="22.5" customHeight="1">
      <c r="A5" s="173">
        <v>748.0</v>
      </c>
      <c r="B5" s="174">
        <v>4.0</v>
      </c>
      <c r="C5" s="175">
        <v>8.0</v>
      </c>
      <c r="D5" s="176">
        <v>6.0</v>
      </c>
      <c r="E5" s="177" t="s">
        <v>21</v>
      </c>
      <c r="F5" s="152">
        <v>1.0</v>
      </c>
      <c r="G5" s="162" t="s">
        <v>19</v>
      </c>
      <c r="H5" s="178">
        <v>748.0</v>
      </c>
      <c r="I5" s="163">
        <v>4.0</v>
      </c>
      <c r="J5" s="162">
        <v>8.0</v>
      </c>
      <c r="K5" s="164">
        <v>6.0</v>
      </c>
      <c r="L5" s="178" t="s">
        <v>21</v>
      </c>
      <c r="M5" s="152">
        <v>3.54</v>
      </c>
      <c r="N5" s="152">
        <f t="shared" si="1"/>
        <v>21594</v>
      </c>
      <c r="O5" s="179">
        <v>6102.0</v>
      </c>
      <c r="P5" s="166">
        <v>0.0</v>
      </c>
      <c r="Q5" s="167">
        <f t="shared" si="2"/>
        <v>27696</v>
      </c>
      <c r="R5" s="180">
        <v>42000.0</v>
      </c>
      <c r="S5" s="168">
        <f t="shared" si="3"/>
        <v>44100</v>
      </c>
      <c r="T5" s="169">
        <f t="shared" si="4"/>
        <v>44100</v>
      </c>
      <c r="U5" s="169">
        <f t="shared" si="5"/>
        <v>45360</v>
      </c>
      <c r="V5" s="169">
        <f t="shared" si="6"/>
        <v>46200</v>
      </c>
      <c r="W5" s="170">
        <f t="shared" si="7"/>
        <v>14304</v>
      </c>
      <c r="X5" s="171">
        <f t="shared" si="8"/>
        <v>0.5164644714</v>
      </c>
      <c r="Y5" s="171">
        <v>0.06</v>
      </c>
      <c r="Z5" s="171">
        <f t="shared" si="9"/>
        <v>0.4564644714</v>
      </c>
      <c r="AA5" s="142"/>
      <c r="AB5" s="142"/>
      <c r="AC5" s="172">
        <v>3500.0</v>
      </c>
      <c r="AD5" s="181" t="s">
        <v>145</v>
      </c>
      <c r="AG5" s="142"/>
      <c r="AH5" s="142"/>
      <c r="AI5" s="142"/>
      <c r="AJ5" s="142"/>
      <c r="AK5" s="142"/>
      <c r="AL5" s="142"/>
    </row>
    <row r="6" ht="22.5" customHeight="1">
      <c r="A6" s="182">
        <v>711.0</v>
      </c>
      <c r="B6" s="183">
        <v>5.0</v>
      </c>
      <c r="C6" s="184">
        <v>12.0</v>
      </c>
      <c r="D6" s="185">
        <v>8.0</v>
      </c>
      <c r="E6" s="186" t="s">
        <v>21</v>
      </c>
      <c r="F6" s="187">
        <v>3.0</v>
      </c>
      <c r="G6" s="188" t="s">
        <v>22</v>
      </c>
      <c r="H6" s="189">
        <v>711.0</v>
      </c>
      <c r="I6" s="190">
        <v>5.0</v>
      </c>
      <c r="J6" s="188">
        <v>12.0</v>
      </c>
      <c r="K6" s="191">
        <v>8.0</v>
      </c>
      <c r="L6" s="189" t="s">
        <v>21</v>
      </c>
      <c r="M6" s="187">
        <v>6.94</v>
      </c>
      <c r="N6" s="187">
        <f t="shared" si="1"/>
        <v>42334</v>
      </c>
      <c r="O6" s="192">
        <v>6215.0</v>
      </c>
      <c r="P6" s="166">
        <v>0.0</v>
      </c>
      <c r="Q6" s="193">
        <f t="shared" si="2"/>
        <v>48549</v>
      </c>
      <c r="R6" s="194">
        <v>92500.0</v>
      </c>
      <c r="S6" s="168">
        <f t="shared" si="3"/>
        <v>97125</v>
      </c>
      <c r="T6" s="195">
        <f t="shared" si="4"/>
        <v>97125</v>
      </c>
      <c r="U6" s="195">
        <f t="shared" si="5"/>
        <v>99900</v>
      </c>
      <c r="V6" s="195">
        <f t="shared" si="6"/>
        <v>101750</v>
      </c>
      <c r="W6" s="196">
        <f t="shared" si="7"/>
        <v>43951</v>
      </c>
      <c r="X6" s="197">
        <f t="shared" si="8"/>
        <v>0.9052915611</v>
      </c>
      <c r="Y6" s="197">
        <v>0.06</v>
      </c>
      <c r="Z6" s="197">
        <f t="shared" si="9"/>
        <v>0.8452915611</v>
      </c>
      <c r="AA6" s="198"/>
      <c r="AB6" s="198"/>
      <c r="AC6" s="199">
        <v>6100.0</v>
      </c>
      <c r="AD6" s="199" t="s">
        <v>146</v>
      </c>
      <c r="AG6" s="198"/>
      <c r="AH6" s="198"/>
      <c r="AI6" s="198"/>
      <c r="AJ6" s="198"/>
      <c r="AK6" s="198"/>
      <c r="AL6" s="198"/>
    </row>
    <row r="7" ht="22.5" customHeight="1">
      <c r="A7" s="182">
        <v>712.0</v>
      </c>
      <c r="B7" s="183">
        <v>5.0</v>
      </c>
      <c r="C7" s="184">
        <v>12.0</v>
      </c>
      <c r="D7" s="185">
        <v>10.0</v>
      </c>
      <c r="E7" s="186" t="s">
        <v>147</v>
      </c>
      <c r="F7" s="187">
        <v>4.0</v>
      </c>
      <c r="G7" s="188" t="s">
        <v>22</v>
      </c>
      <c r="H7" s="189">
        <v>712.0</v>
      </c>
      <c r="I7" s="190">
        <v>5.0</v>
      </c>
      <c r="J7" s="188">
        <v>12.0</v>
      </c>
      <c r="K7" s="191">
        <v>10.0</v>
      </c>
      <c r="L7" s="189" t="s">
        <v>24</v>
      </c>
      <c r="M7" s="187">
        <v>7.01</v>
      </c>
      <c r="N7" s="187">
        <f t="shared" si="1"/>
        <v>42761</v>
      </c>
      <c r="O7" s="192">
        <v>6215.0</v>
      </c>
      <c r="P7" s="166">
        <v>0.0</v>
      </c>
      <c r="Q7" s="193">
        <f t="shared" si="2"/>
        <v>48976</v>
      </c>
      <c r="R7" s="194">
        <v>93500.0</v>
      </c>
      <c r="S7" s="168">
        <f t="shared" si="3"/>
        <v>98175</v>
      </c>
      <c r="T7" s="195">
        <f t="shared" si="4"/>
        <v>98175</v>
      </c>
      <c r="U7" s="195">
        <f t="shared" si="5"/>
        <v>100980</v>
      </c>
      <c r="V7" s="195">
        <f t="shared" si="6"/>
        <v>102850</v>
      </c>
      <c r="W7" s="196">
        <f t="shared" si="7"/>
        <v>44524</v>
      </c>
      <c r="X7" s="197">
        <f t="shared" si="8"/>
        <v>0.9090983339</v>
      </c>
      <c r="Y7" s="197">
        <v>0.06</v>
      </c>
      <c r="Z7" s="197">
        <f t="shared" si="9"/>
        <v>0.8490983339</v>
      </c>
      <c r="AA7" s="198"/>
      <c r="AB7" s="198"/>
      <c r="AC7" s="200">
        <v>0.01</v>
      </c>
      <c r="AD7" s="199" t="s">
        <v>148</v>
      </c>
      <c r="AI7" s="198"/>
      <c r="AJ7" s="198"/>
      <c r="AK7" s="198"/>
      <c r="AL7" s="198"/>
    </row>
    <row r="8" ht="22.5" customHeight="1">
      <c r="A8" s="182">
        <v>747.0</v>
      </c>
      <c r="B8" s="183">
        <v>5.0</v>
      </c>
      <c r="C8" s="184">
        <v>12.0</v>
      </c>
      <c r="D8" s="185">
        <v>12.0</v>
      </c>
      <c r="E8" s="186" t="s">
        <v>20</v>
      </c>
      <c r="F8" s="187">
        <v>5.0</v>
      </c>
      <c r="G8" s="188" t="s">
        <v>22</v>
      </c>
      <c r="H8" s="189">
        <v>747.0</v>
      </c>
      <c r="I8" s="190">
        <v>5.0</v>
      </c>
      <c r="J8" s="188">
        <v>12.0</v>
      </c>
      <c r="K8" s="191">
        <v>12.0</v>
      </c>
      <c r="L8" s="189" t="s">
        <v>20</v>
      </c>
      <c r="M8" s="187">
        <v>7.01</v>
      </c>
      <c r="N8" s="187">
        <f t="shared" si="1"/>
        <v>42761</v>
      </c>
      <c r="O8" s="192">
        <v>6215.0</v>
      </c>
      <c r="P8" s="166">
        <v>0.0</v>
      </c>
      <c r="Q8" s="193">
        <f t="shared" si="2"/>
        <v>48976</v>
      </c>
      <c r="R8" s="194">
        <v>97500.0</v>
      </c>
      <c r="S8" s="168">
        <f t="shared" si="3"/>
        <v>102375</v>
      </c>
      <c r="T8" s="195">
        <f t="shared" si="4"/>
        <v>102375</v>
      </c>
      <c r="U8" s="195">
        <f t="shared" si="5"/>
        <v>105300</v>
      </c>
      <c r="V8" s="195">
        <f t="shared" si="6"/>
        <v>107250</v>
      </c>
      <c r="W8" s="196">
        <f t="shared" si="7"/>
        <v>48524</v>
      </c>
      <c r="X8" s="197">
        <f t="shared" si="8"/>
        <v>0.9907709899</v>
      </c>
      <c r="Y8" s="197">
        <v>0.06</v>
      </c>
      <c r="Z8" s="197">
        <f t="shared" si="9"/>
        <v>0.9307709899</v>
      </c>
      <c r="AA8" s="198"/>
      <c r="AB8" s="198"/>
      <c r="AC8" s="201">
        <v>421754.28</v>
      </c>
      <c r="AD8" s="199" t="s">
        <v>149</v>
      </c>
      <c r="AI8" s="198"/>
      <c r="AJ8" s="198"/>
      <c r="AK8" s="198"/>
      <c r="AL8" s="198"/>
    </row>
    <row r="9" ht="22.5" customHeight="1">
      <c r="A9" s="182">
        <v>747.0</v>
      </c>
      <c r="B9" s="183">
        <v>5.0</v>
      </c>
      <c r="C9" s="184">
        <v>12.0</v>
      </c>
      <c r="D9" s="185">
        <v>14.0</v>
      </c>
      <c r="E9" s="186" t="s">
        <v>20</v>
      </c>
      <c r="F9" s="187">
        <v>6.0</v>
      </c>
      <c r="G9" s="188" t="s">
        <v>22</v>
      </c>
      <c r="H9" s="189">
        <v>747.0</v>
      </c>
      <c r="I9" s="190">
        <v>5.0</v>
      </c>
      <c r="J9" s="188">
        <v>12.0</v>
      </c>
      <c r="K9" s="191">
        <v>14.0</v>
      </c>
      <c r="L9" s="189" t="s">
        <v>20</v>
      </c>
      <c r="M9" s="187">
        <v>7.7</v>
      </c>
      <c r="N9" s="187">
        <f t="shared" si="1"/>
        <v>46970</v>
      </c>
      <c r="O9" s="192">
        <v>6215.0</v>
      </c>
      <c r="P9" s="166">
        <v>0.0</v>
      </c>
      <c r="Q9" s="193">
        <f t="shared" si="2"/>
        <v>53185</v>
      </c>
      <c r="R9" s="194">
        <v>102000.0</v>
      </c>
      <c r="S9" s="168">
        <f t="shared" si="3"/>
        <v>107100</v>
      </c>
      <c r="T9" s="195">
        <f t="shared" si="4"/>
        <v>107100</v>
      </c>
      <c r="U9" s="195">
        <f t="shared" si="5"/>
        <v>110160</v>
      </c>
      <c r="V9" s="195">
        <f t="shared" si="6"/>
        <v>112200</v>
      </c>
      <c r="W9" s="196">
        <f t="shared" si="7"/>
        <v>48815</v>
      </c>
      <c r="X9" s="197">
        <f t="shared" si="8"/>
        <v>0.9178339757</v>
      </c>
      <c r="Y9" s="197">
        <v>0.06</v>
      </c>
      <c r="Z9" s="197">
        <f t="shared" si="9"/>
        <v>0.8578339757</v>
      </c>
      <c r="AA9" s="198"/>
      <c r="AB9" s="202">
        <f>AC8*N2</f>
        <v>2572701108</v>
      </c>
      <c r="AE9" s="199" t="s">
        <v>150</v>
      </c>
      <c r="AH9" s="198"/>
      <c r="AI9" s="198"/>
      <c r="AJ9" s="198"/>
      <c r="AK9" s="198"/>
      <c r="AL9" s="198"/>
    </row>
    <row r="10" ht="22.5" customHeight="1">
      <c r="A10" s="157">
        <v>711.0</v>
      </c>
      <c r="B10" s="158">
        <v>5.5</v>
      </c>
      <c r="C10" s="159">
        <v>13.0</v>
      </c>
      <c r="D10" s="160">
        <v>8.0</v>
      </c>
      <c r="E10" s="161" t="s">
        <v>21</v>
      </c>
      <c r="F10" s="148">
        <v>8.0</v>
      </c>
      <c r="G10" s="162" t="s">
        <v>25</v>
      </c>
      <c r="H10" s="150">
        <v>711.0</v>
      </c>
      <c r="I10" s="163">
        <v>5.5</v>
      </c>
      <c r="J10" s="162">
        <v>13.0</v>
      </c>
      <c r="K10" s="164">
        <v>8.0</v>
      </c>
      <c r="L10" s="150" t="s">
        <v>21</v>
      </c>
      <c r="M10" s="148">
        <v>8.68</v>
      </c>
      <c r="N10" s="152">
        <f t="shared" si="1"/>
        <v>52948</v>
      </c>
      <c r="O10" s="179">
        <v>9120.0</v>
      </c>
      <c r="P10" s="166">
        <v>0.0</v>
      </c>
      <c r="Q10" s="167">
        <f t="shared" si="2"/>
        <v>62068</v>
      </c>
      <c r="R10" s="168">
        <v>113500.0</v>
      </c>
      <c r="S10" s="168">
        <f t="shared" si="3"/>
        <v>119175</v>
      </c>
      <c r="T10" s="169">
        <f t="shared" si="4"/>
        <v>119175</v>
      </c>
      <c r="U10" s="169">
        <f t="shared" si="5"/>
        <v>122580</v>
      </c>
      <c r="V10" s="169">
        <f t="shared" si="6"/>
        <v>124850</v>
      </c>
      <c r="W10" s="170">
        <f t="shared" si="7"/>
        <v>51432</v>
      </c>
      <c r="X10" s="171">
        <f t="shared" si="8"/>
        <v>0.8286395566</v>
      </c>
      <c r="Y10" s="171">
        <v>0.06</v>
      </c>
      <c r="Z10" s="171">
        <f t="shared" si="9"/>
        <v>0.7686395566</v>
      </c>
      <c r="AA10" s="142"/>
      <c r="AB10" s="172"/>
      <c r="AC10" s="203">
        <v>352658.0</v>
      </c>
      <c r="AD10" s="172" t="s">
        <v>151</v>
      </c>
      <c r="AJ10" s="142"/>
      <c r="AK10" s="142"/>
      <c r="AL10" s="142"/>
    </row>
    <row r="11" ht="22.5" customHeight="1">
      <c r="A11" s="173">
        <v>713.0</v>
      </c>
      <c r="B11" s="174">
        <v>5.5</v>
      </c>
      <c r="C11" s="175">
        <v>13.0</v>
      </c>
      <c r="D11" s="176">
        <v>12.0</v>
      </c>
      <c r="E11" s="177" t="s">
        <v>20</v>
      </c>
      <c r="F11" s="152">
        <v>9.0</v>
      </c>
      <c r="G11" s="162" t="s">
        <v>25</v>
      </c>
      <c r="H11" s="204">
        <v>713.0</v>
      </c>
      <c r="I11" s="163">
        <v>5.5</v>
      </c>
      <c r="J11" s="162">
        <v>13.0</v>
      </c>
      <c r="K11" s="164">
        <v>12.0</v>
      </c>
      <c r="L11" s="204" t="s">
        <v>20</v>
      </c>
      <c r="M11" s="152">
        <v>8.6</v>
      </c>
      <c r="N11" s="152">
        <f t="shared" si="1"/>
        <v>52460</v>
      </c>
      <c r="O11" s="179">
        <v>9120.0</v>
      </c>
      <c r="P11" s="166">
        <v>0.0</v>
      </c>
      <c r="Q11" s="167">
        <f t="shared" si="2"/>
        <v>61580</v>
      </c>
      <c r="R11" s="168">
        <v>113500.0</v>
      </c>
      <c r="S11" s="168">
        <f t="shared" si="3"/>
        <v>119175</v>
      </c>
      <c r="T11" s="169">
        <f t="shared" si="4"/>
        <v>119175</v>
      </c>
      <c r="U11" s="169">
        <f t="shared" si="5"/>
        <v>122580</v>
      </c>
      <c r="V11" s="169">
        <f t="shared" si="6"/>
        <v>124850</v>
      </c>
      <c r="W11" s="170">
        <f t="shared" si="7"/>
        <v>51920</v>
      </c>
      <c r="X11" s="171">
        <f t="shared" si="8"/>
        <v>0.8431308867</v>
      </c>
      <c r="Y11" s="171">
        <v>0.06</v>
      </c>
      <c r="Z11" s="171">
        <f t="shared" si="9"/>
        <v>0.7831308867</v>
      </c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</row>
    <row r="12" ht="22.5" customHeight="1">
      <c r="A12" s="173">
        <v>711.0</v>
      </c>
      <c r="B12" s="174">
        <v>6.0</v>
      </c>
      <c r="C12" s="175">
        <v>13.0</v>
      </c>
      <c r="D12" s="176">
        <v>8.0</v>
      </c>
      <c r="E12" s="177" t="s">
        <v>27</v>
      </c>
      <c r="F12" s="148">
        <v>10.0</v>
      </c>
      <c r="G12" s="162" t="s">
        <v>26</v>
      </c>
      <c r="H12" s="204">
        <v>711.0</v>
      </c>
      <c r="I12" s="163">
        <v>6.0</v>
      </c>
      <c r="J12" s="162">
        <v>13.0</v>
      </c>
      <c r="K12" s="164">
        <v>8.0</v>
      </c>
      <c r="L12" s="204" t="s">
        <v>27</v>
      </c>
      <c r="M12" s="152">
        <v>9.54</v>
      </c>
      <c r="N12" s="152">
        <f t="shared" si="1"/>
        <v>58194</v>
      </c>
      <c r="O12" s="179">
        <v>9120.0</v>
      </c>
      <c r="P12" s="166">
        <v>0.0</v>
      </c>
      <c r="Q12" s="167">
        <f t="shared" si="2"/>
        <v>67314</v>
      </c>
      <c r="R12" s="168">
        <v>125000.0</v>
      </c>
      <c r="S12" s="168">
        <f t="shared" si="3"/>
        <v>131250</v>
      </c>
      <c r="T12" s="169">
        <f t="shared" si="4"/>
        <v>131250</v>
      </c>
      <c r="U12" s="169">
        <f t="shared" si="5"/>
        <v>135000</v>
      </c>
      <c r="V12" s="169">
        <f t="shared" si="6"/>
        <v>137500</v>
      </c>
      <c r="W12" s="170">
        <f t="shared" si="7"/>
        <v>57686</v>
      </c>
      <c r="X12" s="171">
        <f t="shared" si="8"/>
        <v>0.8569688326</v>
      </c>
      <c r="Y12" s="171">
        <v>0.06</v>
      </c>
      <c r="Z12" s="171">
        <f t="shared" si="9"/>
        <v>0.7969688326</v>
      </c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</row>
    <row r="13" ht="22.5" customHeight="1">
      <c r="A13" s="157">
        <v>711.0</v>
      </c>
      <c r="B13" s="205">
        <v>6.0</v>
      </c>
      <c r="C13" s="206">
        <v>13.0</v>
      </c>
      <c r="D13" s="207">
        <v>10.0</v>
      </c>
      <c r="E13" s="161" t="s">
        <v>21</v>
      </c>
      <c r="F13" s="152">
        <v>11.0</v>
      </c>
      <c r="G13" s="162" t="s">
        <v>26</v>
      </c>
      <c r="H13" s="204">
        <v>711.0</v>
      </c>
      <c r="I13" s="163">
        <v>6.0</v>
      </c>
      <c r="J13" s="162">
        <v>13.0</v>
      </c>
      <c r="K13" s="164">
        <v>10.0</v>
      </c>
      <c r="L13" s="204" t="s">
        <v>21</v>
      </c>
      <c r="M13" s="152">
        <v>9.62</v>
      </c>
      <c r="N13" s="152">
        <f t="shared" si="1"/>
        <v>58682</v>
      </c>
      <c r="O13" s="179">
        <v>9120.0</v>
      </c>
      <c r="P13" s="166">
        <v>0.0</v>
      </c>
      <c r="Q13" s="167">
        <f t="shared" si="2"/>
        <v>67802</v>
      </c>
      <c r="R13" s="168">
        <v>128000.0</v>
      </c>
      <c r="S13" s="168">
        <f t="shared" si="3"/>
        <v>134400</v>
      </c>
      <c r="T13" s="169">
        <f t="shared" si="4"/>
        <v>134400</v>
      </c>
      <c r="U13" s="169">
        <f t="shared" si="5"/>
        <v>138240</v>
      </c>
      <c r="V13" s="169">
        <f t="shared" si="6"/>
        <v>140800</v>
      </c>
      <c r="W13" s="170">
        <f t="shared" si="7"/>
        <v>60198</v>
      </c>
      <c r="X13" s="171">
        <f t="shared" si="8"/>
        <v>0.8878499159</v>
      </c>
      <c r="Y13" s="171">
        <v>0.06</v>
      </c>
      <c r="Z13" s="171">
        <f t="shared" si="9"/>
        <v>0.8278499159</v>
      </c>
      <c r="AA13" s="142"/>
      <c r="AB13" s="172" t="s">
        <v>152</v>
      </c>
      <c r="AF13" s="142"/>
      <c r="AG13" s="142"/>
      <c r="AH13" s="142"/>
      <c r="AI13" s="142"/>
      <c r="AJ13" s="142"/>
      <c r="AK13" s="142"/>
      <c r="AL13" s="142"/>
    </row>
    <row r="14" ht="22.5" customHeight="1">
      <c r="A14" s="173">
        <v>713.0</v>
      </c>
      <c r="B14" s="174">
        <v>6.0</v>
      </c>
      <c r="C14" s="175">
        <v>13.0</v>
      </c>
      <c r="D14" s="176">
        <v>10.0</v>
      </c>
      <c r="E14" s="177" t="s">
        <v>20</v>
      </c>
      <c r="F14" s="148">
        <v>12.0</v>
      </c>
      <c r="G14" s="162" t="s">
        <v>26</v>
      </c>
      <c r="H14" s="204">
        <v>713.0</v>
      </c>
      <c r="I14" s="163">
        <v>6.0</v>
      </c>
      <c r="J14" s="162">
        <v>13.0</v>
      </c>
      <c r="K14" s="164">
        <v>10.0</v>
      </c>
      <c r="L14" s="204" t="s">
        <v>20</v>
      </c>
      <c r="M14" s="152">
        <v>10.07</v>
      </c>
      <c r="N14" s="152">
        <f t="shared" si="1"/>
        <v>61427</v>
      </c>
      <c r="O14" s="179">
        <v>9120.0</v>
      </c>
      <c r="P14" s="166">
        <v>0.0</v>
      </c>
      <c r="Q14" s="167">
        <f t="shared" si="2"/>
        <v>70547</v>
      </c>
      <c r="R14" s="168">
        <v>134000.0</v>
      </c>
      <c r="S14" s="168">
        <f t="shared" si="3"/>
        <v>140700</v>
      </c>
      <c r="T14" s="169">
        <f t="shared" si="4"/>
        <v>140700</v>
      </c>
      <c r="U14" s="169">
        <f t="shared" si="5"/>
        <v>144720</v>
      </c>
      <c r="V14" s="169">
        <f t="shared" si="6"/>
        <v>147400</v>
      </c>
      <c r="W14" s="170">
        <f t="shared" si="7"/>
        <v>63453</v>
      </c>
      <c r="X14" s="171">
        <f t="shared" si="8"/>
        <v>0.8994429246</v>
      </c>
      <c r="Y14" s="171">
        <v>0.06</v>
      </c>
      <c r="Z14" s="171">
        <f t="shared" si="9"/>
        <v>0.8394429246</v>
      </c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</row>
    <row r="15" ht="22.5" customHeight="1">
      <c r="A15" s="208">
        <v>711.0</v>
      </c>
      <c r="B15" s="209">
        <v>6.0</v>
      </c>
      <c r="C15" s="210">
        <v>14.0</v>
      </c>
      <c r="D15" s="211">
        <v>8.0</v>
      </c>
      <c r="E15" s="212" t="s">
        <v>21</v>
      </c>
      <c r="F15" s="213">
        <v>13.0</v>
      </c>
      <c r="G15" s="214" t="s">
        <v>28</v>
      </c>
      <c r="H15" s="215">
        <v>711.0</v>
      </c>
      <c r="I15" s="216">
        <v>6.0</v>
      </c>
      <c r="J15" s="214">
        <v>14.0</v>
      </c>
      <c r="K15" s="217">
        <v>8.0</v>
      </c>
      <c r="L15" s="215" t="s">
        <v>21</v>
      </c>
      <c r="M15" s="213">
        <v>10.26</v>
      </c>
      <c r="N15" s="213">
        <f t="shared" si="1"/>
        <v>62586</v>
      </c>
      <c r="O15" s="218">
        <v>8969.0</v>
      </c>
      <c r="P15" s="166">
        <v>0.0</v>
      </c>
      <c r="Q15" s="219">
        <f t="shared" si="2"/>
        <v>71555</v>
      </c>
      <c r="R15" s="168">
        <v>138500.0</v>
      </c>
      <c r="S15" s="168">
        <f t="shared" si="3"/>
        <v>145425</v>
      </c>
      <c r="T15" s="220">
        <f t="shared" si="4"/>
        <v>145425</v>
      </c>
      <c r="U15" s="220">
        <f t="shared" si="5"/>
        <v>149580</v>
      </c>
      <c r="V15" s="220">
        <f t="shared" si="6"/>
        <v>152350</v>
      </c>
      <c r="W15" s="221">
        <f t="shared" si="7"/>
        <v>66945</v>
      </c>
      <c r="X15" s="222">
        <f t="shared" si="8"/>
        <v>0.935574034</v>
      </c>
      <c r="Y15" s="222">
        <v>0.06</v>
      </c>
      <c r="Z15" s="222">
        <f t="shared" si="9"/>
        <v>0.875574034</v>
      </c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</row>
    <row r="16" ht="22.5" customHeight="1">
      <c r="A16" s="208">
        <v>713.0</v>
      </c>
      <c r="B16" s="209">
        <v>6.0</v>
      </c>
      <c r="C16" s="210">
        <v>14.0</v>
      </c>
      <c r="D16" s="211">
        <v>8.0</v>
      </c>
      <c r="E16" s="212" t="s">
        <v>20</v>
      </c>
      <c r="F16" s="213">
        <v>14.0</v>
      </c>
      <c r="G16" s="214" t="s">
        <v>28</v>
      </c>
      <c r="H16" s="215">
        <v>713.0</v>
      </c>
      <c r="I16" s="216">
        <v>6.0</v>
      </c>
      <c r="J16" s="214">
        <v>14.0</v>
      </c>
      <c r="K16" s="217">
        <v>8.0</v>
      </c>
      <c r="L16" s="215" t="s">
        <v>20</v>
      </c>
      <c r="M16" s="213">
        <v>10.69</v>
      </c>
      <c r="N16" s="213">
        <f t="shared" si="1"/>
        <v>65209</v>
      </c>
      <c r="O16" s="218">
        <v>8969.0</v>
      </c>
      <c r="P16" s="166">
        <v>0.0</v>
      </c>
      <c r="Q16" s="219">
        <f t="shared" si="2"/>
        <v>74178</v>
      </c>
      <c r="R16" s="168">
        <v>142000.0</v>
      </c>
      <c r="S16" s="168">
        <f t="shared" si="3"/>
        <v>149100</v>
      </c>
      <c r="T16" s="220">
        <f t="shared" si="4"/>
        <v>149100</v>
      </c>
      <c r="U16" s="220">
        <f t="shared" si="5"/>
        <v>153360</v>
      </c>
      <c r="V16" s="220">
        <f t="shared" si="6"/>
        <v>156200</v>
      </c>
      <c r="W16" s="221">
        <f t="shared" si="7"/>
        <v>67822</v>
      </c>
      <c r="X16" s="222">
        <f t="shared" si="8"/>
        <v>0.9143142172</v>
      </c>
      <c r="Y16" s="222">
        <v>0.06</v>
      </c>
      <c r="Z16" s="222">
        <f t="shared" si="9"/>
        <v>0.8543142172</v>
      </c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</row>
    <row r="17" ht="22.5" customHeight="1">
      <c r="A17" s="157">
        <v>711.0</v>
      </c>
      <c r="B17" s="158">
        <v>6.5</v>
      </c>
      <c r="C17" s="159">
        <v>14.0</v>
      </c>
      <c r="D17" s="160">
        <v>10.0</v>
      </c>
      <c r="E17" s="161" t="s">
        <v>21</v>
      </c>
      <c r="F17" s="152">
        <v>15.0</v>
      </c>
      <c r="G17" s="162" t="s">
        <v>29</v>
      </c>
      <c r="H17" s="204">
        <v>711.0</v>
      </c>
      <c r="I17" s="163">
        <v>6.5</v>
      </c>
      <c r="J17" s="162">
        <v>14.0</v>
      </c>
      <c r="K17" s="164">
        <v>10.0</v>
      </c>
      <c r="L17" s="204" t="s">
        <v>21</v>
      </c>
      <c r="M17" s="152">
        <v>13.94</v>
      </c>
      <c r="N17" s="152">
        <f t="shared" si="1"/>
        <v>85034</v>
      </c>
      <c r="O17" s="179">
        <v>8969.0</v>
      </c>
      <c r="P17" s="166">
        <v>0.0</v>
      </c>
      <c r="Q17" s="167">
        <f t="shared" si="2"/>
        <v>94003</v>
      </c>
      <c r="R17" s="168">
        <v>180500.0</v>
      </c>
      <c r="S17" s="168">
        <f t="shared" si="3"/>
        <v>189525</v>
      </c>
      <c r="T17" s="169">
        <f t="shared" si="4"/>
        <v>189525</v>
      </c>
      <c r="U17" s="169">
        <f t="shared" si="5"/>
        <v>194940</v>
      </c>
      <c r="V17" s="169">
        <f t="shared" si="6"/>
        <v>198550</v>
      </c>
      <c r="W17" s="170">
        <f t="shared" si="7"/>
        <v>86497</v>
      </c>
      <c r="X17" s="171">
        <f t="shared" si="8"/>
        <v>0.9201514845</v>
      </c>
      <c r="Y17" s="171">
        <v>0.06</v>
      </c>
      <c r="Z17" s="171">
        <f t="shared" si="9"/>
        <v>0.8601514845</v>
      </c>
      <c r="AA17" s="142"/>
      <c r="AB17" s="142"/>
      <c r="AC17" s="224" t="s">
        <v>153</v>
      </c>
      <c r="AD17" s="142"/>
      <c r="AE17" s="142"/>
      <c r="AF17" s="142"/>
      <c r="AG17" s="142"/>
      <c r="AH17" s="142"/>
      <c r="AI17" s="142"/>
      <c r="AJ17" s="142"/>
      <c r="AK17" s="142"/>
      <c r="AL17" s="142"/>
    </row>
    <row r="18" ht="22.5" customHeight="1">
      <c r="A18" s="173">
        <v>711.0</v>
      </c>
      <c r="B18" s="174">
        <v>6.0</v>
      </c>
      <c r="C18" s="175">
        <v>15.0</v>
      </c>
      <c r="D18" s="176">
        <v>10.0</v>
      </c>
      <c r="E18" s="177" t="s">
        <v>21</v>
      </c>
      <c r="F18" s="148">
        <v>16.0</v>
      </c>
      <c r="G18" s="162" t="s">
        <v>30</v>
      </c>
      <c r="H18" s="204">
        <v>711.0</v>
      </c>
      <c r="I18" s="163">
        <v>6.0</v>
      </c>
      <c r="J18" s="162">
        <v>15.0</v>
      </c>
      <c r="K18" s="164">
        <v>10.0</v>
      </c>
      <c r="L18" s="204" t="s">
        <v>21</v>
      </c>
      <c r="M18" s="152">
        <v>11.22</v>
      </c>
      <c r="N18" s="152">
        <f t="shared" si="1"/>
        <v>68442</v>
      </c>
      <c r="O18" s="179">
        <v>11067.0</v>
      </c>
      <c r="P18" s="166">
        <v>0.0</v>
      </c>
      <c r="Q18" s="167">
        <f t="shared" si="2"/>
        <v>79509</v>
      </c>
      <c r="R18" s="168">
        <v>148500.0</v>
      </c>
      <c r="S18" s="168">
        <f t="shared" si="3"/>
        <v>155925</v>
      </c>
      <c r="T18" s="169">
        <f t="shared" si="4"/>
        <v>155925</v>
      </c>
      <c r="U18" s="169">
        <f t="shared" si="5"/>
        <v>160380</v>
      </c>
      <c r="V18" s="169">
        <f t="shared" si="6"/>
        <v>163350</v>
      </c>
      <c r="W18" s="170">
        <f t="shared" si="7"/>
        <v>68991</v>
      </c>
      <c r="X18" s="171">
        <f t="shared" si="8"/>
        <v>0.8677130891</v>
      </c>
      <c r="Y18" s="171">
        <v>0.06</v>
      </c>
      <c r="Z18" s="171">
        <f t="shared" si="9"/>
        <v>0.8077130891</v>
      </c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</row>
    <row r="19" ht="22.5" customHeight="1">
      <c r="A19" s="157">
        <v>713.0</v>
      </c>
      <c r="B19" s="158">
        <v>6.0</v>
      </c>
      <c r="C19" s="159">
        <v>15.0</v>
      </c>
      <c r="D19" s="160">
        <v>10.0</v>
      </c>
      <c r="E19" s="161" t="s">
        <v>20</v>
      </c>
      <c r="F19" s="152">
        <v>17.0</v>
      </c>
      <c r="G19" s="162" t="s">
        <v>30</v>
      </c>
      <c r="H19" s="204">
        <v>713.0</v>
      </c>
      <c r="I19" s="163">
        <v>6.0</v>
      </c>
      <c r="J19" s="162">
        <v>15.0</v>
      </c>
      <c r="K19" s="164">
        <v>10.0</v>
      </c>
      <c r="L19" s="204" t="s">
        <v>20</v>
      </c>
      <c r="M19" s="152">
        <v>12.1</v>
      </c>
      <c r="N19" s="152">
        <f t="shared" si="1"/>
        <v>73810</v>
      </c>
      <c r="O19" s="153">
        <v>12700.0</v>
      </c>
      <c r="P19" s="166">
        <v>0.0</v>
      </c>
      <c r="Q19" s="167">
        <f t="shared" si="2"/>
        <v>86510</v>
      </c>
      <c r="R19" s="168">
        <v>163000.0</v>
      </c>
      <c r="S19" s="168">
        <f t="shared" si="3"/>
        <v>171150</v>
      </c>
      <c r="T19" s="169">
        <f t="shared" si="4"/>
        <v>171150</v>
      </c>
      <c r="U19" s="169">
        <f t="shared" si="5"/>
        <v>176040</v>
      </c>
      <c r="V19" s="169">
        <f t="shared" si="6"/>
        <v>179300</v>
      </c>
      <c r="W19" s="170">
        <f t="shared" si="7"/>
        <v>76490</v>
      </c>
      <c r="X19" s="171">
        <f t="shared" si="8"/>
        <v>0.8841752399</v>
      </c>
      <c r="Y19" s="171">
        <v>0.06</v>
      </c>
      <c r="Z19" s="171">
        <f t="shared" si="9"/>
        <v>0.8241752399</v>
      </c>
      <c r="AA19" s="142"/>
      <c r="AB19" s="142"/>
      <c r="AC19" s="224" t="s">
        <v>154</v>
      </c>
      <c r="AD19" s="142"/>
      <c r="AE19" s="142"/>
      <c r="AF19" s="142"/>
      <c r="AG19" s="142"/>
      <c r="AH19" s="142"/>
      <c r="AI19" s="142"/>
      <c r="AJ19" s="142"/>
      <c r="AK19" s="142"/>
      <c r="AL19" s="142"/>
    </row>
    <row r="20" ht="22.5" customHeight="1">
      <c r="A20" s="173">
        <v>711.0</v>
      </c>
      <c r="B20" s="174">
        <v>6.5</v>
      </c>
      <c r="C20" s="175">
        <v>15.0</v>
      </c>
      <c r="D20" s="176">
        <v>12.0</v>
      </c>
      <c r="E20" s="177" t="s">
        <v>21</v>
      </c>
      <c r="F20" s="148">
        <v>18.0</v>
      </c>
      <c r="G20" s="162" t="s">
        <v>31</v>
      </c>
      <c r="H20" s="204">
        <v>711.0</v>
      </c>
      <c r="I20" s="163">
        <v>6.5</v>
      </c>
      <c r="J20" s="162">
        <v>15.0</v>
      </c>
      <c r="K20" s="164">
        <v>12.0</v>
      </c>
      <c r="L20" s="204" t="s">
        <v>21</v>
      </c>
      <c r="M20" s="152">
        <v>15.8</v>
      </c>
      <c r="N20" s="152">
        <f t="shared" si="1"/>
        <v>96380</v>
      </c>
      <c r="O20" s="179">
        <v>11067.0</v>
      </c>
      <c r="P20" s="166">
        <v>0.0</v>
      </c>
      <c r="Q20" s="167">
        <f t="shared" si="2"/>
        <v>107447</v>
      </c>
      <c r="R20" s="168">
        <v>203000.0</v>
      </c>
      <c r="S20" s="168">
        <f t="shared" si="3"/>
        <v>213150</v>
      </c>
      <c r="T20" s="169">
        <f t="shared" si="4"/>
        <v>213150</v>
      </c>
      <c r="U20" s="169">
        <f t="shared" si="5"/>
        <v>219240</v>
      </c>
      <c r="V20" s="169">
        <f t="shared" si="6"/>
        <v>223300</v>
      </c>
      <c r="W20" s="170">
        <f t="shared" si="7"/>
        <v>95553</v>
      </c>
      <c r="X20" s="171">
        <f t="shared" si="8"/>
        <v>0.8893035636</v>
      </c>
      <c r="Y20" s="171">
        <v>0.06</v>
      </c>
      <c r="Z20" s="171">
        <f t="shared" si="9"/>
        <v>0.8293035636</v>
      </c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</row>
    <row r="21" ht="22.5" customHeight="1">
      <c r="A21" s="157">
        <v>713.0</v>
      </c>
      <c r="B21" s="158">
        <v>6.5</v>
      </c>
      <c r="C21" s="159">
        <v>15.0</v>
      </c>
      <c r="D21" s="160">
        <v>12.0</v>
      </c>
      <c r="E21" s="161" t="s">
        <v>20</v>
      </c>
      <c r="F21" s="152">
        <v>19.0</v>
      </c>
      <c r="G21" s="162" t="s">
        <v>31</v>
      </c>
      <c r="H21" s="204">
        <v>713.0</v>
      </c>
      <c r="I21" s="163">
        <v>6.5</v>
      </c>
      <c r="J21" s="162">
        <v>15.0</v>
      </c>
      <c r="K21" s="164">
        <v>12.0</v>
      </c>
      <c r="L21" s="204" t="s">
        <v>20</v>
      </c>
      <c r="M21" s="152">
        <v>16.13</v>
      </c>
      <c r="N21" s="152">
        <f t="shared" si="1"/>
        <v>98393</v>
      </c>
      <c r="O21" s="179">
        <v>12948.0</v>
      </c>
      <c r="P21" s="166">
        <v>0.0</v>
      </c>
      <c r="Q21" s="167">
        <f t="shared" si="2"/>
        <v>111341</v>
      </c>
      <c r="R21" s="168">
        <v>210000.0</v>
      </c>
      <c r="S21" s="168">
        <f t="shared" si="3"/>
        <v>220500</v>
      </c>
      <c r="T21" s="169">
        <f t="shared" si="4"/>
        <v>220500</v>
      </c>
      <c r="U21" s="169">
        <f t="shared" si="5"/>
        <v>226800</v>
      </c>
      <c r="V21" s="169">
        <f t="shared" si="6"/>
        <v>231000</v>
      </c>
      <c r="W21" s="170">
        <f t="shared" si="7"/>
        <v>98659</v>
      </c>
      <c r="X21" s="171">
        <f t="shared" si="8"/>
        <v>0.8860976639</v>
      </c>
      <c r="Y21" s="171">
        <v>0.06</v>
      </c>
      <c r="Z21" s="171">
        <f t="shared" si="9"/>
        <v>0.8260976639</v>
      </c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</row>
    <row r="22" ht="22.5" customHeight="1">
      <c r="A22" s="157">
        <v>723.0</v>
      </c>
      <c r="B22" s="158">
        <v>7.0</v>
      </c>
      <c r="C22" s="159">
        <v>15.0</v>
      </c>
      <c r="D22" s="160">
        <v>10.0</v>
      </c>
      <c r="E22" s="161" t="s">
        <v>33</v>
      </c>
      <c r="F22" s="152">
        <v>45.0</v>
      </c>
      <c r="G22" s="162" t="s">
        <v>32</v>
      </c>
      <c r="H22" s="204">
        <v>723.0</v>
      </c>
      <c r="I22" s="163">
        <v>7.0</v>
      </c>
      <c r="J22" s="162">
        <v>15.0</v>
      </c>
      <c r="K22" s="164">
        <v>10.0</v>
      </c>
      <c r="L22" s="204" t="s">
        <v>33</v>
      </c>
      <c r="M22" s="152">
        <v>18.96</v>
      </c>
      <c r="N22" s="152">
        <f t="shared" si="1"/>
        <v>115656</v>
      </c>
      <c r="O22" s="165">
        <v>18420.0</v>
      </c>
      <c r="P22" s="166">
        <v>0.0</v>
      </c>
      <c r="Q22" s="167">
        <f t="shared" si="2"/>
        <v>134076</v>
      </c>
      <c r="R22" s="168">
        <v>245500.0</v>
      </c>
      <c r="S22" s="168">
        <f t="shared" si="3"/>
        <v>257775</v>
      </c>
      <c r="T22" s="169">
        <f t="shared" si="4"/>
        <v>257775</v>
      </c>
      <c r="U22" s="169">
        <f t="shared" si="5"/>
        <v>265140</v>
      </c>
      <c r="V22" s="169">
        <f t="shared" si="6"/>
        <v>270050</v>
      </c>
      <c r="W22" s="225">
        <f t="shared" si="7"/>
        <v>111424</v>
      </c>
      <c r="X22" s="171">
        <f t="shared" si="8"/>
        <v>0.8310510457</v>
      </c>
      <c r="Y22" s="171">
        <v>0.06</v>
      </c>
      <c r="Z22" s="171">
        <f t="shared" si="9"/>
        <v>0.7710510457</v>
      </c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</row>
    <row r="23" ht="22.5" customHeight="1">
      <c r="A23" s="173">
        <v>711.0</v>
      </c>
      <c r="B23" s="174">
        <v>7.0</v>
      </c>
      <c r="C23" s="175">
        <v>15.0</v>
      </c>
      <c r="D23" s="176">
        <v>14.0</v>
      </c>
      <c r="E23" s="177" t="s">
        <v>21</v>
      </c>
      <c r="F23" s="148">
        <v>20.0</v>
      </c>
      <c r="G23" s="162" t="s">
        <v>32</v>
      </c>
      <c r="H23" s="204">
        <v>711.0</v>
      </c>
      <c r="I23" s="163">
        <v>7.0</v>
      </c>
      <c r="J23" s="162">
        <v>15.0</v>
      </c>
      <c r="K23" s="164">
        <v>14.0</v>
      </c>
      <c r="L23" s="204" t="s">
        <v>21</v>
      </c>
      <c r="M23" s="152">
        <v>18.42</v>
      </c>
      <c r="N23" s="152">
        <f t="shared" si="1"/>
        <v>112362</v>
      </c>
      <c r="O23" s="179">
        <v>18420.0</v>
      </c>
      <c r="P23" s="152">
        <v>7000.0</v>
      </c>
      <c r="Q23" s="167">
        <f t="shared" si="2"/>
        <v>137782</v>
      </c>
      <c r="R23" s="168">
        <v>241000.0</v>
      </c>
      <c r="S23" s="168">
        <f t="shared" si="3"/>
        <v>253050</v>
      </c>
      <c r="T23" s="169">
        <f t="shared" si="4"/>
        <v>253050</v>
      </c>
      <c r="U23" s="169">
        <f t="shared" si="5"/>
        <v>260280</v>
      </c>
      <c r="V23" s="169">
        <f t="shared" si="6"/>
        <v>265100</v>
      </c>
      <c r="W23" s="170">
        <f t="shared" si="7"/>
        <v>103218</v>
      </c>
      <c r="X23" s="171">
        <f t="shared" si="8"/>
        <v>0.7491399457</v>
      </c>
      <c r="Y23" s="171">
        <v>0.06</v>
      </c>
      <c r="Z23" s="171">
        <f t="shared" si="9"/>
        <v>0.6891399457</v>
      </c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</row>
    <row r="24" ht="22.5" customHeight="1">
      <c r="A24" s="173">
        <v>711.0</v>
      </c>
      <c r="B24" s="174">
        <v>7.5</v>
      </c>
      <c r="C24" s="175">
        <v>15.0</v>
      </c>
      <c r="D24" s="176">
        <v>16.0</v>
      </c>
      <c r="E24" s="177" t="s">
        <v>21</v>
      </c>
      <c r="F24" s="152">
        <v>21.0</v>
      </c>
      <c r="G24" s="226" t="s">
        <v>34</v>
      </c>
      <c r="H24" s="227">
        <v>711.0</v>
      </c>
      <c r="I24" s="228">
        <v>7.5</v>
      </c>
      <c r="J24" s="226">
        <v>15.0</v>
      </c>
      <c r="K24" s="229">
        <v>16.0</v>
      </c>
      <c r="L24" s="227" t="s">
        <v>21</v>
      </c>
      <c r="M24" s="230">
        <v>23.41</v>
      </c>
      <c r="N24" s="152">
        <f t="shared" si="1"/>
        <v>142801</v>
      </c>
      <c r="O24" s="165">
        <v>13521.0</v>
      </c>
      <c r="P24" s="230">
        <v>7000.0</v>
      </c>
      <c r="Q24" s="167">
        <f t="shared" si="2"/>
        <v>163322</v>
      </c>
      <c r="R24" s="168">
        <v>302000.0</v>
      </c>
      <c r="S24" s="168">
        <f t="shared" si="3"/>
        <v>317100</v>
      </c>
      <c r="T24" s="169">
        <f t="shared" si="4"/>
        <v>317100</v>
      </c>
      <c r="U24" s="169">
        <f t="shared" si="5"/>
        <v>326160</v>
      </c>
      <c r="V24" s="169">
        <f t="shared" si="6"/>
        <v>332200</v>
      </c>
      <c r="W24" s="170">
        <f t="shared" si="7"/>
        <v>138678</v>
      </c>
      <c r="X24" s="171">
        <f t="shared" si="8"/>
        <v>0.8491078973</v>
      </c>
      <c r="Y24" s="171">
        <v>0.06</v>
      </c>
      <c r="Z24" s="171">
        <f t="shared" si="9"/>
        <v>0.7891078973</v>
      </c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</row>
    <row r="25" ht="22.5" customHeight="1">
      <c r="A25" s="208">
        <v>711.0</v>
      </c>
      <c r="B25" s="209">
        <v>6.5</v>
      </c>
      <c r="C25" s="210">
        <v>16.0</v>
      </c>
      <c r="D25" s="211">
        <v>12.0</v>
      </c>
      <c r="E25" s="212" t="s">
        <v>21</v>
      </c>
      <c r="F25" s="213">
        <v>22.0</v>
      </c>
      <c r="G25" s="214" t="s">
        <v>35</v>
      </c>
      <c r="H25" s="215">
        <v>711.0</v>
      </c>
      <c r="I25" s="216">
        <v>6.5</v>
      </c>
      <c r="J25" s="214">
        <v>16.0</v>
      </c>
      <c r="K25" s="217">
        <v>12.0</v>
      </c>
      <c r="L25" s="215" t="s">
        <v>21</v>
      </c>
      <c r="M25" s="213">
        <v>15.72</v>
      </c>
      <c r="N25" s="213">
        <f t="shared" si="1"/>
        <v>95892</v>
      </c>
      <c r="O25" s="218">
        <v>17977.0</v>
      </c>
      <c r="P25" s="213">
        <v>7000.0</v>
      </c>
      <c r="Q25" s="219">
        <f t="shared" si="2"/>
        <v>120869</v>
      </c>
      <c r="R25" s="168">
        <v>210000.0</v>
      </c>
      <c r="S25" s="168">
        <f t="shared" si="3"/>
        <v>220500</v>
      </c>
      <c r="T25" s="220">
        <f t="shared" si="4"/>
        <v>220500</v>
      </c>
      <c r="U25" s="220">
        <f t="shared" si="5"/>
        <v>226800</v>
      </c>
      <c r="V25" s="220">
        <f t="shared" si="6"/>
        <v>231000</v>
      </c>
      <c r="W25" s="231">
        <f t="shared" si="7"/>
        <v>89131</v>
      </c>
      <c r="X25" s="222">
        <f t="shared" si="8"/>
        <v>0.7374181966</v>
      </c>
      <c r="Y25" s="222">
        <v>0.06</v>
      </c>
      <c r="Z25" s="222">
        <f t="shared" si="9"/>
        <v>0.6774181966</v>
      </c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</row>
    <row r="26" ht="22.5" customHeight="1">
      <c r="A26" s="208">
        <v>713.0</v>
      </c>
      <c r="B26" s="209">
        <v>6.5</v>
      </c>
      <c r="C26" s="210">
        <v>16.0</v>
      </c>
      <c r="D26" s="211">
        <v>12.0</v>
      </c>
      <c r="E26" s="212" t="s">
        <v>20</v>
      </c>
      <c r="F26" s="213">
        <v>23.0</v>
      </c>
      <c r="G26" s="214" t="s">
        <v>35</v>
      </c>
      <c r="H26" s="215">
        <v>713.0</v>
      </c>
      <c r="I26" s="216">
        <v>6.5</v>
      </c>
      <c r="J26" s="214">
        <v>16.0</v>
      </c>
      <c r="K26" s="217">
        <v>12.0</v>
      </c>
      <c r="L26" s="215" t="s">
        <v>20</v>
      </c>
      <c r="M26" s="213">
        <v>16.73</v>
      </c>
      <c r="N26" s="213">
        <f t="shared" si="1"/>
        <v>102053</v>
      </c>
      <c r="O26" s="217">
        <v>18276.0</v>
      </c>
      <c r="P26" s="213">
        <v>7000.0</v>
      </c>
      <c r="Q26" s="219">
        <f t="shared" si="2"/>
        <v>127329</v>
      </c>
      <c r="R26" s="168">
        <v>221000.0</v>
      </c>
      <c r="S26" s="168">
        <f t="shared" si="3"/>
        <v>232050</v>
      </c>
      <c r="T26" s="220">
        <f t="shared" si="4"/>
        <v>232050</v>
      </c>
      <c r="U26" s="220">
        <f t="shared" si="5"/>
        <v>238680</v>
      </c>
      <c r="V26" s="220">
        <f t="shared" si="6"/>
        <v>243100</v>
      </c>
      <c r="W26" s="231">
        <f t="shared" si="7"/>
        <v>93671</v>
      </c>
      <c r="X26" s="222">
        <f t="shared" si="8"/>
        <v>0.7356611612</v>
      </c>
      <c r="Y26" s="222">
        <v>0.06</v>
      </c>
      <c r="Z26" s="222">
        <f t="shared" si="9"/>
        <v>0.6756611612</v>
      </c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</row>
    <row r="27" ht="22.5" customHeight="1">
      <c r="A27" s="208">
        <v>711.0</v>
      </c>
      <c r="B27" s="209">
        <v>7.0</v>
      </c>
      <c r="C27" s="210">
        <v>16.0</v>
      </c>
      <c r="D27" s="211">
        <v>12.0</v>
      </c>
      <c r="E27" s="212" t="s">
        <v>27</v>
      </c>
      <c r="F27" s="213">
        <v>24.0</v>
      </c>
      <c r="G27" s="214" t="s">
        <v>37</v>
      </c>
      <c r="H27" s="215">
        <v>711.0</v>
      </c>
      <c r="I27" s="216">
        <v>7.0</v>
      </c>
      <c r="J27" s="214">
        <v>16.0</v>
      </c>
      <c r="K27" s="217">
        <v>12.0</v>
      </c>
      <c r="L27" s="215" t="s">
        <v>27</v>
      </c>
      <c r="M27" s="213">
        <v>16.86</v>
      </c>
      <c r="N27" s="213">
        <f t="shared" si="1"/>
        <v>102846</v>
      </c>
      <c r="O27" s="218">
        <v>15806.0</v>
      </c>
      <c r="P27" s="213">
        <v>7000.0</v>
      </c>
      <c r="Q27" s="219">
        <f t="shared" si="2"/>
        <v>125652</v>
      </c>
      <c r="R27" s="168">
        <v>232000.0</v>
      </c>
      <c r="S27" s="168">
        <f t="shared" si="3"/>
        <v>243600</v>
      </c>
      <c r="T27" s="220">
        <f t="shared" si="4"/>
        <v>243600</v>
      </c>
      <c r="U27" s="220">
        <f t="shared" si="5"/>
        <v>250560</v>
      </c>
      <c r="V27" s="220">
        <f t="shared" si="6"/>
        <v>255200</v>
      </c>
      <c r="W27" s="231">
        <f t="shared" si="7"/>
        <v>106348</v>
      </c>
      <c r="X27" s="222">
        <f t="shared" si="8"/>
        <v>0.8463693375</v>
      </c>
      <c r="Y27" s="232">
        <v>0.06</v>
      </c>
      <c r="Z27" s="222">
        <f t="shared" si="9"/>
        <v>0.7863693375</v>
      </c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</row>
    <row r="28" ht="22.5" customHeight="1">
      <c r="A28" s="208">
        <v>727.0</v>
      </c>
      <c r="B28" s="209">
        <v>7.0</v>
      </c>
      <c r="C28" s="210">
        <v>16.0</v>
      </c>
      <c r="D28" s="211">
        <v>12.0</v>
      </c>
      <c r="E28" s="212" t="s">
        <v>21</v>
      </c>
      <c r="F28" s="213">
        <v>25.0</v>
      </c>
      <c r="G28" s="214" t="s">
        <v>37</v>
      </c>
      <c r="H28" s="215">
        <v>727.0</v>
      </c>
      <c r="I28" s="216">
        <v>7.0</v>
      </c>
      <c r="J28" s="214">
        <v>16.0</v>
      </c>
      <c r="K28" s="217">
        <v>12.0</v>
      </c>
      <c r="L28" s="215" t="s">
        <v>21</v>
      </c>
      <c r="M28" s="213">
        <v>17.27</v>
      </c>
      <c r="N28" s="213">
        <f t="shared" si="1"/>
        <v>105347</v>
      </c>
      <c r="O28" s="218">
        <v>15806.0</v>
      </c>
      <c r="P28" s="213">
        <v>7000.0</v>
      </c>
      <c r="Q28" s="219">
        <f t="shared" si="2"/>
        <v>128153</v>
      </c>
      <c r="R28" s="168">
        <v>238500.0</v>
      </c>
      <c r="S28" s="168">
        <f t="shared" si="3"/>
        <v>250425</v>
      </c>
      <c r="T28" s="220">
        <f t="shared" si="4"/>
        <v>250425</v>
      </c>
      <c r="U28" s="220">
        <f t="shared" si="5"/>
        <v>257580</v>
      </c>
      <c r="V28" s="220">
        <f t="shared" si="6"/>
        <v>262350</v>
      </c>
      <c r="W28" s="231">
        <f t="shared" si="7"/>
        <v>110347</v>
      </c>
      <c r="X28" s="222">
        <f t="shared" si="8"/>
        <v>0.8610567057</v>
      </c>
      <c r="Y28" s="222">
        <v>0.06</v>
      </c>
      <c r="Z28" s="222">
        <f t="shared" si="9"/>
        <v>0.8010567057</v>
      </c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</row>
    <row r="29" ht="22.5" customHeight="1">
      <c r="A29" s="208">
        <v>723.0</v>
      </c>
      <c r="B29" s="209">
        <v>7.0</v>
      </c>
      <c r="C29" s="210">
        <v>16.0</v>
      </c>
      <c r="D29" s="211">
        <v>12.0</v>
      </c>
      <c r="E29" s="212" t="s">
        <v>33</v>
      </c>
      <c r="F29" s="213">
        <v>46.0</v>
      </c>
      <c r="G29" s="214" t="s">
        <v>37</v>
      </c>
      <c r="H29" s="215">
        <v>723.0</v>
      </c>
      <c r="I29" s="216">
        <v>7.0</v>
      </c>
      <c r="J29" s="214">
        <v>16.0</v>
      </c>
      <c r="K29" s="217">
        <v>12.0</v>
      </c>
      <c r="L29" s="215" t="s">
        <v>33</v>
      </c>
      <c r="M29" s="213">
        <v>19.7</v>
      </c>
      <c r="N29" s="213">
        <f t="shared" si="1"/>
        <v>120170</v>
      </c>
      <c r="O29" s="217">
        <v>15806.0</v>
      </c>
      <c r="P29" s="213">
        <v>7000.0</v>
      </c>
      <c r="Q29" s="219">
        <f t="shared" si="2"/>
        <v>142976</v>
      </c>
      <c r="R29" s="168">
        <v>265000.0</v>
      </c>
      <c r="S29" s="168">
        <f t="shared" si="3"/>
        <v>278250</v>
      </c>
      <c r="T29" s="220">
        <f t="shared" si="4"/>
        <v>278250</v>
      </c>
      <c r="U29" s="220">
        <f t="shared" si="5"/>
        <v>286200</v>
      </c>
      <c r="V29" s="220">
        <f t="shared" si="6"/>
        <v>291500</v>
      </c>
      <c r="W29" s="231">
        <f t="shared" si="7"/>
        <v>122024</v>
      </c>
      <c r="X29" s="222">
        <f t="shared" si="8"/>
        <v>0.853457923</v>
      </c>
      <c r="Y29" s="222">
        <v>0.06</v>
      </c>
      <c r="Z29" s="222">
        <f t="shared" si="9"/>
        <v>0.793457923</v>
      </c>
      <c r="AA29" s="223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</row>
    <row r="30" ht="22.5" customHeight="1">
      <c r="A30" s="208">
        <v>711.0</v>
      </c>
      <c r="B30" s="209">
        <v>7.0</v>
      </c>
      <c r="C30" s="210">
        <v>16.0</v>
      </c>
      <c r="D30" s="211">
        <v>14.0</v>
      </c>
      <c r="E30" s="212" t="s">
        <v>21</v>
      </c>
      <c r="F30" s="213">
        <v>26.0</v>
      </c>
      <c r="G30" s="214" t="s">
        <v>37</v>
      </c>
      <c r="H30" s="215">
        <v>711.0</v>
      </c>
      <c r="I30" s="216">
        <v>7.0</v>
      </c>
      <c r="J30" s="214">
        <v>16.0</v>
      </c>
      <c r="K30" s="217">
        <v>14.0</v>
      </c>
      <c r="L30" s="215" t="s">
        <v>21</v>
      </c>
      <c r="M30" s="213">
        <v>17.27</v>
      </c>
      <c r="N30" s="213">
        <f t="shared" si="1"/>
        <v>105347</v>
      </c>
      <c r="O30" s="218">
        <v>15806.0</v>
      </c>
      <c r="P30" s="213">
        <v>7000.0</v>
      </c>
      <c r="Q30" s="219">
        <f t="shared" si="2"/>
        <v>128153</v>
      </c>
      <c r="R30" s="168">
        <v>238500.0</v>
      </c>
      <c r="S30" s="168">
        <f t="shared" si="3"/>
        <v>250425</v>
      </c>
      <c r="T30" s="220">
        <f t="shared" si="4"/>
        <v>250425</v>
      </c>
      <c r="U30" s="220">
        <f t="shared" si="5"/>
        <v>257580</v>
      </c>
      <c r="V30" s="220">
        <f t="shared" si="6"/>
        <v>262350</v>
      </c>
      <c r="W30" s="231">
        <f t="shared" si="7"/>
        <v>110347</v>
      </c>
      <c r="X30" s="222">
        <f t="shared" si="8"/>
        <v>0.8610567057</v>
      </c>
      <c r="Y30" s="222">
        <v>0.06</v>
      </c>
      <c r="Z30" s="222">
        <f t="shared" si="9"/>
        <v>0.8010567057</v>
      </c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</row>
    <row r="31" ht="22.5" customHeight="1">
      <c r="A31" s="208">
        <v>713.0</v>
      </c>
      <c r="B31" s="209">
        <v>7.0</v>
      </c>
      <c r="C31" s="210">
        <v>16.0</v>
      </c>
      <c r="D31" s="211">
        <v>14.0</v>
      </c>
      <c r="E31" s="212" t="s">
        <v>20</v>
      </c>
      <c r="F31" s="213">
        <v>27.0</v>
      </c>
      <c r="G31" s="214" t="s">
        <v>37</v>
      </c>
      <c r="H31" s="215">
        <v>713.0</v>
      </c>
      <c r="I31" s="216">
        <v>7.0</v>
      </c>
      <c r="J31" s="214">
        <v>16.0</v>
      </c>
      <c r="K31" s="217">
        <v>14.0</v>
      </c>
      <c r="L31" s="215" t="s">
        <v>20</v>
      </c>
      <c r="M31" s="213">
        <v>18.9</v>
      </c>
      <c r="N31" s="213">
        <f t="shared" si="1"/>
        <v>115290</v>
      </c>
      <c r="O31" s="218">
        <v>15806.0</v>
      </c>
      <c r="P31" s="213">
        <v>7000.0</v>
      </c>
      <c r="Q31" s="219">
        <f t="shared" si="2"/>
        <v>138096</v>
      </c>
      <c r="R31" s="168">
        <v>258000.0</v>
      </c>
      <c r="S31" s="168">
        <f t="shared" si="3"/>
        <v>270900</v>
      </c>
      <c r="T31" s="220">
        <f t="shared" si="4"/>
        <v>270900</v>
      </c>
      <c r="U31" s="220">
        <f t="shared" si="5"/>
        <v>278640</v>
      </c>
      <c r="V31" s="220">
        <f t="shared" si="6"/>
        <v>283800</v>
      </c>
      <c r="W31" s="231">
        <f t="shared" si="7"/>
        <v>119904</v>
      </c>
      <c r="X31" s="222">
        <f t="shared" si="8"/>
        <v>0.8682655544</v>
      </c>
      <c r="Y31" s="222">
        <v>0.06</v>
      </c>
      <c r="Z31" s="222">
        <f t="shared" si="9"/>
        <v>0.8082655544</v>
      </c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</row>
    <row r="32" ht="22.5" customHeight="1">
      <c r="A32" s="208">
        <v>723.0</v>
      </c>
      <c r="B32" s="209">
        <v>7.5</v>
      </c>
      <c r="C32" s="210">
        <v>16.0</v>
      </c>
      <c r="D32" s="211">
        <v>14.0</v>
      </c>
      <c r="E32" s="212" t="s">
        <v>33</v>
      </c>
      <c r="F32" s="213">
        <v>47.0</v>
      </c>
      <c r="G32" s="214" t="s">
        <v>38</v>
      </c>
      <c r="H32" s="215">
        <v>723.0</v>
      </c>
      <c r="I32" s="216">
        <v>7.5</v>
      </c>
      <c r="J32" s="214">
        <v>16.0</v>
      </c>
      <c r="K32" s="217">
        <v>14.0</v>
      </c>
      <c r="L32" s="215" t="s">
        <v>33</v>
      </c>
      <c r="M32" s="213">
        <v>21.94</v>
      </c>
      <c r="N32" s="213">
        <f t="shared" si="1"/>
        <v>133834</v>
      </c>
      <c r="O32" s="217">
        <v>16999.0</v>
      </c>
      <c r="P32" s="213">
        <v>7000.0</v>
      </c>
      <c r="Q32" s="219">
        <f t="shared" si="2"/>
        <v>157833</v>
      </c>
      <c r="R32" s="180">
        <v>293000.0</v>
      </c>
      <c r="S32" s="168">
        <f t="shared" si="3"/>
        <v>307650</v>
      </c>
      <c r="T32" s="220">
        <f t="shared" si="4"/>
        <v>307650</v>
      </c>
      <c r="U32" s="220">
        <f t="shared" si="5"/>
        <v>316440</v>
      </c>
      <c r="V32" s="220">
        <f t="shared" si="6"/>
        <v>322300</v>
      </c>
      <c r="W32" s="231">
        <f t="shared" si="7"/>
        <v>135167</v>
      </c>
      <c r="X32" s="222">
        <f t="shared" si="8"/>
        <v>0.8563925161</v>
      </c>
      <c r="Y32" s="222">
        <v>0.06</v>
      </c>
      <c r="Z32" s="222">
        <f t="shared" si="9"/>
        <v>0.7963925161</v>
      </c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</row>
    <row r="33" ht="22.5" customHeight="1">
      <c r="A33" s="208">
        <v>711.0</v>
      </c>
      <c r="B33" s="209">
        <v>7.5</v>
      </c>
      <c r="C33" s="210">
        <v>16.0</v>
      </c>
      <c r="D33" s="211">
        <v>16.0</v>
      </c>
      <c r="E33" s="212" t="s">
        <v>21</v>
      </c>
      <c r="F33" s="213">
        <v>28.0</v>
      </c>
      <c r="G33" s="214" t="s">
        <v>38</v>
      </c>
      <c r="H33" s="215">
        <v>711.0</v>
      </c>
      <c r="I33" s="216">
        <v>7.5</v>
      </c>
      <c r="J33" s="214">
        <v>16.0</v>
      </c>
      <c r="K33" s="217">
        <v>16.0</v>
      </c>
      <c r="L33" s="215" t="s">
        <v>21</v>
      </c>
      <c r="M33" s="213">
        <v>23.94</v>
      </c>
      <c r="N33" s="213">
        <f t="shared" si="1"/>
        <v>146034</v>
      </c>
      <c r="O33" s="218">
        <v>16999.0</v>
      </c>
      <c r="P33" s="213">
        <v>7000.0</v>
      </c>
      <c r="Q33" s="219">
        <f t="shared" si="2"/>
        <v>170033</v>
      </c>
      <c r="R33" s="180">
        <v>333000.0</v>
      </c>
      <c r="S33" s="168">
        <f t="shared" si="3"/>
        <v>349650</v>
      </c>
      <c r="T33" s="220">
        <f t="shared" si="4"/>
        <v>349650</v>
      </c>
      <c r="U33" s="220">
        <f t="shared" si="5"/>
        <v>359640</v>
      </c>
      <c r="V33" s="220">
        <f t="shared" si="6"/>
        <v>366300</v>
      </c>
      <c r="W33" s="231">
        <f t="shared" si="7"/>
        <v>162967</v>
      </c>
      <c r="X33" s="222">
        <f t="shared" si="8"/>
        <v>0.958443361</v>
      </c>
      <c r="Y33" s="222">
        <v>0.06</v>
      </c>
      <c r="Z33" s="222">
        <f t="shared" si="9"/>
        <v>0.898443361</v>
      </c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</row>
    <row r="34" ht="22.5" customHeight="1">
      <c r="A34" s="208">
        <v>713.0</v>
      </c>
      <c r="B34" s="209">
        <v>7.5</v>
      </c>
      <c r="C34" s="210">
        <v>16.0</v>
      </c>
      <c r="D34" s="211">
        <v>16.0</v>
      </c>
      <c r="E34" s="212" t="s">
        <v>20</v>
      </c>
      <c r="F34" s="213">
        <v>29.0</v>
      </c>
      <c r="G34" s="214" t="s">
        <v>38</v>
      </c>
      <c r="H34" s="215">
        <v>713.0</v>
      </c>
      <c r="I34" s="216">
        <v>7.5</v>
      </c>
      <c r="J34" s="214">
        <v>16.0</v>
      </c>
      <c r="K34" s="217">
        <v>16.0</v>
      </c>
      <c r="L34" s="215" t="s">
        <v>20</v>
      </c>
      <c r="M34" s="213">
        <v>25.14</v>
      </c>
      <c r="N34" s="213">
        <f t="shared" si="1"/>
        <v>153354</v>
      </c>
      <c r="O34" s="218">
        <v>16999.0</v>
      </c>
      <c r="P34" s="213">
        <v>7000.0</v>
      </c>
      <c r="Q34" s="219">
        <f t="shared" si="2"/>
        <v>177353</v>
      </c>
      <c r="R34" s="180">
        <v>342500.0</v>
      </c>
      <c r="S34" s="168">
        <f t="shared" si="3"/>
        <v>359625</v>
      </c>
      <c r="T34" s="220">
        <f t="shared" si="4"/>
        <v>359625</v>
      </c>
      <c r="U34" s="220">
        <f t="shared" si="5"/>
        <v>369900</v>
      </c>
      <c r="V34" s="220">
        <f t="shared" si="6"/>
        <v>376750</v>
      </c>
      <c r="W34" s="231">
        <f t="shared" si="7"/>
        <v>165147</v>
      </c>
      <c r="X34" s="222">
        <f t="shared" si="8"/>
        <v>0.9311768056</v>
      </c>
      <c r="Y34" s="222">
        <v>0.06</v>
      </c>
      <c r="Z34" s="222">
        <f t="shared" si="9"/>
        <v>0.8711768056</v>
      </c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</row>
    <row r="35" ht="22.5" customHeight="1">
      <c r="A35" s="208">
        <v>747.0</v>
      </c>
      <c r="B35" s="209">
        <v>7.5</v>
      </c>
      <c r="C35" s="210">
        <v>16.0</v>
      </c>
      <c r="D35" s="211">
        <v>16.0</v>
      </c>
      <c r="E35" s="212" t="s">
        <v>20</v>
      </c>
      <c r="F35" s="213">
        <v>30.0</v>
      </c>
      <c r="G35" s="214" t="s">
        <v>38</v>
      </c>
      <c r="H35" s="215">
        <v>747.0</v>
      </c>
      <c r="I35" s="216">
        <v>7.5</v>
      </c>
      <c r="J35" s="214">
        <v>16.0</v>
      </c>
      <c r="K35" s="217">
        <v>16.0</v>
      </c>
      <c r="L35" s="215" t="s">
        <v>20</v>
      </c>
      <c r="M35" s="213">
        <v>28.33</v>
      </c>
      <c r="N35" s="213">
        <f t="shared" si="1"/>
        <v>172813</v>
      </c>
      <c r="O35" s="218">
        <v>16999.0</v>
      </c>
      <c r="P35" s="213">
        <v>7000.0</v>
      </c>
      <c r="Q35" s="219">
        <f t="shared" si="2"/>
        <v>196812</v>
      </c>
      <c r="R35" s="180">
        <v>380500.0</v>
      </c>
      <c r="S35" s="168">
        <f t="shared" si="3"/>
        <v>399525</v>
      </c>
      <c r="T35" s="220">
        <f t="shared" si="4"/>
        <v>399525</v>
      </c>
      <c r="U35" s="220">
        <f t="shared" si="5"/>
        <v>410940</v>
      </c>
      <c r="V35" s="220">
        <f t="shared" si="6"/>
        <v>418550</v>
      </c>
      <c r="W35" s="231">
        <f t="shared" si="7"/>
        <v>183688</v>
      </c>
      <c r="X35" s="222">
        <f t="shared" si="8"/>
        <v>0.9333170742</v>
      </c>
      <c r="Y35" s="222">
        <v>0.06</v>
      </c>
      <c r="Z35" s="222">
        <f t="shared" si="9"/>
        <v>0.8733170742</v>
      </c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</row>
    <row r="36" ht="22.5" customHeight="1">
      <c r="A36" s="208">
        <v>711.0</v>
      </c>
      <c r="B36" s="209">
        <v>8.25</v>
      </c>
      <c r="C36" s="210">
        <v>16.0</v>
      </c>
      <c r="D36" s="211">
        <v>14.0</v>
      </c>
      <c r="E36" s="212" t="s">
        <v>27</v>
      </c>
      <c r="F36" s="213">
        <v>31.0</v>
      </c>
      <c r="G36" s="214" t="s">
        <v>39</v>
      </c>
      <c r="H36" s="215">
        <v>711.0</v>
      </c>
      <c r="I36" s="216">
        <v>8.25</v>
      </c>
      <c r="J36" s="214">
        <v>16.0</v>
      </c>
      <c r="K36" s="217">
        <v>14.0</v>
      </c>
      <c r="L36" s="215" t="s">
        <v>27</v>
      </c>
      <c r="M36" s="213">
        <v>27.95</v>
      </c>
      <c r="N36" s="213">
        <f t="shared" si="1"/>
        <v>170495</v>
      </c>
      <c r="O36" s="217">
        <v>32616.0</v>
      </c>
      <c r="P36" s="213">
        <v>7000.0</v>
      </c>
      <c r="Q36" s="219">
        <f t="shared" si="2"/>
        <v>210111</v>
      </c>
      <c r="R36" s="180">
        <v>359500.0</v>
      </c>
      <c r="S36" s="168">
        <f t="shared" si="3"/>
        <v>377475</v>
      </c>
      <c r="T36" s="220">
        <f t="shared" si="4"/>
        <v>377475</v>
      </c>
      <c r="U36" s="220">
        <f t="shared" si="5"/>
        <v>388260</v>
      </c>
      <c r="V36" s="220">
        <f t="shared" si="6"/>
        <v>395450</v>
      </c>
      <c r="W36" s="231">
        <f t="shared" si="7"/>
        <v>149389</v>
      </c>
      <c r="X36" s="222">
        <f t="shared" si="8"/>
        <v>0.711000376</v>
      </c>
      <c r="Y36" s="222">
        <v>0.06</v>
      </c>
      <c r="Z36" s="222">
        <f t="shared" si="9"/>
        <v>0.651000376</v>
      </c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</row>
    <row r="37" ht="22.5" customHeight="1">
      <c r="A37" s="208">
        <v>713.0</v>
      </c>
      <c r="B37" s="209">
        <v>8.25</v>
      </c>
      <c r="C37" s="210">
        <v>16.0</v>
      </c>
      <c r="D37" s="211">
        <v>18.0</v>
      </c>
      <c r="E37" s="212" t="s">
        <v>20</v>
      </c>
      <c r="F37" s="213">
        <v>32.0</v>
      </c>
      <c r="G37" s="214" t="s">
        <v>39</v>
      </c>
      <c r="H37" s="215">
        <v>713.0</v>
      </c>
      <c r="I37" s="216">
        <v>8.25</v>
      </c>
      <c r="J37" s="214">
        <v>16.0</v>
      </c>
      <c r="K37" s="217">
        <v>18.0</v>
      </c>
      <c r="L37" s="215" t="s">
        <v>20</v>
      </c>
      <c r="M37" s="213">
        <v>28.53</v>
      </c>
      <c r="N37" s="213">
        <f t="shared" si="1"/>
        <v>174033</v>
      </c>
      <c r="O37" s="217">
        <v>32616.0</v>
      </c>
      <c r="P37" s="213">
        <v>7000.0</v>
      </c>
      <c r="Q37" s="219">
        <f t="shared" si="2"/>
        <v>213649</v>
      </c>
      <c r="R37" s="180">
        <v>362500.0</v>
      </c>
      <c r="S37" s="168">
        <f t="shared" si="3"/>
        <v>380625</v>
      </c>
      <c r="T37" s="220">
        <f t="shared" si="4"/>
        <v>380625</v>
      </c>
      <c r="U37" s="220">
        <f t="shared" si="5"/>
        <v>391500</v>
      </c>
      <c r="V37" s="220">
        <f t="shared" si="6"/>
        <v>398750</v>
      </c>
      <c r="W37" s="231">
        <f t="shared" si="7"/>
        <v>148851</v>
      </c>
      <c r="X37" s="222">
        <f t="shared" si="8"/>
        <v>0.6967081522</v>
      </c>
      <c r="Y37" s="222">
        <v>0.06</v>
      </c>
      <c r="Z37" s="222">
        <f t="shared" si="9"/>
        <v>0.6367081522</v>
      </c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</row>
    <row r="38" ht="22.5" customHeight="1">
      <c r="A38" s="208">
        <v>747.0</v>
      </c>
      <c r="B38" s="209">
        <v>8.25</v>
      </c>
      <c r="C38" s="210">
        <v>16.0</v>
      </c>
      <c r="D38" s="211">
        <v>18.0</v>
      </c>
      <c r="E38" s="212" t="s">
        <v>20</v>
      </c>
      <c r="F38" s="213">
        <v>33.0</v>
      </c>
      <c r="G38" s="214" t="s">
        <v>39</v>
      </c>
      <c r="H38" s="215">
        <v>747.0</v>
      </c>
      <c r="I38" s="216">
        <v>8.25</v>
      </c>
      <c r="J38" s="214">
        <v>16.0</v>
      </c>
      <c r="K38" s="217">
        <v>18.0</v>
      </c>
      <c r="L38" s="215" t="s">
        <v>20</v>
      </c>
      <c r="M38" s="213">
        <v>29.35</v>
      </c>
      <c r="N38" s="213">
        <f t="shared" si="1"/>
        <v>179035</v>
      </c>
      <c r="O38" s="217">
        <v>32616.0</v>
      </c>
      <c r="P38" s="213">
        <v>7000.0</v>
      </c>
      <c r="Q38" s="219">
        <f t="shared" si="2"/>
        <v>218651</v>
      </c>
      <c r="R38" s="180">
        <v>364500.0</v>
      </c>
      <c r="S38" s="168">
        <f t="shared" si="3"/>
        <v>382725</v>
      </c>
      <c r="T38" s="220">
        <f t="shared" si="4"/>
        <v>382725</v>
      </c>
      <c r="U38" s="220">
        <f t="shared" si="5"/>
        <v>393660</v>
      </c>
      <c r="V38" s="220">
        <f t="shared" si="6"/>
        <v>400950</v>
      </c>
      <c r="W38" s="231">
        <f t="shared" si="7"/>
        <v>145849</v>
      </c>
      <c r="X38" s="222">
        <f t="shared" si="8"/>
        <v>0.667040169</v>
      </c>
      <c r="Y38" s="222">
        <v>0.06</v>
      </c>
      <c r="Z38" s="222">
        <f t="shared" si="9"/>
        <v>0.607040169</v>
      </c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</row>
    <row r="39" ht="22.5" customHeight="1">
      <c r="A39" s="208">
        <v>737.0</v>
      </c>
      <c r="B39" s="209">
        <v>8.25</v>
      </c>
      <c r="C39" s="210">
        <v>16.0</v>
      </c>
      <c r="D39" s="211">
        <v>18.0</v>
      </c>
      <c r="E39" s="212" t="s">
        <v>20</v>
      </c>
      <c r="F39" s="213">
        <v>34.0</v>
      </c>
      <c r="G39" s="214" t="s">
        <v>39</v>
      </c>
      <c r="H39" s="215">
        <v>737.0</v>
      </c>
      <c r="I39" s="216">
        <v>8.25</v>
      </c>
      <c r="J39" s="214">
        <v>16.0</v>
      </c>
      <c r="K39" s="217">
        <v>18.0</v>
      </c>
      <c r="L39" s="215" t="s">
        <v>20</v>
      </c>
      <c r="M39" s="213">
        <v>29.55</v>
      </c>
      <c r="N39" s="213">
        <f t="shared" si="1"/>
        <v>180255</v>
      </c>
      <c r="O39" s="217">
        <v>32616.0</v>
      </c>
      <c r="P39" s="213">
        <v>7000.0</v>
      </c>
      <c r="Q39" s="219">
        <f t="shared" si="2"/>
        <v>219871</v>
      </c>
      <c r="R39" s="180">
        <v>365500.0</v>
      </c>
      <c r="S39" s="168">
        <f t="shared" si="3"/>
        <v>383775</v>
      </c>
      <c r="T39" s="220">
        <f t="shared" si="4"/>
        <v>383775</v>
      </c>
      <c r="U39" s="220">
        <f t="shared" si="5"/>
        <v>394740</v>
      </c>
      <c r="V39" s="220">
        <f t="shared" si="6"/>
        <v>402050</v>
      </c>
      <c r="W39" s="231">
        <f t="shared" si="7"/>
        <v>145629</v>
      </c>
      <c r="X39" s="222">
        <f t="shared" si="8"/>
        <v>0.6623383711</v>
      </c>
      <c r="Y39" s="222">
        <v>0.06</v>
      </c>
      <c r="Z39" s="222">
        <f t="shared" si="9"/>
        <v>0.6023383711</v>
      </c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</row>
    <row r="40" ht="22.5" customHeight="1">
      <c r="A40" s="233">
        <v>717.0</v>
      </c>
      <c r="B40" s="205">
        <v>8.25</v>
      </c>
      <c r="C40" s="206">
        <v>20.0</v>
      </c>
      <c r="D40" s="207">
        <v>16.0</v>
      </c>
      <c r="E40" s="234" t="s">
        <v>21</v>
      </c>
      <c r="F40" s="152">
        <v>35.0</v>
      </c>
      <c r="G40" s="162" t="s">
        <v>40</v>
      </c>
      <c r="H40" s="204">
        <v>717.0</v>
      </c>
      <c r="I40" s="163">
        <v>8.25</v>
      </c>
      <c r="J40" s="162">
        <v>20.0</v>
      </c>
      <c r="K40" s="164">
        <v>16.0</v>
      </c>
      <c r="L40" s="204" t="s">
        <v>21</v>
      </c>
      <c r="M40" s="152">
        <v>34.18</v>
      </c>
      <c r="N40" s="152">
        <f t="shared" si="1"/>
        <v>208498</v>
      </c>
      <c r="O40" s="165">
        <v>41940.0</v>
      </c>
      <c r="P40" s="152">
        <v>15200.0</v>
      </c>
      <c r="Q40" s="167">
        <f t="shared" si="2"/>
        <v>265638</v>
      </c>
      <c r="R40" s="180">
        <v>451500.0</v>
      </c>
      <c r="S40" s="168">
        <f t="shared" si="3"/>
        <v>474075</v>
      </c>
      <c r="T40" s="169">
        <f t="shared" si="4"/>
        <v>474075</v>
      </c>
      <c r="U40" s="169">
        <f t="shared" si="5"/>
        <v>487620</v>
      </c>
      <c r="V40" s="169">
        <f t="shared" si="6"/>
        <v>496650</v>
      </c>
      <c r="W40" s="225">
        <f t="shared" si="7"/>
        <v>185862</v>
      </c>
      <c r="X40" s="171">
        <f t="shared" si="8"/>
        <v>0.6996815215</v>
      </c>
      <c r="Y40" s="171">
        <v>0.06</v>
      </c>
      <c r="Z40" s="171">
        <f t="shared" si="9"/>
        <v>0.6396815215</v>
      </c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</row>
    <row r="41" ht="22.5" customHeight="1">
      <c r="A41" s="233">
        <v>747.0</v>
      </c>
      <c r="B41" s="205">
        <v>8.25</v>
      </c>
      <c r="C41" s="206">
        <v>20.0</v>
      </c>
      <c r="D41" s="207">
        <v>18.0</v>
      </c>
      <c r="E41" s="234" t="s">
        <v>20</v>
      </c>
      <c r="F41" s="152">
        <v>36.0</v>
      </c>
      <c r="G41" s="162" t="s">
        <v>40</v>
      </c>
      <c r="H41" s="204">
        <v>747.0</v>
      </c>
      <c r="I41" s="163">
        <v>8.25</v>
      </c>
      <c r="J41" s="162">
        <v>20.0</v>
      </c>
      <c r="K41" s="164">
        <v>18.0</v>
      </c>
      <c r="L41" s="204" t="s">
        <v>20</v>
      </c>
      <c r="M41" s="152">
        <v>35.5</v>
      </c>
      <c r="N41" s="152">
        <f t="shared" si="1"/>
        <v>216550</v>
      </c>
      <c r="O41" s="165">
        <v>41940.0</v>
      </c>
      <c r="P41" s="152">
        <v>15200.0</v>
      </c>
      <c r="Q41" s="167">
        <f t="shared" si="2"/>
        <v>273690</v>
      </c>
      <c r="R41" s="180">
        <v>467500.0</v>
      </c>
      <c r="S41" s="168">
        <f t="shared" si="3"/>
        <v>490875</v>
      </c>
      <c r="T41" s="169">
        <f t="shared" si="4"/>
        <v>490875</v>
      </c>
      <c r="U41" s="169">
        <f t="shared" si="5"/>
        <v>504900</v>
      </c>
      <c r="V41" s="169">
        <f t="shared" si="6"/>
        <v>514250</v>
      </c>
      <c r="W41" s="225">
        <f t="shared" si="7"/>
        <v>193810</v>
      </c>
      <c r="X41" s="171">
        <f t="shared" si="8"/>
        <v>0.7081369433</v>
      </c>
      <c r="Y41" s="171">
        <v>0.06</v>
      </c>
      <c r="Z41" s="171">
        <f t="shared" si="9"/>
        <v>0.6481369433</v>
      </c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</row>
    <row r="42" ht="22.5" customHeight="1">
      <c r="A42" s="173">
        <v>737.0</v>
      </c>
      <c r="B42" s="174">
        <v>8.25</v>
      </c>
      <c r="C42" s="175">
        <v>20.0</v>
      </c>
      <c r="D42" s="176">
        <v>18.0</v>
      </c>
      <c r="E42" s="177" t="s">
        <v>20</v>
      </c>
      <c r="F42" s="152">
        <v>37.0</v>
      </c>
      <c r="G42" s="162" t="s">
        <v>40</v>
      </c>
      <c r="H42" s="204">
        <v>737.0</v>
      </c>
      <c r="I42" s="163">
        <v>8.25</v>
      </c>
      <c r="J42" s="162">
        <v>20.0</v>
      </c>
      <c r="K42" s="164">
        <v>18.0</v>
      </c>
      <c r="L42" s="204" t="s">
        <v>20</v>
      </c>
      <c r="M42" s="152">
        <v>37.28</v>
      </c>
      <c r="N42" s="152">
        <f t="shared" si="1"/>
        <v>227408</v>
      </c>
      <c r="O42" s="165">
        <v>41940.0</v>
      </c>
      <c r="P42" s="152">
        <v>15200.0</v>
      </c>
      <c r="Q42" s="167">
        <f t="shared" si="2"/>
        <v>284548</v>
      </c>
      <c r="R42" s="180">
        <v>487000.0</v>
      </c>
      <c r="S42" s="168">
        <f t="shared" si="3"/>
        <v>511350</v>
      </c>
      <c r="T42" s="169">
        <f t="shared" si="4"/>
        <v>511350</v>
      </c>
      <c r="U42" s="169">
        <f t="shared" si="5"/>
        <v>525960</v>
      </c>
      <c r="V42" s="169">
        <f t="shared" si="6"/>
        <v>535700</v>
      </c>
      <c r="W42" s="225">
        <f t="shared" si="7"/>
        <v>202452</v>
      </c>
      <c r="X42" s="171">
        <f t="shared" si="8"/>
        <v>0.711486287</v>
      </c>
      <c r="Y42" s="171">
        <v>0.06</v>
      </c>
      <c r="Z42" s="171">
        <f t="shared" si="9"/>
        <v>0.651486287</v>
      </c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</row>
    <row r="43" ht="22.5" customHeight="1">
      <c r="A43" s="233">
        <v>746.0</v>
      </c>
      <c r="B43" s="205">
        <v>9.0</v>
      </c>
      <c r="C43" s="206">
        <v>20.0</v>
      </c>
      <c r="D43" s="207">
        <v>16.0</v>
      </c>
      <c r="E43" s="234" t="s">
        <v>20</v>
      </c>
      <c r="F43" s="152">
        <v>39.0</v>
      </c>
      <c r="G43" s="162" t="s">
        <v>42</v>
      </c>
      <c r="H43" s="227">
        <v>746.0</v>
      </c>
      <c r="I43" s="163">
        <v>9.0</v>
      </c>
      <c r="J43" s="162">
        <v>20.0</v>
      </c>
      <c r="K43" s="164">
        <v>16.0</v>
      </c>
      <c r="L43" s="227" t="s">
        <v>20</v>
      </c>
      <c r="M43" s="152">
        <v>37.0</v>
      </c>
      <c r="N43" s="152">
        <f t="shared" si="1"/>
        <v>225700</v>
      </c>
      <c r="O43" s="165">
        <v>27243.0</v>
      </c>
      <c r="P43" s="152">
        <v>15200.0</v>
      </c>
      <c r="Q43" s="167">
        <f t="shared" si="2"/>
        <v>268143</v>
      </c>
      <c r="R43" s="180">
        <v>483000.0</v>
      </c>
      <c r="S43" s="168">
        <f t="shared" si="3"/>
        <v>507150</v>
      </c>
      <c r="T43" s="169">
        <f t="shared" si="4"/>
        <v>507150</v>
      </c>
      <c r="U43" s="169">
        <f t="shared" si="5"/>
        <v>521640</v>
      </c>
      <c r="V43" s="169">
        <f t="shared" si="6"/>
        <v>531300</v>
      </c>
      <c r="W43" s="225">
        <f t="shared" si="7"/>
        <v>214857</v>
      </c>
      <c r="X43" s="171">
        <f t="shared" si="8"/>
        <v>0.8012776765</v>
      </c>
      <c r="Y43" s="171">
        <v>0.06</v>
      </c>
      <c r="Z43" s="171">
        <f t="shared" si="9"/>
        <v>0.7412776765</v>
      </c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</row>
    <row r="44" ht="22.5" customHeight="1">
      <c r="A44" s="173">
        <v>717.0</v>
      </c>
      <c r="B44" s="174">
        <v>9.0</v>
      </c>
      <c r="C44" s="175">
        <v>20.0</v>
      </c>
      <c r="D44" s="176">
        <v>16.0</v>
      </c>
      <c r="E44" s="177" t="s">
        <v>21</v>
      </c>
      <c r="F44" s="152">
        <v>38.0</v>
      </c>
      <c r="G44" s="162" t="s">
        <v>42</v>
      </c>
      <c r="H44" s="204">
        <v>717.0</v>
      </c>
      <c r="I44" s="163">
        <v>9.0</v>
      </c>
      <c r="J44" s="162">
        <v>20.0</v>
      </c>
      <c r="K44" s="164">
        <v>16.0</v>
      </c>
      <c r="L44" s="204" t="s">
        <v>21</v>
      </c>
      <c r="M44" s="152">
        <v>38.89</v>
      </c>
      <c r="N44" s="152">
        <f t="shared" si="1"/>
        <v>237229</v>
      </c>
      <c r="O44" s="165">
        <v>27243.0</v>
      </c>
      <c r="P44" s="152">
        <v>15200.0</v>
      </c>
      <c r="Q44" s="167">
        <f t="shared" si="2"/>
        <v>279672</v>
      </c>
      <c r="R44" s="180">
        <v>473500.0</v>
      </c>
      <c r="S44" s="168">
        <f t="shared" si="3"/>
        <v>497175</v>
      </c>
      <c r="T44" s="169">
        <f t="shared" si="4"/>
        <v>497175</v>
      </c>
      <c r="U44" s="169">
        <f t="shared" si="5"/>
        <v>511380</v>
      </c>
      <c r="V44" s="169">
        <f t="shared" si="6"/>
        <v>520850</v>
      </c>
      <c r="W44" s="225">
        <f t="shared" si="7"/>
        <v>193828</v>
      </c>
      <c r="X44" s="171">
        <f t="shared" si="8"/>
        <v>0.6930547212</v>
      </c>
      <c r="Y44" s="171">
        <v>0.06</v>
      </c>
      <c r="Z44" s="171">
        <f t="shared" si="9"/>
        <v>0.6330547212</v>
      </c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</row>
    <row r="45" ht="22.5" customHeight="1">
      <c r="A45" s="233">
        <v>747.0</v>
      </c>
      <c r="B45" s="205">
        <v>9.0</v>
      </c>
      <c r="C45" s="206">
        <v>20.0</v>
      </c>
      <c r="D45" s="207">
        <v>18.0</v>
      </c>
      <c r="E45" s="234" t="s">
        <v>20</v>
      </c>
      <c r="F45" s="152">
        <v>40.0</v>
      </c>
      <c r="G45" s="162" t="s">
        <v>42</v>
      </c>
      <c r="H45" s="204">
        <v>747.0</v>
      </c>
      <c r="I45" s="163">
        <v>9.0</v>
      </c>
      <c r="J45" s="162">
        <v>20.0</v>
      </c>
      <c r="K45" s="164">
        <v>18.0</v>
      </c>
      <c r="L45" s="204" t="s">
        <v>20</v>
      </c>
      <c r="M45" s="235">
        <v>38.7</v>
      </c>
      <c r="N45" s="152">
        <f t="shared" si="1"/>
        <v>236070</v>
      </c>
      <c r="O45" s="165">
        <v>27243.0</v>
      </c>
      <c r="P45" s="152">
        <v>15200.0</v>
      </c>
      <c r="Q45" s="167">
        <f t="shared" si="2"/>
        <v>278513</v>
      </c>
      <c r="R45" s="180">
        <v>489000.0</v>
      </c>
      <c r="S45" s="168">
        <f t="shared" si="3"/>
        <v>513450</v>
      </c>
      <c r="T45" s="169">
        <f t="shared" si="4"/>
        <v>513450</v>
      </c>
      <c r="U45" s="169">
        <f t="shared" si="5"/>
        <v>528120</v>
      </c>
      <c r="V45" s="169">
        <f t="shared" si="6"/>
        <v>537900</v>
      </c>
      <c r="W45" s="225">
        <f t="shared" si="7"/>
        <v>210487</v>
      </c>
      <c r="X45" s="171">
        <f t="shared" si="8"/>
        <v>0.7557528733</v>
      </c>
      <c r="Y45" s="171">
        <v>0.06</v>
      </c>
      <c r="Z45" s="171">
        <f t="shared" si="9"/>
        <v>0.6957528733</v>
      </c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</row>
    <row r="46" ht="22.5" customHeight="1">
      <c r="A46" s="173">
        <v>737.0</v>
      </c>
      <c r="B46" s="174">
        <v>9.0</v>
      </c>
      <c r="C46" s="175">
        <v>20.0</v>
      </c>
      <c r="D46" s="176">
        <v>18.0</v>
      </c>
      <c r="E46" s="177" t="s">
        <v>20</v>
      </c>
      <c r="F46" s="152">
        <v>41.0</v>
      </c>
      <c r="G46" s="162" t="s">
        <v>42</v>
      </c>
      <c r="H46" s="204">
        <v>737.0</v>
      </c>
      <c r="I46" s="163">
        <v>9.0</v>
      </c>
      <c r="J46" s="162">
        <v>20.0</v>
      </c>
      <c r="K46" s="164">
        <v>18.0</v>
      </c>
      <c r="L46" s="204" t="s">
        <v>20</v>
      </c>
      <c r="M46" s="235">
        <v>42.5</v>
      </c>
      <c r="N46" s="152">
        <f t="shared" si="1"/>
        <v>259250</v>
      </c>
      <c r="O46" s="165">
        <v>27243.0</v>
      </c>
      <c r="P46" s="152">
        <v>15200.0</v>
      </c>
      <c r="Q46" s="167">
        <f t="shared" si="2"/>
        <v>301693</v>
      </c>
      <c r="R46" s="180">
        <v>541000.0</v>
      </c>
      <c r="S46" s="168">
        <f t="shared" si="3"/>
        <v>568050</v>
      </c>
      <c r="T46" s="169">
        <f t="shared" si="4"/>
        <v>568050</v>
      </c>
      <c r="U46" s="169">
        <f t="shared" si="5"/>
        <v>584280</v>
      </c>
      <c r="V46" s="169">
        <f t="shared" si="6"/>
        <v>595100</v>
      </c>
      <c r="W46" s="225">
        <f t="shared" si="7"/>
        <v>239307</v>
      </c>
      <c r="X46" s="171">
        <f t="shared" si="8"/>
        <v>0.7932136311</v>
      </c>
      <c r="Y46" s="171">
        <v>0.06</v>
      </c>
      <c r="Z46" s="171">
        <f t="shared" si="9"/>
        <v>0.7332136311</v>
      </c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</row>
    <row r="47" ht="22.5" customHeight="1">
      <c r="A47" s="233">
        <v>747.0</v>
      </c>
      <c r="B47" s="205">
        <v>10.0</v>
      </c>
      <c r="C47" s="206">
        <v>20.0</v>
      </c>
      <c r="D47" s="207">
        <v>18.0</v>
      </c>
      <c r="E47" s="234" t="s">
        <v>20</v>
      </c>
      <c r="F47" s="152">
        <v>43.0</v>
      </c>
      <c r="G47" s="162" t="s">
        <v>43</v>
      </c>
      <c r="H47" s="204">
        <v>747.0</v>
      </c>
      <c r="I47" s="163">
        <v>10.0</v>
      </c>
      <c r="J47" s="162">
        <v>20.0</v>
      </c>
      <c r="K47" s="164">
        <v>18.0</v>
      </c>
      <c r="L47" s="204" t="s">
        <v>20</v>
      </c>
      <c r="M47" s="230">
        <v>45.0</v>
      </c>
      <c r="N47" s="152">
        <f t="shared" si="1"/>
        <v>274500</v>
      </c>
      <c r="O47" s="165">
        <v>31820.0</v>
      </c>
      <c r="P47" s="152">
        <v>15200.0</v>
      </c>
      <c r="Q47" s="167">
        <f t="shared" si="2"/>
        <v>321520</v>
      </c>
      <c r="R47" s="180">
        <v>578000.0</v>
      </c>
      <c r="S47" s="168">
        <f t="shared" si="3"/>
        <v>606900</v>
      </c>
      <c r="T47" s="169">
        <f t="shared" si="4"/>
        <v>606900</v>
      </c>
      <c r="U47" s="169">
        <f t="shared" si="5"/>
        <v>624240</v>
      </c>
      <c r="V47" s="169">
        <f t="shared" si="6"/>
        <v>635800</v>
      </c>
      <c r="W47" s="225">
        <f t="shared" si="7"/>
        <v>256480</v>
      </c>
      <c r="X47" s="171">
        <f t="shared" si="8"/>
        <v>0.7977108734</v>
      </c>
      <c r="Y47" s="171">
        <v>0.06</v>
      </c>
      <c r="Z47" s="171">
        <f t="shared" si="9"/>
        <v>0.7377108734</v>
      </c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</row>
    <row r="48" ht="22.5" customHeight="1">
      <c r="A48" s="173">
        <v>737.0</v>
      </c>
      <c r="B48" s="174">
        <v>10.0</v>
      </c>
      <c r="C48" s="175">
        <v>20.0</v>
      </c>
      <c r="D48" s="176">
        <v>18.0</v>
      </c>
      <c r="E48" s="177" t="s">
        <v>20</v>
      </c>
      <c r="F48" s="152">
        <v>44.0</v>
      </c>
      <c r="G48" s="162" t="s">
        <v>43</v>
      </c>
      <c r="H48" s="204">
        <v>737.0</v>
      </c>
      <c r="I48" s="163">
        <v>10.0</v>
      </c>
      <c r="J48" s="162">
        <v>20.0</v>
      </c>
      <c r="K48" s="164">
        <v>18.0</v>
      </c>
      <c r="L48" s="204" t="s">
        <v>20</v>
      </c>
      <c r="M48" s="152">
        <v>53.4</v>
      </c>
      <c r="N48" s="152">
        <f t="shared" si="1"/>
        <v>325740</v>
      </c>
      <c r="O48" s="165">
        <v>31820.0</v>
      </c>
      <c r="P48" s="152">
        <v>15200.0</v>
      </c>
      <c r="Q48" s="167">
        <f t="shared" si="2"/>
        <v>372760</v>
      </c>
      <c r="R48" s="180">
        <v>662000.0</v>
      </c>
      <c r="S48" s="168">
        <f t="shared" si="3"/>
        <v>695100</v>
      </c>
      <c r="T48" s="169">
        <f t="shared" si="4"/>
        <v>695100</v>
      </c>
      <c r="U48" s="169">
        <f t="shared" si="5"/>
        <v>714960</v>
      </c>
      <c r="V48" s="169">
        <f t="shared" si="6"/>
        <v>728200</v>
      </c>
      <c r="W48" s="225">
        <f t="shared" si="7"/>
        <v>289240</v>
      </c>
      <c r="X48" s="171">
        <f t="shared" si="8"/>
        <v>0.7759416246</v>
      </c>
      <c r="Y48" s="171">
        <v>0.06</v>
      </c>
      <c r="Z48" s="171">
        <f t="shared" si="9"/>
        <v>0.7159416246</v>
      </c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</row>
    <row r="49" ht="22.5" customHeight="1">
      <c r="A49" s="173">
        <v>747.0</v>
      </c>
      <c r="B49" s="174">
        <v>11.0</v>
      </c>
      <c r="C49" s="175">
        <v>20.0</v>
      </c>
      <c r="D49" s="176">
        <v>18.0</v>
      </c>
      <c r="E49" s="177" t="s">
        <v>20</v>
      </c>
      <c r="F49" s="152">
        <v>42.0</v>
      </c>
      <c r="G49" s="162" t="s">
        <v>44</v>
      </c>
      <c r="H49" s="204">
        <v>747.0</v>
      </c>
      <c r="I49" s="163">
        <v>11.0</v>
      </c>
      <c r="J49" s="162">
        <v>20.0</v>
      </c>
      <c r="K49" s="164">
        <v>18.0</v>
      </c>
      <c r="L49" s="204" t="s">
        <v>20</v>
      </c>
      <c r="M49" s="152">
        <v>51.25</v>
      </c>
      <c r="N49" s="152">
        <f t="shared" si="1"/>
        <v>312625</v>
      </c>
      <c r="O49" s="165">
        <v>33492.0</v>
      </c>
      <c r="P49" s="152">
        <v>15200.0</v>
      </c>
      <c r="Q49" s="167">
        <f t="shared" si="2"/>
        <v>361317</v>
      </c>
      <c r="R49" s="180">
        <v>641000.0</v>
      </c>
      <c r="S49" s="168">
        <f t="shared" si="3"/>
        <v>673050</v>
      </c>
      <c r="T49" s="169">
        <f t="shared" si="4"/>
        <v>673050</v>
      </c>
      <c r="U49" s="169">
        <f t="shared" si="5"/>
        <v>692280</v>
      </c>
      <c r="V49" s="169">
        <f t="shared" si="6"/>
        <v>705100</v>
      </c>
      <c r="W49" s="225">
        <f t="shared" si="7"/>
        <v>279683</v>
      </c>
      <c r="X49" s="171">
        <f t="shared" si="8"/>
        <v>0.7740654328</v>
      </c>
      <c r="Y49" s="171">
        <v>0.06</v>
      </c>
      <c r="Z49" s="171">
        <f t="shared" si="9"/>
        <v>0.7140654328</v>
      </c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</row>
    <row r="50" ht="22.5" customHeight="1">
      <c r="A50" s="236">
        <v>555.0</v>
      </c>
      <c r="B50" s="237">
        <v>6.0</v>
      </c>
      <c r="C50" s="238">
        <v>12.0</v>
      </c>
      <c r="D50" s="239">
        <v>8.0</v>
      </c>
      <c r="E50" s="240" t="s">
        <v>46</v>
      </c>
      <c r="F50" s="241">
        <v>7.0</v>
      </c>
      <c r="G50" s="242" t="s">
        <v>45</v>
      </c>
      <c r="H50" s="242">
        <v>555.0</v>
      </c>
      <c r="I50" s="243">
        <v>6.0</v>
      </c>
      <c r="J50" s="242">
        <v>12.0</v>
      </c>
      <c r="K50" s="244">
        <v>8.0</v>
      </c>
      <c r="L50" s="245" t="s">
        <v>46</v>
      </c>
      <c r="M50" s="241">
        <v>9.69</v>
      </c>
      <c r="N50" s="241">
        <f t="shared" si="1"/>
        <v>59109</v>
      </c>
      <c r="O50" s="246">
        <v>7617.0</v>
      </c>
      <c r="P50" s="247"/>
      <c r="Q50" s="167">
        <f t="shared" si="2"/>
        <v>66726</v>
      </c>
      <c r="R50" s="168">
        <v>126500.0</v>
      </c>
      <c r="S50" s="168">
        <f t="shared" si="3"/>
        <v>132825</v>
      </c>
      <c r="T50" s="169">
        <f t="shared" si="4"/>
        <v>132825</v>
      </c>
      <c r="U50" s="169">
        <f t="shared" si="5"/>
        <v>136620</v>
      </c>
      <c r="V50" s="169">
        <f t="shared" si="6"/>
        <v>139150</v>
      </c>
      <c r="W50" s="170">
        <f t="shared" si="7"/>
        <v>59774</v>
      </c>
      <c r="X50" s="171">
        <f t="shared" si="8"/>
        <v>0.8958127267</v>
      </c>
      <c r="Y50" s="171">
        <v>0.06</v>
      </c>
      <c r="Z50" s="171">
        <f t="shared" si="9"/>
        <v>0.8358127267</v>
      </c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</row>
    <row r="51" ht="22.5" customHeight="1">
      <c r="A51" s="236">
        <v>555.0</v>
      </c>
      <c r="B51" s="237">
        <v>6.0</v>
      </c>
      <c r="C51" s="238">
        <v>16.0</v>
      </c>
      <c r="D51" s="239">
        <v>10.0</v>
      </c>
      <c r="E51" s="240" t="s">
        <v>46</v>
      </c>
      <c r="F51" s="241">
        <v>48.0</v>
      </c>
      <c r="G51" s="242" t="s">
        <v>47</v>
      </c>
      <c r="H51" s="242">
        <v>555.0</v>
      </c>
      <c r="I51" s="243">
        <v>6.0</v>
      </c>
      <c r="J51" s="242">
        <v>16.0</v>
      </c>
      <c r="K51" s="244">
        <v>10.0</v>
      </c>
      <c r="L51" s="245" t="s">
        <v>46</v>
      </c>
      <c r="M51" s="241">
        <v>13.78</v>
      </c>
      <c r="N51" s="241">
        <f t="shared" si="1"/>
        <v>84058</v>
      </c>
      <c r="O51" s="244">
        <v>11141.0</v>
      </c>
      <c r="P51" s="241"/>
      <c r="Q51" s="167">
        <f t="shared" si="2"/>
        <v>95199</v>
      </c>
      <c r="R51" s="180">
        <v>178000.0</v>
      </c>
      <c r="S51" s="168">
        <f t="shared" si="3"/>
        <v>186900</v>
      </c>
      <c r="T51" s="169">
        <f t="shared" si="4"/>
        <v>186900</v>
      </c>
      <c r="U51" s="169">
        <f t="shared" si="5"/>
        <v>192240</v>
      </c>
      <c r="V51" s="169">
        <f t="shared" si="6"/>
        <v>195800</v>
      </c>
      <c r="W51" s="225">
        <f t="shared" si="7"/>
        <v>82801</v>
      </c>
      <c r="X51" s="171">
        <f t="shared" si="8"/>
        <v>0.8697675396</v>
      </c>
      <c r="Y51" s="171">
        <v>0.06</v>
      </c>
      <c r="Z51" s="171">
        <f t="shared" si="9"/>
        <v>0.8097675396</v>
      </c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</row>
    <row r="52" ht="22.5" customHeight="1">
      <c r="A52" s="236">
        <v>555.0</v>
      </c>
      <c r="B52" s="237">
        <v>7.5</v>
      </c>
      <c r="C52" s="238">
        <v>16.0</v>
      </c>
      <c r="D52" s="239">
        <v>10.0</v>
      </c>
      <c r="E52" s="240" t="s">
        <v>46</v>
      </c>
      <c r="F52" s="241">
        <v>50.0</v>
      </c>
      <c r="G52" s="242" t="s">
        <v>38</v>
      </c>
      <c r="H52" s="242">
        <v>555.0</v>
      </c>
      <c r="I52" s="243">
        <v>7.5</v>
      </c>
      <c r="J52" s="242">
        <v>16.0</v>
      </c>
      <c r="K52" s="244">
        <v>10.0</v>
      </c>
      <c r="L52" s="245" t="s">
        <v>46</v>
      </c>
      <c r="M52" s="241">
        <v>16.39</v>
      </c>
      <c r="N52" s="241">
        <f t="shared" si="1"/>
        <v>99979</v>
      </c>
      <c r="O52" s="244">
        <v>16999.0</v>
      </c>
      <c r="P52" s="241"/>
      <c r="Q52" s="167">
        <f t="shared" si="2"/>
        <v>116978</v>
      </c>
      <c r="R52" s="180">
        <v>240000.0</v>
      </c>
      <c r="S52" s="168">
        <f t="shared" si="3"/>
        <v>252000</v>
      </c>
      <c r="T52" s="169">
        <f t="shared" si="4"/>
        <v>252000</v>
      </c>
      <c r="U52" s="169">
        <f t="shared" si="5"/>
        <v>259200</v>
      </c>
      <c r="V52" s="169">
        <f t="shared" si="6"/>
        <v>264000</v>
      </c>
      <c r="W52" s="225">
        <f t="shared" si="7"/>
        <v>123022</v>
      </c>
      <c r="X52" s="171">
        <f t="shared" si="8"/>
        <v>1.051667835</v>
      </c>
      <c r="Y52" s="171">
        <v>0.06</v>
      </c>
      <c r="Z52" s="171">
        <f t="shared" si="9"/>
        <v>0.991667835</v>
      </c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</row>
    <row r="53" ht="22.5" customHeight="1">
      <c r="A53" s="236">
        <v>555.0</v>
      </c>
      <c r="B53" s="237">
        <v>8.0</v>
      </c>
      <c r="C53" s="238">
        <v>18.0</v>
      </c>
      <c r="D53" s="239">
        <v>8.0</v>
      </c>
      <c r="E53" s="240" t="s">
        <v>46</v>
      </c>
      <c r="F53" s="241">
        <v>1.0</v>
      </c>
      <c r="G53" s="242" t="s">
        <v>48</v>
      </c>
      <c r="H53" s="242">
        <v>555.0</v>
      </c>
      <c r="I53" s="243">
        <v>8.0</v>
      </c>
      <c r="J53" s="242">
        <v>18.0</v>
      </c>
      <c r="K53" s="244">
        <v>8.0</v>
      </c>
      <c r="L53" s="245" t="s">
        <v>46</v>
      </c>
      <c r="M53" s="241">
        <v>20.44</v>
      </c>
      <c r="N53" s="241">
        <f t="shared" si="1"/>
        <v>124684</v>
      </c>
      <c r="O53" s="244">
        <v>14100.0</v>
      </c>
      <c r="P53" s="241"/>
      <c r="Q53" s="167">
        <f t="shared" si="2"/>
        <v>138784</v>
      </c>
      <c r="R53" s="180">
        <v>252500.0</v>
      </c>
      <c r="S53" s="168">
        <f t="shared" si="3"/>
        <v>265125</v>
      </c>
      <c r="T53" s="169">
        <f t="shared" si="4"/>
        <v>265125</v>
      </c>
      <c r="U53" s="169">
        <f t="shared" si="5"/>
        <v>272700</v>
      </c>
      <c r="V53" s="169">
        <f t="shared" si="6"/>
        <v>277750</v>
      </c>
      <c r="W53" s="225">
        <f t="shared" si="7"/>
        <v>113716</v>
      </c>
      <c r="X53" s="171">
        <f t="shared" si="8"/>
        <v>0.8193739912</v>
      </c>
      <c r="Y53" s="171">
        <v>0.06</v>
      </c>
      <c r="Z53" s="171">
        <f t="shared" si="9"/>
        <v>0.7593739912</v>
      </c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</row>
    <row r="54" ht="22.5" customHeight="1">
      <c r="A54" s="236">
        <v>575.0</v>
      </c>
      <c r="B54" s="237">
        <v>6.5</v>
      </c>
      <c r="C54" s="238">
        <v>20.0</v>
      </c>
      <c r="D54" s="239">
        <v>8.0</v>
      </c>
      <c r="E54" s="240" t="s">
        <v>46</v>
      </c>
      <c r="F54" s="241">
        <v>49.0</v>
      </c>
      <c r="G54" s="242" t="s">
        <v>49</v>
      </c>
      <c r="H54" s="242">
        <v>575.0</v>
      </c>
      <c r="I54" s="243">
        <v>6.5</v>
      </c>
      <c r="J54" s="242">
        <v>20.0</v>
      </c>
      <c r="K54" s="244">
        <v>8.0</v>
      </c>
      <c r="L54" s="245" t="s">
        <v>46</v>
      </c>
      <c r="M54" s="241">
        <v>18.14</v>
      </c>
      <c r="N54" s="241">
        <f t="shared" si="1"/>
        <v>110654</v>
      </c>
      <c r="O54" s="244">
        <v>17696.0</v>
      </c>
      <c r="P54" s="241"/>
      <c r="Q54" s="167">
        <f t="shared" si="2"/>
        <v>128350</v>
      </c>
      <c r="R54" s="180">
        <v>229000.0</v>
      </c>
      <c r="S54" s="168">
        <f t="shared" si="3"/>
        <v>240450</v>
      </c>
      <c r="T54" s="169">
        <f t="shared" si="4"/>
        <v>240450</v>
      </c>
      <c r="U54" s="169">
        <f t="shared" si="5"/>
        <v>247320</v>
      </c>
      <c r="V54" s="169">
        <f t="shared" si="6"/>
        <v>251900</v>
      </c>
      <c r="W54" s="225">
        <f t="shared" si="7"/>
        <v>100650</v>
      </c>
      <c r="X54" s="171">
        <f t="shared" si="8"/>
        <v>0.7841838722</v>
      </c>
      <c r="Y54" s="171">
        <v>0.06</v>
      </c>
      <c r="Z54" s="171">
        <f t="shared" si="9"/>
        <v>0.7241838722</v>
      </c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</row>
    <row r="55" ht="22.5" customHeight="1">
      <c r="A55" s="236">
        <v>357.0</v>
      </c>
      <c r="B55" s="248">
        <v>9.5</v>
      </c>
      <c r="C55" s="238">
        <v>22.0</v>
      </c>
      <c r="D55" s="239">
        <v>6.0</v>
      </c>
      <c r="E55" s="240" t="s">
        <v>46</v>
      </c>
      <c r="F55" s="241">
        <v>2.0</v>
      </c>
      <c r="G55" s="245" t="s">
        <v>155</v>
      </c>
      <c r="H55" s="242">
        <v>357.0</v>
      </c>
      <c r="I55" s="249">
        <v>9.5</v>
      </c>
      <c r="J55" s="245">
        <v>22.0</v>
      </c>
      <c r="K55" s="244">
        <v>6.0</v>
      </c>
      <c r="L55" s="245" t="s">
        <v>46</v>
      </c>
      <c r="M55" s="241">
        <v>30.44</v>
      </c>
      <c r="N55" s="241">
        <f t="shared" si="1"/>
        <v>185684</v>
      </c>
      <c r="O55" s="244">
        <v>27185.0</v>
      </c>
      <c r="P55" s="241"/>
      <c r="Q55" s="167">
        <f t="shared" si="2"/>
        <v>212869</v>
      </c>
      <c r="R55" s="180">
        <v>451500.0</v>
      </c>
      <c r="S55" s="168">
        <f t="shared" si="3"/>
        <v>474075</v>
      </c>
      <c r="T55" s="169">
        <f t="shared" si="4"/>
        <v>474075</v>
      </c>
      <c r="U55" s="169">
        <f t="shared" si="5"/>
        <v>487620</v>
      </c>
      <c r="V55" s="169">
        <f t="shared" si="6"/>
        <v>496650</v>
      </c>
      <c r="W55" s="225">
        <f t="shared" si="7"/>
        <v>238631</v>
      </c>
      <c r="X55" s="250">
        <f t="shared" si="8"/>
        <v>1.121022789</v>
      </c>
      <c r="Y55" s="171">
        <v>0.06</v>
      </c>
      <c r="Z55" s="171">
        <f t="shared" si="9"/>
        <v>1.061022789</v>
      </c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</row>
    <row r="56" ht="22.5" customHeight="1">
      <c r="A56" s="236">
        <v>357.0</v>
      </c>
      <c r="B56" s="248">
        <v>8.3</v>
      </c>
      <c r="C56" s="238">
        <v>24.0</v>
      </c>
      <c r="D56" s="239">
        <v>8.0</v>
      </c>
      <c r="E56" s="240" t="s">
        <v>46</v>
      </c>
      <c r="F56" s="241">
        <v>3.0</v>
      </c>
      <c r="G56" s="245" t="s">
        <v>156</v>
      </c>
      <c r="H56" s="242">
        <v>357.0</v>
      </c>
      <c r="I56" s="249">
        <v>8.3</v>
      </c>
      <c r="J56" s="245">
        <v>24.0</v>
      </c>
      <c r="K56" s="244">
        <v>8.0</v>
      </c>
      <c r="L56" s="245" t="s">
        <v>46</v>
      </c>
      <c r="M56" s="241">
        <v>29.66</v>
      </c>
      <c r="N56" s="241">
        <f t="shared" si="1"/>
        <v>180926</v>
      </c>
      <c r="O56" s="244">
        <v>21550.0</v>
      </c>
      <c r="P56" s="241"/>
      <c r="Q56" s="167">
        <f t="shared" si="2"/>
        <v>202476</v>
      </c>
      <c r="R56" s="180">
        <v>369500.0</v>
      </c>
      <c r="S56" s="168">
        <f t="shared" si="3"/>
        <v>387975</v>
      </c>
      <c r="T56" s="169">
        <f t="shared" si="4"/>
        <v>387975</v>
      </c>
      <c r="U56" s="169">
        <f t="shared" si="5"/>
        <v>399060</v>
      </c>
      <c r="V56" s="169">
        <f t="shared" si="6"/>
        <v>406450</v>
      </c>
      <c r="W56" s="225">
        <f t="shared" si="7"/>
        <v>167024</v>
      </c>
      <c r="X56" s="171">
        <f t="shared" si="8"/>
        <v>0.8249076434</v>
      </c>
      <c r="Y56" s="171">
        <v>0.06</v>
      </c>
      <c r="Z56" s="171">
        <f t="shared" si="9"/>
        <v>0.7649076434</v>
      </c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</row>
    <row r="57" ht="22.5" customHeight="1">
      <c r="A57" s="236">
        <v>357.0</v>
      </c>
      <c r="B57" s="248">
        <v>9.5</v>
      </c>
      <c r="C57" s="238">
        <v>24.0</v>
      </c>
      <c r="D57" s="239">
        <v>8.0</v>
      </c>
      <c r="E57" s="240" t="s">
        <v>46</v>
      </c>
      <c r="F57" s="241">
        <v>4.0</v>
      </c>
      <c r="G57" s="245" t="s">
        <v>157</v>
      </c>
      <c r="H57" s="242">
        <v>357.0</v>
      </c>
      <c r="I57" s="249">
        <v>9.5</v>
      </c>
      <c r="J57" s="245">
        <v>24.0</v>
      </c>
      <c r="K57" s="244">
        <v>8.0</v>
      </c>
      <c r="L57" s="245" t="s">
        <v>46</v>
      </c>
      <c r="M57" s="241">
        <v>33.97</v>
      </c>
      <c r="N57" s="251">
        <f t="shared" si="1"/>
        <v>207217</v>
      </c>
      <c r="O57" s="244">
        <v>32339.0</v>
      </c>
      <c r="P57" s="241"/>
      <c r="Q57" s="167">
        <f t="shared" si="2"/>
        <v>239556</v>
      </c>
      <c r="R57" s="180">
        <v>428500.0</v>
      </c>
      <c r="S57" s="168">
        <f t="shared" si="3"/>
        <v>449925</v>
      </c>
      <c r="T57" s="169">
        <f t="shared" si="4"/>
        <v>449925</v>
      </c>
      <c r="U57" s="169">
        <f t="shared" si="5"/>
        <v>462780</v>
      </c>
      <c r="V57" s="169">
        <f t="shared" si="6"/>
        <v>471350</v>
      </c>
      <c r="W57" s="225">
        <f t="shared" si="7"/>
        <v>188944</v>
      </c>
      <c r="X57" s="171">
        <f t="shared" si="8"/>
        <v>0.7887258094</v>
      </c>
      <c r="Y57" s="171">
        <v>0.06</v>
      </c>
      <c r="Z57" s="171">
        <f t="shared" si="9"/>
        <v>0.7287258094</v>
      </c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</row>
    <row r="58" ht="22.5" customHeight="1">
      <c r="A58" s="236">
        <v>357.0</v>
      </c>
      <c r="B58" s="248">
        <v>9.5</v>
      </c>
      <c r="C58" s="238">
        <v>24.0</v>
      </c>
      <c r="D58" s="239">
        <v>12.0</v>
      </c>
      <c r="E58" s="240" t="s">
        <v>46</v>
      </c>
      <c r="F58" s="241">
        <v>5.0</v>
      </c>
      <c r="G58" s="245" t="s">
        <v>157</v>
      </c>
      <c r="H58" s="242">
        <v>357.0</v>
      </c>
      <c r="I58" s="249">
        <v>9.5</v>
      </c>
      <c r="J58" s="245">
        <v>24.0</v>
      </c>
      <c r="K58" s="244">
        <v>12.0</v>
      </c>
      <c r="L58" s="245" t="s">
        <v>46</v>
      </c>
      <c r="M58" s="241">
        <v>34.97</v>
      </c>
      <c r="N58" s="251">
        <f t="shared" si="1"/>
        <v>213317</v>
      </c>
      <c r="O58" s="244">
        <v>32339.0</v>
      </c>
      <c r="P58" s="241"/>
      <c r="Q58" s="167">
        <f t="shared" si="2"/>
        <v>245656</v>
      </c>
      <c r="R58" s="180">
        <v>440000.0</v>
      </c>
      <c r="S58" s="168">
        <f t="shared" si="3"/>
        <v>462000</v>
      </c>
      <c r="T58" s="169">
        <f t="shared" si="4"/>
        <v>462000</v>
      </c>
      <c r="U58" s="169">
        <f t="shared" si="5"/>
        <v>475200</v>
      </c>
      <c r="V58" s="169">
        <f t="shared" si="6"/>
        <v>484000</v>
      </c>
      <c r="W58" s="225">
        <f t="shared" si="7"/>
        <v>194344</v>
      </c>
      <c r="X58" s="171">
        <f t="shared" si="8"/>
        <v>0.7911225453</v>
      </c>
      <c r="Y58" s="171">
        <v>0.06</v>
      </c>
      <c r="Z58" s="171">
        <f t="shared" si="9"/>
        <v>0.7311225453</v>
      </c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</row>
    <row r="59" ht="22.5" customHeight="1">
      <c r="A59" s="236">
        <v>135.0</v>
      </c>
      <c r="B59" s="248">
        <v>11.2</v>
      </c>
      <c r="C59" s="238">
        <v>24.0</v>
      </c>
      <c r="D59" s="239">
        <v>8.0</v>
      </c>
      <c r="E59" s="240" t="s">
        <v>46</v>
      </c>
      <c r="F59" s="241">
        <v>6.0</v>
      </c>
      <c r="G59" s="242" t="s">
        <v>53</v>
      </c>
      <c r="H59" s="242">
        <v>135.0</v>
      </c>
      <c r="I59" s="252">
        <v>11.2</v>
      </c>
      <c r="J59" s="242">
        <v>24.0</v>
      </c>
      <c r="K59" s="244">
        <v>8.0</v>
      </c>
      <c r="L59" s="245" t="s">
        <v>46</v>
      </c>
      <c r="M59" s="241">
        <v>38.4</v>
      </c>
      <c r="N59" s="241">
        <f t="shared" si="1"/>
        <v>234240</v>
      </c>
      <c r="O59" s="244">
        <v>34385.0</v>
      </c>
      <c r="P59" s="241"/>
      <c r="Q59" s="167">
        <f t="shared" si="2"/>
        <v>268625</v>
      </c>
      <c r="R59" s="180">
        <v>496000.0</v>
      </c>
      <c r="S59" s="168">
        <f t="shared" si="3"/>
        <v>520800</v>
      </c>
      <c r="T59" s="169">
        <f t="shared" si="4"/>
        <v>520800</v>
      </c>
      <c r="U59" s="169">
        <f t="shared" si="5"/>
        <v>535680</v>
      </c>
      <c r="V59" s="169">
        <f t="shared" si="6"/>
        <v>545600</v>
      </c>
      <c r="W59" s="225">
        <f t="shared" si="7"/>
        <v>227375</v>
      </c>
      <c r="X59" s="171">
        <f t="shared" si="8"/>
        <v>0.8464402047</v>
      </c>
      <c r="Y59" s="171">
        <v>0.06</v>
      </c>
      <c r="Z59" s="171">
        <f t="shared" si="9"/>
        <v>0.7864402047</v>
      </c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</row>
    <row r="60" ht="22.5" customHeight="1">
      <c r="A60" s="236">
        <v>135.0</v>
      </c>
      <c r="B60" s="248">
        <v>11.2</v>
      </c>
      <c r="C60" s="238">
        <v>24.0</v>
      </c>
      <c r="D60" s="239">
        <v>12.0</v>
      </c>
      <c r="E60" s="240" t="s">
        <v>46</v>
      </c>
      <c r="F60" s="241">
        <v>7.0</v>
      </c>
      <c r="G60" s="242" t="s">
        <v>53</v>
      </c>
      <c r="H60" s="242">
        <v>135.0</v>
      </c>
      <c r="I60" s="252">
        <v>11.2</v>
      </c>
      <c r="J60" s="242">
        <v>24.0</v>
      </c>
      <c r="K60" s="244">
        <v>12.0</v>
      </c>
      <c r="L60" s="245" t="s">
        <v>46</v>
      </c>
      <c r="M60" s="241">
        <v>42.79</v>
      </c>
      <c r="N60" s="251">
        <f t="shared" si="1"/>
        <v>261019</v>
      </c>
      <c r="O60" s="244">
        <v>34385.0</v>
      </c>
      <c r="P60" s="241"/>
      <c r="Q60" s="167">
        <f t="shared" si="2"/>
        <v>295404</v>
      </c>
      <c r="R60" s="180">
        <v>546000.0</v>
      </c>
      <c r="S60" s="168">
        <f t="shared" si="3"/>
        <v>573300</v>
      </c>
      <c r="T60" s="169">
        <f t="shared" si="4"/>
        <v>573300</v>
      </c>
      <c r="U60" s="169">
        <f t="shared" si="5"/>
        <v>589680</v>
      </c>
      <c r="V60" s="169">
        <f t="shared" si="6"/>
        <v>600600</v>
      </c>
      <c r="W60" s="225">
        <f t="shared" si="7"/>
        <v>250596</v>
      </c>
      <c r="X60" s="171">
        <f t="shared" si="8"/>
        <v>0.8483162042</v>
      </c>
      <c r="Y60" s="171">
        <v>0.06</v>
      </c>
      <c r="Z60" s="171">
        <f t="shared" si="9"/>
        <v>0.7883162042</v>
      </c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</row>
    <row r="61" ht="22.5" customHeight="1">
      <c r="A61" s="236">
        <v>357.0</v>
      </c>
      <c r="B61" s="248">
        <v>12.4</v>
      </c>
      <c r="C61" s="238">
        <v>24.0</v>
      </c>
      <c r="D61" s="239">
        <v>8.0</v>
      </c>
      <c r="E61" s="240" t="s">
        <v>46</v>
      </c>
      <c r="F61" s="241">
        <v>8.0</v>
      </c>
      <c r="G61" s="242" t="s">
        <v>54</v>
      </c>
      <c r="H61" s="242">
        <v>357.0</v>
      </c>
      <c r="I61" s="252">
        <v>12.4</v>
      </c>
      <c r="J61" s="242">
        <v>24.0</v>
      </c>
      <c r="K61" s="244">
        <v>8.0</v>
      </c>
      <c r="L61" s="245" t="s">
        <v>46</v>
      </c>
      <c r="M61" s="241">
        <v>43.82</v>
      </c>
      <c r="N61" s="241">
        <f t="shared" si="1"/>
        <v>267302</v>
      </c>
      <c r="O61" s="244">
        <v>35860.0</v>
      </c>
      <c r="P61" s="241"/>
      <c r="Q61" s="167">
        <f t="shared" si="2"/>
        <v>303162</v>
      </c>
      <c r="R61" s="180">
        <v>556000.0</v>
      </c>
      <c r="S61" s="168">
        <f t="shared" si="3"/>
        <v>583800</v>
      </c>
      <c r="T61" s="169">
        <f t="shared" si="4"/>
        <v>583800</v>
      </c>
      <c r="U61" s="169">
        <f t="shared" si="5"/>
        <v>600480</v>
      </c>
      <c r="V61" s="169">
        <f t="shared" si="6"/>
        <v>611600</v>
      </c>
      <c r="W61" s="225">
        <f t="shared" si="7"/>
        <v>252838</v>
      </c>
      <c r="X61" s="171">
        <f t="shared" si="8"/>
        <v>0.8340029423</v>
      </c>
      <c r="Y61" s="171">
        <v>0.06</v>
      </c>
      <c r="Z61" s="171">
        <f t="shared" si="9"/>
        <v>0.7740029423</v>
      </c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</row>
    <row r="62" ht="22.5" customHeight="1">
      <c r="A62" s="236">
        <v>357.0</v>
      </c>
      <c r="B62" s="248">
        <v>12.4</v>
      </c>
      <c r="C62" s="238">
        <v>24.0</v>
      </c>
      <c r="D62" s="239">
        <v>12.0</v>
      </c>
      <c r="E62" s="240" t="s">
        <v>46</v>
      </c>
      <c r="F62" s="241">
        <v>9.0</v>
      </c>
      <c r="G62" s="242" t="s">
        <v>54</v>
      </c>
      <c r="H62" s="242">
        <v>357.0</v>
      </c>
      <c r="I62" s="252">
        <v>12.4</v>
      </c>
      <c r="J62" s="242">
        <v>24.0</v>
      </c>
      <c r="K62" s="244">
        <v>12.0</v>
      </c>
      <c r="L62" s="245" t="s">
        <v>46</v>
      </c>
      <c r="M62" s="241">
        <v>52.93</v>
      </c>
      <c r="N62" s="241">
        <f t="shared" si="1"/>
        <v>322873</v>
      </c>
      <c r="O62" s="244">
        <v>35860.0</v>
      </c>
      <c r="P62" s="241"/>
      <c r="Q62" s="167">
        <f t="shared" si="2"/>
        <v>358733</v>
      </c>
      <c r="R62" s="180">
        <v>662000.0</v>
      </c>
      <c r="S62" s="168">
        <f t="shared" si="3"/>
        <v>695100</v>
      </c>
      <c r="T62" s="169">
        <f t="shared" si="4"/>
        <v>695100</v>
      </c>
      <c r="U62" s="169">
        <f t="shared" si="5"/>
        <v>714960</v>
      </c>
      <c r="V62" s="169">
        <f t="shared" si="6"/>
        <v>728200</v>
      </c>
      <c r="W62" s="225">
        <f t="shared" si="7"/>
        <v>303267</v>
      </c>
      <c r="X62" s="171">
        <f t="shared" si="8"/>
        <v>0.845383614</v>
      </c>
      <c r="Y62" s="171">
        <v>0.06</v>
      </c>
      <c r="Z62" s="171">
        <f t="shared" si="9"/>
        <v>0.785383614</v>
      </c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</row>
    <row r="63" ht="22.5" customHeight="1">
      <c r="A63" s="236">
        <v>557.0</v>
      </c>
      <c r="B63" s="248">
        <v>12.4</v>
      </c>
      <c r="C63" s="238">
        <v>24.0</v>
      </c>
      <c r="D63" s="239">
        <v>12.0</v>
      </c>
      <c r="E63" s="240" t="s">
        <v>46</v>
      </c>
      <c r="F63" s="241">
        <v>10.0</v>
      </c>
      <c r="G63" s="242" t="s">
        <v>54</v>
      </c>
      <c r="H63" s="242">
        <v>557.0</v>
      </c>
      <c r="I63" s="252">
        <v>12.4</v>
      </c>
      <c r="J63" s="242">
        <v>24.0</v>
      </c>
      <c r="K63" s="244">
        <v>12.0</v>
      </c>
      <c r="L63" s="245" t="s">
        <v>46</v>
      </c>
      <c r="M63" s="241">
        <v>52.93</v>
      </c>
      <c r="N63" s="241">
        <f t="shared" si="1"/>
        <v>322873</v>
      </c>
      <c r="O63" s="244">
        <v>35860.0</v>
      </c>
      <c r="P63" s="241"/>
      <c r="Q63" s="167">
        <f t="shared" si="2"/>
        <v>358733</v>
      </c>
      <c r="R63" s="180">
        <v>662000.0</v>
      </c>
      <c r="S63" s="168">
        <f t="shared" si="3"/>
        <v>695100</v>
      </c>
      <c r="T63" s="169">
        <f t="shared" si="4"/>
        <v>695100</v>
      </c>
      <c r="U63" s="169">
        <f t="shared" si="5"/>
        <v>714960</v>
      </c>
      <c r="V63" s="169">
        <f t="shared" si="6"/>
        <v>728200</v>
      </c>
      <c r="W63" s="225">
        <f t="shared" si="7"/>
        <v>303267</v>
      </c>
      <c r="X63" s="171">
        <f t="shared" si="8"/>
        <v>0.845383614</v>
      </c>
      <c r="Y63" s="171">
        <v>0.06</v>
      </c>
      <c r="Z63" s="171">
        <f t="shared" si="9"/>
        <v>0.785383614</v>
      </c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</row>
    <row r="64" ht="22.5" customHeight="1">
      <c r="R64" s="35"/>
      <c r="S64" s="35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</row>
    <row r="65" ht="22.5" customHeight="1"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</row>
    <row r="66" ht="22.5" customHeight="1">
      <c r="A66" s="142"/>
      <c r="B66" s="142"/>
      <c r="C66" s="142"/>
      <c r="D66" s="142"/>
      <c r="E66" s="142"/>
      <c r="F66" s="253"/>
      <c r="G66" s="253"/>
      <c r="H66" s="253"/>
      <c r="I66" s="253"/>
      <c r="J66" s="253"/>
      <c r="K66" s="253"/>
      <c r="L66" s="253"/>
      <c r="M66" s="254" t="s">
        <v>158</v>
      </c>
      <c r="N66" s="254">
        <v>3750.0</v>
      </c>
      <c r="O66" s="255"/>
      <c r="P66" s="254" t="s">
        <v>159</v>
      </c>
      <c r="Q66" s="256">
        <v>1205.0</v>
      </c>
      <c r="R66" s="253"/>
      <c r="S66" s="253"/>
      <c r="T66" s="253"/>
      <c r="U66" s="253"/>
      <c r="V66" s="253"/>
      <c r="W66" s="253"/>
      <c r="X66" s="253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</row>
    <row r="67" ht="22.5" customHeight="1">
      <c r="A67" s="142"/>
      <c r="B67" s="142"/>
      <c r="C67" s="142"/>
      <c r="D67" s="142"/>
      <c r="E67" s="142"/>
      <c r="F67" s="253"/>
      <c r="G67" s="253"/>
      <c r="H67" s="253"/>
      <c r="I67" s="253"/>
      <c r="J67" s="253"/>
      <c r="K67" s="253"/>
      <c r="L67" s="253"/>
      <c r="M67" s="254" t="s">
        <v>160</v>
      </c>
      <c r="N67" s="254">
        <v>1771.0</v>
      </c>
      <c r="O67" s="255"/>
      <c r="P67" s="254" t="s">
        <v>161</v>
      </c>
      <c r="Q67" s="254">
        <v>3904.3466</v>
      </c>
      <c r="R67" s="253"/>
      <c r="S67" s="253"/>
      <c r="T67" s="253"/>
      <c r="U67" s="253"/>
      <c r="V67" s="253"/>
      <c r="W67" s="253"/>
      <c r="X67" s="253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</row>
    <row r="68" ht="22.5" customHeight="1">
      <c r="A68" s="142"/>
      <c r="B68" s="142"/>
      <c r="C68" s="142"/>
      <c r="D68" s="142"/>
      <c r="E68" s="142"/>
      <c r="F68" s="253"/>
      <c r="G68" s="253"/>
      <c r="H68" s="253"/>
      <c r="I68" s="253"/>
      <c r="J68" s="253"/>
      <c r="K68" s="253"/>
      <c r="L68" s="253"/>
      <c r="M68" s="254" t="s">
        <v>162</v>
      </c>
      <c r="N68" s="254">
        <v>2.2046</v>
      </c>
      <c r="O68" s="255"/>
      <c r="P68" s="257"/>
      <c r="Q68" s="255"/>
      <c r="R68" s="253"/>
      <c r="S68" s="253"/>
      <c r="T68" s="253"/>
      <c r="U68" s="253"/>
      <c r="V68" s="253"/>
      <c r="W68" s="253"/>
      <c r="X68" s="253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</row>
    <row r="69" ht="22.5" customHeight="1">
      <c r="A69" s="142"/>
      <c r="B69" s="142"/>
      <c r="C69" s="142"/>
      <c r="D69" s="142"/>
      <c r="E69" s="142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</row>
    <row r="70" ht="22.5" customHeight="1">
      <c r="A70" s="142"/>
      <c r="B70" s="142"/>
      <c r="C70" s="142"/>
      <c r="D70" s="142"/>
      <c r="E70" s="142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</row>
    <row r="71" ht="22.5" customHeight="1">
      <c r="A71" s="142"/>
      <c r="B71" s="142"/>
      <c r="C71" s="142"/>
      <c r="D71" s="142"/>
      <c r="E71" s="142"/>
      <c r="F71" s="253"/>
      <c r="G71" s="253"/>
      <c r="H71" s="253"/>
      <c r="I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</row>
    <row r="72" ht="22.5" customHeight="1">
      <c r="A72" s="142"/>
      <c r="B72" s="142"/>
      <c r="C72" s="142"/>
      <c r="D72" s="142"/>
      <c r="E72" s="142"/>
      <c r="F72" s="253"/>
      <c r="G72" s="253"/>
      <c r="H72" s="253"/>
      <c r="I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</row>
    <row r="73" ht="22.5" customHeight="1">
      <c r="A73" s="142"/>
      <c r="B73" s="142"/>
      <c r="C73" s="142"/>
      <c r="D73" s="142"/>
      <c r="E73" s="142"/>
      <c r="F73" s="253"/>
      <c r="G73" s="253"/>
      <c r="H73" s="253"/>
      <c r="I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</row>
    <row r="74" ht="22.5" customHeight="1">
      <c r="A74" s="135"/>
      <c r="B74" s="135"/>
      <c r="C74" s="135"/>
      <c r="D74" s="135"/>
      <c r="E74" s="135"/>
      <c r="F74" s="253"/>
      <c r="G74" s="253"/>
      <c r="H74" s="258"/>
      <c r="I74" s="253"/>
      <c r="J74" s="258"/>
      <c r="K74" s="253"/>
      <c r="L74" s="258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</row>
    <row r="75" ht="22.5" customHeight="1">
      <c r="A75" s="259"/>
      <c r="B75" s="259"/>
      <c r="C75" s="259"/>
      <c r="D75" s="259"/>
      <c r="E75" s="259"/>
      <c r="F75" s="253"/>
      <c r="G75" s="253"/>
      <c r="H75" s="26"/>
      <c r="I75" s="253"/>
      <c r="J75" s="26"/>
      <c r="K75" s="253"/>
      <c r="L75" s="26"/>
      <c r="M75" s="26"/>
      <c r="N75" s="26"/>
      <c r="O75" s="26"/>
      <c r="P75" s="26"/>
      <c r="Q75" s="48"/>
      <c r="R75" s="26"/>
      <c r="S75" s="26"/>
      <c r="T75" s="26"/>
      <c r="U75" s="26"/>
      <c r="V75" s="26"/>
      <c r="W75" s="253"/>
      <c r="X75" s="253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</row>
    <row r="76" ht="22.5" customHeight="1">
      <c r="A76" s="259"/>
      <c r="B76" s="259"/>
      <c r="C76" s="259"/>
      <c r="D76" s="259"/>
      <c r="E76" s="259"/>
      <c r="F76" s="253"/>
      <c r="G76" s="253"/>
      <c r="H76" s="253"/>
      <c r="I76" s="253"/>
      <c r="J76" s="253"/>
      <c r="K76" s="253"/>
      <c r="L76" s="253"/>
      <c r="M76" s="26"/>
      <c r="N76" s="26"/>
      <c r="O76" s="26"/>
      <c r="P76" s="26"/>
      <c r="Q76" s="48"/>
      <c r="R76" s="26"/>
      <c r="S76" s="26"/>
      <c r="T76" s="26"/>
      <c r="U76" s="26"/>
      <c r="V76" s="26"/>
      <c r="W76" s="253"/>
      <c r="X76" s="253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</row>
    <row r="77" ht="22.5" customHeight="1">
      <c r="A77" s="135"/>
      <c r="B77" s="135"/>
      <c r="C77" s="135"/>
      <c r="D77" s="135"/>
      <c r="E77" s="135"/>
      <c r="F77" s="253"/>
      <c r="G77" s="253"/>
      <c r="H77" s="253"/>
      <c r="I77" s="253"/>
      <c r="J77" s="253"/>
      <c r="K77" s="253"/>
      <c r="L77" s="253"/>
      <c r="M77" s="26"/>
      <c r="N77" s="26"/>
      <c r="O77" s="26"/>
      <c r="P77" s="253"/>
      <c r="Q77" s="48"/>
      <c r="R77" s="253"/>
      <c r="S77" s="253"/>
      <c r="T77" s="253"/>
      <c r="U77" s="253"/>
      <c r="V77" s="253"/>
      <c r="W77" s="253"/>
      <c r="X77" s="253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</row>
    <row r="78" ht="22.5" customHeight="1">
      <c r="A78" s="135"/>
      <c r="B78" s="135"/>
      <c r="C78" s="135"/>
      <c r="D78" s="135"/>
      <c r="E78" s="135"/>
      <c r="F78" s="253"/>
      <c r="G78" s="253"/>
      <c r="H78" s="253"/>
      <c r="I78" s="253"/>
      <c r="J78" s="253"/>
      <c r="K78" s="253"/>
      <c r="L78" s="253"/>
      <c r="M78" s="26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</row>
    <row r="79" ht="22.5" customHeight="1">
      <c r="A79" s="135"/>
      <c r="B79" s="135"/>
      <c r="C79" s="135"/>
      <c r="D79" s="135"/>
      <c r="E79" s="135"/>
      <c r="F79" s="253"/>
      <c r="G79" s="253"/>
      <c r="H79" s="253"/>
      <c r="I79" s="253"/>
      <c r="J79" s="253"/>
      <c r="K79" s="253"/>
      <c r="L79" s="253"/>
      <c r="M79" s="26"/>
      <c r="N79" s="26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</row>
    <row r="80" ht="22.5" customHeight="1">
      <c r="A80" s="135"/>
      <c r="B80" s="135"/>
      <c r="C80" s="135"/>
      <c r="D80" s="135"/>
      <c r="E80" s="135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</row>
    <row r="81" ht="22.5" customHeight="1">
      <c r="A81" s="142"/>
      <c r="B81" s="142"/>
      <c r="C81" s="142"/>
      <c r="D81" s="142"/>
      <c r="E81" s="142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</row>
    <row r="82" ht="22.5" customHeight="1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260"/>
      <c r="O82" s="261"/>
      <c r="P82" s="142"/>
      <c r="Q82" s="262"/>
      <c r="R82" s="263"/>
      <c r="S82" s="263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</row>
    <row r="83" ht="22.5" customHeight="1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261"/>
      <c r="P83" s="142"/>
      <c r="Q83" s="262"/>
      <c r="R83" s="263"/>
      <c r="S83" s="263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</row>
    <row r="84" ht="22.5" customHeight="1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261"/>
      <c r="P84" s="142"/>
      <c r="Q84" s="262"/>
      <c r="R84" s="263"/>
      <c r="S84" s="263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</row>
    <row r="85" ht="22.5" customHeight="1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261"/>
      <c r="P85" s="142"/>
      <c r="Q85" s="262"/>
      <c r="R85" s="263"/>
      <c r="S85" s="263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</row>
    <row r="86" ht="22.5" customHeight="1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261"/>
      <c r="P86" s="142"/>
      <c r="Q86" s="262"/>
      <c r="R86" s="263"/>
      <c r="S86" s="263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</row>
    <row r="87" ht="22.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261"/>
      <c r="P87" s="142"/>
      <c r="Q87" s="262"/>
      <c r="R87" s="263"/>
      <c r="S87" s="263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</row>
    <row r="88" ht="22.5" customHeight="1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261"/>
      <c r="P88" s="142"/>
      <c r="Q88" s="262"/>
      <c r="R88" s="263"/>
      <c r="S88" s="263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</row>
    <row r="89" ht="22.5" customHeight="1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261"/>
      <c r="P89" s="142"/>
      <c r="Q89" s="262"/>
      <c r="R89" s="263"/>
      <c r="S89" s="263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</row>
    <row r="90" ht="22.5" customHeight="1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261"/>
      <c r="P90" s="142"/>
      <c r="Q90" s="262"/>
      <c r="R90" s="263"/>
      <c r="S90" s="263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</row>
    <row r="91" ht="22.5" customHeight="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261"/>
      <c r="P91" s="142"/>
      <c r="Q91" s="262"/>
      <c r="R91" s="263"/>
      <c r="S91" s="263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</row>
    <row r="92" ht="22.5" customHeight="1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261"/>
      <c r="P92" s="142"/>
      <c r="Q92" s="262"/>
      <c r="R92" s="263"/>
      <c r="S92" s="263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</row>
    <row r="93" ht="22.5" customHeight="1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261"/>
      <c r="P93" s="142"/>
      <c r="Q93" s="262"/>
      <c r="R93" s="263"/>
      <c r="S93" s="263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</row>
    <row r="94" ht="22.5" customHeight="1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261"/>
      <c r="P94" s="142"/>
      <c r="Q94" s="262"/>
      <c r="R94" s="263"/>
      <c r="S94" s="263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</row>
    <row r="95" ht="22.5" customHeight="1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261"/>
      <c r="P95" s="142"/>
      <c r="Q95" s="262"/>
      <c r="R95" s="263"/>
      <c r="S95" s="263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</row>
    <row r="96" ht="22.5" customHeight="1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261"/>
      <c r="P96" s="142"/>
      <c r="Q96" s="262"/>
      <c r="R96" s="263"/>
      <c r="S96" s="263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</row>
    <row r="97" ht="22.5" customHeight="1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261"/>
      <c r="P97" s="142"/>
      <c r="Q97" s="262"/>
      <c r="R97" s="263"/>
      <c r="S97" s="263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</row>
    <row r="98" ht="22.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261"/>
      <c r="P98" s="142"/>
      <c r="Q98" s="262"/>
      <c r="R98" s="263"/>
      <c r="S98" s="263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</row>
    <row r="99" ht="22.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261"/>
      <c r="P99" s="142"/>
      <c r="Q99" s="262"/>
      <c r="R99" s="263"/>
      <c r="S99" s="263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</row>
    <row r="100" ht="22.5" customHeight="1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261"/>
      <c r="P100" s="142"/>
      <c r="Q100" s="262"/>
      <c r="R100" s="263"/>
      <c r="S100" s="263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</row>
    <row r="101" ht="22.5" customHeight="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261"/>
      <c r="P101" s="142"/>
      <c r="Q101" s="262"/>
      <c r="R101" s="263"/>
      <c r="S101" s="263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</row>
    <row r="102" ht="22.5" customHeight="1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261"/>
      <c r="P102" s="142"/>
      <c r="Q102" s="262"/>
      <c r="R102" s="263"/>
      <c r="S102" s="263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</row>
    <row r="103" ht="22.5" customHeight="1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261"/>
      <c r="P103" s="142"/>
      <c r="Q103" s="262"/>
      <c r="R103" s="263"/>
      <c r="S103" s="263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</row>
    <row r="104" ht="22.5" customHeight="1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261"/>
      <c r="P104" s="142"/>
      <c r="Q104" s="262"/>
      <c r="R104" s="263"/>
      <c r="S104" s="263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</row>
    <row r="105" ht="22.5" customHeight="1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261"/>
      <c r="P105" s="142"/>
      <c r="Q105" s="262"/>
      <c r="R105" s="263"/>
      <c r="S105" s="263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</row>
    <row r="106" ht="22.5" customHeight="1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261"/>
      <c r="P106" s="142"/>
      <c r="Q106" s="262"/>
      <c r="R106" s="263"/>
      <c r="S106" s="263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</row>
    <row r="107" ht="22.5" customHeight="1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261"/>
      <c r="P107" s="142"/>
      <c r="Q107" s="262"/>
      <c r="R107" s="263"/>
      <c r="S107" s="263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</row>
    <row r="108" ht="22.5" customHeight="1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261"/>
      <c r="P108" s="142"/>
      <c r="Q108" s="262"/>
      <c r="R108" s="263"/>
      <c r="S108" s="263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</row>
    <row r="109" ht="22.5" customHeight="1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261"/>
      <c r="P109" s="142"/>
      <c r="Q109" s="262"/>
      <c r="R109" s="263"/>
      <c r="S109" s="263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</row>
    <row r="110" ht="22.5" customHeight="1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261"/>
      <c r="P110" s="142"/>
      <c r="Q110" s="262"/>
      <c r="R110" s="263"/>
      <c r="S110" s="263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</row>
    <row r="111" ht="22.5" customHeight="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261"/>
      <c r="P111" s="142"/>
      <c r="Q111" s="262"/>
      <c r="R111" s="263"/>
      <c r="S111" s="263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</row>
    <row r="112" ht="22.5" customHeight="1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261"/>
      <c r="P112" s="142"/>
      <c r="Q112" s="262"/>
      <c r="R112" s="263"/>
      <c r="S112" s="263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</row>
    <row r="113" ht="22.5" customHeight="1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261"/>
      <c r="P113" s="142"/>
      <c r="Q113" s="262"/>
      <c r="R113" s="263"/>
      <c r="S113" s="263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</row>
    <row r="114" ht="22.5" customHeight="1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261"/>
      <c r="P114" s="142"/>
      <c r="Q114" s="262"/>
      <c r="R114" s="263"/>
      <c r="S114" s="263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</row>
    <row r="115" ht="22.5" customHeight="1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261"/>
      <c r="P115" s="142"/>
      <c r="Q115" s="262"/>
      <c r="R115" s="263"/>
      <c r="S115" s="263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</row>
    <row r="116" ht="22.5" customHeight="1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261"/>
      <c r="P116" s="142"/>
      <c r="Q116" s="262"/>
      <c r="R116" s="263"/>
      <c r="S116" s="263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</row>
    <row r="117" ht="22.5" customHeight="1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261"/>
      <c r="P117" s="142"/>
      <c r="Q117" s="262"/>
      <c r="R117" s="263"/>
      <c r="S117" s="263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</row>
    <row r="118" ht="22.5" customHeight="1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261"/>
      <c r="P118" s="142"/>
      <c r="Q118" s="262"/>
      <c r="R118" s="263"/>
      <c r="S118" s="263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</row>
    <row r="119" ht="22.5" customHeight="1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261"/>
      <c r="P119" s="142"/>
      <c r="Q119" s="262"/>
      <c r="R119" s="263"/>
      <c r="S119" s="263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</row>
    <row r="120" ht="22.5" customHeight="1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261"/>
      <c r="P120" s="142"/>
      <c r="Q120" s="262"/>
      <c r="R120" s="263"/>
      <c r="S120" s="263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</row>
    <row r="121" ht="22.5" customHeight="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261"/>
      <c r="P121" s="142"/>
      <c r="Q121" s="262"/>
      <c r="R121" s="263"/>
      <c r="S121" s="263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</row>
    <row r="122" ht="22.5" customHeight="1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261"/>
      <c r="P122" s="142"/>
      <c r="Q122" s="262"/>
      <c r="R122" s="263"/>
      <c r="S122" s="263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</row>
    <row r="123" ht="22.5" customHeight="1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261"/>
      <c r="P123" s="142"/>
      <c r="Q123" s="262"/>
      <c r="R123" s="263"/>
      <c r="S123" s="263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</row>
    <row r="124" ht="22.5" customHeight="1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261"/>
      <c r="P124" s="142"/>
      <c r="Q124" s="262"/>
      <c r="R124" s="263"/>
      <c r="S124" s="263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</row>
    <row r="125" ht="22.5" customHeight="1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261"/>
      <c r="P125" s="142"/>
      <c r="Q125" s="262"/>
      <c r="R125" s="263"/>
      <c r="S125" s="263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</row>
    <row r="126" ht="22.5" customHeight="1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261"/>
      <c r="P126" s="142"/>
      <c r="Q126" s="262"/>
      <c r="R126" s="263"/>
      <c r="S126" s="263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</row>
    <row r="127" ht="22.5" customHeight="1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261"/>
      <c r="P127" s="142"/>
      <c r="Q127" s="262"/>
      <c r="R127" s="263"/>
      <c r="S127" s="263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</row>
    <row r="128" ht="22.5" customHeight="1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261"/>
      <c r="P128" s="142"/>
      <c r="Q128" s="262"/>
      <c r="R128" s="263"/>
      <c r="S128" s="263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</row>
    <row r="129" ht="22.5" customHeight="1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261"/>
      <c r="P129" s="142"/>
      <c r="Q129" s="262"/>
      <c r="R129" s="263"/>
      <c r="S129" s="263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</row>
    <row r="130" ht="22.5" customHeight="1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261"/>
      <c r="P130" s="142"/>
      <c r="Q130" s="262"/>
      <c r="R130" s="263"/>
      <c r="S130" s="263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</row>
    <row r="131" ht="22.5" customHeight="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261"/>
      <c r="P131" s="142"/>
      <c r="Q131" s="262"/>
      <c r="R131" s="263"/>
      <c r="S131" s="263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</row>
    <row r="132" ht="22.5" customHeight="1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261"/>
      <c r="P132" s="142"/>
      <c r="Q132" s="262"/>
      <c r="R132" s="263"/>
      <c r="S132" s="263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</row>
    <row r="133" ht="22.5" customHeight="1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261"/>
      <c r="P133" s="142"/>
      <c r="Q133" s="262"/>
      <c r="R133" s="263"/>
      <c r="S133" s="263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</row>
    <row r="134" ht="22.5" customHeight="1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261"/>
      <c r="P134" s="142"/>
      <c r="Q134" s="262"/>
      <c r="R134" s="263"/>
      <c r="S134" s="263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</row>
    <row r="135" ht="22.5" customHeight="1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261"/>
      <c r="P135" s="142"/>
      <c r="Q135" s="262"/>
      <c r="R135" s="263"/>
      <c r="S135" s="263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</row>
    <row r="136" ht="22.5" customHeight="1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261"/>
      <c r="P136" s="142"/>
      <c r="Q136" s="262"/>
      <c r="R136" s="263"/>
      <c r="S136" s="263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</row>
    <row r="137" ht="22.5" customHeight="1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261"/>
      <c r="P137" s="142"/>
      <c r="Q137" s="262"/>
      <c r="R137" s="263"/>
      <c r="S137" s="263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</row>
    <row r="138" ht="22.5" customHeight="1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261"/>
      <c r="P138" s="142"/>
      <c r="Q138" s="262"/>
      <c r="R138" s="263"/>
      <c r="S138" s="263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</row>
    <row r="139" ht="22.5" customHeight="1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261"/>
      <c r="P139" s="142"/>
      <c r="Q139" s="262"/>
      <c r="R139" s="263"/>
      <c r="S139" s="263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</row>
    <row r="140" ht="22.5" customHeight="1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261"/>
      <c r="P140" s="142"/>
      <c r="Q140" s="262"/>
      <c r="R140" s="263"/>
      <c r="S140" s="263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</row>
    <row r="141" ht="22.5" customHeight="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261"/>
      <c r="P141" s="142"/>
      <c r="Q141" s="262"/>
      <c r="R141" s="263"/>
      <c r="S141" s="263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</row>
    <row r="142" ht="22.5" customHeight="1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261"/>
      <c r="P142" s="142"/>
      <c r="Q142" s="262"/>
      <c r="R142" s="263"/>
      <c r="S142" s="263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</row>
    <row r="143" ht="22.5" customHeight="1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261"/>
      <c r="P143" s="142"/>
      <c r="Q143" s="262"/>
      <c r="R143" s="263"/>
      <c r="S143" s="263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</row>
    <row r="144" ht="22.5" customHeight="1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261"/>
      <c r="P144" s="142"/>
      <c r="Q144" s="262"/>
      <c r="R144" s="263"/>
      <c r="S144" s="263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</row>
    <row r="145" ht="22.5" customHeight="1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261"/>
      <c r="P145" s="142"/>
      <c r="Q145" s="262"/>
      <c r="R145" s="263"/>
      <c r="S145" s="263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</row>
    <row r="146" ht="22.5" customHeight="1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261"/>
      <c r="P146" s="142"/>
      <c r="Q146" s="262"/>
      <c r="R146" s="263"/>
      <c r="S146" s="263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</row>
    <row r="147" ht="22.5" customHeight="1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261"/>
      <c r="P147" s="142"/>
      <c r="Q147" s="262"/>
      <c r="R147" s="263"/>
      <c r="S147" s="263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</row>
    <row r="148" ht="22.5" customHeight="1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261"/>
      <c r="P148" s="142"/>
      <c r="Q148" s="262"/>
      <c r="R148" s="263"/>
      <c r="S148" s="263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</row>
    <row r="149" ht="22.5" customHeight="1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261"/>
      <c r="P149" s="142"/>
      <c r="Q149" s="262"/>
      <c r="R149" s="263"/>
      <c r="S149" s="263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</row>
    <row r="150" ht="22.5" customHeight="1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261"/>
      <c r="P150" s="142"/>
      <c r="Q150" s="262"/>
      <c r="R150" s="263"/>
      <c r="S150" s="263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</row>
    <row r="151" ht="22.5" customHeight="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261"/>
      <c r="P151" s="142"/>
      <c r="Q151" s="262"/>
      <c r="R151" s="263"/>
      <c r="S151" s="263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</row>
    <row r="152" ht="22.5" customHeight="1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261"/>
      <c r="P152" s="142"/>
      <c r="Q152" s="262"/>
      <c r="R152" s="263"/>
      <c r="S152" s="263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</row>
    <row r="153" ht="22.5" customHeight="1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261"/>
      <c r="P153" s="142"/>
      <c r="Q153" s="262"/>
      <c r="R153" s="263"/>
      <c r="S153" s="263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</row>
    <row r="154" ht="22.5" customHeight="1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261"/>
      <c r="P154" s="142"/>
      <c r="Q154" s="262"/>
      <c r="R154" s="263"/>
      <c r="S154" s="263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</row>
    <row r="155" ht="22.5" customHeight="1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261"/>
      <c r="P155" s="142"/>
      <c r="Q155" s="262"/>
      <c r="R155" s="263"/>
      <c r="S155" s="263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</row>
    <row r="156" ht="22.5" customHeight="1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261"/>
      <c r="P156" s="142"/>
      <c r="Q156" s="262"/>
      <c r="R156" s="263"/>
      <c r="S156" s="263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</row>
    <row r="157" ht="22.5" customHeight="1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261"/>
      <c r="P157" s="142"/>
      <c r="Q157" s="262"/>
      <c r="R157" s="263"/>
      <c r="S157" s="263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</row>
    <row r="158" ht="22.5" customHeight="1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261"/>
      <c r="P158" s="142"/>
      <c r="Q158" s="262"/>
      <c r="R158" s="263"/>
      <c r="S158" s="263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</row>
    <row r="159" ht="22.5" customHeight="1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261"/>
      <c r="P159" s="142"/>
      <c r="Q159" s="262"/>
      <c r="R159" s="263"/>
      <c r="S159" s="263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</row>
    <row r="160" ht="22.5" customHeight="1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261"/>
      <c r="P160" s="142"/>
      <c r="Q160" s="262"/>
      <c r="R160" s="263"/>
      <c r="S160" s="263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</row>
    <row r="161" ht="22.5" customHeight="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261"/>
      <c r="P161" s="142"/>
      <c r="Q161" s="262"/>
      <c r="R161" s="263"/>
      <c r="S161" s="263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</row>
    <row r="162" ht="22.5" customHeight="1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261"/>
      <c r="P162" s="142"/>
      <c r="Q162" s="262"/>
      <c r="R162" s="263"/>
      <c r="S162" s="263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</row>
    <row r="163" ht="22.5" customHeight="1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261"/>
      <c r="P163" s="142"/>
      <c r="Q163" s="262"/>
      <c r="R163" s="263"/>
      <c r="S163" s="263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  <c r="AL163" s="142"/>
    </row>
    <row r="164" ht="22.5" customHeight="1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261"/>
      <c r="P164" s="142"/>
      <c r="Q164" s="262"/>
      <c r="R164" s="263"/>
      <c r="S164" s="263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</row>
    <row r="165" ht="22.5" customHeight="1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261"/>
      <c r="P165" s="142"/>
      <c r="Q165" s="262"/>
      <c r="R165" s="263"/>
      <c r="S165" s="263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</row>
    <row r="166" ht="22.5" customHeight="1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261"/>
      <c r="P166" s="142"/>
      <c r="Q166" s="262"/>
      <c r="R166" s="263"/>
      <c r="S166" s="263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</row>
    <row r="167" ht="22.5" customHeight="1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261"/>
      <c r="P167" s="142"/>
      <c r="Q167" s="262"/>
      <c r="R167" s="263"/>
      <c r="S167" s="263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</row>
    <row r="168" ht="22.5" customHeight="1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261"/>
      <c r="P168" s="142"/>
      <c r="Q168" s="262"/>
      <c r="R168" s="263"/>
      <c r="S168" s="263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</row>
    <row r="169" ht="22.5" customHeight="1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261"/>
      <c r="P169" s="142"/>
      <c r="Q169" s="262"/>
      <c r="R169" s="263"/>
      <c r="S169" s="263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</row>
    <row r="170" ht="22.5" customHeight="1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261"/>
      <c r="P170" s="142"/>
      <c r="Q170" s="262"/>
      <c r="R170" s="263"/>
      <c r="S170" s="263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  <c r="AL170" s="142"/>
    </row>
    <row r="171" ht="22.5" customHeight="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261"/>
      <c r="P171" s="142"/>
      <c r="Q171" s="262"/>
      <c r="R171" s="263"/>
      <c r="S171" s="263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  <c r="AL171" s="142"/>
    </row>
    <row r="172" ht="22.5" customHeight="1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261"/>
      <c r="P172" s="142"/>
      <c r="Q172" s="262"/>
      <c r="R172" s="263"/>
      <c r="S172" s="263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</row>
    <row r="173" ht="22.5" customHeight="1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261"/>
      <c r="P173" s="142"/>
      <c r="Q173" s="262"/>
      <c r="R173" s="263"/>
      <c r="S173" s="263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  <c r="AL173" s="142"/>
    </row>
    <row r="174" ht="22.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261"/>
      <c r="P174" s="142"/>
      <c r="Q174" s="262"/>
      <c r="R174" s="263"/>
      <c r="S174" s="263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  <c r="AL174" s="142"/>
    </row>
    <row r="175" ht="22.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261"/>
      <c r="P175" s="142"/>
      <c r="Q175" s="262"/>
      <c r="R175" s="263"/>
      <c r="S175" s="263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</row>
    <row r="176" ht="22.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261"/>
      <c r="P176" s="142"/>
      <c r="Q176" s="262"/>
      <c r="R176" s="263"/>
      <c r="S176" s="263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  <c r="AL176" s="142"/>
    </row>
    <row r="177" ht="22.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261"/>
      <c r="P177" s="142"/>
      <c r="Q177" s="262"/>
      <c r="R177" s="263"/>
      <c r="S177" s="263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</row>
    <row r="178" ht="22.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261"/>
      <c r="P178" s="142"/>
      <c r="Q178" s="262"/>
      <c r="R178" s="263"/>
      <c r="S178" s="263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</row>
    <row r="179" ht="22.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261"/>
      <c r="P179" s="142"/>
      <c r="Q179" s="262"/>
      <c r="R179" s="263"/>
      <c r="S179" s="263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  <c r="AL179" s="142"/>
    </row>
    <row r="180" ht="22.5" customHeight="1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261"/>
      <c r="P180" s="142"/>
      <c r="Q180" s="262"/>
      <c r="R180" s="263"/>
      <c r="S180" s="263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  <c r="AL180" s="142"/>
    </row>
    <row r="181" ht="22.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261"/>
      <c r="P181" s="142"/>
      <c r="Q181" s="262"/>
      <c r="R181" s="263"/>
      <c r="S181" s="263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  <c r="AL181" s="142"/>
    </row>
    <row r="182" ht="22.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261"/>
      <c r="P182" s="142"/>
      <c r="Q182" s="262"/>
      <c r="R182" s="263"/>
      <c r="S182" s="263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  <c r="AL182" s="142"/>
    </row>
    <row r="183" ht="22.5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261"/>
      <c r="P183" s="142"/>
      <c r="Q183" s="262"/>
      <c r="R183" s="263"/>
      <c r="S183" s="263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</row>
    <row r="184" ht="22.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261"/>
      <c r="P184" s="142"/>
      <c r="Q184" s="262"/>
      <c r="R184" s="263"/>
      <c r="S184" s="263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  <c r="AL184" s="142"/>
    </row>
    <row r="185" ht="22.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261"/>
      <c r="P185" s="142"/>
      <c r="Q185" s="262"/>
      <c r="R185" s="263"/>
      <c r="S185" s="263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</row>
    <row r="186" ht="22.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261"/>
      <c r="P186" s="142"/>
      <c r="Q186" s="262"/>
      <c r="R186" s="263"/>
      <c r="S186" s="263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  <c r="AL186" s="142"/>
    </row>
    <row r="187" ht="22.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261"/>
      <c r="P187" s="142"/>
      <c r="Q187" s="262"/>
      <c r="R187" s="263"/>
      <c r="S187" s="263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  <c r="AL187" s="142"/>
    </row>
    <row r="188" ht="22.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261"/>
      <c r="P188" s="142"/>
      <c r="Q188" s="262"/>
      <c r="R188" s="263"/>
      <c r="S188" s="263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  <c r="AL188" s="142"/>
    </row>
    <row r="189" ht="22.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261"/>
      <c r="P189" s="142"/>
      <c r="Q189" s="262"/>
      <c r="R189" s="263"/>
      <c r="S189" s="263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</row>
    <row r="190" ht="22.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261"/>
      <c r="P190" s="142"/>
      <c r="Q190" s="262"/>
      <c r="R190" s="263"/>
      <c r="S190" s="263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  <c r="AL190" s="142"/>
    </row>
    <row r="191" ht="22.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261"/>
      <c r="P191" s="142"/>
      <c r="Q191" s="262"/>
      <c r="R191" s="263"/>
      <c r="S191" s="263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  <c r="AL191" s="142"/>
    </row>
    <row r="192" ht="22.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261"/>
      <c r="P192" s="142"/>
      <c r="Q192" s="262"/>
      <c r="R192" s="263"/>
      <c r="S192" s="263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  <c r="AL192" s="142"/>
    </row>
    <row r="193" ht="22.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261"/>
      <c r="P193" s="142"/>
      <c r="Q193" s="262"/>
      <c r="R193" s="263"/>
      <c r="S193" s="263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  <c r="AL193" s="142"/>
    </row>
    <row r="194" ht="22.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261"/>
      <c r="P194" s="142"/>
      <c r="Q194" s="262"/>
      <c r="R194" s="263"/>
      <c r="S194" s="263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  <c r="AL194" s="142"/>
    </row>
    <row r="195" ht="22.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261"/>
      <c r="P195" s="142"/>
      <c r="Q195" s="262"/>
      <c r="R195" s="263"/>
      <c r="S195" s="263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  <c r="AL195" s="142"/>
    </row>
    <row r="196" ht="22.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261"/>
      <c r="P196" s="142"/>
      <c r="Q196" s="262"/>
      <c r="R196" s="263"/>
      <c r="S196" s="263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</row>
    <row r="197" ht="22.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261"/>
      <c r="P197" s="142"/>
      <c r="Q197" s="262"/>
      <c r="R197" s="263"/>
      <c r="S197" s="263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  <c r="AL197" s="142"/>
    </row>
    <row r="198" ht="22.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261"/>
      <c r="P198" s="142"/>
      <c r="Q198" s="262"/>
      <c r="R198" s="263"/>
      <c r="S198" s="263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  <c r="AL198" s="142"/>
    </row>
    <row r="199" ht="22.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261"/>
      <c r="P199" s="142"/>
      <c r="Q199" s="262"/>
      <c r="R199" s="263"/>
      <c r="S199" s="263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  <c r="AL199" s="142"/>
    </row>
    <row r="200" ht="22.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261"/>
      <c r="P200" s="142"/>
      <c r="Q200" s="262"/>
      <c r="R200" s="263"/>
      <c r="S200" s="263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  <c r="AL200" s="142"/>
    </row>
    <row r="201" ht="22.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261"/>
      <c r="P201" s="142"/>
      <c r="Q201" s="262"/>
      <c r="R201" s="263"/>
      <c r="S201" s="263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2"/>
      <c r="AL201" s="142"/>
    </row>
    <row r="202" ht="22.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261"/>
      <c r="P202" s="142"/>
      <c r="Q202" s="262"/>
      <c r="R202" s="263"/>
      <c r="S202" s="263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2"/>
      <c r="AL202" s="142"/>
    </row>
    <row r="203" ht="22.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261"/>
      <c r="P203" s="142"/>
      <c r="Q203" s="262"/>
      <c r="R203" s="263"/>
      <c r="S203" s="263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2"/>
      <c r="AL203" s="142"/>
    </row>
    <row r="204" ht="22.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261"/>
      <c r="P204" s="142"/>
      <c r="Q204" s="262"/>
      <c r="R204" s="263"/>
      <c r="S204" s="263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2"/>
      <c r="AL204" s="142"/>
    </row>
    <row r="205" ht="22.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261"/>
      <c r="P205" s="142"/>
      <c r="Q205" s="262"/>
      <c r="R205" s="263"/>
      <c r="S205" s="263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2"/>
      <c r="AL205" s="142"/>
    </row>
    <row r="206" ht="22.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261"/>
      <c r="P206" s="142"/>
      <c r="Q206" s="262"/>
      <c r="R206" s="263"/>
      <c r="S206" s="263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2"/>
      <c r="AL206" s="142"/>
    </row>
    <row r="207" ht="22.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261"/>
      <c r="P207" s="142"/>
      <c r="Q207" s="262"/>
      <c r="R207" s="263"/>
      <c r="S207" s="263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2"/>
      <c r="AL207" s="142"/>
    </row>
    <row r="208" ht="22.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261"/>
      <c r="P208" s="142"/>
      <c r="Q208" s="262"/>
      <c r="R208" s="263"/>
      <c r="S208" s="263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2"/>
      <c r="AL208" s="142"/>
    </row>
    <row r="209" ht="22.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261"/>
      <c r="P209" s="142"/>
      <c r="Q209" s="262"/>
      <c r="R209" s="263"/>
      <c r="S209" s="263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2"/>
      <c r="AL209" s="142"/>
    </row>
    <row r="210" ht="22.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261"/>
      <c r="P210" s="142"/>
      <c r="Q210" s="262"/>
      <c r="R210" s="263"/>
      <c r="S210" s="263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2"/>
      <c r="AL210" s="142"/>
    </row>
    <row r="211" ht="22.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261"/>
      <c r="P211" s="142"/>
      <c r="Q211" s="262"/>
      <c r="R211" s="263"/>
      <c r="S211" s="263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  <c r="AK211" s="142"/>
      <c r="AL211" s="142"/>
    </row>
    <row r="212" ht="22.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261"/>
      <c r="P212" s="142"/>
      <c r="Q212" s="262"/>
      <c r="R212" s="263"/>
      <c r="S212" s="263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  <c r="AK212" s="142"/>
      <c r="AL212" s="142"/>
    </row>
    <row r="213" ht="22.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261"/>
      <c r="P213" s="142"/>
      <c r="Q213" s="262"/>
      <c r="R213" s="263"/>
      <c r="S213" s="263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  <c r="AK213" s="142"/>
      <c r="AL213" s="142"/>
    </row>
    <row r="214" ht="22.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261"/>
      <c r="P214" s="142"/>
      <c r="Q214" s="262"/>
      <c r="R214" s="263"/>
      <c r="S214" s="263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  <c r="AK214" s="142"/>
      <c r="AL214" s="142"/>
    </row>
    <row r="215" ht="22.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261"/>
      <c r="P215" s="142"/>
      <c r="Q215" s="262"/>
      <c r="R215" s="263"/>
      <c r="S215" s="263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  <c r="AK215" s="142"/>
      <c r="AL215" s="142"/>
    </row>
    <row r="216" ht="22.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261"/>
      <c r="P216" s="142"/>
      <c r="Q216" s="262"/>
      <c r="R216" s="263"/>
      <c r="S216" s="263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  <c r="AK216" s="142"/>
      <c r="AL216" s="142"/>
    </row>
    <row r="217" ht="22.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261"/>
      <c r="P217" s="142"/>
      <c r="Q217" s="262"/>
      <c r="R217" s="263"/>
      <c r="S217" s="263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  <c r="AK217" s="142"/>
      <c r="AL217" s="142"/>
    </row>
    <row r="218" ht="22.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261"/>
      <c r="P218" s="142"/>
      <c r="Q218" s="262"/>
      <c r="R218" s="263"/>
      <c r="S218" s="263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  <c r="AK218" s="142"/>
      <c r="AL218" s="142"/>
    </row>
    <row r="219" ht="22.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261"/>
      <c r="P219" s="142"/>
      <c r="Q219" s="262"/>
      <c r="R219" s="263"/>
      <c r="S219" s="263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  <c r="AK219" s="142"/>
      <c r="AL219" s="142"/>
    </row>
    <row r="220" ht="22.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261"/>
      <c r="P220" s="142"/>
      <c r="Q220" s="262"/>
      <c r="R220" s="263"/>
      <c r="S220" s="263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  <c r="AK220" s="142"/>
      <c r="AL220" s="142"/>
    </row>
    <row r="221" ht="22.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261"/>
      <c r="P221" s="142"/>
      <c r="Q221" s="262"/>
      <c r="R221" s="263"/>
      <c r="S221" s="263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  <c r="AK221" s="142"/>
      <c r="AL221" s="142"/>
    </row>
    <row r="222" ht="22.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261"/>
      <c r="P222" s="142"/>
      <c r="Q222" s="262"/>
      <c r="R222" s="263"/>
      <c r="S222" s="263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  <c r="AK222" s="142"/>
      <c r="AL222" s="142"/>
    </row>
    <row r="223" ht="22.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261"/>
      <c r="P223" s="142"/>
      <c r="Q223" s="262"/>
      <c r="R223" s="263"/>
      <c r="S223" s="263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  <c r="AK223" s="142"/>
      <c r="AL223" s="142"/>
    </row>
    <row r="224" ht="22.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261"/>
      <c r="P224" s="142"/>
      <c r="Q224" s="262"/>
      <c r="R224" s="263"/>
      <c r="S224" s="263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  <c r="AK224" s="142"/>
      <c r="AL224" s="142"/>
    </row>
    <row r="225" ht="22.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261"/>
      <c r="P225" s="142"/>
      <c r="Q225" s="262"/>
      <c r="R225" s="263"/>
      <c r="S225" s="263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  <c r="AK225" s="142"/>
      <c r="AL225" s="142"/>
    </row>
    <row r="226" ht="22.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261"/>
      <c r="P226" s="142"/>
      <c r="Q226" s="262"/>
      <c r="R226" s="263"/>
      <c r="S226" s="263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  <c r="AK226" s="142"/>
      <c r="AL226" s="142"/>
    </row>
    <row r="227" ht="22.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261"/>
      <c r="P227" s="142"/>
      <c r="Q227" s="262"/>
      <c r="R227" s="263"/>
      <c r="S227" s="263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  <c r="AK227" s="142"/>
      <c r="AL227" s="142"/>
    </row>
    <row r="228" ht="22.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261"/>
      <c r="P228" s="142"/>
      <c r="Q228" s="262"/>
      <c r="R228" s="263"/>
      <c r="S228" s="263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  <c r="AK228" s="142"/>
      <c r="AL228" s="142"/>
    </row>
    <row r="229" ht="22.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261"/>
      <c r="P229" s="142"/>
      <c r="Q229" s="262"/>
      <c r="R229" s="263"/>
      <c r="S229" s="263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  <c r="AK229" s="142"/>
      <c r="AL229" s="142"/>
    </row>
    <row r="230" ht="22.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261"/>
      <c r="P230" s="142"/>
      <c r="Q230" s="262"/>
      <c r="R230" s="263"/>
      <c r="S230" s="263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  <c r="AK230" s="142"/>
      <c r="AL230" s="142"/>
    </row>
    <row r="231" ht="22.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261"/>
      <c r="P231" s="142"/>
      <c r="Q231" s="262"/>
      <c r="R231" s="263"/>
      <c r="S231" s="263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  <c r="AK231" s="142"/>
      <c r="AL231" s="142"/>
    </row>
    <row r="232" ht="22.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261"/>
      <c r="P232" s="142"/>
      <c r="Q232" s="262"/>
      <c r="R232" s="263"/>
      <c r="S232" s="263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  <c r="AK232" s="142"/>
      <c r="AL232" s="142"/>
    </row>
    <row r="233" ht="22.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261"/>
      <c r="P233" s="142"/>
      <c r="Q233" s="262"/>
      <c r="R233" s="263"/>
      <c r="S233" s="263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  <c r="AK233" s="142"/>
      <c r="AL233" s="142"/>
    </row>
    <row r="234" ht="22.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261"/>
      <c r="P234" s="142"/>
      <c r="Q234" s="262"/>
      <c r="R234" s="263"/>
      <c r="S234" s="263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  <c r="AK234" s="142"/>
      <c r="AL234" s="142"/>
    </row>
    <row r="235" ht="22.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261"/>
      <c r="P235" s="142"/>
      <c r="Q235" s="262"/>
      <c r="R235" s="263"/>
      <c r="S235" s="263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  <c r="AK235" s="142"/>
      <c r="AL235" s="142"/>
    </row>
    <row r="236" ht="22.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261"/>
      <c r="P236" s="142"/>
      <c r="Q236" s="262"/>
      <c r="R236" s="263"/>
      <c r="S236" s="263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  <c r="AK236" s="142"/>
      <c r="AL236" s="142"/>
    </row>
    <row r="237" ht="22.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261"/>
      <c r="P237" s="142"/>
      <c r="Q237" s="262"/>
      <c r="R237" s="263"/>
      <c r="S237" s="263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  <c r="AK237" s="142"/>
      <c r="AL237" s="142"/>
    </row>
    <row r="238" ht="22.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261"/>
      <c r="P238" s="142"/>
      <c r="Q238" s="262"/>
      <c r="R238" s="263"/>
      <c r="S238" s="263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  <c r="AK238" s="142"/>
      <c r="AL238" s="142"/>
    </row>
    <row r="239" ht="22.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261"/>
      <c r="P239" s="142"/>
      <c r="Q239" s="262"/>
      <c r="R239" s="263"/>
      <c r="S239" s="263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  <c r="AK239" s="142"/>
      <c r="AL239" s="142"/>
    </row>
    <row r="240" ht="22.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261"/>
      <c r="P240" s="142"/>
      <c r="Q240" s="262"/>
      <c r="R240" s="263"/>
      <c r="S240" s="263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142"/>
      <c r="AL240" s="142"/>
    </row>
    <row r="241" ht="22.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261"/>
      <c r="P241" s="142"/>
      <c r="Q241" s="262"/>
      <c r="R241" s="263"/>
      <c r="S241" s="263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  <c r="AK241" s="142"/>
      <c r="AL241" s="142"/>
    </row>
    <row r="242" ht="22.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261"/>
      <c r="P242" s="142"/>
      <c r="Q242" s="262"/>
      <c r="R242" s="263"/>
      <c r="S242" s="263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  <c r="AK242" s="142"/>
      <c r="AL242" s="142"/>
    </row>
    <row r="243" ht="22.5" customHeight="1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261"/>
      <c r="P243" s="142"/>
      <c r="Q243" s="262"/>
      <c r="R243" s="263"/>
      <c r="S243" s="263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  <c r="AK243" s="142"/>
      <c r="AL243" s="142"/>
    </row>
    <row r="244" ht="22.5" customHeight="1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261"/>
      <c r="P244" s="142"/>
      <c r="Q244" s="262"/>
      <c r="R244" s="263"/>
      <c r="S244" s="263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  <c r="AK244" s="142"/>
      <c r="AL244" s="142"/>
    </row>
    <row r="245" ht="22.5" customHeight="1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261"/>
      <c r="P245" s="142"/>
      <c r="Q245" s="262"/>
      <c r="R245" s="263"/>
      <c r="S245" s="263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  <c r="AK245" s="142"/>
      <c r="AL245" s="142"/>
    </row>
    <row r="246" ht="22.5" customHeight="1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261"/>
      <c r="P246" s="142"/>
      <c r="Q246" s="262"/>
      <c r="R246" s="263"/>
      <c r="S246" s="263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  <c r="AK246" s="142"/>
      <c r="AL246" s="142"/>
    </row>
    <row r="247" ht="22.5" customHeight="1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261"/>
      <c r="P247" s="142"/>
      <c r="Q247" s="262"/>
      <c r="R247" s="263"/>
      <c r="S247" s="263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  <c r="AK247" s="142"/>
      <c r="AL247" s="142"/>
    </row>
    <row r="248" ht="22.5" customHeight="1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261"/>
      <c r="P248" s="142"/>
      <c r="Q248" s="262"/>
      <c r="R248" s="263"/>
      <c r="S248" s="263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  <c r="AK248" s="142"/>
      <c r="AL248" s="142"/>
    </row>
    <row r="249" ht="22.5" customHeight="1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261"/>
      <c r="P249" s="142"/>
      <c r="Q249" s="262"/>
      <c r="R249" s="263"/>
      <c r="S249" s="263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  <c r="AL249" s="142"/>
    </row>
    <row r="250" ht="22.5" customHeight="1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261"/>
      <c r="P250" s="142"/>
      <c r="Q250" s="262"/>
      <c r="R250" s="263"/>
      <c r="S250" s="263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  <c r="AK250" s="142"/>
      <c r="AL250" s="142"/>
    </row>
    <row r="251" ht="22.5" customHeight="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261"/>
      <c r="P251" s="142"/>
      <c r="Q251" s="262"/>
      <c r="R251" s="263"/>
      <c r="S251" s="263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</row>
    <row r="252" ht="22.5" customHeight="1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261"/>
      <c r="P252" s="142"/>
      <c r="Q252" s="262"/>
      <c r="R252" s="263"/>
      <c r="S252" s="263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  <c r="AL252" s="142"/>
    </row>
    <row r="253" ht="22.5" customHeight="1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261"/>
      <c r="P253" s="142"/>
      <c r="Q253" s="262"/>
      <c r="R253" s="263"/>
      <c r="S253" s="263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  <c r="AL253" s="142"/>
    </row>
    <row r="254" ht="22.5" customHeight="1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261"/>
      <c r="P254" s="142"/>
      <c r="Q254" s="262"/>
      <c r="R254" s="263"/>
      <c r="S254" s="263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  <c r="AK254" s="142"/>
      <c r="AL254" s="142"/>
    </row>
    <row r="255" ht="22.5" customHeight="1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261"/>
      <c r="P255" s="142"/>
      <c r="Q255" s="262"/>
      <c r="R255" s="263"/>
      <c r="S255" s="263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  <c r="AK255" s="142"/>
      <c r="AL255" s="142"/>
    </row>
    <row r="256" ht="22.5" customHeight="1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261"/>
      <c r="P256" s="142"/>
      <c r="Q256" s="262"/>
      <c r="R256" s="263"/>
      <c r="S256" s="263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  <c r="AK256" s="142"/>
      <c r="AL256" s="142"/>
    </row>
    <row r="257" ht="22.5" customHeight="1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261"/>
      <c r="P257" s="142"/>
      <c r="Q257" s="262"/>
      <c r="R257" s="263"/>
      <c r="S257" s="263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  <c r="AL257" s="142"/>
    </row>
    <row r="258" ht="22.5" customHeight="1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261"/>
      <c r="P258" s="142"/>
      <c r="Q258" s="262"/>
      <c r="R258" s="263"/>
      <c r="S258" s="263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  <c r="AL258" s="142"/>
    </row>
    <row r="259" ht="22.5" customHeight="1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261"/>
      <c r="P259" s="142"/>
      <c r="Q259" s="262"/>
      <c r="R259" s="263"/>
      <c r="S259" s="263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  <c r="AL259" s="142"/>
    </row>
    <row r="260" ht="22.5" customHeight="1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261"/>
      <c r="P260" s="142"/>
      <c r="Q260" s="262"/>
      <c r="R260" s="263"/>
      <c r="S260" s="263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  <c r="AL260" s="142"/>
    </row>
    <row r="261" ht="22.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261"/>
      <c r="P261" s="142"/>
      <c r="Q261" s="262"/>
      <c r="R261" s="263"/>
      <c r="S261" s="263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  <c r="AL261" s="142"/>
    </row>
    <row r="262" ht="22.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261"/>
      <c r="P262" s="142"/>
      <c r="Q262" s="262"/>
      <c r="R262" s="263"/>
      <c r="S262" s="263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  <c r="AL262" s="142"/>
    </row>
    <row r="263" ht="22.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261"/>
      <c r="P263" s="142"/>
      <c r="Q263" s="262"/>
      <c r="R263" s="263"/>
      <c r="S263" s="263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  <c r="AL263" s="142"/>
    </row>
    <row r="264" ht="22.5" customHeight="1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261"/>
      <c r="P264" s="142"/>
      <c r="Q264" s="262"/>
      <c r="R264" s="263"/>
      <c r="S264" s="263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  <c r="AL264" s="142"/>
    </row>
    <row r="265" ht="22.5" customHeight="1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261"/>
      <c r="P265" s="142"/>
      <c r="Q265" s="262"/>
      <c r="R265" s="263"/>
      <c r="S265" s="263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  <c r="AL265" s="142"/>
    </row>
    <row r="266" ht="22.5" customHeight="1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261"/>
      <c r="P266" s="142"/>
      <c r="Q266" s="262"/>
      <c r="R266" s="263"/>
      <c r="S266" s="263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  <c r="AL266" s="142"/>
    </row>
    <row r="267" ht="22.5" customHeight="1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261"/>
      <c r="P267" s="142"/>
      <c r="Q267" s="262"/>
      <c r="R267" s="263"/>
      <c r="S267" s="263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  <c r="AL267" s="142"/>
    </row>
    <row r="268" ht="22.5" customHeight="1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261"/>
      <c r="P268" s="142"/>
      <c r="Q268" s="262"/>
      <c r="R268" s="263"/>
      <c r="S268" s="263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  <c r="AL268" s="142"/>
    </row>
    <row r="269" ht="22.5" customHeight="1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261"/>
      <c r="P269" s="142"/>
      <c r="Q269" s="262"/>
      <c r="R269" s="263"/>
      <c r="S269" s="263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  <c r="AL269" s="142"/>
    </row>
    <row r="270" ht="22.5" customHeight="1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261"/>
      <c r="P270" s="142"/>
      <c r="Q270" s="262"/>
      <c r="R270" s="263"/>
      <c r="S270" s="263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  <c r="AL270" s="142"/>
    </row>
    <row r="271" ht="22.5" customHeight="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261"/>
      <c r="P271" s="142"/>
      <c r="Q271" s="262"/>
      <c r="R271" s="263"/>
      <c r="S271" s="263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  <c r="AL271" s="142"/>
    </row>
    <row r="272" ht="22.5" customHeight="1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261"/>
      <c r="P272" s="142"/>
      <c r="Q272" s="262"/>
      <c r="R272" s="263"/>
      <c r="S272" s="263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  <c r="AL272" s="142"/>
    </row>
    <row r="273" ht="22.5" customHeight="1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261"/>
      <c r="P273" s="142"/>
      <c r="Q273" s="262"/>
      <c r="R273" s="263"/>
      <c r="S273" s="263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  <c r="AL273" s="142"/>
    </row>
    <row r="274" ht="22.5" customHeight="1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261"/>
      <c r="P274" s="142"/>
      <c r="Q274" s="262"/>
      <c r="R274" s="263"/>
      <c r="S274" s="263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  <c r="AL274" s="142"/>
    </row>
    <row r="275" ht="22.5" customHeight="1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261"/>
      <c r="P275" s="142"/>
      <c r="Q275" s="262"/>
      <c r="R275" s="263"/>
      <c r="S275" s="263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  <c r="AL275" s="142"/>
    </row>
    <row r="276" ht="22.5" customHeight="1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261"/>
      <c r="P276" s="142"/>
      <c r="Q276" s="262"/>
      <c r="R276" s="263"/>
      <c r="S276" s="263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  <c r="AL276" s="142"/>
    </row>
    <row r="277" ht="22.5" customHeight="1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261"/>
      <c r="P277" s="142"/>
      <c r="Q277" s="262"/>
      <c r="R277" s="263"/>
      <c r="S277" s="263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</row>
    <row r="278" ht="22.5" customHeight="1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261"/>
      <c r="P278" s="142"/>
      <c r="Q278" s="262"/>
      <c r="R278" s="263"/>
      <c r="S278" s="263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  <c r="AL278" s="142"/>
    </row>
    <row r="279" ht="22.5" customHeight="1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261"/>
      <c r="P279" s="142"/>
      <c r="Q279" s="262"/>
      <c r="R279" s="263"/>
      <c r="S279" s="263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  <c r="AL279" s="142"/>
    </row>
    <row r="280" ht="22.5" customHeight="1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261"/>
      <c r="P280" s="142"/>
      <c r="Q280" s="262"/>
      <c r="R280" s="263"/>
      <c r="S280" s="263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</row>
    <row r="281" ht="22.5" customHeight="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261"/>
      <c r="P281" s="142"/>
      <c r="Q281" s="262"/>
      <c r="R281" s="263"/>
      <c r="S281" s="263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</row>
    <row r="282" ht="22.5" customHeight="1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261"/>
      <c r="P282" s="142"/>
      <c r="Q282" s="262"/>
      <c r="R282" s="263"/>
      <c r="S282" s="263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</row>
    <row r="283" ht="22.5" customHeight="1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261"/>
      <c r="P283" s="142"/>
      <c r="Q283" s="262"/>
      <c r="R283" s="263"/>
      <c r="S283" s="263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</row>
    <row r="284" ht="22.5" customHeight="1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261"/>
      <c r="P284" s="142"/>
      <c r="Q284" s="262"/>
      <c r="R284" s="263"/>
      <c r="S284" s="263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</row>
    <row r="285" ht="22.5" customHeight="1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261"/>
      <c r="P285" s="142"/>
      <c r="Q285" s="262"/>
      <c r="R285" s="263"/>
      <c r="S285" s="263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</row>
    <row r="286" ht="22.5" customHeight="1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261"/>
      <c r="P286" s="142"/>
      <c r="Q286" s="262"/>
      <c r="R286" s="263"/>
      <c r="S286" s="263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</row>
    <row r="287" ht="22.5" customHeight="1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261"/>
      <c r="P287" s="142"/>
      <c r="Q287" s="262"/>
      <c r="R287" s="263"/>
      <c r="S287" s="263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</row>
    <row r="288" ht="22.5" customHeight="1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261"/>
      <c r="P288" s="142"/>
      <c r="Q288" s="262"/>
      <c r="R288" s="263"/>
      <c r="S288" s="263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</row>
    <row r="289" ht="22.5" customHeight="1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261"/>
      <c r="P289" s="142"/>
      <c r="Q289" s="262"/>
      <c r="R289" s="263"/>
      <c r="S289" s="263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</row>
    <row r="290" ht="22.5" customHeight="1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261"/>
      <c r="P290" s="142"/>
      <c r="Q290" s="262"/>
      <c r="R290" s="263"/>
      <c r="S290" s="263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</row>
    <row r="291" ht="22.5" customHeight="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261"/>
      <c r="P291" s="142"/>
      <c r="Q291" s="262"/>
      <c r="R291" s="263"/>
      <c r="S291" s="263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</row>
    <row r="292" ht="22.5" customHeight="1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261"/>
      <c r="P292" s="142"/>
      <c r="Q292" s="262"/>
      <c r="R292" s="263"/>
      <c r="S292" s="263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</row>
    <row r="293" ht="22.5" customHeight="1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261"/>
      <c r="P293" s="142"/>
      <c r="Q293" s="262"/>
      <c r="R293" s="263"/>
      <c r="S293" s="263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</row>
    <row r="294" ht="22.5" customHeight="1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261"/>
      <c r="P294" s="142"/>
      <c r="Q294" s="262"/>
      <c r="R294" s="263"/>
      <c r="S294" s="263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</row>
    <row r="295" ht="22.5" customHeight="1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261"/>
      <c r="P295" s="142"/>
      <c r="Q295" s="262"/>
      <c r="R295" s="263"/>
      <c r="S295" s="263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</row>
    <row r="296" ht="22.5" customHeight="1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261"/>
      <c r="P296" s="142"/>
      <c r="Q296" s="262"/>
      <c r="R296" s="263"/>
      <c r="S296" s="263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  <c r="AL296" s="142"/>
    </row>
    <row r="297" ht="22.5" customHeight="1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261"/>
      <c r="P297" s="142"/>
      <c r="Q297" s="262"/>
      <c r="R297" s="263"/>
      <c r="S297" s="263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  <c r="AL297" s="142"/>
    </row>
    <row r="298" ht="22.5" customHeight="1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261"/>
      <c r="P298" s="142"/>
      <c r="Q298" s="262"/>
      <c r="R298" s="263"/>
      <c r="S298" s="263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  <c r="AL298" s="142"/>
    </row>
    <row r="299" ht="22.5" customHeight="1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261"/>
      <c r="P299" s="142"/>
      <c r="Q299" s="262"/>
      <c r="R299" s="263"/>
      <c r="S299" s="263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  <c r="AL299" s="142"/>
    </row>
    <row r="300" ht="22.5" customHeight="1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261"/>
      <c r="P300" s="142"/>
      <c r="Q300" s="262"/>
      <c r="R300" s="263"/>
      <c r="S300" s="263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  <c r="AL300" s="142"/>
    </row>
    <row r="301" ht="22.5" customHeight="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261"/>
      <c r="P301" s="142"/>
      <c r="Q301" s="262"/>
      <c r="R301" s="263"/>
      <c r="S301" s="263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  <c r="AL301" s="142"/>
    </row>
    <row r="302" ht="22.5" customHeight="1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261"/>
      <c r="P302" s="142"/>
      <c r="Q302" s="262"/>
      <c r="R302" s="263"/>
      <c r="S302" s="263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  <c r="AL302" s="142"/>
    </row>
    <row r="303" ht="22.5" customHeight="1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261"/>
      <c r="P303" s="142"/>
      <c r="Q303" s="262"/>
      <c r="R303" s="263"/>
      <c r="S303" s="263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  <c r="AL303" s="142"/>
    </row>
    <row r="304" ht="22.5" customHeight="1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261"/>
      <c r="P304" s="142"/>
      <c r="Q304" s="262"/>
      <c r="R304" s="263"/>
      <c r="S304" s="263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  <c r="AL304" s="142"/>
    </row>
    <row r="305" ht="22.5" customHeight="1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261"/>
      <c r="P305" s="142"/>
      <c r="Q305" s="262"/>
      <c r="R305" s="263"/>
      <c r="S305" s="263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  <c r="AL305" s="142"/>
    </row>
    <row r="306" ht="22.5" customHeight="1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261"/>
      <c r="P306" s="142"/>
      <c r="Q306" s="262"/>
      <c r="R306" s="263"/>
      <c r="S306" s="263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  <c r="AL306" s="142"/>
    </row>
    <row r="307" ht="22.5" customHeight="1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261"/>
      <c r="P307" s="142"/>
      <c r="Q307" s="262"/>
      <c r="R307" s="263"/>
      <c r="S307" s="263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  <c r="AL307" s="142"/>
    </row>
    <row r="308" ht="22.5" customHeight="1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261"/>
      <c r="P308" s="142"/>
      <c r="Q308" s="262"/>
      <c r="R308" s="263"/>
      <c r="S308" s="263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  <c r="AL308" s="142"/>
    </row>
    <row r="309" ht="22.5" customHeight="1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261"/>
      <c r="P309" s="142"/>
      <c r="Q309" s="262"/>
      <c r="R309" s="263"/>
      <c r="S309" s="263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  <c r="AL309" s="142"/>
    </row>
    <row r="310" ht="22.5" customHeight="1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261"/>
      <c r="P310" s="142"/>
      <c r="Q310" s="262"/>
      <c r="R310" s="263"/>
      <c r="S310" s="263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  <c r="AL310" s="142"/>
    </row>
    <row r="311" ht="22.5" customHeight="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261"/>
      <c r="P311" s="142"/>
      <c r="Q311" s="262"/>
      <c r="R311" s="263"/>
      <c r="S311" s="263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  <c r="AL311" s="142"/>
    </row>
    <row r="312" ht="22.5" customHeight="1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261"/>
      <c r="P312" s="142"/>
      <c r="Q312" s="262"/>
      <c r="R312" s="263"/>
      <c r="S312" s="263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  <c r="AK312" s="142"/>
      <c r="AL312" s="142"/>
    </row>
    <row r="313" ht="22.5" customHeight="1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261"/>
      <c r="P313" s="142"/>
      <c r="Q313" s="262"/>
      <c r="R313" s="263"/>
      <c r="S313" s="263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  <c r="AK313" s="142"/>
      <c r="AL313" s="142"/>
    </row>
    <row r="314" ht="22.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261"/>
      <c r="P314" s="142"/>
      <c r="Q314" s="262"/>
      <c r="R314" s="263"/>
      <c r="S314" s="263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  <c r="AK314" s="142"/>
      <c r="AL314" s="142"/>
    </row>
    <row r="315" ht="22.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261"/>
      <c r="P315" s="142"/>
      <c r="Q315" s="262"/>
      <c r="R315" s="263"/>
      <c r="S315" s="263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  <c r="AL315" s="142"/>
    </row>
    <row r="316" ht="22.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261"/>
      <c r="P316" s="142"/>
      <c r="Q316" s="262"/>
      <c r="R316" s="263"/>
      <c r="S316" s="263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</row>
    <row r="317" ht="22.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261"/>
      <c r="P317" s="142"/>
      <c r="Q317" s="262"/>
      <c r="R317" s="263"/>
      <c r="S317" s="263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</row>
    <row r="318" ht="22.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261"/>
      <c r="P318" s="142"/>
      <c r="Q318" s="262"/>
      <c r="R318" s="263"/>
      <c r="S318" s="263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</row>
    <row r="319" ht="22.5" customHeight="1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261"/>
      <c r="P319" s="142"/>
      <c r="Q319" s="262"/>
      <c r="R319" s="263"/>
      <c r="S319" s="263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  <c r="AL319" s="142"/>
    </row>
    <row r="320" ht="22.5" customHeight="1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261"/>
      <c r="P320" s="142"/>
      <c r="Q320" s="262"/>
      <c r="R320" s="263"/>
      <c r="S320" s="263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</row>
    <row r="321" ht="22.5" customHeight="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261"/>
      <c r="P321" s="142"/>
      <c r="Q321" s="262"/>
      <c r="R321" s="263"/>
      <c r="S321" s="263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  <c r="AK321" s="142"/>
      <c r="AL321" s="142"/>
    </row>
    <row r="322" ht="22.5" customHeight="1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261"/>
      <c r="P322" s="142"/>
      <c r="Q322" s="262"/>
      <c r="R322" s="263"/>
      <c r="S322" s="263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  <c r="AK322" s="142"/>
      <c r="AL322" s="142"/>
    </row>
    <row r="323" ht="22.5" customHeight="1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261"/>
      <c r="P323" s="142"/>
      <c r="Q323" s="262"/>
      <c r="R323" s="263"/>
      <c r="S323" s="263"/>
      <c r="T323" s="142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2"/>
      <c r="AI323" s="142"/>
      <c r="AJ323" s="142"/>
      <c r="AK323" s="142"/>
      <c r="AL323" s="142"/>
    </row>
    <row r="324" ht="22.5" customHeight="1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261"/>
      <c r="P324" s="142"/>
      <c r="Q324" s="262"/>
      <c r="R324" s="263"/>
      <c r="S324" s="263"/>
      <c r="T324" s="142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2"/>
      <c r="AI324" s="142"/>
      <c r="AJ324" s="142"/>
      <c r="AK324" s="142"/>
      <c r="AL324" s="142"/>
    </row>
    <row r="325" ht="22.5" customHeight="1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261"/>
      <c r="P325" s="142"/>
      <c r="Q325" s="262"/>
      <c r="R325" s="263"/>
      <c r="S325" s="263"/>
      <c r="T325" s="142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2"/>
      <c r="AI325" s="142"/>
      <c r="AJ325" s="142"/>
      <c r="AK325" s="142"/>
      <c r="AL325" s="142"/>
    </row>
    <row r="326" ht="22.5" customHeight="1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261"/>
      <c r="P326" s="142"/>
      <c r="Q326" s="262"/>
      <c r="R326" s="263"/>
      <c r="S326" s="263"/>
      <c r="T326" s="142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2"/>
      <c r="AI326" s="142"/>
      <c r="AJ326" s="142"/>
      <c r="AK326" s="142"/>
      <c r="AL326" s="142"/>
    </row>
    <row r="327" ht="22.5" customHeight="1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261"/>
      <c r="P327" s="142"/>
      <c r="Q327" s="262"/>
      <c r="R327" s="263"/>
      <c r="S327" s="263"/>
      <c r="T327" s="142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</row>
    <row r="328" ht="22.5" customHeight="1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261"/>
      <c r="P328" s="142"/>
      <c r="Q328" s="262"/>
      <c r="R328" s="263"/>
      <c r="S328" s="263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</row>
    <row r="329" ht="22.5" customHeight="1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261"/>
      <c r="P329" s="142"/>
      <c r="Q329" s="262"/>
      <c r="R329" s="263"/>
      <c r="S329" s="263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</row>
    <row r="330" ht="22.5" customHeight="1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261"/>
      <c r="P330" s="142"/>
      <c r="Q330" s="262"/>
      <c r="R330" s="263"/>
      <c r="S330" s="263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  <c r="AL330" s="142"/>
    </row>
    <row r="331" ht="22.5" customHeight="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261"/>
      <c r="P331" s="142"/>
      <c r="Q331" s="262"/>
      <c r="R331" s="263"/>
      <c r="S331" s="263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  <c r="AL331" s="142"/>
    </row>
    <row r="332" ht="22.5" customHeight="1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261"/>
      <c r="P332" s="142"/>
      <c r="Q332" s="262"/>
      <c r="R332" s="263"/>
      <c r="S332" s="263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  <c r="AL332" s="142"/>
    </row>
    <row r="333" ht="22.5" customHeight="1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261"/>
      <c r="P333" s="142"/>
      <c r="Q333" s="262"/>
      <c r="R333" s="263"/>
      <c r="S333" s="263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2"/>
      <c r="AI333" s="142"/>
      <c r="AJ333" s="142"/>
      <c r="AK333" s="142"/>
      <c r="AL333" s="142"/>
    </row>
    <row r="334" ht="22.5" customHeight="1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261"/>
      <c r="P334" s="142"/>
      <c r="Q334" s="262"/>
      <c r="R334" s="263"/>
      <c r="S334" s="263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  <c r="AL334" s="142"/>
    </row>
    <row r="335" ht="22.5" customHeight="1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261"/>
      <c r="P335" s="142"/>
      <c r="Q335" s="262"/>
      <c r="R335" s="263"/>
      <c r="S335" s="263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  <c r="AL335" s="142"/>
    </row>
    <row r="336" ht="22.5" customHeight="1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261"/>
      <c r="P336" s="142"/>
      <c r="Q336" s="262"/>
      <c r="R336" s="263"/>
      <c r="S336" s="263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  <c r="AL336" s="142"/>
    </row>
    <row r="337" ht="22.5" customHeight="1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261"/>
      <c r="P337" s="142"/>
      <c r="Q337" s="262"/>
      <c r="R337" s="263"/>
      <c r="S337" s="263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  <c r="AL337" s="142"/>
    </row>
    <row r="338" ht="22.5" customHeight="1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261"/>
      <c r="P338" s="142"/>
      <c r="Q338" s="262"/>
      <c r="R338" s="263"/>
      <c r="S338" s="263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  <c r="AL338" s="142"/>
    </row>
    <row r="339" ht="22.5" customHeight="1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261"/>
      <c r="P339" s="142"/>
      <c r="Q339" s="262"/>
      <c r="R339" s="263"/>
      <c r="S339" s="263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  <c r="AL339" s="142"/>
    </row>
    <row r="340" ht="22.5" customHeight="1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261"/>
      <c r="P340" s="142"/>
      <c r="Q340" s="262"/>
      <c r="R340" s="263"/>
      <c r="S340" s="263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</row>
    <row r="341" ht="22.5" customHeight="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261"/>
      <c r="P341" s="142"/>
      <c r="Q341" s="262"/>
      <c r="R341" s="263"/>
      <c r="S341" s="263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</row>
    <row r="342" ht="22.5" customHeight="1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261"/>
      <c r="P342" s="142"/>
      <c r="Q342" s="262"/>
      <c r="R342" s="263"/>
      <c r="S342" s="263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</row>
    <row r="343" ht="22.5" customHeight="1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261"/>
      <c r="P343" s="142"/>
      <c r="Q343" s="262"/>
      <c r="R343" s="263"/>
      <c r="S343" s="263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</row>
    <row r="344" ht="22.5" customHeight="1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261"/>
      <c r="P344" s="142"/>
      <c r="Q344" s="262"/>
      <c r="R344" s="263"/>
      <c r="S344" s="263"/>
      <c r="T344" s="142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  <c r="AL344" s="142"/>
    </row>
    <row r="345" ht="22.5" customHeight="1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261"/>
      <c r="P345" s="142"/>
      <c r="Q345" s="262"/>
      <c r="R345" s="263"/>
      <c r="S345" s="263"/>
      <c r="T345" s="142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  <c r="AL345" s="142"/>
    </row>
    <row r="346" ht="22.5" customHeight="1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261"/>
      <c r="P346" s="142"/>
      <c r="Q346" s="262"/>
      <c r="R346" s="263"/>
      <c r="S346" s="263"/>
      <c r="T346" s="142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  <c r="AL346" s="142"/>
    </row>
    <row r="347" ht="22.5" customHeight="1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261"/>
      <c r="P347" s="142"/>
      <c r="Q347" s="262"/>
      <c r="R347" s="263"/>
      <c r="S347" s="263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</row>
    <row r="348" ht="22.5" customHeight="1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261"/>
      <c r="P348" s="142"/>
      <c r="Q348" s="262"/>
      <c r="R348" s="263"/>
      <c r="S348" s="263"/>
      <c r="T348" s="142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  <c r="AL348" s="142"/>
    </row>
    <row r="349" ht="22.5" customHeight="1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261"/>
      <c r="P349" s="142"/>
      <c r="Q349" s="262"/>
      <c r="R349" s="263"/>
      <c r="S349" s="263"/>
      <c r="T349" s="142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  <c r="AL349" s="142"/>
    </row>
    <row r="350" ht="22.5" customHeight="1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261"/>
      <c r="P350" s="142"/>
      <c r="Q350" s="262"/>
      <c r="R350" s="263"/>
      <c r="S350" s="263"/>
      <c r="T350" s="142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  <c r="AL350" s="142"/>
    </row>
    <row r="351" ht="22.5" customHeight="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261"/>
      <c r="P351" s="142"/>
      <c r="Q351" s="262"/>
      <c r="R351" s="263"/>
      <c r="S351" s="263"/>
      <c r="T351" s="142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  <c r="AL351" s="142"/>
    </row>
    <row r="352" ht="22.5" customHeight="1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261"/>
      <c r="P352" s="142"/>
      <c r="Q352" s="262"/>
      <c r="R352" s="263"/>
      <c r="S352" s="263"/>
      <c r="T352" s="142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  <c r="AL352" s="142"/>
    </row>
    <row r="353" ht="22.5" customHeight="1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261"/>
      <c r="P353" s="142"/>
      <c r="Q353" s="262"/>
      <c r="R353" s="263"/>
      <c r="S353" s="263"/>
      <c r="T353" s="142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  <c r="AL353" s="142"/>
    </row>
    <row r="354" ht="22.5" customHeight="1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261"/>
      <c r="P354" s="142"/>
      <c r="Q354" s="262"/>
      <c r="R354" s="263"/>
      <c r="S354" s="263"/>
      <c r="T354" s="142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  <c r="AL354" s="142"/>
    </row>
    <row r="355" ht="22.5" customHeight="1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261"/>
      <c r="P355" s="142"/>
      <c r="Q355" s="262"/>
      <c r="R355" s="263"/>
      <c r="S355" s="263"/>
      <c r="T355" s="142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  <c r="AL355" s="142"/>
    </row>
    <row r="356" ht="22.5" customHeight="1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261"/>
      <c r="P356" s="142"/>
      <c r="Q356" s="262"/>
      <c r="R356" s="263"/>
      <c r="S356" s="263"/>
      <c r="T356" s="142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  <c r="AL356" s="142"/>
    </row>
    <row r="357" ht="22.5" customHeight="1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261"/>
      <c r="P357" s="142"/>
      <c r="Q357" s="262"/>
      <c r="R357" s="263"/>
      <c r="S357" s="263"/>
      <c r="T357" s="142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  <c r="AL357" s="142"/>
    </row>
    <row r="358" ht="22.5" customHeight="1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261"/>
      <c r="P358" s="142"/>
      <c r="Q358" s="262"/>
      <c r="R358" s="263"/>
      <c r="S358" s="263"/>
      <c r="T358" s="1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  <c r="AL358" s="142"/>
    </row>
    <row r="359" ht="22.5" customHeight="1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261"/>
      <c r="P359" s="142"/>
      <c r="Q359" s="262"/>
      <c r="R359" s="263"/>
      <c r="S359" s="263"/>
      <c r="T359" s="142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  <c r="AL359" s="142"/>
    </row>
    <row r="360" ht="22.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261"/>
      <c r="P360" s="142"/>
      <c r="Q360" s="262"/>
      <c r="R360" s="263"/>
      <c r="S360" s="263"/>
      <c r="T360" s="142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  <c r="AL360" s="142"/>
    </row>
    <row r="361" ht="22.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261"/>
      <c r="P361" s="142"/>
      <c r="Q361" s="262"/>
      <c r="R361" s="263"/>
      <c r="S361" s="263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  <c r="AL361" s="142"/>
    </row>
    <row r="362" ht="22.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261"/>
      <c r="P362" s="142"/>
      <c r="Q362" s="262"/>
      <c r="R362" s="263"/>
      <c r="S362" s="263"/>
      <c r="T362" s="142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  <c r="AL362" s="142"/>
    </row>
    <row r="363" ht="22.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261"/>
      <c r="P363" s="142"/>
      <c r="Q363" s="262"/>
      <c r="R363" s="263"/>
      <c r="S363" s="263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</row>
    <row r="364" ht="22.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261"/>
      <c r="P364" s="142"/>
      <c r="Q364" s="262"/>
      <c r="R364" s="263"/>
      <c r="S364" s="263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</row>
    <row r="365" ht="22.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261"/>
      <c r="P365" s="142"/>
      <c r="Q365" s="262"/>
      <c r="R365" s="263"/>
      <c r="S365" s="263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  <c r="AL365" s="142"/>
    </row>
    <row r="366" ht="22.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261"/>
      <c r="P366" s="142"/>
      <c r="Q366" s="262"/>
      <c r="R366" s="263"/>
      <c r="S366" s="263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2"/>
      <c r="AI366" s="142"/>
      <c r="AJ366" s="142"/>
      <c r="AK366" s="142"/>
      <c r="AL366" s="142"/>
    </row>
    <row r="367" ht="22.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261"/>
      <c r="P367" s="142"/>
      <c r="Q367" s="262"/>
      <c r="R367" s="263"/>
      <c r="S367" s="263"/>
      <c r="T367" s="142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2"/>
      <c r="AI367" s="142"/>
      <c r="AJ367" s="142"/>
      <c r="AK367" s="142"/>
      <c r="AL367" s="142"/>
    </row>
    <row r="368" ht="22.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261"/>
      <c r="P368" s="142"/>
      <c r="Q368" s="262"/>
      <c r="R368" s="263"/>
      <c r="S368" s="263"/>
      <c r="T368" s="142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2"/>
      <c r="AI368" s="142"/>
      <c r="AJ368" s="142"/>
      <c r="AK368" s="142"/>
      <c r="AL368" s="142"/>
    </row>
    <row r="369" ht="22.5" customHeight="1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261"/>
      <c r="P369" s="142"/>
      <c r="Q369" s="262"/>
      <c r="R369" s="263"/>
      <c r="S369" s="263"/>
      <c r="T369" s="142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2"/>
      <c r="AI369" s="142"/>
      <c r="AJ369" s="142"/>
      <c r="AK369" s="142"/>
      <c r="AL369" s="142"/>
    </row>
    <row r="370" ht="22.5" customHeight="1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261"/>
      <c r="P370" s="142"/>
      <c r="Q370" s="262"/>
      <c r="R370" s="263"/>
      <c r="S370" s="263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2"/>
      <c r="AI370" s="142"/>
      <c r="AJ370" s="142"/>
      <c r="AK370" s="142"/>
      <c r="AL370" s="142"/>
    </row>
    <row r="371" ht="22.5" customHeight="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261"/>
      <c r="P371" s="142"/>
      <c r="Q371" s="262"/>
      <c r="R371" s="263"/>
      <c r="S371" s="263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2"/>
      <c r="AI371" s="142"/>
      <c r="AJ371" s="142"/>
      <c r="AK371" s="142"/>
      <c r="AL371" s="142"/>
    </row>
    <row r="372" ht="22.5" customHeight="1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261"/>
      <c r="P372" s="142"/>
      <c r="Q372" s="262"/>
      <c r="R372" s="263"/>
      <c r="S372" s="263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2"/>
      <c r="AI372" s="142"/>
      <c r="AJ372" s="142"/>
      <c r="AK372" s="142"/>
      <c r="AL372" s="142"/>
    </row>
    <row r="373" ht="22.5" customHeight="1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261"/>
      <c r="P373" s="142"/>
      <c r="Q373" s="262"/>
      <c r="R373" s="263"/>
      <c r="S373" s="263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2"/>
      <c r="AI373" s="142"/>
      <c r="AJ373" s="142"/>
      <c r="AK373" s="142"/>
      <c r="AL373" s="142"/>
    </row>
    <row r="374" ht="22.5" customHeight="1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261"/>
      <c r="P374" s="142"/>
      <c r="Q374" s="262"/>
      <c r="R374" s="263"/>
      <c r="S374" s="263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2"/>
      <c r="AI374" s="142"/>
      <c r="AJ374" s="142"/>
      <c r="AK374" s="142"/>
      <c r="AL374" s="142"/>
    </row>
    <row r="375" ht="22.5" customHeight="1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261"/>
      <c r="P375" s="142"/>
      <c r="Q375" s="262"/>
      <c r="R375" s="263"/>
      <c r="S375" s="263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2"/>
      <c r="AI375" s="142"/>
      <c r="AJ375" s="142"/>
      <c r="AK375" s="142"/>
      <c r="AL375" s="142"/>
    </row>
    <row r="376" ht="22.5" customHeight="1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261"/>
      <c r="P376" s="142"/>
      <c r="Q376" s="262"/>
      <c r="R376" s="263"/>
      <c r="S376" s="263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2"/>
      <c r="AI376" s="142"/>
      <c r="AJ376" s="142"/>
      <c r="AK376" s="142"/>
      <c r="AL376" s="142"/>
    </row>
    <row r="377" ht="22.5" customHeight="1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261"/>
      <c r="P377" s="142"/>
      <c r="Q377" s="262"/>
      <c r="R377" s="263"/>
      <c r="S377" s="263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2"/>
      <c r="AI377" s="142"/>
      <c r="AJ377" s="142"/>
      <c r="AK377" s="142"/>
      <c r="AL377" s="142"/>
    </row>
    <row r="378" ht="22.5" customHeight="1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261"/>
      <c r="P378" s="142"/>
      <c r="Q378" s="262"/>
      <c r="R378" s="263"/>
      <c r="S378" s="263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  <c r="AL378" s="142"/>
    </row>
    <row r="379" ht="22.5" customHeight="1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261"/>
      <c r="P379" s="142"/>
      <c r="Q379" s="262"/>
      <c r="R379" s="263"/>
      <c r="S379" s="263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2"/>
      <c r="AI379" s="142"/>
      <c r="AJ379" s="142"/>
      <c r="AK379" s="142"/>
      <c r="AL379" s="142"/>
    </row>
    <row r="380" ht="22.5" customHeight="1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261"/>
      <c r="P380" s="142"/>
      <c r="Q380" s="262"/>
      <c r="R380" s="263"/>
      <c r="S380" s="263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2"/>
      <c r="AI380" s="142"/>
      <c r="AJ380" s="142"/>
      <c r="AK380" s="142"/>
      <c r="AL380" s="142"/>
    </row>
    <row r="381" ht="22.5" customHeight="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261"/>
      <c r="P381" s="142"/>
      <c r="Q381" s="262"/>
      <c r="R381" s="263"/>
      <c r="S381" s="263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2"/>
      <c r="AI381" s="142"/>
      <c r="AJ381" s="142"/>
      <c r="AK381" s="142"/>
      <c r="AL381" s="142"/>
    </row>
    <row r="382" ht="22.5" customHeight="1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261"/>
      <c r="P382" s="142"/>
      <c r="Q382" s="262"/>
      <c r="R382" s="263"/>
      <c r="S382" s="263"/>
      <c r="T382" s="142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2"/>
      <c r="AI382" s="142"/>
      <c r="AJ382" s="142"/>
      <c r="AK382" s="142"/>
      <c r="AL382" s="142"/>
    </row>
    <row r="383" ht="22.5" customHeight="1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261"/>
      <c r="P383" s="142"/>
      <c r="Q383" s="262"/>
      <c r="R383" s="263"/>
      <c r="S383" s="263"/>
      <c r="T383" s="142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2"/>
      <c r="AI383" s="142"/>
      <c r="AJ383" s="142"/>
      <c r="AK383" s="142"/>
      <c r="AL383" s="142"/>
    </row>
    <row r="384" ht="22.5" customHeight="1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261"/>
      <c r="P384" s="142"/>
      <c r="Q384" s="262"/>
      <c r="R384" s="263"/>
      <c r="S384" s="263"/>
      <c r="T384" s="142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2"/>
      <c r="AI384" s="142"/>
      <c r="AJ384" s="142"/>
      <c r="AK384" s="142"/>
      <c r="AL384" s="142"/>
    </row>
    <row r="385" ht="22.5" customHeight="1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261"/>
      <c r="P385" s="142"/>
      <c r="Q385" s="262"/>
      <c r="R385" s="263"/>
      <c r="S385" s="263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2"/>
      <c r="AI385" s="142"/>
      <c r="AJ385" s="142"/>
      <c r="AK385" s="142"/>
      <c r="AL385" s="142"/>
    </row>
    <row r="386" ht="22.5" customHeight="1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261"/>
      <c r="P386" s="142"/>
      <c r="Q386" s="262"/>
      <c r="R386" s="263"/>
      <c r="S386" s="263"/>
      <c r="T386" s="142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2"/>
      <c r="AI386" s="142"/>
      <c r="AJ386" s="142"/>
      <c r="AK386" s="142"/>
      <c r="AL386" s="142"/>
    </row>
    <row r="387" ht="22.5" customHeight="1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261"/>
      <c r="P387" s="142"/>
      <c r="Q387" s="262"/>
      <c r="R387" s="263"/>
      <c r="S387" s="263"/>
      <c r="T387" s="142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2"/>
      <c r="AI387" s="142"/>
      <c r="AJ387" s="142"/>
      <c r="AK387" s="142"/>
      <c r="AL387" s="142"/>
    </row>
    <row r="388" ht="22.5" customHeight="1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261"/>
      <c r="P388" s="142"/>
      <c r="Q388" s="262"/>
      <c r="R388" s="263"/>
      <c r="S388" s="263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2"/>
      <c r="AI388" s="142"/>
      <c r="AJ388" s="142"/>
      <c r="AK388" s="142"/>
      <c r="AL388" s="142"/>
    </row>
    <row r="389" ht="22.5" customHeight="1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261"/>
      <c r="P389" s="142"/>
      <c r="Q389" s="262"/>
      <c r="R389" s="263"/>
      <c r="S389" s="263"/>
      <c r="T389" s="142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2"/>
      <c r="AI389" s="142"/>
      <c r="AJ389" s="142"/>
      <c r="AK389" s="142"/>
      <c r="AL389" s="142"/>
    </row>
    <row r="390" ht="22.5" customHeight="1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261"/>
      <c r="P390" s="142"/>
      <c r="Q390" s="262"/>
      <c r="R390" s="263"/>
      <c r="S390" s="263"/>
      <c r="T390" s="142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2"/>
      <c r="AI390" s="142"/>
      <c r="AJ390" s="142"/>
      <c r="AK390" s="142"/>
      <c r="AL390" s="142"/>
    </row>
    <row r="391" ht="22.5" customHeight="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261"/>
      <c r="P391" s="142"/>
      <c r="Q391" s="262"/>
      <c r="R391" s="263"/>
      <c r="S391" s="263"/>
      <c r="T391" s="142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2"/>
      <c r="AI391" s="142"/>
      <c r="AJ391" s="142"/>
      <c r="AK391" s="142"/>
      <c r="AL391" s="142"/>
    </row>
    <row r="392" ht="22.5" customHeight="1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261"/>
      <c r="P392" s="142"/>
      <c r="Q392" s="262"/>
      <c r="R392" s="263"/>
      <c r="S392" s="263"/>
      <c r="T392" s="142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2"/>
      <c r="AI392" s="142"/>
      <c r="AJ392" s="142"/>
      <c r="AK392" s="142"/>
      <c r="AL392" s="142"/>
    </row>
    <row r="393" ht="22.5" customHeight="1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261"/>
      <c r="P393" s="142"/>
      <c r="Q393" s="262"/>
      <c r="R393" s="263"/>
      <c r="S393" s="263"/>
      <c r="T393" s="142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2"/>
      <c r="AI393" s="142"/>
      <c r="AJ393" s="142"/>
      <c r="AK393" s="142"/>
      <c r="AL393" s="142"/>
    </row>
    <row r="394" ht="22.5" customHeight="1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261"/>
      <c r="P394" s="142"/>
      <c r="Q394" s="262"/>
      <c r="R394" s="263"/>
      <c r="S394" s="263"/>
      <c r="T394" s="142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2"/>
      <c r="AI394" s="142"/>
      <c r="AJ394" s="142"/>
      <c r="AK394" s="142"/>
      <c r="AL394" s="142"/>
    </row>
    <row r="395" ht="22.5" customHeight="1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261"/>
      <c r="P395" s="142"/>
      <c r="Q395" s="262"/>
      <c r="R395" s="263"/>
      <c r="S395" s="263"/>
      <c r="T395" s="142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2"/>
      <c r="AI395" s="142"/>
      <c r="AJ395" s="142"/>
      <c r="AK395" s="142"/>
      <c r="AL395" s="142"/>
    </row>
    <row r="396" ht="22.5" customHeight="1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261"/>
      <c r="P396" s="142"/>
      <c r="Q396" s="262"/>
      <c r="R396" s="263"/>
      <c r="S396" s="263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  <c r="AL396" s="142"/>
    </row>
    <row r="397" ht="22.5" customHeight="1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261"/>
      <c r="P397" s="142"/>
      <c r="Q397" s="262"/>
      <c r="R397" s="263"/>
      <c r="S397" s="263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2"/>
      <c r="AI397" s="142"/>
      <c r="AJ397" s="142"/>
      <c r="AK397" s="142"/>
      <c r="AL397" s="142"/>
    </row>
    <row r="398" ht="22.5" customHeight="1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261"/>
      <c r="P398" s="142"/>
      <c r="Q398" s="262"/>
      <c r="R398" s="263"/>
      <c r="S398" s="263"/>
      <c r="T398" s="142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2"/>
      <c r="AI398" s="142"/>
      <c r="AJ398" s="142"/>
      <c r="AK398" s="142"/>
      <c r="AL398" s="142"/>
    </row>
    <row r="399" ht="22.5" customHeight="1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261"/>
      <c r="P399" s="142"/>
      <c r="Q399" s="262"/>
      <c r="R399" s="263"/>
      <c r="S399" s="263"/>
      <c r="T399" s="142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2"/>
      <c r="AI399" s="142"/>
      <c r="AJ399" s="142"/>
      <c r="AK399" s="142"/>
      <c r="AL399" s="142"/>
    </row>
    <row r="400" ht="22.5" customHeight="1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261"/>
      <c r="P400" s="142"/>
      <c r="Q400" s="262"/>
      <c r="R400" s="263"/>
      <c r="S400" s="263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2"/>
      <c r="AI400" s="142"/>
      <c r="AJ400" s="142"/>
      <c r="AK400" s="142"/>
      <c r="AL400" s="142"/>
    </row>
    <row r="401" ht="22.5" customHeight="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261"/>
      <c r="P401" s="142"/>
      <c r="Q401" s="262"/>
      <c r="R401" s="263"/>
      <c r="S401" s="263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2"/>
      <c r="AI401" s="142"/>
      <c r="AJ401" s="142"/>
      <c r="AK401" s="142"/>
      <c r="AL401" s="142"/>
    </row>
    <row r="402" ht="22.5" customHeight="1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261"/>
      <c r="P402" s="142"/>
      <c r="Q402" s="262"/>
      <c r="R402" s="263"/>
      <c r="S402" s="263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2"/>
      <c r="AI402" s="142"/>
      <c r="AJ402" s="142"/>
      <c r="AK402" s="142"/>
      <c r="AL402" s="142"/>
    </row>
    <row r="403" ht="22.5" customHeight="1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261"/>
      <c r="P403" s="142"/>
      <c r="Q403" s="262"/>
      <c r="R403" s="263"/>
      <c r="S403" s="263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2"/>
      <c r="AI403" s="142"/>
      <c r="AJ403" s="142"/>
      <c r="AK403" s="142"/>
      <c r="AL403" s="142"/>
    </row>
    <row r="404" ht="22.5" customHeight="1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261"/>
      <c r="P404" s="142"/>
      <c r="Q404" s="262"/>
      <c r="R404" s="263"/>
      <c r="S404" s="263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2"/>
      <c r="AI404" s="142"/>
      <c r="AJ404" s="142"/>
      <c r="AK404" s="142"/>
      <c r="AL404" s="142"/>
    </row>
    <row r="405" ht="22.5" customHeight="1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261"/>
      <c r="P405" s="142"/>
      <c r="Q405" s="262"/>
      <c r="R405" s="263"/>
      <c r="S405" s="263"/>
      <c r="T405" s="142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2"/>
      <c r="AI405" s="142"/>
      <c r="AJ405" s="142"/>
      <c r="AK405" s="142"/>
      <c r="AL405" s="142"/>
    </row>
    <row r="406" ht="22.5" customHeight="1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261"/>
      <c r="P406" s="142"/>
      <c r="Q406" s="262"/>
      <c r="R406" s="263"/>
      <c r="S406" s="263"/>
      <c r="T406" s="142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2"/>
      <c r="AI406" s="142"/>
      <c r="AJ406" s="142"/>
      <c r="AK406" s="142"/>
      <c r="AL406" s="142"/>
    </row>
    <row r="407" ht="22.5" customHeight="1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261"/>
      <c r="P407" s="142"/>
      <c r="Q407" s="262"/>
      <c r="R407" s="263"/>
      <c r="S407" s="263"/>
      <c r="T407" s="142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2"/>
      <c r="AI407" s="142"/>
      <c r="AJ407" s="142"/>
      <c r="AK407" s="142"/>
      <c r="AL407" s="142"/>
    </row>
    <row r="408" ht="22.5" customHeight="1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261"/>
      <c r="P408" s="142"/>
      <c r="Q408" s="262"/>
      <c r="R408" s="263"/>
      <c r="S408" s="263"/>
      <c r="T408" s="142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2"/>
      <c r="AI408" s="142"/>
      <c r="AJ408" s="142"/>
      <c r="AK408" s="142"/>
      <c r="AL408" s="142"/>
    </row>
    <row r="409" ht="22.5" customHeight="1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261"/>
      <c r="P409" s="142"/>
      <c r="Q409" s="262"/>
      <c r="R409" s="263"/>
      <c r="S409" s="263"/>
      <c r="T409" s="142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2"/>
      <c r="AI409" s="142"/>
      <c r="AJ409" s="142"/>
      <c r="AK409" s="142"/>
      <c r="AL409" s="142"/>
    </row>
    <row r="410" ht="22.5" customHeight="1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261"/>
      <c r="P410" s="142"/>
      <c r="Q410" s="262"/>
      <c r="R410" s="263"/>
      <c r="S410" s="263"/>
      <c r="T410" s="142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2"/>
      <c r="AI410" s="142"/>
      <c r="AJ410" s="142"/>
      <c r="AK410" s="142"/>
      <c r="AL410" s="142"/>
    </row>
    <row r="411" ht="22.5" customHeight="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261"/>
      <c r="P411" s="142"/>
      <c r="Q411" s="262"/>
      <c r="R411" s="263"/>
      <c r="S411" s="263"/>
      <c r="T411" s="142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2"/>
      <c r="AI411" s="142"/>
      <c r="AJ411" s="142"/>
      <c r="AK411" s="142"/>
      <c r="AL411" s="142"/>
    </row>
    <row r="412" ht="22.5" customHeight="1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261"/>
      <c r="P412" s="142"/>
      <c r="Q412" s="262"/>
      <c r="R412" s="263"/>
      <c r="S412" s="263"/>
      <c r="T412" s="142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2"/>
      <c r="AI412" s="142"/>
      <c r="AJ412" s="142"/>
      <c r="AK412" s="142"/>
      <c r="AL412" s="142"/>
    </row>
    <row r="413" ht="22.5" customHeight="1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261"/>
      <c r="P413" s="142"/>
      <c r="Q413" s="262"/>
      <c r="R413" s="263"/>
      <c r="S413" s="263"/>
      <c r="T413" s="142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2"/>
      <c r="AI413" s="142"/>
      <c r="AJ413" s="142"/>
      <c r="AK413" s="142"/>
      <c r="AL413" s="142"/>
    </row>
    <row r="414" ht="22.5" customHeight="1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261"/>
      <c r="P414" s="142"/>
      <c r="Q414" s="262"/>
      <c r="R414" s="263"/>
      <c r="S414" s="263"/>
      <c r="T414" s="142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2"/>
      <c r="AI414" s="142"/>
      <c r="AJ414" s="142"/>
      <c r="AK414" s="142"/>
      <c r="AL414" s="142"/>
    </row>
    <row r="415" ht="22.5" customHeight="1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261"/>
      <c r="P415" s="142"/>
      <c r="Q415" s="262"/>
      <c r="R415" s="263"/>
      <c r="S415" s="263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2"/>
      <c r="AI415" s="142"/>
      <c r="AJ415" s="142"/>
      <c r="AK415" s="142"/>
      <c r="AL415" s="142"/>
    </row>
    <row r="416" ht="22.5" customHeight="1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261"/>
      <c r="P416" s="142"/>
      <c r="Q416" s="262"/>
      <c r="R416" s="263"/>
      <c r="S416" s="263"/>
      <c r="T416" s="142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2"/>
      <c r="AI416" s="142"/>
      <c r="AJ416" s="142"/>
      <c r="AK416" s="142"/>
      <c r="AL416" s="142"/>
    </row>
    <row r="417" ht="22.5" customHeight="1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261"/>
      <c r="P417" s="142"/>
      <c r="Q417" s="262"/>
      <c r="R417" s="263"/>
      <c r="S417" s="263"/>
      <c r="T417" s="142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2"/>
      <c r="AI417" s="142"/>
      <c r="AJ417" s="142"/>
      <c r="AK417" s="142"/>
      <c r="AL417" s="142"/>
    </row>
    <row r="418" ht="22.5" customHeight="1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261"/>
      <c r="P418" s="142"/>
      <c r="Q418" s="262"/>
      <c r="R418" s="263"/>
      <c r="S418" s="263"/>
      <c r="T418" s="142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2"/>
      <c r="AI418" s="142"/>
      <c r="AJ418" s="142"/>
      <c r="AK418" s="142"/>
      <c r="AL418" s="142"/>
    </row>
    <row r="419" ht="22.5" customHeight="1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261"/>
      <c r="P419" s="142"/>
      <c r="Q419" s="262"/>
      <c r="R419" s="263"/>
      <c r="S419" s="263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2"/>
      <c r="AI419" s="142"/>
      <c r="AJ419" s="142"/>
      <c r="AK419" s="142"/>
      <c r="AL419" s="142"/>
    </row>
    <row r="420" ht="22.5" customHeight="1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261"/>
      <c r="P420" s="142"/>
      <c r="Q420" s="262"/>
      <c r="R420" s="263"/>
      <c r="S420" s="263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2"/>
      <c r="AI420" s="142"/>
      <c r="AJ420" s="142"/>
      <c r="AK420" s="142"/>
      <c r="AL420" s="142"/>
    </row>
    <row r="421" ht="22.5" customHeight="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261"/>
      <c r="P421" s="142"/>
      <c r="Q421" s="262"/>
      <c r="R421" s="263"/>
      <c r="S421" s="263"/>
      <c r="T421" s="142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2"/>
      <c r="AI421" s="142"/>
      <c r="AJ421" s="142"/>
      <c r="AK421" s="142"/>
      <c r="AL421" s="142"/>
    </row>
    <row r="422" ht="22.5" customHeight="1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261"/>
      <c r="P422" s="142"/>
      <c r="Q422" s="262"/>
      <c r="R422" s="263"/>
      <c r="S422" s="263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  <c r="AL422" s="142"/>
    </row>
    <row r="423" ht="22.5" customHeight="1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261"/>
      <c r="P423" s="142"/>
      <c r="Q423" s="262"/>
      <c r="R423" s="263"/>
      <c r="S423" s="263"/>
      <c r="T423" s="142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2"/>
      <c r="AI423" s="142"/>
      <c r="AJ423" s="142"/>
      <c r="AK423" s="142"/>
      <c r="AL423" s="142"/>
    </row>
    <row r="424" ht="22.5" customHeight="1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261"/>
      <c r="P424" s="142"/>
      <c r="Q424" s="262"/>
      <c r="R424" s="263"/>
      <c r="S424" s="263"/>
      <c r="T424" s="142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2"/>
      <c r="AI424" s="142"/>
      <c r="AJ424" s="142"/>
      <c r="AK424" s="142"/>
      <c r="AL424" s="142"/>
    </row>
    <row r="425" ht="22.5" customHeight="1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261"/>
      <c r="P425" s="142"/>
      <c r="Q425" s="262"/>
      <c r="R425" s="263"/>
      <c r="S425" s="263"/>
      <c r="T425" s="142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2"/>
      <c r="AI425" s="142"/>
      <c r="AJ425" s="142"/>
      <c r="AK425" s="142"/>
      <c r="AL425" s="142"/>
    </row>
    <row r="426" ht="22.5" customHeight="1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261"/>
      <c r="P426" s="142"/>
      <c r="Q426" s="262"/>
      <c r="R426" s="263"/>
      <c r="S426" s="263"/>
      <c r="T426" s="142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2"/>
      <c r="AI426" s="142"/>
      <c r="AJ426" s="142"/>
      <c r="AK426" s="142"/>
      <c r="AL426" s="142"/>
    </row>
    <row r="427" ht="22.5" customHeight="1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261"/>
      <c r="P427" s="142"/>
      <c r="Q427" s="262"/>
      <c r="R427" s="263"/>
      <c r="S427" s="263"/>
      <c r="T427" s="142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2"/>
      <c r="AI427" s="142"/>
      <c r="AJ427" s="142"/>
      <c r="AK427" s="142"/>
      <c r="AL427" s="142"/>
    </row>
    <row r="428" ht="22.5" customHeight="1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261"/>
      <c r="P428" s="142"/>
      <c r="Q428" s="262"/>
      <c r="R428" s="263"/>
      <c r="S428" s="263"/>
      <c r="T428" s="142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2"/>
      <c r="AI428" s="142"/>
      <c r="AJ428" s="142"/>
      <c r="AK428" s="142"/>
      <c r="AL428" s="142"/>
    </row>
    <row r="429" ht="22.5" customHeight="1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261"/>
      <c r="P429" s="142"/>
      <c r="Q429" s="262"/>
      <c r="R429" s="263"/>
      <c r="S429" s="263"/>
      <c r="T429" s="142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2"/>
      <c r="AI429" s="142"/>
      <c r="AJ429" s="142"/>
      <c r="AK429" s="142"/>
      <c r="AL429" s="142"/>
    </row>
    <row r="430" ht="22.5" customHeight="1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261"/>
      <c r="P430" s="142"/>
      <c r="Q430" s="262"/>
      <c r="R430" s="263"/>
      <c r="S430" s="263"/>
      <c r="T430" s="142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2"/>
      <c r="AI430" s="142"/>
      <c r="AJ430" s="142"/>
      <c r="AK430" s="142"/>
      <c r="AL430" s="142"/>
    </row>
    <row r="431" ht="22.5" customHeight="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261"/>
      <c r="P431" s="142"/>
      <c r="Q431" s="262"/>
      <c r="R431" s="263"/>
      <c r="S431" s="263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2"/>
      <c r="AI431" s="142"/>
      <c r="AJ431" s="142"/>
      <c r="AK431" s="142"/>
      <c r="AL431" s="142"/>
    </row>
    <row r="432" ht="22.5" customHeight="1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261"/>
      <c r="P432" s="142"/>
      <c r="Q432" s="262"/>
      <c r="R432" s="263"/>
      <c r="S432" s="263"/>
      <c r="T432" s="142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2"/>
      <c r="AI432" s="142"/>
      <c r="AJ432" s="142"/>
      <c r="AK432" s="142"/>
      <c r="AL432" s="142"/>
    </row>
    <row r="433" ht="22.5" customHeight="1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261"/>
      <c r="P433" s="142"/>
      <c r="Q433" s="262"/>
      <c r="R433" s="263"/>
      <c r="S433" s="263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2"/>
      <c r="AI433" s="142"/>
      <c r="AJ433" s="142"/>
      <c r="AK433" s="142"/>
      <c r="AL433" s="142"/>
    </row>
    <row r="434" ht="22.5" customHeight="1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261"/>
      <c r="P434" s="142"/>
      <c r="Q434" s="262"/>
      <c r="R434" s="263"/>
      <c r="S434" s="263"/>
      <c r="T434" s="142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2"/>
      <c r="AI434" s="142"/>
      <c r="AJ434" s="142"/>
      <c r="AK434" s="142"/>
      <c r="AL434" s="142"/>
    </row>
    <row r="435" ht="22.5" customHeight="1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261"/>
      <c r="P435" s="142"/>
      <c r="Q435" s="262"/>
      <c r="R435" s="263"/>
      <c r="S435" s="263"/>
      <c r="T435" s="142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2"/>
      <c r="AI435" s="142"/>
      <c r="AJ435" s="142"/>
      <c r="AK435" s="142"/>
      <c r="AL435" s="142"/>
    </row>
    <row r="436" ht="22.5" customHeight="1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261"/>
      <c r="P436" s="142"/>
      <c r="Q436" s="262"/>
      <c r="R436" s="263"/>
      <c r="S436" s="263"/>
      <c r="T436" s="142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2"/>
      <c r="AI436" s="142"/>
      <c r="AJ436" s="142"/>
      <c r="AK436" s="142"/>
      <c r="AL436" s="142"/>
    </row>
    <row r="437" ht="22.5" customHeight="1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261"/>
      <c r="P437" s="142"/>
      <c r="Q437" s="262"/>
      <c r="R437" s="263"/>
      <c r="S437" s="263"/>
      <c r="T437" s="142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2"/>
      <c r="AI437" s="142"/>
      <c r="AJ437" s="142"/>
      <c r="AK437" s="142"/>
      <c r="AL437" s="142"/>
    </row>
    <row r="438" ht="22.5" customHeight="1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261"/>
      <c r="P438" s="142"/>
      <c r="Q438" s="262"/>
      <c r="R438" s="263"/>
      <c r="S438" s="263"/>
      <c r="T438" s="142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2"/>
      <c r="AI438" s="142"/>
      <c r="AJ438" s="142"/>
      <c r="AK438" s="142"/>
      <c r="AL438" s="142"/>
    </row>
    <row r="439" ht="22.5" customHeight="1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261"/>
      <c r="P439" s="142"/>
      <c r="Q439" s="262"/>
      <c r="R439" s="263"/>
      <c r="S439" s="263"/>
      <c r="T439" s="142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2"/>
      <c r="AI439" s="142"/>
      <c r="AJ439" s="142"/>
      <c r="AK439" s="142"/>
      <c r="AL439" s="142"/>
    </row>
    <row r="440" ht="22.5" customHeight="1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261"/>
      <c r="P440" s="142"/>
      <c r="Q440" s="262"/>
      <c r="R440" s="263"/>
      <c r="S440" s="263"/>
      <c r="T440" s="142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2"/>
      <c r="AI440" s="142"/>
      <c r="AJ440" s="142"/>
      <c r="AK440" s="142"/>
      <c r="AL440" s="142"/>
    </row>
    <row r="441" ht="22.5" customHeight="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261"/>
      <c r="P441" s="142"/>
      <c r="Q441" s="262"/>
      <c r="R441" s="263"/>
      <c r="S441" s="263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2"/>
      <c r="AI441" s="142"/>
      <c r="AJ441" s="142"/>
      <c r="AK441" s="142"/>
      <c r="AL441" s="142"/>
    </row>
    <row r="442" ht="22.5" customHeight="1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261"/>
      <c r="P442" s="142"/>
      <c r="Q442" s="262"/>
      <c r="R442" s="263"/>
      <c r="S442" s="263"/>
      <c r="T442" s="142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2"/>
      <c r="AI442" s="142"/>
      <c r="AJ442" s="142"/>
      <c r="AK442" s="142"/>
      <c r="AL442" s="142"/>
    </row>
    <row r="443" ht="22.5" customHeight="1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261"/>
      <c r="P443" s="142"/>
      <c r="Q443" s="262"/>
      <c r="R443" s="263"/>
      <c r="S443" s="263"/>
      <c r="T443" s="142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2"/>
      <c r="AI443" s="142"/>
      <c r="AJ443" s="142"/>
      <c r="AK443" s="142"/>
      <c r="AL443" s="142"/>
    </row>
    <row r="444" ht="22.5" customHeight="1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261"/>
      <c r="P444" s="142"/>
      <c r="Q444" s="262"/>
      <c r="R444" s="263"/>
      <c r="S444" s="263"/>
      <c r="T444" s="142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2"/>
      <c r="AI444" s="142"/>
      <c r="AJ444" s="142"/>
      <c r="AK444" s="142"/>
      <c r="AL444" s="142"/>
    </row>
    <row r="445" ht="22.5" customHeight="1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261"/>
      <c r="P445" s="142"/>
      <c r="Q445" s="262"/>
      <c r="R445" s="263"/>
      <c r="S445" s="263"/>
      <c r="T445" s="142"/>
      <c r="U445" s="142"/>
      <c r="V445" s="142"/>
      <c r="W445" s="142"/>
      <c r="X445" s="142"/>
      <c r="Y445" s="142"/>
      <c r="Z445" s="142"/>
      <c r="AA445" s="142"/>
      <c r="AB445" s="142"/>
      <c r="AC445" s="142"/>
      <c r="AD445" s="142"/>
      <c r="AE445" s="142"/>
      <c r="AF445" s="142"/>
      <c r="AG445" s="142"/>
      <c r="AH445" s="142"/>
      <c r="AI445" s="142"/>
      <c r="AJ445" s="142"/>
      <c r="AK445" s="142"/>
      <c r="AL445" s="142"/>
    </row>
    <row r="446" ht="22.5" customHeight="1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261"/>
      <c r="P446" s="142"/>
      <c r="Q446" s="262"/>
      <c r="R446" s="263"/>
      <c r="S446" s="263"/>
      <c r="T446" s="142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2"/>
      <c r="AI446" s="142"/>
      <c r="AJ446" s="142"/>
      <c r="AK446" s="142"/>
      <c r="AL446" s="142"/>
    </row>
    <row r="447" ht="22.5" customHeight="1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261"/>
      <c r="P447" s="142"/>
      <c r="Q447" s="262"/>
      <c r="R447" s="263"/>
      <c r="S447" s="263"/>
      <c r="T447" s="142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2"/>
      <c r="AI447" s="142"/>
      <c r="AJ447" s="142"/>
      <c r="AK447" s="142"/>
      <c r="AL447" s="142"/>
    </row>
    <row r="448" ht="22.5" customHeight="1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261"/>
      <c r="P448" s="142"/>
      <c r="Q448" s="262"/>
      <c r="R448" s="263"/>
      <c r="S448" s="263"/>
      <c r="T448" s="142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2"/>
      <c r="AI448" s="142"/>
      <c r="AJ448" s="142"/>
      <c r="AK448" s="142"/>
      <c r="AL448" s="142"/>
    </row>
    <row r="449" ht="22.5" customHeight="1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261"/>
      <c r="P449" s="142"/>
      <c r="Q449" s="262"/>
      <c r="R449" s="263"/>
      <c r="S449" s="263"/>
      <c r="T449" s="142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2"/>
      <c r="AI449" s="142"/>
      <c r="AJ449" s="142"/>
      <c r="AK449" s="142"/>
      <c r="AL449" s="142"/>
    </row>
    <row r="450" ht="22.5" customHeight="1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261"/>
      <c r="P450" s="142"/>
      <c r="Q450" s="262"/>
      <c r="R450" s="263"/>
      <c r="S450" s="263"/>
      <c r="T450" s="142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2"/>
      <c r="AI450" s="142"/>
      <c r="AJ450" s="142"/>
      <c r="AK450" s="142"/>
      <c r="AL450" s="142"/>
    </row>
    <row r="451" ht="22.5" customHeight="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261"/>
      <c r="P451" s="142"/>
      <c r="Q451" s="262"/>
      <c r="R451" s="263"/>
      <c r="S451" s="263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2"/>
      <c r="AK451" s="142"/>
      <c r="AL451" s="142"/>
    </row>
    <row r="452" ht="22.5" customHeight="1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261"/>
      <c r="P452" s="142"/>
      <c r="Q452" s="262"/>
      <c r="R452" s="263"/>
      <c r="S452" s="263"/>
      <c r="T452" s="142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2"/>
      <c r="AI452" s="142"/>
      <c r="AJ452" s="142"/>
      <c r="AK452" s="142"/>
      <c r="AL452" s="142"/>
    </row>
    <row r="453" ht="22.5" customHeight="1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261"/>
      <c r="P453" s="142"/>
      <c r="Q453" s="262"/>
      <c r="R453" s="263"/>
      <c r="S453" s="263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2"/>
      <c r="AI453" s="142"/>
      <c r="AJ453" s="142"/>
      <c r="AK453" s="142"/>
      <c r="AL453" s="142"/>
    </row>
    <row r="454" ht="22.5" customHeight="1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261"/>
      <c r="P454" s="142"/>
      <c r="Q454" s="262"/>
      <c r="R454" s="263"/>
      <c r="S454" s="263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2"/>
      <c r="AI454" s="142"/>
      <c r="AJ454" s="142"/>
      <c r="AK454" s="142"/>
      <c r="AL454" s="142"/>
    </row>
    <row r="455" ht="22.5" customHeight="1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261"/>
      <c r="P455" s="142"/>
      <c r="Q455" s="262"/>
      <c r="R455" s="263"/>
      <c r="S455" s="263"/>
      <c r="T455" s="142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2"/>
      <c r="AI455" s="142"/>
      <c r="AJ455" s="142"/>
      <c r="AK455" s="142"/>
      <c r="AL455" s="142"/>
    </row>
    <row r="456" ht="22.5" customHeight="1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261"/>
      <c r="P456" s="142"/>
      <c r="Q456" s="262"/>
      <c r="R456" s="263"/>
      <c r="S456" s="263"/>
      <c r="T456" s="142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2"/>
      <c r="AI456" s="142"/>
      <c r="AJ456" s="142"/>
      <c r="AK456" s="142"/>
      <c r="AL456" s="142"/>
    </row>
    <row r="457" ht="22.5" customHeight="1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261"/>
      <c r="P457" s="142"/>
      <c r="Q457" s="262"/>
      <c r="R457" s="263"/>
      <c r="S457" s="263"/>
      <c r="T457" s="142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2"/>
      <c r="AI457" s="142"/>
      <c r="AJ457" s="142"/>
      <c r="AK457" s="142"/>
      <c r="AL457" s="142"/>
    </row>
    <row r="458" ht="22.5" customHeight="1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261"/>
      <c r="P458" s="142"/>
      <c r="Q458" s="262"/>
      <c r="R458" s="263"/>
      <c r="S458" s="263"/>
      <c r="T458" s="142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2"/>
      <c r="AI458" s="142"/>
      <c r="AJ458" s="142"/>
      <c r="AK458" s="142"/>
      <c r="AL458" s="142"/>
    </row>
    <row r="459" ht="22.5" customHeight="1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261"/>
      <c r="P459" s="142"/>
      <c r="Q459" s="262"/>
      <c r="R459" s="263"/>
      <c r="S459" s="263"/>
      <c r="T459" s="142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2"/>
      <c r="AI459" s="142"/>
      <c r="AJ459" s="142"/>
      <c r="AK459" s="142"/>
      <c r="AL459" s="142"/>
    </row>
    <row r="460" ht="22.5" customHeight="1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261"/>
      <c r="P460" s="142"/>
      <c r="Q460" s="262"/>
      <c r="R460" s="263"/>
      <c r="S460" s="263"/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</row>
    <row r="461" ht="22.5" customHeight="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261"/>
      <c r="P461" s="142"/>
      <c r="Q461" s="262"/>
      <c r="R461" s="263"/>
      <c r="S461" s="263"/>
      <c r="T461" s="142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2"/>
      <c r="AI461" s="142"/>
      <c r="AJ461" s="142"/>
      <c r="AK461" s="142"/>
      <c r="AL461" s="142"/>
    </row>
    <row r="462" ht="22.5" customHeight="1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261"/>
      <c r="P462" s="142"/>
      <c r="Q462" s="262"/>
      <c r="R462" s="263"/>
      <c r="S462" s="263"/>
      <c r="T462" s="142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</row>
    <row r="463" ht="22.5" customHeight="1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261"/>
      <c r="P463" s="142"/>
      <c r="Q463" s="262"/>
      <c r="R463" s="263"/>
      <c r="S463" s="263"/>
      <c r="T463" s="142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2"/>
      <c r="AI463" s="142"/>
      <c r="AJ463" s="142"/>
      <c r="AK463" s="142"/>
      <c r="AL463" s="142"/>
    </row>
    <row r="464" ht="22.5" customHeight="1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261"/>
      <c r="P464" s="142"/>
      <c r="Q464" s="262"/>
      <c r="R464" s="263"/>
      <c r="S464" s="263"/>
      <c r="T464" s="142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2"/>
      <c r="AI464" s="142"/>
      <c r="AJ464" s="142"/>
      <c r="AK464" s="142"/>
      <c r="AL464" s="142"/>
    </row>
    <row r="465" ht="22.5" customHeight="1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261"/>
      <c r="P465" s="142"/>
      <c r="Q465" s="262"/>
      <c r="R465" s="263"/>
      <c r="S465" s="263"/>
      <c r="T465" s="142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2"/>
      <c r="AI465" s="142"/>
      <c r="AJ465" s="142"/>
      <c r="AK465" s="142"/>
      <c r="AL465" s="142"/>
    </row>
    <row r="466" ht="22.5" customHeight="1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261"/>
      <c r="P466" s="142"/>
      <c r="Q466" s="262"/>
      <c r="R466" s="263"/>
      <c r="S466" s="263"/>
      <c r="T466" s="142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2"/>
      <c r="AI466" s="142"/>
      <c r="AJ466" s="142"/>
      <c r="AK466" s="142"/>
      <c r="AL466" s="142"/>
    </row>
    <row r="467" ht="22.5" customHeight="1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261"/>
      <c r="P467" s="142"/>
      <c r="Q467" s="262"/>
      <c r="R467" s="263"/>
      <c r="S467" s="263"/>
      <c r="T467" s="142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2"/>
      <c r="AI467" s="142"/>
      <c r="AJ467" s="142"/>
      <c r="AK467" s="142"/>
      <c r="AL467" s="142"/>
    </row>
    <row r="468" ht="22.5" customHeight="1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261"/>
      <c r="P468" s="142"/>
      <c r="Q468" s="262"/>
      <c r="R468" s="263"/>
      <c r="S468" s="263"/>
      <c r="T468" s="142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2"/>
      <c r="AI468" s="142"/>
      <c r="AJ468" s="142"/>
      <c r="AK468" s="142"/>
      <c r="AL468" s="142"/>
    </row>
    <row r="469" ht="22.5" customHeight="1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261"/>
      <c r="P469" s="142"/>
      <c r="Q469" s="262"/>
      <c r="R469" s="263"/>
      <c r="S469" s="263"/>
      <c r="T469" s="142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2"/>
      <c r="AI469" s="142"/>
      <c r="AJ469" s="142"/>
      <c r="AK469" s="142"/>
      <c r="AL469" s="142"/>
    </row>
    <row r="470" ht="22.5" customHeight="1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261"/>
      <c r="P470" s="142"/>
      <c r="Q470" s="262"/>
      <c r="R470" s="263"/>
      <c r="S470" s="263"/>
      <c r="T470" s="142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2"/>
      <c r="AI470" s="142"/>
      <c r="AJ470" s="142"/>
      <c r="AK470" s="142"/>
      <c r="AL470" s="142"/>
    </row>
    <row r="471" ht="22.5" customHeight="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261"/>
      <c r="P471" s="142"/>
      <c r="Q471" s="262"/>
      <c r="R471" s="263"/>
      <c r="S471" s="263"/>
      <c r="T471" s="142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2"/>
      <c r="AI471" s="142"/>
      <c r="AJ471" s="142"/>
      <c r="AK471" s="142"/>
      <c r="AL471" s="142"/>
    </row>
    <row r="472" ht="22.5" customHeight="1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261"/>
      <c r="P472" s="142"/>
      <c r="Q472" s="262"/>
      <c r="R472" s="263"/>
      <c r="S472" s="263"/>
      <c r="T472" s="142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2"/>
      <c r="AI472" s="142"/>
      <c r="AJ472" s="142"/>
      <c r="AK472" s="142"/>
      <c r="AL472" s="142"/>
    </row>
    <row r="473" ht="22.5" customHeight="1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261"/>
      <c r="P473" s="142"/>
      <c r="Q473" s="262"/>
      <c r="R473" s="263"/>
      <c r="S473" s="263"/>
      <c r="T473" s="142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2"/>
      <c r="AI473" s="142"/>
      <c r="AJ473" s="142"/>
      <c r="AK473" s="142"/>
      <c r="AL473" s="142"/>
    </row>
    <row r="474" ht="22.5" customHeight="1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261"/>
      <c r="P474" s="142"/>
      <c r="Q474" s="262"/>
      <c r="R474" s="263"/>
      <c r="S474" s="263"/>
      <c r="T474" s="142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2"/>
      <c r="AI474" s="142"/>
      <c r="AJ474" s="142"/>
      <c r="AK474" s="142"/>
      <c r="AL474" s="142"/>
    </row>
    <row r="475" ht="22.5" customHeight="1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261"/>
      <c r="P475" s="142"/>
      <c r="Q475" s="262"/>
      <c r="R475" s="263"/>
      <c r="S475" s="263"/>
      <c r="T475" s="142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2"/>
      <c r="AI475" s="142"/>
      <c r="AJ475" s="142"/>
      <c r="AK475" s="142"/>
      <c r="AL475" s="142"/>
    </row>
    <row r="476" ht="22.5" customHeight="1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261"/>
      <c r="P476" s="142"/>
      <c r="Q476" s="262"/>
      <c r="R476" s="263"/>
      <c r="S476" s="263"/>
      <c r="T476" s="142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2"/>
      <c r="AI476" s="142"/>
      <c r="AJ476" s="142"/>
      <c r="AK476" s="142"/>
      <c r="AL476" s="142"/>
    </row>
    <row r="477" ht="22.5" customHeight="1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261"/>
      <c r="P477" s="142"/>
      <c r="Q477" s="262"/>
      <c r="R477" s="263"/>
      <c r="S477" s="263"/>
      <c r="T477" s="142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2"/>
      <c r="AI477" s="142"/>
      <c r="AJ477" s="142"/>
      <c r="AK477" s="142"/>
      <c r="AL477" s="142"/>
    </row>
    <row r="478" ht="22.5" customHeight="1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261"/>
      <c r="P478" s="142"/>
      <c r="Q478" s="262"/>
      <c r="R478" s="263"/>
      <c r="S478" s="263"/>
      <c r="T478" s="142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2"/>
      <c r="AI478" s="142"/>
      <c r="AJ478" s="142"/>
      <c r="AK478" s="142"/>
      <c r="AL478" s="142"/>
    </row>
    <row r="479" ht="22.5" customHeight="1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261"/>
      <c r="P479" s="142"/>
      <c r="Q479" s="262"/>
      <c r="R479" s="263"/>
      <c r="S479" s="263"/>
      <c r="T479" s="142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2"/>
      <c r="AI479" s="142"/>
      <c r="AJ479" s="142"/>
      <c r="AK479" s="142"/>
      <c r="AL479" s="142"/>
    </row>
    <row r="480" ht="22.5" customHeight="1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261"/>
      <c r="P480" s="142"/>
      <c r="Q480" s="262"/>
      <c r="R480" s="263"/>
      <c r="S480" s="263"/>
      <c r="T480" s="142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2"/>
      <c r="AI480" s="142"/>
      <c r="AJ480" s="142"/>
      <c r="AK480" s="142"/>
      <c r="AL480" s="142"/>
    </row>
    <row r="481" ht="22.5" customHeight="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261"/>
      <c r="P481" s="142"/>
      <c r="Q481" s="262"/>
      <c r="R481" s="263"/>
      <c r="S481" s="263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2"/>
      <c r="AL481" s="142"/>
    </row>
    <row r="482" ht="22.5" customHeight="1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261"/>
      <c r="P482" s="142"/>
      <c r="Q482" s="262"/>
      <c r="R482" s="263"/>
      <c r="S482" s="263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  <c r="AL482" s="142"/>
    </row>
    <row r="483" ht="22.5" customHeight="1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261"/>
      <c r="P483" s="142"/>
      <c r="Q483" s="262"/>
      <c r="R483" s="263"/>
      <c r="S483" s="263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42"/>
      <c r="AK483" s="142"/>
      <c r="AL483" s="142"/>
    </row>
    <row r="484" ht="22.5" customHeight="1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261"/>
      <c r="P484" s="142"/>
      <c r="Q484" s="262"/>
      <c r="R484" s="263"/>
      <c r="S484" s="263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42"/>
      <c r="AK484" s="142"/>
      <c r="AL484" s="142"/>
    </row>
    <row r="485" ht="22.5" customHeight="1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261"/>
      <c r="P485" s="142"/>
      <c r="Q485" s="262"/>
      <c r="R485" s="263"/>
      <c r="S485" s="263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42"/>
      <c r="AK485" s="142"/>
      <c r="AL485" s="142"/>
    </row>
    <row r="486" ht="22.5" customHeight="1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261"/>
      <c r="P486" s="142"/>
      <c r="Q486" s="262"/>
      <c r="R486" s="263"/>
      <c r="S486" s="263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42"/>
      <c r="AK486" s="142"/>
      <c r="AL486" s="142"/>
    </row>
    <row r="487" ht="22.5" customHeight="1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261"/>
      <c r="P487" s="142"/>
      <c r="Q487" s="262"/>
      <c r="R487" s="263"/>
      <c r="S487" s="263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42"/>
      <c r="AK487" s="142"/>
      <c r="AL487" s="142"/>
    </row>
    <row r="488" ht="22.5" customHeight="1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261"/>
      <c r="P488" s="142"/>
      <c r="Q488" s="262"/>
      <c r="R488" s="263"/>
      <c r="S488" s="263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42"/>
      <c r="AK488" s="142"/>
      <c r="AL488" s="142"/>
    </row>
    <row r="489" ht="22.5" customHeight="1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261"/>
      <c r="P489" s="142"/>
      <c r="Q489" s="262"/>
      <c r="R489" s="263"/>
      <c r="S489" s="263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42"/>
      <c r="AK489" s="142"/>
      <c r="AL489" s="142"/>
    </row>
    <row r="490" ht="22.5" customHeight="1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261"/>
      <c r="P490" s="142"/>
      <c r="Q490" s="262"/>
      <c r="R490" s="263"/>
      <c r="S490" s="263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42"/>
      <c r="AK490" s="142"/>
      <c r="AL490" s="142"/>
    </row>
    <row r="491" ht="22.5" customHeight="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261"/>
      <c r="P491" s="142"/>
      <c r="Q491" s="262"/>
      <c r="R491" s="263"/>
      <c r="S491" s="263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42"/>
      <c r="AK491" s="142"/>
      <c r="AL491" s="142"/>
    </row>
    <row r="492" ht="22.5" customHeight="1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261"/>
      <c r="P492" s="142"/>
      <c r="Q492" s="262"/>
      <c r="R492" s="263"/>
      <c r="S492" s="263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42"/>
      <c r="AK492" s="142"/>
      <c r="AL492" s="142"/>
    </row>
    <row r="493" ht="22.5" customHeight="1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261"/>
      <c r="P493" s="142"/>
      <c r="Q493" s="262"/>
      <c r="R493" s="263"/>
      <c r="S493" s="263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42"/>
      <c r="AK493" s="142"/>
      <c r="AL493" s="142"/>
    </row>
    <row r="494" ht="22.5" customHeight="1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261"/>
      <c r="P494" s="142"/>
      <c r="Q494" s="262"/>
      <c r="R494" s="263"/>
      <c r="S494" s="263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42"/>
      <c r="AK494" s="142"/>
      <c r="AL494" s="142"/>
    </row>
    <row r="495" ht="22.5" customHeight="1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261"/>
      <c r="P495" s="142"/>
      <c r="Q495" s="262"/>
      <c r="R495" s="263"/>
      <c r="S495" s="263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42"/>
      <c r="AK495" s="142"/>
      <c r="AL495" s="142"/>
    </row>
    <row r="496" ht="22.5" customHeight="1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261"/>
      <c r="P496" s="142"/>
      <c r="Q496" s="262"/>
      <c r="R496" s="263"/>
      <c r="S496" s="263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42"/>
      <c r="AK496" s="142"/>
      <c r="AL496" s="142"/>
    </row>
    <row r="497" ht="22.5" customHeight="1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261"/>
      <c r="P497" s="142"/>
      <c r="Q497" s="262"/>
      <c r="R497" s="263"/>
      <c r="S497" s="263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42"/>
      <c r="AK497" s="142"/>
      <c r="AL497" s="142"/>
    </row>
    <row r="498" ht="22.5" customHeight="1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261"/>
      <c r="P498" s="142"/>
      <c r="Q498" s="262"/>
      <c r="R498" s="263"/>
      <c r="S498" s="263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42"/>
      <c r="AK498" s="142"/>
      <c r="AL498" s="142"/>
    </row>
    <row r="499" ht="22.5" customHeight="1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261"/>
      <c r="P499" s="142"/>
      <c r="Q499" s="262"/>
      <c r="R499" s="263"/>
      <c r="S499" s="263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42"/>
      <c r="AK499" s="142"/>
      <c r="AL499" s="142"/>
    </row>
    <row r="500" ht="22.5" customHeight="1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261"/>
      <c r="P500" s="142"/>
      <c r="Q500" s="262"/>
      <c r="R500" s="263"/>
      <c r="S500" s="263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42"/>
      <c r="AK500" s="142"/>
      <c r="AL500" s="142"/>
    </row>
    <row r="501" ht="22.5" customHeight="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261"/>
      <c r="P501" s="142"/>
      <c r="Q501" s="262"/>
      <c r="R501" s="263"/>
      <c r="S501" s="263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42"/>
      <c r="AK501" s="142"/>
      <c r="AL501" s="142"/>
    </row>
    <row r="502" ht="22.5" customHeight="1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261"/>
      <c r="P502" s="142"/>
      <c r="Q502" s="262"/>
      <c r="R502" s="263"/>
      <c r="S502" s="263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2"/>
      <c r="AJ502" s="142"/>
      <c r="AK502" s="142"/>
      <c r="AL502" s="142"/>
    </row>
    <row r="503" ht="22.5" customHeight="1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261"/>
      <c r="P503" s="142"/>
      <c r="Q503" s="262"/>
      <c r="R503" s="263"/>
      <c r="S503" s="263"/>
      <c r="T503" s="142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2"/>
      <c r="AI503" s="142"/>
      <c r="AJ503" s="142"/>
      <c r="AK503" s="142"/>
      <c r="AL503" s="142"/>
    </row>
    <row r="504" ht="22.5" customHeight="1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261"/>
      <c r="P504" s="142"/>
      <c r="Q504" s="262"/>
      <c r="R504" s="263"/>
      <c r="S504" s="263"/>
      <c r="T504" s="142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42"/>
      <c r="AG504" s="142"/>
      <c r="AH504" s="142"/>
      <c r="AI504" s="142"/>
      <c r="AJ504" s="142"/>
      <c r="AK504" s="142"/>
      <c r="AL504" s="142"/>
    </row>
    <row r="505" ht="22.5" customHeight="1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261"/>
      <c r="P505" s="142"/>
      <c r="Q505" s="262"/>
      <c r="R505" s="263"/>
      <c r="S505" s="263"/>
      <c r="T505" s="142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2"/>
      <c r="AI505" s="142"/>
      <c r="AJ505" s="142"/>
      <c r="AK505" s="142"/>
      <c r="AL505" s="142"/>
    </row>
    <row r="506" ht="22.5" customHeight="1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261"/>
      <c r="P506" s="142"/>
      <c r="Q506" s="262"/>
      <c r="R506" s="263"/>
      <c r="S506" s="263"/>
      <c r="T506" s="142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2"/>
      <c r="AG506" s="142"/>
      <c r="AH506" s="142"/>
      <c r="AI506" s="142"/>
      <c r="AJ506" s="142"/>
      <c r="AK506" s="142"/>
      <c r="AL506" s="142"/>
    </row>
    <row r="507" ht="22.5" customHeight="1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261"/>
      <c r="P507" s="142"/>
      <c r="Q507" s="262"/>
      <c r="R507" s="263"/>
      <c r="S507" s="263"/>
      <c r="T507" s="142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2"/>
      <c r="AI507" s="142"/>
      <c r="AJ507" s="142"/>
      <c r="AK507" s="142"/>
      <c r="AL507" s="142"/>
    </row>
    <row r="508" ht="22.5" customHeight="1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261"/>
      <c r="P508" s="142"/>
      <c r="Q508" s="262"/>
      <c r="R508" s="263"/>
      <c r="S508" s="263"/>
      <c r="T508" s="142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2"/>
      <c r="AI508" s="142"/>
      <c r="AJ508" s="142"/>
      <c r="AK508" s="142"/>
      <c r="AL508" s="142"/>
    </row>
    <row r="509" ht="22.5" customHeight="1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261"/>
      <c r="P509" s="142"/>
      <c r="Q509" s="262"/>
      <c r="R509" s="263"/>
      <c r="S509" s="263"/>
      <c r="T509" s="142"/>
      <c r="U509" s="142"/>
      <c r="V509" s="142"/>
      <c r="W509" s="142"/>
      <c r="X509" s="142"/>
      <c r="Y509" s="142"/>
      <c r="Z509" s="142"/>
      <c r="AA509" s="142"/>
      <c r="AB509" s="142"/>
      <c r="AC509" s="142"/>
      <c r="AD509" s="142"/>
      <c r="AE509" s="142"/>
      <c r="AF509" s="142"/>
      <c r="AG509" s="142"/>
      <c r="AH509" s="142"/>
      <c r="AI509" s="142"/>
      <c r="AJ509" s="142"/>
      <c r="AK509" s="142"/>
      <c r="AL509" s="142"/>
    </row>
    <row r="510" ht="22.5" customHeight="1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261"/>
      <c r="P510" s="142"/>
      <c r="Q510" s="262"/>
      <c r="R510" s="263"/>
      <c r="S510" s="263"/>
      <c r="T510" s="142"/>
      <c r="U510" s="142"/>
      <c r="V510" s="142"/>
      <c r="W510" s="142"/>
      <c r="X510" s="142"/>
      <c r="Y510" s="142"/>
      <c r="Z510" s="142"/>
      <c r="AA510" s="142"/>
      <c r="AB510" s="142"/>
      <c r="AC510" s="142"/>
      <c r="AD510" s="142"/>
      <c r="AE510" s="142"/>
      <c r="AF510" s="142"/>
      <c r="AG510" s="142"/>
      <c r="AH510" s="142"/>
      <c r="AI510" s="142"/>
      <c r="AJ510" s="142"/>
      <c r="AK510" s="142"/>
      <c r="AL510" s="142"/>
    </row>
    <row r="511" ht="22.5" customHeight="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261"/>
      <c r="P511" s="142"/>
      <c r="Q511" s="262"/>
      <c r="R511" s="263"/>
      <c r="S511" s="263"/>
      <c r="T511" s="142"/>
      <c r="U511" s="142"/>
      <c r="V511" s="142"/>
      <c r="W511" s="142"/>
      <c r="X511" s="142"/>
      <c r="Y511" s="142"/>
      <c r="Z511" s="142"/>
      <c r="AA511" s="142"/>
      <c r="AB511" s="142"/>
      <c r="AC511" s="142"/>
      <c r="AD511" s="142"/>
      <c r="AE511" s="142"/>
      <c r="AF511" s="142"/>
      <c r="AG511" s="142"/>
      <c r="AH511" s="142"/>
      <c r="AI511" s="142"/>
      <c r="AJ511" s="142"/>
      <c r="AK511" s="142"/>
      <c r="AL511" s="142"/>
    </row>
    <row r="512" ht="22.5" customHeight="1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261"/>
      <c r="P512" s="142"/>
      <c r="Q512" s="262"/>
      <c r="R512" s="263"/>
      <c r="S512" s="263"/>
      <c r="T512" s="142"/>
      <c r="U512" s="142"/>
      <c r="V512" s="142"/>
      <c r="W512" s="142"/>
      <c r="X512" s="142"/>
      <c r="Y512" s="142"/>
      <c r="Z512" s="142"/>
      <c r="AA512" s="142"/>
      <c r="AB512" s="142"/>
      <c r="AC512" s="142"/>
      <c r="AD512" s="142"/>
      <c r="AE512" s="142"/>
      <c r="AF512" s="142"/>
      <c r="AG512" s="142"/>
      <c r="AH512" s="142"/>
      <c r="AI512" s="142"/>
      <c r="AJ512" s="142"/>
      <c r="AK512" s="142"/>
      <c r="AL512" s="142"/>
    </row>
    <row r="513" ht="22.5" customHeight="1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261"/>
      <c r="P513" s="142"/>
      <c r="Q513" s="262"/>
      <c r="R513" s="263"/>
      <c r="S513" s="263"/>
      <c r="T513" s="142"/>
      <c r="U513" s="142"/>
      <c r="V513" s="142"/>
      <c r="W513" s="142"/>
      <c r="X513" s="142"/>
      <c r="Y513" s="142"/>
      <c r="Z513" s="142"/>
      <c r="AA513" s="142"/>
      <c r="AB513" s="142"/>
      <c r="AC513" s="142"/>
      <c r="AD513" s="142"/>
      <c r="AE513" s="142"/>
      <c r="AF513" s="142"/>
      <c r="AG513" s="142"/>
      <c r="AH513" s="142"/>
      <c r="AI513" s="142"/>
      <c r="AJ513" s="142"/>
      <c r="AK513" s="142"/>
      <c r="AL513" s="142"/>
    </row>
    <row r="514" ht="22.5" customHeight="1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261"/>
      <c r="P514" s="142"/>
      <c r="Q514" s="262"/>
      <c r="R514" s="263"/>
      <c r="S514" s="263"/>
      <c r="T514" s="142"/>
      <c r="U514" s="142"/>
      <c r="V514" s="142"/>
      <c r="W514" s="142"/>
      <c r="X514" s="142"/>
      <c r="Y514" s="142"/>
      <c r="Z514" s="142"/>
      <c r="AA514" s="142"/>
      <c r="AB514" s="142"/>
      <c r="AC514" s="142"/>
      <c r="AD514" s="142"/>
      <c r="AE514" s="142"/>
      <c r="AF514" s="142"/>
      <c r="AG514" s="142"/>
      <c r="AH514" s="142"/>
      <c r="AI514" s="142"/>
      <c r="AJ514" s="142"/>
      <c r="AK514" s="142"/>
      <c r="AL514" s="142"/>
    </row>
    <row r="515" ht="22.5" customHeight="1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261"/>
      <c r="P515" s="142"/>
      <c r="Q515" s="262"/>
      <c r="R515" s="263"/>
      <c r="S515" s="263"/>
      <c r="T515" s="142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  <c r="AE515" s="142"/>
      <c r="AF515" s="142"/>
      <c r="AG515" s="142"/>
      <c r="AH515" s="142"/>
      <c r="AI515" s="142"/>
      <c r="AJ515" s="142"/>
      <c r="AK515" s="142"/>
      <c r="AL515" s="142"/>
    </row>
    <row r="516" ht="22.5" customHeight="1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261"/>
      <c r="P516" s="142"/>
      <c r="Q516" s="262"/>
      <c r="R516" s="263"/>
      <c r="S516" s="263"/>
      <c r="T516" s="142"/>
      <c r="U516" s="142"/>
      <c r="V516" s="142"/>
      <c r="W516" s="142"/>
      <c r="X516" s="142"/>
      <c r="Y516" s="142"/>
      <c r="Z516" s="142"/>
      <c r="AA516" s="142"/>
      <c r="AB516" s="142"/>
      <c r="AC516" s="142"/>
      <c r="AD516" s="142"/>
      <c r="AE516" s="142"/>
      <c r="AF516" s="142"/>
      <c r="AG516" s="142"/>
      <c r="AH516" s="142"/>
      <c r="AI516" s="142"/>
      <c r="AJ516" s="142"/>
      <c r="AK516" s="142"/>
      <c r="AL516" s="142"/>
    </row>
    <row r="517" ht="22.5" customHeight="1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261"/>
      <c r="P517" s="142"/>
      <c r="Q517" s="262"/>
      <c r="R517" s="263"/>
      <c r="S517" s="263"/>
      <c r="T517" s="142"/>
      <c r="U517" s="142"/>
      <c r="V517" s="142"/>
      <c r="W517" s="142"/>
      <c r="X517" s="142"/>
      <c r="Y517" s="142"/>
      <c r="Z517" s="142"/>
      <c r="AA517" s="142"/>
      <c r="AB517" s="142"/>
      <c r="AC517" s="142"/>
      <c r="AD517" s="142"/>
      <c r="AE517" s="142"/>
      <c r="AF517" s="142"/>
      <c r="AG517" s="142"/>
      <c r="AH517" s="142"/>
      <c r="AI517" s="142"/>
      <c r="AJ517" s="142"/>
      <c r="AK517" s="142"/>
      <c r="AL517" s="142"/>
    </row>
    <row r="518" ht="22.5" customHeight="1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261"/>
      <c r="P518" s="142"/>
      <c r="Q518" s="262"/>
      <c r="R518" s="263"/>
      <c r="S518" s="263"/>
      <c r="T518" s="142"/>
      <c r="U518" s="142"/>
      <c r="V518" s="142"/>
      <c r="W518" s="142"/>
      <c r="X518" s="142"/>
      <c r="Y518" s="142"/>
      <c r="Z518" s="142"/>
      <c r="AA518" s="142"/>
      <c r="AB518" s="142"/>
      <c r="AC518" s="142"/>
      <c r="AD518" s="142"/>
      <c r="AE518" s="142"/>
      <c r="AF518" s="142"/>
      <c r="AG518" s="142"/>
      <c r="AH518" s="142"/>
      <c r="AI518" s="142"/>
      <c r="AJ518" s="142"/>
      <c r="AK518" s="142"/>
      <c r="AL518" s="142"/>
    </row>
    <row r="519" ht="22.5" customHeight="1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261"/>
      <c r="P519" s="142"/>
      <c r="Q519" s="262"/>
      <c r="R519" s="263"/>
      <c r="S519" s="263"/>
      <c r="T519" s="142"/>
      <c r="U519" s="142"/>
      <c r="V519" s="142"/>
      <c r="W519" s="142"/>
      <c r="X519" s="142"/>
      <c r="Y519" s="142"/>
      <c r="Z519" s="142"/>
      <c r="AA519" s="142"/>
      <c r="AB519" s="142"/>
      <c r="AC519" s="142"/>
      <c r="AD519" s="142"/>
      <c r="AE519" s="142"/>
      <c r="AF519" s="142"/>
      <c r="AG519" s="142"/>
      <c r="AH519" s="142"/>
      <c r="AI519" s="142"/>
      <c r="AJ519" s="142"/>
      <c r="AK519" s="142"/>
      <c r="AL519" s="142"/>
    </row>
    <row r="520" ht="22.5" customHeight="1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261"/>
      <c r="P520" s="142"/>
      <c r="Q520" s="262"/>
      <c r="R520" s="263"/>
      <c r="S520" s="263"/>
      <c r="T520" s="142"/>
      <c r="U520" s="142"/>
      <c r="V520" s="142"/>
      <c r="W520" s="142"/>
      <c r="X520" s="142"/>
      <c r="Y520" s="142"/>
      <c r="Z520" s="142"/>
      <c r="AA520" s="142"/>
      <c r="AB520" s="142"/>
      <c r="AC520" s="142"/>
      <c r="AD520" s="142"/>
      <c r="AE520" s="142"/>
      <c r="AF520" s="142"/>
      <c r="AG520" s="142"/>
      <c r="AH520" s="142"/>
      <c r="AI520" s="142"/>
      <c r="AJ520" s="142"/>
      <c r="AK520" s="142"/>
      <c r="AL520" s="142"/>
    </row>
    <row r="521" ht="22.5" customHeight="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261"/>
      <c r="P521" s="142"/>
      <c r="Q521" s="262"/>
      <c r="R521" s="263"/>
      <c r="S521" s="263"/>
      <c r="T521" s="142"/>
      <c r="U521" s="142"/>
      <c r="V521" s="142"/>
      <c r="W521" s="142"/>
      <c r="X521" s="142"/>
      <c r="Y521" s="142"/>
      <c r="Z521" s="142"/>
      <c r="AA521" s="142"/>
      <c r="AB521" s="142"/>
      <c r="AC521" s="142"/>
      <c r="AD521" s="142"/>
      <c r="AE521" s="142"/>
      <c r="AF521" s="142"/>
      <c r="AG521" s="142"/>
      <c r="AH521" s="142"/>
      <c r="AI521" s="142"/>
      <c r="AJ521" s="142"/>
      <c r="AK521" s="142"/>
      <c r="AL521" s="142"/>
    </row>
    <row r="522" ht="22.5" customHeight="1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261"/>
      <c r="P522" s="142"/>
      <c r="Q522" s="262"/>
      <c r="R522" s="263"/>
      <c r="S522" s="263"/>
      <c r="T522" s="142"/>
      <c r="U522" s="142"/>
      <c r="V522" s="142"/>
      <c r="W522" s="142"/>
      <c r="X522" s="142"/>
      <c r="Y522" s="142"/>
      <c r="Z522" s="142"/>
      <c r="AA522" s="142"/>
      <c r="AB522" s="142"/>
      <c r="AC522" s="142"/>
      <c r="AD522" s="142"/>
      <c r="AE522" s="142"/>
      <c r="AF522" s="142"/>
      <c r="AG522" s="142"/>
      <c r="AH522" s="142"/>
      <c r="AI522" s="142"/>
      <c r="AJ522" s="142"/>
      <c r="AK522" s="142"/>
      <c r="AL522" s="142"/>
    </row>
    <row r="523" ht="22.5" customHeight="1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261"/>
      <c r="P523" s="142"/>
      <c r="Q523" s="262"/>
      <c r="R523" s="263"/>
      <c r="S523" s="263"/>
      <c r="T523" s="142"/>
      <c r="U523" s="142"/>
      <c r="V523" s="142"/>
      <c r="W523" s="142"/>
      <c r="X523" s="142"/>
      <c r="Y523" s="142"/>
      <c r="Z523" s="142"/>
      <c r="AA523" s="142"/>
      <c r="AB523" s="142"/>
      <c r="AC523" s="142"/>
      <c r="AD523" s="142"/>
      <c r="AE523" s="142"/>
      <c r="AF523" s="142"/>
      <c r="AG523" s="142"/>
      <c r="AH523" s="142"/>
      <c r="AI523" s="142"/>
      <c r="AJ523" s="142"/>
      <c r="AK523" s="142"/>
      <c r="AL523" s="142"/>
    </row>
    <row r="524" ht="22.5" customHeight="1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261"/>
      <c r="P524" s="142"/>
      <c r="Q524" s="262"/>
      <c r="R524" s="263"/>
      <c r="S524" s="263"/>
      <c r="T524" s="142"/>
      <c r="U524" s="142"/>
      <c r="V524" s="142"/>
      <c r="W524" s="142"/>
      <c r="X524" s="142"/>
      <c r="Y524" s="142"/>
      <c r="Z524" s="142"/>
      <c r="AA524" s="142"/>
      <c r="AB524" s="142"/>
      <c r="AC524" s="142"/>
      <c r="AD524" s="142"/>
      <c r="AE524" s="142"/>
      <c r="AF524" s="142"/>
      <c r="AG524" s="142"/>
      <c r="AH524" s="142"/>
      <c r="AI524" s="142"/>
      <c r="AJ524" s="142"/>
      <c r="AK524" s="142"/>
      <c r="AL524" s="142"/>
    </row>
    <row r="525" ht="22.5" customHeight="1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261"/>
      <c r="P525" s="142"/>
      <c r="Q525" s="262"/>
      <c r="R525" s="263"/>
      <c r="S525" s="263"/>
      <c r="T525" s="142"/>
      <c r="U525" s="142"/>
      <c r="V525" s="142"/>
      <c r="W525" s="142"/>
      <c r="X525" s="142"/>
      <c r="Y525" s="142"/>
      <c r="Z525" s="142"/>
      <c r="AA525" s="142"/>
      <c r="AB525" s="142"/>
      <c r="AC525" s="142"/>
      <c r="AD525" s="142"/>
      <c r="AE525" s="142"/>
      <c r="AF525" s="142"/>
      <c r="AG525" s="142"/>
      <c r="AH525" s="142"/>
      <c r="AI525" s="142"/>
      <c r="AJ525" s="142"/>
      <c r="AK525" s="142"/>
      <c r="AL525" s="142"/>
    </row>
    <row r="526" ht="22.5" customHeight="1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261"/>
      <c r="P526" s="142"/>
      <c r="Q526" s="262"/>
      <c r="R526" s="263"/>
      <c r="S526" s="263"/>
      <c r="T526" s="142"/>
      <c r="U526" s="142"/>
      <c r="V526" s="142"/>
      <c r="W526" s="142"/>
      <c r="X526" s="142"/>
      <c r="Y526" s="142"/>
      <c r="Z526" s="142"/>
      <c r="AA526" s="142"/>
      <c r="AB526" s="142"/>
      <c r="AC526" s="142"/>
      <c r="AD526" s="142"/>
      <c r="AE526" s="142"/>
      <c r="AF526" s="142"/>
      <c r="AG526" s="142"/>
      <c r="AH526" s="142"/>
      <c r="AI526" s="142"/>
      <c r="AJ526" s="142"/>
      <c r="AK526" s="142"/>
      <c r="AL526" s="142"/>
    </row>
    <row r="527" ht="22.5" customHeight="1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261"/>
      <c r="P527" s="142"/>
      <c r="Q527" s="262"/>
      <c r="R527" s="263"/>
      <c r="S527" s="263"/>
      <c r="T527" s="142"/>
      <c r="U527" s="142"/>
      <c r="V527" s="142"/>
      <c r="W527" s="142"/>
      <c r="X527" s="142"/>
      <c r="Y527" s="142"/>
      <c r="Z527" s="142"/>
      <c r="AA527" s="142"/>
      <c r="AB527" s="142"/>
      <c r="AC527" s="142"/>
      <c r="AD527" s="142"/>
      <c r="AE527" s="142"/>
      <c r="AF527" s="142"/>
      <c r="AG527" s="142"/>
      <c r="AH527" s="142"/>
      <c r="AI527" s="142"/>
      <c r="AJ527" s="142"/>
      <c r="AK527" s="142"/>
      <c r="AL527" s="142"/>
    </row>
    <row r="528" ht="22.5" customHeight="1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261"/>
      <c r="P528" s="142"/>
      <c r="Q528" s="262"/>
      <c r="R528" s="263"/>
      <c r="S528" s="263"/>
      <c r="T528" s="142"/>
      <c r="U528" s="142"/>
      <c r="V528" s="142"/>
      <c r="W528" s="142"/>
      <c r="X528" s="142"/>
      <c r="Y528" s="142"/>
      <c r="Z528" s="142"/>
      <c r="AA528" s="142"/>
      <c r="AB528" s="142"/>
      <c r="AC528" s="142"/>
      <c r="AD528" s="142"/>
      <c r="AE528" s="142"/>
      <c r="AF528" s="142"/>
      <c r="AG528" s="142"/>
      <c r="AH528" s="142"/>
      <c r="AI528" s="142"/>
      <c r="AJ528" s="142"/>
      <c r="AK528" s="142"/>
      <c r="AL528" s="142"/>
    </row>
    <row r="529" ht="22.5" customHeight="1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261"/>
      <c r="P529" s="142"/>
      <c r="Q529" s="262"/>
      <c r="R529" s="263"/>
      <c r="S529" s="263"/>
      <c r="T529" s="142"/>
      <c r="U529" s="142"/>
      <c r="V529" s="142"/>
      <c r="W529" s="142"/>
      <c r="X529" s="142"/>
      <c r="Y529" s="142"/>
      <c r="Z529" s="142"/>
      <c r="AA529" s="142"/>
      <c r="AB529" s="142"/>
      <c r="AC529" s="142"/>
      <c r="AD529" s="142"/>
      <c r="AE529" s="142"/>
      <c r="AF529" s="142"/>
      <c r="AG529" s="142"/>
      <c r="AH529" s="142"/>
      <c r="AI529" s="142"/>
      <c r="AJ529" s="142"/>
      <c r="AK529" s="142"/>
      <c r="AL529" s="142"/>
    </row>
    <row r="530" ht="22.5" customHeight="1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261"/>
      <c r="P530" s="142"/>
      <c r="Q530" s="262"/>
      <c r="R530" s="263"/>
      <c r="S530" s="263"/>
      <c r="T530" s="142"/>
      <c r="U530" s="142"/>
      <c r="V530" s="142"/>
      <c r="W530" s="142"/>
      <c r="X530" s="142"/>
      <c r="Y530" s="142"/>
      <c r="Z530" s="142"/>
      <c r="AA530" s="142"/>
      <c r="AB530" s="142"/>
      <c r="AC530" s="142"/>
      <c r="AD530" s="142"/>
      <c r="AE530" s="142"/>
      <c r="AF530" s="142"/>
      <c r="AG530" s="142"/>
      <c r="AH530" s="142"/>
      <c r="AI530" s="142"/>
      <c r="AJ530" s="142"/>
      <c r="AK530" s="142"/>
      <c r="AL530" s="142"/>
    </row>
    <row r="531" ht="22.5" customHeight="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261"/>
      <c r="P531" s="142"/>
      <c r="Q531" s="262"/>
      <c r="R531" s="263"/>
      <c r="S531" s="263"/>
      <c r="T531" s="142"/>
      <c r="U531" s="142"/>
      <c r="V531" s="142"/>
      <c r="W531" s="142"/>
      <c r="X531" s="142"/>
      <c r="Y531" s="142"/>
      <c r="Z531" s="142"/>
      <c r="AA531" s="142"/>
      <c r="AB531" s="142"/>
      <c r="AC531" s="142"/>
      <c r="AD531" s="142"/>
      <c r="AE531" s="142"/>
      <c r="AF531" s="142"/>
      <c r="AG531" s="142"/>
      <c r="AH531" s="142"/>
      <c r="AI531" s="142"/>
      <c r="AJ531" s="142"/>
      <c r="AK531" s="142"/>
      <c r="AL531" s="142"/>
    </row>
    <row r="532" ht="22.5" customHeight="1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261"/>
      <c r="P532" s="142"/>
      <c r="Q532" s="262"/>
      <c r="R532" s="263"/>
      <c r="S532" s="263"/>
      <c r="T532" s="142"/>
      <c r="U532" s="142"/>
      <c r="V532" s="142"/>
      <c r="W532" s="142"/>
      <c r="X532" s="142"/>
      <c r="Y532" s="142"/>
      <c r="Z532" s="142"/>
      <c r="AA532" s="142"/>
      <c r="AB532" s="142"/>
      <c r="AC532" s="142"/>
      <c r="AD532" s="142"/>
      <c r="AE532" s="142"/>
      <c r="AF532" s="142"/>
      <c r="AG532" s="142"/>
      <c r="AH532" s="142"/>
      <c r="AI532" s="142"/>
      <c r="AJ532" s="142"/>
      <c r="AK532" s="142"/>
      <c r="AL532" s="142"/>
    </row>
    <row r="533" ht="22.5" customHeight="1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261"/>
      <c r="P533" s="142"/>
      <c r="Q533" s="262"/>
      <c r="R533" s="263"/>
      <c r="S533" s="263"/>
      <c r="T533" s="142"/>
      <c r="U533" s="142"/>
      <c r="V533" s="142"/>
      <c r="W533" s="142"/>
      <c r="X533" s="142"/>
      <c r="Y533" s="142"/>
      <c r="Z533" s="142"/>
      <c r="AA533" s="142"/>
      <c r="AB533" s="142"/>
      <c r="AC533" s="142"/>
      <c r="AD533" s="142"/>
      <c r="AE533" s="142"/>
      <c r="AF533" s="142"/>
      <c r="AG533" s="142"/>
      <c r="AH533" s="142"/>
      <c r="AI533" s="142"/>
      <c r="AJ533" s="142"/>
      <c r="AK533" s="142"/>
      <c r="AL533" s="142"/>
    </row>
    <row r="534" ht="22.5" customHeight="1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261"/>
      <c r="P534" s="142"/>
      <c r="Q534" s="262"/>
      <c r="R534" s="263"/>
      <c r="S534" s="263"/>
      <c r="T534" s="142"/>
      <c r="U534" s="142"/>
      <c r="V534" s="142"/>
      <c r="W534" s="142"/>
      <c r="X534" s="142"/>
      <c r="Y534" s="142"/>
      <c r="Z534" s="142"/>
      <c r="AA534" s="142"/>
      <c r="AB534" s="142"/>
      <c r="AC534" s="142"/>
      <c r="AD534" s="142"/>
      <c r="AE534" s="142"/>
      <c r="AF534" s="142"/>
      <c r="AG534" s="142"/>
      <c r="AH534" s="142"/>
      <c r="AI534" s="142"/>
      <c r="AJ534" s="142"/>
      <c r="AK534" s="142"/>
      <c r="AL534" s="142"/>
    </row>
    <row r="535" ht="22.5" customHeight="1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261"/>
      <c r="P535" s="142"/>
      <c r="Q535" s="262"/>
      <c r="R535" s="263"/>
      <c r="S535" s="263"/>
      <c r="T535" s="142"/>
      <c r="U535" s="142"/>
      <c r="V535" s="142"/>
      <c r="W535" s="142"/>
      <c r="X535" s="142"/>
      <c r="Y535" s="142"/>
      <c r="Z535" s="142"/>
      <c r="AA535" s="142"/>
      <c r="AB535" s="142"/>
      <c r="AC535" s="142"/>
      <c r="AD535" s="142"/>
      <c r="AE535" s="142"/>
      <c r="AF535" s="142"/>
      <c r="AG535" s="142"/>
      <c r="AH535" s="142"/>
      <c r="AI535" s="142"/>
      <c r="AJ535" s="142"/>
      <c r="AK535" s="142"/>
      <c r="AL535" s="142"/>
    </row>
    <row r="536" ht="22.5" customHeight="1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261"/>
      <c r="P536" s="142"/>
      <c r="Q536" s="262"/>
      <c r="R536" s="263"/>
      <c r="S536" s="263"/>
      <c r="T536" s="142"/>
      <c r="U536" s="142"/>
      <c r="V536" s="142"/>
      <c r="W536" s="142"/>
      <c r="X536" s="142"/>
      <c r="Y536" s="142"/>
      <c r="Z536" s="142"/>
      <c r="AA536" s="142"/>
      <c r="AB536" s="142"/>
      <c r="AC536" s="142"/>
      <c r="AD536" s="142"/>
      <c r="AE536" s="142"/>
      <c r="AF536" s="142"/>
      <c r="AG536" s="142"/>
      <c r="AH536" s="142"/>
      <c r="AI536" s="142"/>
      <c r="AJ536" s="142"/>
      <c r="AK536" s="142"/>
      <c r="AL536" s="142"/>
    </row>
    <row r="537" ht="22.5" customHeight="1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261"/>
      <c r="P537" s="142"/>
      <c r="Q537" s="262"/>
      <c r="R537" s="263"/>
      <c r="S537" s="263"/>
      <c r="T537" s="142"/>
      <c r="U537" s="142"/>
      <c r="V537" s="142"/>
      <c r="W537" s="142"/>
      <c r="X537" s="142"/>
      <c r="Y537" s="142"/>
      <c r="Z537" s="142"/>
      <c r="AA537" s="142"/>
      <c r="AB537" s="142"/>
      <c r="AC537" s="142"/>
      <c r="AD537" s="142"/>
      <c r="AE537" s="142"/>
      <c r="AF537" s="142"/>
      <c r="AG537" s="142"/>
      <c r="AH537" s="142"/>
      <c r="AI537" s="142"/>
      <c r="AJ537" s="142"/>
      <c r="AK537" s="142"/>
      <c r="AL537" s="142"/>
    </row>
    <row r="538" ht="22.5" customHeight="1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261"/>
      <c r="P538" s="142"/>
      <c r="Q538" s="262"/>
      <c r="R538" s="263"/>
      <c r="S538" s="263"/>
      <c r="T538" s="142"/>
      <c r="U538" s="142"/>
      <c r="V538" s="142"/>
      <c r="W538" s="142"/>
      <c r="X538" s="142"/>
      <c r="Y538" s="142"/>
      <c r="Z538" s="142"/>
      <c r="AA538" s="142"/>
      <c r="AB538" s="142"/>
      <c r="AC538" s="142"/>
      <c r="AD538" s="142"/>
      <c r="AE538" s="142"/>
      <c r="AF538" s="142"/>
      <c r="AG538" s="142"/>
      <c r="AH538" s="142"/>
      <c r="AI538" s="142"/>
      <c r="AJ538" s="142"/>
      <c r="AK538" s="142"/>
      <c r="AL538" s="142"/>
    </row>
    <row r="539" ht="22.5" customHeight="1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261"/>
      <c r="P539" s="142"/>
      <c r="Q539" s="262"/>
      <c r="R539" s="263"/>
      <c r="S539" s="263"/>
      <c r="T539" s="142"/>
      <c r="U539" s="142"/>
      <c r="V539" s="142"/>
      <c r="W539" s="142"/>
      <c r="X539" s="142"/>
      <c r="Y539" s="142"/>
      <c r="Z539" s="142"/>
      <c r="AA539" s="142"/>
      <c r="AB539" s="142"/>
      <c r="AC539" s="142"/>
      <c r="AD539" s="142"/>
      <c r="AE539" s="142"/>
      <c r="AF539" s="142"/>
      <c r="AG539" s="142"/>
      <c r="AH539" s="142"/>
      <c r="AI539" s="142"/>
      <c r="AJ539" s="142"/>
      <c r="AK539" s="142"/>
      <c r="AL539" s="142"/>
    </row>
    <row r="540" ht="22.5" customHeight="1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261"/>
      <c r="P540" s="142"/>
      <c r="Q540" s="262"/>
      <c r="R540" s="263"/>
      <c r="S540" s="263"/>
      <c r="T540" s="142"/>
      <c r="U540" s="142"/>
      <c r="V540" s="142"/>
      <c r="W540" s="142"/>
      <c r="X540" s="142"/>
      <c r="Y540" s="142"/>
      <c r="Z540" s="142"/>
      <c r="AA540" s="142"/>
      <c r="AB540" s="142"/>
      <c r="AC540" s="142"/>
      <c r="AD540" s="142"/>
      <c r="AE540" s="142"/>
      <c r="AF540" s="142"/>
      <c r="AG540" s="142"/>
      <c r="AH540" s="142"/>
      <c r="AI540" s="142"/>
      <c r="AJ540" s="142"/>
      <c r="AK540" s="142"/>
      <c r="AL540" s="142"/>
    </row>
    <row r="541" ht="22.5" customHeight="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261"/>
      <c r="P541" s="142"/>
      <c r="Q541" s="262"/>
      <c r="R541" s="263"/>
      <c r="S541" s="263"/>
      <c r="T541" s="142"/>
      <c r="U541" s="142"/>
      <c r="V541" s="142"/>
      <c r="W541" s="142"/>
      <c r="X541" s="142"/>
      <c r="Y541" s="142"/>
      <c r="Z541" s="142"/>
      <c r="AA541" s="142"/>
      <c r="AB541" s="142"/>
      <c r="AC541" s="142"/>
      <c r="AD541" s="142"/>
      <c r="AE541" s="142"/>
      <c r="AF541" s="142"/>
      <c r="AG541" s="142"/>
      <c r="AH541" s="142"/>
      <c r="AI541" s="142"/>
      <c r="AJ541" s="142"/>
      <c r="AK541" s="142"/>
      <c r="AL541" s="142"/>
    </row>
    <row r="542" ht="22.5" customHeight="1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261"/>
      <c r="P542" s="142"/>
      <c r="Q542" s="262"/>
      <c r="R542" s="263"/>
      <c r="S542" s="263"/>
      <c r="T542" s="142"/>
      <c r="U542" s="142"/>
      <c r="V542" s="142"/>
      <c r="W542" s="142"/>
      <c r="X542" s="142"/>
      <c r="Y542" s="142"/>
      <c r="Z542" s="142"/>
      <c r="AA542" s="142"/>
      <c r="AB542" s="142"/>
      <c r="AC542" s="142"/>
      <c r="AD542" s="142"/>
      <c r="AE542" s="142"/>
      <c r="AF542" s="142"/>
      <c r="AG542" s="142"/>
      <c r="AH542" s="142"/>
      <c r="AI542" s="142"/>
      <c r="AJ542" s="142"/>
      <c r="AK542" s="142"/>
      <c r="AL542" s="142"/>
    </row>
    <row r="543" ht="22.5" customHeight="1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261"/>
      <c r="P543" s="142"/>
      <c r="Q543" s="262"/>
      <c r="R543" s="263"/>
      <c r="S543" s="263"/>
      <c r="T543" s="142"/>
      <c r="U543" s="142"/>
      <c r="V543" s="142"/>
      <c r="W543" s="142"/>
      <c r="X543" s="142"/>
      <c r="Y543" s="142"/>
      <c r="Z543" s="142"/>
      <c r="AA543" s="142"/>
      <c r="AB543" s="142"/>
      <c r="AC543" s="142"/>
      <c r="AD543" s="142"/>
      <c r="AE543" s="142"/>
      <c r="AF543" s="142"/>
      <c r="AG543" s="142"/>
      <c r="AH543" s="142"/>
      <c r="AI543" s="142"/>
      <c r="AJ543" s="142"/>
      <c r="AK543" s="142"/>
      <c r="AL543" s="142"/>
    </row>
    <row r="544" ht="22.5" customHeight="1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261"/>
      <c r="P544" s="142"/>
      <c r="Q544" s="262"/>
      <c r="R544" s="263"/>
      <c r="S544" s="263"/>
      <c r="T544" s="142"/>
      <c r="U544" s="142"/>
      <c r="V544" s="142"/>
      <c r="W544" s="142"/>
      <c r="X544" s="142"/>
      <c r="Y544" s="142"/>
      <c r="Z544" s="142"/>
      <c r="AA544" s="142"/>
      <c r="AB544" s="142"/>
      <c r="AC544" s="142"/>
      <c r="AD544" s="142"/>
      <c r="AE544" s="142"/>
      <c r="AF544" s="142"/>
      <c r="AG544" s="142"/>
      <c r="AH544" s="142"/>
      <c r="AI544" s="142"/>
      <c r="AJ544" s="142"/>
      <c r="AK544" s="142"/>
      <c r="AL544" s="142"/>
    </row>
    <row r="545" ht="22.5" customHeight="1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261"/>
      <c r="P545" s="142"/>
      <c r="Q545" s="262"/>
      <c r="R545" s="263"/>
      <c r="S545" s="263"/>
      <c r="T545" s="142"/>
      <c r="U545" s="142"/>
      <c r="V545" s="142"/>
      <c r="W545" s="142"/>
      <c r="X545" s="142"/>
      <c r="Y545" s="142"/>
      <c r="Z545" s="142"/>
      <c r="AA545" s="142"/>
      <c r="AB545" s="142"/>
      <c r="AC545" s="142"/>
      <c r="AD545" s="142"/>
      <c r="AE545" s="142"/>
      <c r="AF545" s="142"/>
      <c r="AG545" s="142"/>
      <c r="AH545" s="142"/>
      <c r="AI545" s="142"/>
      <c r="AJ545" s="142"/>
      <c r="AK545" s="142"/>
      <c r="AL545" s="142"/>
    </row>
    <row r="546" ht="22.5" customHeight="1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261"/>
      <c r="P546" s="142"/>
      <c r="Q546" s="262"/>
      <c r="R546" s="263"/>
      <c r="S546" s="263"/>
      <c r="T546" s="142"/>
      <c r="U546" s="142"/>
      <c r="V546" s="142"/>
      <c r="W546" s="142"/>
      <c r="X546" s="142"/>
      <c r="Y546" s="142"/>
      <c r="Z546" s="142"/>
      <c r="AA546" s="142"/>
      <c r="AB546" s="142"/>
      <c r="AC546" s="142"/>
      <c r="AD546" s="142"/>
      <c r="AE546" s="142"/>
      <c r="AF546" s="142"/>
      <c r="AG546" s="142"/>
      <c r="AH546" s="142"/>
      <c r="AI546" s="142"/>
      <c r="AJ546" s="142"/>
      <c r="AK546" s="142"/>
      <c r="AL546" s="142"/>
    </row>
    <row r="547" ht="22.5" customHeight="1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261"/>
      <c r="P547" s="142"/>
      <c r="Q547" s="262"/>
      <c r="R547" s="263"/>
      <c r="S547" s="263"/>
      <c r="T547" s="142"/>
      <c r="U547" s="142"/>
      <c r="V547" s="142"/>
      <c r="W547" s="142"/>
      <c r="X547" s="142"/>
      <c r="Y547" s="142"/>
      <c r="Z547" s="142"/>
      <c r="AA547" s="142"/>
      <c r="AB547" s="142"/>
      <c r="AC547" s="142"/>
      <c r="AD547" s="142"/>
      <c r="AE547" s="142"/>
      <c r="AF547" s="142"/>
      <c r="AG547" s="142"/>
      <c r="AH547" s="142"/>
      <c r="AI547" s="142"/>
      <c r="AJ547" s="142"/>
      <c r="AK547" s="142"/>
      <c r="AL547" s="142"/>
    </row>
    <row r="548" ht="22.5" customHeight="1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261"/>
      <c r="P548" s="142"/>
      <c r="Q548" s="262"/>
      <c r="R548" s="263"/>
      <c r="S548" s="263"/>
      <c r="T548" s="142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  <c r="AE548" s="142"/>
      <c r="AF548" s="142"/>
      <c r="AG548" s="142"/>
      <c r="AH548" s="142"/>
      <c r="AI548" s="142"/>
      <c r="AJ548" s="142"/>
      <c r="AK548" s="142"/>
      <c r="AL548" s="142"/>
    </row>
    <row r="549" ht="22.5" customHeight="1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261"/>
      <c r="P549" s="142"/>
      <c r="Q549" s="262"/>
      <c r="R549" s="263"/>
      <c r="S549" s="263"/>
      <c r="T549" s="142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2"/>
      <c r="AI549" s="142"/>
      <c r="AJ549" s="142"/>
      <c r="AK549" s="142"/>
      <c r="AL549" s="142"/>
    </row>
    <row r="550" ht="22.5" customHeight="1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261"/>
      <c r="P550" s="142"/>
      <c r="Q550" s="262"/>
      <c r="R550" s="263"/>
      <c r="S550" s="263"/>
      <c r="T550" s="142"/>
      <c r="U550" s="142"/>
      <c r="V550" s="142"/>
      <c r="W550" s="142"/>
      <c r="X550" s="142"/>
      <c r="Y550" s="142"/>
      <c r="Z550" s="142"/>
      <c r="AA550" s="142"/>
      <c r="AB550" s="142"/>
      <c r="AC550" s="142"/>
      <c r="AD550" s="142"/>
      <c r="AE550" s="142"/>
      <c r="AF550" s="142"/>
      <c r="AG550" s="142"/>
      <c r="AH550" s="142"/>
      <c r="AI550" s="142"/>
      <c r="AJ550" s="142"/>
      <c r="AK550" s="142"/>
      <c r="AL550" s="142"/>
    </row>
    <row r="551" ht="22.5" customHeight="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261"/>
      <c r="P551" s="142"/>
      <c r="Q551" s="262"/>
      <c r="R551" s="263"/>
      <c r="S551" s="263"/>
      <c r="T551" s="142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  <c r="AE551" s="142"/>
      <c r="AF551" s="142"/>
      <c r="AG551" s="142"/>
      <c r="AH551" s="142"/>
      <c r="AI551" s="142"/>
      <c r="AJ551" s="142"/>
      <c r="AK551" s="142"/>
      <c r="AL551" s="142"/>
    </row>
    <row r="552" ht="22.5" customHeight="1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261"/>
      <c r="P552" s="142"/>
      <c r="Q552" s="262"/>
      <c r="R552" s="263"/>
      <c r="S552" s="263"/>
      <c r="T552" s="142"/>
      <c r="U552" s="142"/>
      <c r="V552" s="142"/>
      <c r="W552" s="142"/>
      <c r="X552" s="142"/>
      <c r="Y552" s="142"/>
      <c r="Z552" s="142"/>
      <c r="AA552" s="142"/>
      <c r="AB552" s="142"/>
      <c r="AC552" s="142"/>
      <c r="AD552" s="142"/>
      <c r="AE552" s="142"/>
      <c r="AF552" s="142"/>
      <c r="AG552" s="142"/>
      <c r="AH552" s="142"/>
      <c r="AI552" s="142"/>
      <c r="AJ552" s="142"/>
      <c r="AK552" s="142"/>
      <c r="AL552" s="142"/>
    </row>
    <row r="553" ht="22.5" customHeight="1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261"/>
      <c r="P553" s="142"/>
      <c r="Q553" s="262"/>
      <c r="R553" s="263"/>
      <c r="S553" s="263"/>
      <c r="T553" s="142"/>
      <c r="U553" s="142"/>
      <c r="V553" s="142"/>
      <c r="W553" s="142"/>
      <c r="X553" s="142"/>
      <c r="Y553" s="142"/>
      <c r="Z553" s="142"/>
      <c r="AA553" s="142"/>
      <c r="AB553" s="142"/>
      <c r="AC553" s="142"/>
      <c r="AD553" s="142"/>
      <c r="AE553" s="142"/>
      <c r="AF553" s="142"/>
      <c r="AG553" s="142"/>
      <c r="AH553" s="142"/>
      <c r="AI553" s="142"/>
      <c r="AJ553" s="142"/>
      <c r="AK553" s="142"/>
      <c r="AL553" s="142"/>
    </row>
    <row r="554" ht="22.5" customHeight="1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261"/>
      <c r="P554" s="142"/>
      <c r="Q554" s="262"/>
      <c r="R554" s="263"/>
      <c r="S554" s="263"/>
      <c r="T554" s="142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2"/>
      <c r="AI554" s="142"/>
      <c r="AJ554" s="142"/>
      <c r="AK554" s="142"/>
      <c r="AL554" s="142"/>
    </row>
    <row r="555" ht="22.5" customHeight="1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261"/>
      <c r="P555" s="142"/>
      <c r="Q555" s="262"/>
      <c r="R555" s="263"/>
      <c r="S555" s="263"/>
      <c r="T555" s="142"/>
      <c r="U555" s="142"/>
      <c r="V555" s="142"/>
      <c r="W555" s="142"/>
      <c r="X555" s="142"/>
      <c r="Y555" s="142"/>
      <c r="Z555" s="142"/>
      <c r="AA555" s="142"/>
      <c r="AB555" s="142"/>
      <c r="AC555" s="142"/>
      <c r="AD555" s="142"/>
      <c r="AE555" s="142"/>
      <c r="AF555" s="142"/>
      <c r="AG555" s="142"/>
      <c r="AH555" s="142"/>
      <c r="AI555" s="142"/>
      <c r="AJ555" s="142"/>
      <c r="AK555" s="142"/>
      <c r="AL555" s="142"/>
    </row>
    <row r="556" ht="22.5" customHeight="1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261"/>
      <c r="P556" s="142"/>
      <c r="Q556" s="262"/>
      <c r="R556" s="263"/>
      <c r="S556" s="263"/>
      <c r="T556" s="142"/>
      <c r="U556" s="142"/>
      <c r="V556" s="142"/>
      <c r="W556" s="142"/>
      <c r="X556" s="142"/>
      <c r="Y556" s="142"/>
      <c r="Z556" s="142"/>
      <c r="AA556" s="142"/>
      <c r="AB556" s="142"/>
      <c r="AC556" s="142"/>
      <c r="AD556" s="142"/>
      <c r="AE556" s="142"/>
      <c r="AF556" s="142"/>
      <c r="AG556" s="142"/>
      <c r="AH556" s="142"/>
      <c r="AI556" s="142"/>
      <c r="AJ556" s="142"/>
      <c r="AK556" s="142"/>
      <c r="AL556" s="142"/>
    </row>
    <row r="557" ht="22.5" customHeight="1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261"/>
      <c r="P557" s="142"/>
      <c r="Q557" s="262"/>
      <c r="R557" s="263"/>
      <c r="S557" s="263"/>
      <c r="T557" s="142"/>
      <c r="U557" s="142"/>
      <c r="V557" s="142"/>
      <c r="W557" s="142"/>
      <c r="X557" s="142"/>
      <c r="Y557" s="142"/>
      <c r="Z557" s="142"/>
      <c r="AA557" s="142"/>
      <c r="AB557" s="142"/>
      <c r="AC557" s="142"/>
      <c r="AD557" s="142"/>
      <c r="AE557" s="142"/>
      <c r="AF557" s="142"/>
      <c r="AG557" s="142"/>
      <c r="AH557" s="142"/>
      <c r="AI557" s="142"/>
      <c r="AJ557" s="142"/>
      <c r="AK557" s="142"/>
      <c r="AL557" s="142"/>
    </row>
    <row r="558" ht="22.5" customHeight="1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261"/>
      <c r="P558" s="142"/>
      <c r="Q558" s="262"/>
      <c r="R558" s="263"/>
      <c r="S558" s="263"/>
      <c r="T558" s="142"/>
      <c r="U558" s="142"/>
      <c r="V558" s="142"/>
      <c r="W558" s="142"/>
      <c r="X558" s="142"/>
      <c r="Y558" s="142"/>
      <c r="Z558" s="142"/>
      <c r="AA558" s="142"/>
      <c r="AB558" s="142"/>
      <c r="AC558" s="142"/>
      <c r="AD558" s="142"/>
      <c r="AE558" s="142"/>
      <c r="AF558" s="142"/>
      <c r="AG558" s="142"/>
      <c r="AH558" s="142"/>
      <c r="AI558" s="142"/>
      <c r="AJ558" s="142"/>
      <c r="AK558" s="142"/>
      <c r="AL558" s="142"/>
    </row>
    <row r="559" ht="22.5" customHeight="1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261"/>
      <c r="P559" s="142"/>
      <c r="Q559" s="262"/>
      <c r="R559" s="263"/>
      <c r="S559" s="263"/>
      <c r="T559" s="142"/>
      <c r="U559" s="142"/>
      <c r="V559" s="142"/>
      <c r="W559" s="142"/>
      <c r="X559" s="142"/>
      <c r="Y559" s="142"/>
      <c r="Z559" s="142"/>
      <c r="AA559" s="142"/>
      <c r="AB559" s="142"/>
      <c r="AC559" s="142"/>
      <c r="AD559" s="142"/>
      <c r="AE559" s="142"/>
      <c r="AF559" s="142"/>
      <c r="AG559" s="142"/>
      <c r="AH559" s="142"/>
      <c r="AI559" s="142"/>
      <c r="AJ559" s="142"/>
      <c r="AK559" s="142"/>
      <c r="AL559" s="142"/>
    </row>
    <row r="560" ht="22.5" customHeight="1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261"/>
      <c r="P560" s="142"/>
      <c r="Q560" s="262"/>
      <c r="R560" s="263"/>
      <c r="S560" s="263"/>
      <c r="T560" s="142"/>
      <c r="U560" s="142"/>
      <c r="V560" s="142"/>
      <c r="W560" s="142"/>
      <c r="X560" s="142"/>
      <c r="Y560" s="142"/>
      <c r="Z560" s="142"/>
      <c r="AA560" s="142"/>
      <c r="AB560" s="142"/>
      <c r="AC560" s="142"/>
      <c r="AD560" s="142"/>
      <c r="AE560" s="142"/>
      <c r="AF560" s="142"/>
      <c r="AG560" s="142"/>
      <c r="AH560" s="142"/>
      <c r="AI560" s="142"/>
      <c r="AJ560" s="142"/>
      <c r="AK560" s="142"/>
      <c r="AL560" s="142"/>
    </row>
    <row r="561" ht="22.5" customHeight="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261"/>
      <c r="P561" s="142"/>
      <c r="Q561" s="262"/>
      <c r="R561" s="263"/>
      <c r="S561" s="263"/>
      <c r="T561" s="142"/>
      <c r="U561" s="142"/>
      <c r="V561" s="142"/>
      <c r="W561" s="142"/>
      <c r="X561" s="142"/>
      <c r="Y561" s="142"/>
      <c r="Z561" s="142"/>
      <c r="AA561" s="142"/>
      <c r="AB561" s="142"/>
      <c r="AC561" s="142"/>
      <c r="AD561" s="142"/>
      <c r="AE561" s="142"/>
      <c r="AF561" s="142"/>
      <c r="AG561" s="142"/>
      <c r="AH561" s="142"/>
      <c r="AI561" s="142"/>
      <c r="AJ561" s="142"/>
      <c r="AK561" s="142"/>
      <c r="AL561" s="142"/>
    </row>
    <row r="562" ht="22.5" customHeight="1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261"/>
      <c r="P562" s="142"/>
      <c r="Q562" s="262"/>
      <c r="R562" s="263"/>
      <c r="S562" s="263"/>
      <c r="T562" s="142"/>
      <c r="U562" s="142"/>
      <c r="V562" s="142"/>
      <c r="W562" s="142"/>
      <c r="X562" s="142"/>
      <c r="Y562" s="142"/>
      <c r="Z562" s="142"/>
      <c r="AA562" s="142"/>
      <c r="AB562" s="142"/>
      <c r="AC562" s="142"/>
      <c r="AD562" s="142"/>
      <c r="AE562" s="142"/>
      <c r="AF562" s="142"/>
      <c r="AG562" s="142"/>
      <c r="AH562" s="142"/>
      <c r="AI562" s="142"/>
      <c r="AJ562" s="142"/>
      <c r="AK562" s="142"/>
      <c r="AL562" s="142"/>
    </row>
    <row r="563" ht="22.5" customHeight="1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261"/>
      <c r="P563" s="142"/>
      <c r="Q563" s="262"/>
      <c r="R563" s="263"/>
      <c r="S563" s="263"/>
      <c r="T563" s="142"/>
      <c r="U563" s="142"/>
      <c r="V563" s="142"/>
      <c r="W563" s="142"/>
      <c r="X563" s="142"/>
      <c r="Y563" s="142"/>
      <c r="Z563" s="142"/>
      <c r="AA563" s="142"/>
      <c r="AB563" s="142"/>
      <c r="AC563" s="142"/>
      <c r="AD563" s="142"/>
      <c r="AE563" s="142"/>
      <c r="AF563" s="142"/>
      <c r="AG563" s="142"/>
      <c r="AH563" s="142"/>
      <c r="AI563" s="142"/>
      <c r="AJ563" s="142"/>
      <c r="AK563" s="142"/>
      <c r="AL563" s="142"/>
    </row>
    <row r="564" ht="22.5" customHeight="1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261"/>
      <c r="P564" s="142"/>
      <c r="Q564" s="262"/>
      <c r="R564" s="263"/>
      <c r="S564" s="263"/>
      <c r="T564" s="142"/>
      <c r="U564" s="142"/>
      <c r="V564" s="142"/>
      <c r="W564" s="142"/>
      <c r="X564" s="142"/>
      <c r="Y564" s="142"/>
      <c r="Z564" s="142"/>
      <c r="AA564" s="142"/>
      <c r="AB564" s="14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ht="22.5" customHeight="1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261"/>
      <c r="P565" s="142"/>
      <c r="Q565" s="262"/>
      <c r="R565" s="263"/>
      <c r="S565" s="263"/>
      <c r="T565" s="142"/>
      <c r="U565" s="142"/>
      <c r="V565" s="142"/>
      <c r="W565" s="142"/>
      <c r="X565" s="142"/>
      <c r="Y565" s="142"/>
      <c r="Z565" s="142"/>
      <c r="AA565" s="142"/>
      <c r="AB565" s="14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ht="22.5" customHeight="1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261"/>
      <c r="P566" s="142"/>
      <c r="Q566" s="262"/>
      <c r="R566" s="263"/>
      <c r="S566" s="263"/>
      <c r="T566" s="142"/>
      <c r="U566" s="142"/>
      <c r="V566" s="142"/>
      <c r="W566" s="142"/>
      <c r="X566" s="142"/>
      <c r="Y566" s="142"/>
      <c r="Z566" s="142"/>
      <c r="AA566" s="142"/>
      <c r="AB566" s="14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ht="22.5" customHeight="1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261"/>
      <c r="P567" s="142"/>
      <c r="Q567" s="262"/>
      <c r="R567" s="263"/>
      <c r="S567" s="263"/>
      <c r="T567" s="142"/>
      <c r="U567" s="142"/>
      <c r="V567" s="142"/>
      <c r="W567" s="142"/>
      <c r="X567" s="142"/>
      <c r="Y567" s="142"/>
      <c r="Z567" s="142"/>
      <c r="AA567" s="142"/>
      <c r="AB567" s="14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ht="22.5" customHeight="1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261"/>
      <c r="P568" s="142"/>
      <c r="Q568" s="262"/>
      <c r="R568" s="263"/>
      <c r="S568" s="263"/>
      <c r="T568" s="142"/>
      <c r="U568" s="142"/>
      <c r="V568" s="142"/>
      <c r="W568" s="142"/>
      <c r="X568" s="142"/>
      <c r="Y568" s="142"/>
      <c r="Z568" s="142"/>
      <c r="AA568" s="142"/>
      <c r="AB568" s="14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ht="22.5" customHeight="1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261"/>
      <c r="P569" s="142"/>
      <c r="Q569" s="262"/>
      <c r="R569" s="263"/>
      <c r="S569" s="263"/>
      <c r="T569" s="142"/>
      <c r="U569" s="142"/>
      <c r="V569" s="142"/>
      <c r="W569" s="142"/>
      <c r="X569" s="142"/>
      <c r="Y569" s="142"/>
      <c r="Z569" s="142"/>
      <c r="AA569" s="142"/>
      <c r="AB569" s="14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ht="22.5" customHeight="1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261"/>
      <c r="P570" s="142"/>
      <c r="Q570" s="262"/>
      <c r="R570" s="263"/>
      <c r="S570" s="263"/>
      <c r="T570" s="142"/>
      <c r="U570" s="142"/>
      <c r="V570" s="142"/>
      <c r="W570" s="142"/>
      <c r="X570" s="142"/>
      <c r="Y570" s="142"/>
      <c r="Z570" s="142"/>
      <c r="AA570" s="142"/>
      <c r="AB570" s="14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ht="22.5" customHeight="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261"/>
      <c r="P571" s="142"/>
      <c r="Q571" s="262"/>
      <c r="R571" s="263"/>
      <c r="S571" s="263"/>
      <c r="T571" s="142"/>
      <c r="U571" s="142"/>
      <c r="V571" s="142"/>
      <c r="W571" s="142"/>
      <c r="X571" s="142"/>
      <c r="Y571" s="142"/>
      <c r="Z571" s="142"/>
      <c r="AA571" s="142"/>
      <c r="AB571" s="14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ht="22.5" customHeight="1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261"/>
      <c r="P572" s="142"/>
      <c r="Q572" s="262"/>
      <c r="R572" s="263"/>
      <c r="S572" s="263"/>
      <c r="T572" s="142"/>
      <c r="U572" s="142"/>
      <c r="V572" s="142"/>
      <c r="W572" s="142"/>
      <c r="X572" s="142"/>
      <c r="Y572" s="142"/>
      <c r="Z572" s="142"/>
      <c r="AA572" s="142"/>
      <c r="AB572" s="14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ht="22.5" customHeight="1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261"/>
      <c r="P573" s="142"/>
      <c r="Q573" s="262"/>
      <c r="R573" s="263"/>
      <c r="S573" s="263"/>
      <c r="T573" s="142"/>
      <c r="U573" s="142"/>
      <c r="V573" s="142"/>
      <c r="W573" s="142"/>
      <c r="X573" s="142"/>
      <c r="Y573" s="142"/>
      <c r="Z573" s="142"/>
      <c r="AA573" s="142"/>
      <c r="AB573" s="14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ht="22.5" customHeight="1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261"/>
      <c r="P574" s="142"/>
      <c r="Q574" s="262"/>
      <c r="R574" s="263"/>
      <c r="S574" s="263"/>
      <c r="T574" s="142"/>
      <c r="U574" s="142"/>
      <c r="V574" s="142"/>
      <c r="W574" s="142"/>
      <c r="X574" s="142"/>
      <c r="Y574" s="142"/>
      <c r="Z574" s="142"/>
      <c r="AA574" s="142"/>
      <c r="AB574" s="14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ht="22.5" customHeight="1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261"/>
      <c r="P575" s="142"/>
      <c r="Q575" s="262"/>
      <c r="R575" s="263"/>
      <c r="S575" s="263"/>
      <c r="T575" s="142"/>
      <c r="U575" s="142"/>
      <c r="V575" s="142"/>
      <c r="W575" s="142"/>
      <c r="X575" s="142"/>
      <c r="Y575" s="142"/>
      <c r="Z575" s="142"/>
      <c r="AA575" s="142"/>
      <c r="AB575" s="14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ht="22.5" customHeight="1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261"/>
      <c r="P576" s="142"/>
      <c r="Q576" s="262"/>
      <c r="R576" s="263"/>
      <c r="S576" s="263"/>
      <c r="T576" s="142"/>
      <c r="U576" s="142"/>
      <c r="V576" s="142"/>
      <c r="W576" s="142"/>
      <c r="X576" s="142"/>
      <c r="Y576" s="142"/>
      <c r="Z576" s="142"/>
      <c r="AA576" s="142"/>
      <c r="AB576" s="14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ht="22.5" customHeight="1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261"/>
      <c r="P577" s="142"/>
      <c r="Q577" s="262"/>
      <c r="R577" s="263"/>
      <c r="S577" s="263"/>
      <c r="T577" s="142"/>
      <c r="U577" s="142"/>
      <c r="V577" s="142"/>
      <c r="W577" s="142"/>
      <c r="X577" s="142"/>
      <c r="Y577" s="142"/>
      <c r="Z577" s="142"/>
      <c r="AA577" s="142"/>
      <c r="AB577" s="14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ht="22.5" customHeight="1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261"/>
      <c r="P578" s="142"/>
      <c r="Q578" s="262"/>
      <c r="R578" s="263"/>
      <c r="S578" s="263"/>
      <c r="T578" s="142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ht="22.5" customHeight="1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261"/>
      <c r="P579" s="142"/>
      <c r="Q579" s="262"/>
      <c r="R579" s="263"/>
      <c r="S579" s="263"/>
      <c r="T579" s="142"/>
      <c r="U579" s="142"/>
      <c r="V579" s="142"/>
      <c r="W579" s="142"/>
      <c r="X579" s="142"/>
      <c r="Y579" s="142"/>
      <c r="Z579" s="142"/>
      <c r="AA579" s="142"/>
      <c r="AB579" s="14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ht="22.5" customHeight="1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261"/>
      <c r="P580" s="142"/>
      <c r="Q580" s="262"/>
      <c r="R580" s="263"/>
      <c r="S580" s="263"/>
      <c r="T580" s="142"/>
      <c r="U580" s="142"/>
      <c r="V580" s="142"/>
      <c r="W580" s="142"/>
      <c r="X580" s="142"/>
      <c r="Y580" s="142"/>
      <c r="Z580" s="142"/>
      <c r="AA580" s="142"/>
      <c r="AB580" s="14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ht="22.5" customHeight="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261"/>
      <c r="P581" s="142"/>
      <c r="Q581" s="262"/>
      <c r="R581" s="263"/>
      <c r="S581" s="263"/>
      <c r="T581" s="142"/>
      <c r="U581" s="142"/>
      <c r="V581" s="142"/>
      <c r="W581" s="142"/>
      <c r="X581" s="142"/>
      <c r="Y581" s="142"/>
      <c r="Z581" s="142"/>
      <c r="AA581" s="142"/>
      <c r="AB581" s="14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ht="22.5" customHeight="1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261"/>
      <c r="P582" s="142"/>
      <c r="Q582" s="262"/>
      <c r="R582" s="263"/>
      <c r="S582" s="263"/>
      <c r="T582" s="142"/>
      <c r="U582" s="142"/>
      <c r="V582" s="142"/>
      <c r="W582" s="142"/>
      <c r="X582" s="142"/>
      <c r="Y582" s="142"/>
      <c r="Z582" s="142"/>
      <c r="AA582" s="142"/>
      <c r="AB582" s="14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ht="22.5" customHeight="1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261"/>
      <c r="P583" s="142"/>
      <c r="Q583" s="262"/>
      <c r="R583" s="263"/>
      <c r="S583" s="263"/>
      <c r="T583" s="142"/>
      <c r="U583" s="142"/>
      <c r="V583" s="142"/>
      <c r="W583" s="142"/>
      <c r="X583" s="142"/>
      <c r="Y583" s="142"/>
      <c r="Z583" s="142"/>
      <c r="AA583" s="142"/>
      <c r="AB583" s="14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ht="22.5" customHeight="1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261"/>
      <c r="P584" s="142"/>
      <c r="Q584" s="262"/>
      <c r="R584" s="263"/>
      <c r="S584" s="263"/>
      <c r="T584" s="142"/>
      <c r="U584" s="142"/>
      <c r="V584" s="142"/>
      <c r="W584" s="142"/>
      <c r="X584" s="142"/>
      <c r="Y584" s="142"/>
      <c r="Z584" s="142"/>
      <c r="AA584" s="142"/>
      <c r="AB584" s="14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ht="22.5" customHeight="1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261"/>
      <c r="P585" s="142"/>
      <c r="Q585" s="262"/>
      <c r="R585" s="263"/>
      <c r="S585" s="263"/>
      <c r="T585" s="142"/>
      <c r="U585" s="142"/>
      <c r="V585" s="142"/>
      <c r="W585" s="142"/>
      <c r="X585" s="142"/>
      <c r="Y585" s="142"/>
      <c r="Z585" s="142"/>
      <c r="AA585" s="142"/>
      <c r="AB585" s="14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ht="22.5" customHeight="1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261"/>
      <c r="P586" s="142"/>
      <c r="Q586" s="262"/>
      <c r="R586" s="263"/>
      <c r="S586" s="263"/>
      <c r="T586" s="142"/>
      <c r="U586" s="142"/>
      <c r="V586" s="142"/>
      <c r="W586" s="142"/>
      <c r="X586" s="142"/>
      <c r="Y586" s="142"/>
      <c r="Z586" s="142"/>
      <c r="AA586" s="142"/>
      <c r="AB586" s="14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ht="22.5" customHeight="1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261"/>
      <c r="P587" s="142"/>
      <c r="Q587" s="262"/>
      <c r="R587" s="263"/>
      <c r="S587" s="263"/>
      <c r="T587" s="142"/>
      <c r="U587" s="142"/>
      <c r="V587" s="142"/>
      <c r="W587" s="142"/>
      <c r="X587" s="142"/>
      <c r="Y587" s="142"/>
      <c r="Z587" s="142"/>
      <c r="AA587" s="142"/>
      <c r="AB587" s="14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ht="22.5" customHeight="1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261"/>
      <c r="P588" s="142"/>
      <c r="Q588" s="262"/>
      <c r="R588" s="263"/>
      <c r="S588" s="263"/>
      <c r="T588" s="142"/>
      <c r="U588" s="142"/>
      <c r="V588" s="142"/>
      <c r="W588" s="142"/>
      <c r="X588" s="142"/>
      <c r="Y588" s="142"/>
      <c r="Z588" s="142"/>
      <c r="AA588" s="142"/>
      <c r="AB588" s="14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ht="22.5" customHeight="1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261"/>
      <c r="P589" s="142"/>
      <c r="Q589" s="262"/>
      <c r="R589" s="263"/>
      <c r="S589" s="263"/>
      <c r="T589" s="142"/>
      <c r="U589" s="142"/>
      <c r="V589" s="142"/>
      <c r="W589" s="142"/>
      <c r="X589" s="142"/>
      <c r="Y589" s="142"/>
      <c r="Z589" s="142"/>
      <c r="AA589" s="142"/>
      <c r="AB589" s="14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ht="22.5" customHeight="1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261"/>
      <c r="P590" s="142"/>
      <c r="Q590" s="262"/>
      <c r="R590" s="263"/>
      <c r="S590" s="263"/>
      <c r="T590" s="142"/>
      <c r="U590" s="142"/>
      <c r="V590" s="142"/>
      <c r="W590" s="142"/>
      <c r="X590" s="142"/>
      <c r="Y590" s="142"/>
      <c r="Z590" s="142"/>
      <c r="AA590" s="142"/>
      <c r="AB590" s="14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ht="22.5" customHeight="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261"/>
      <c r="P591" s="142"/>
      <c r="Q591" s="262"/>
      <c r="R591" s="263"/>
      <c r="S591" s="263"/>
      <c r="T591" s="142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ht="22.5" customHeight="1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261"/>
      <c r="P592" s="142"/>
      <c r="Q592" s="262"/>
      <c r="R592" s="263"/>
      <c r="S592" s="263"/>
      <c r="T592" s="142"/>
      <c r="U592" s="142"/>
      <c r="V592" s="142"/>
      <c r="W592" s="142"/>
      <c r="X592" s="142"/>
      <c r="Y592" s="142"/>
      <c r="Z592" s="142"/>
      <c r="AA592" s="142"/>
      <c r="AB592" s="14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ht="22.5" customHeight="1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261"/>
      <c r="P593" s="142"/>
      <c r="Q593" s="262"/>
      <c r="R593" s="263"/>
      <c r="S593" s="263"/>
      <c r="T593" s="142"/>
      <c r="U593" s="142"/>
      <c r="V593" s="142"/>
      <c r="W593" s="142"/>
      <c r="X593" s="142"/>
      <c r="Y593" s="142"/>
      <c r="Z593" s="142"/>
      <c r="AA593" s="142"/>
      <c r="AB593" s="14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ht="22.5" customHeight="1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261"/>
      <c r="P594" s="142"/>
      <c r="Q594" s="262"/>
      <c r="R594" s="263"/>
      <c r="S594" s="263"/>
      <c r="T594" s="142"/>
      <c r="U594" s="142"/>
      <c r="V594" s="142"/>
      <c r="W594" s="142"/>
      <c r="X594" s="142"/>
      <c r="Y594" s="142"/>
      <c r="Z594" s="142"/>
      <c r="AA594" s="142"/>
      <c r="AB594" s="14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ht="22.5" customHeight="1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261"/>
      <c r="P595" s="142"/>
      <c r="Q595" s="262"/>
      <c r="R595" s="263"/>
      <c r="S595" s="263"/>
      <c r="T595" s="142"/>
      <c r="U595" s="142"/>
      <c r="V595" s="142"/>
      <c r="W595" s="142"/>
      <c r="X595" s="142"/>
      <c r="Y595" s="142"/>
      <c r="Z595" s="142"/>
      <c r="AA595" s="142"/>
      <c r="AB595" s="14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ht="22.5" customHeight="1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261"/>
      <c r="P596" s="142"/>
      <c r="Q596" s="262"/>
      <c r="R596" s="263"/>
      <c r="S596" s="263"/>
      <c r="T596" s="142"/>
      <c r="U596" s="142"/>
      <c r="V596" s="142"/>
      <c r="W596" s="142"/>
      <c r="X596" s="142"/>
      <c r="Y596" s="142"/>
      <c r="Z596" s="142"/>
      <c r="AA596" s="142"/>
      <c r="AB596" s="14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ht="22.5" customHeight="1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261"/>
      <c r="P597" s="142"/>
      <c r="Q597" s="262"/>
      <c r="R597" s="263"/>
      <c r="S597" s="263"/>
      <c r="T597" s="142"/>
      <c r="U597" s="142"/>
      <c r="V597" s="142"/>
      <c r="W597" s="142"/>
      <c r="X597" s="142"/>
      <c r="Y597" s="142"/>
      <c r="Z597" s="142"/>
      <c r="AA597" s="142"/>
      <c r="AB597" s="14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ht="22.5" customHeight="1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261"/>
      <c r="P598" s="142"/>
      <c r="Q598" s="262"/>
      <c r="R598" s="263"/>
      <c r="S598" s="263"/>
      <c r="T598" s="142"/>
      <c r="U598" s="142"/>
      <c r="V598" s="142"/>
      <c r="W598" s="142"/>
      <c r="X598" s="142"/>
      <c r="Y598" s="142"/>
      <c r="Z598" s="142"/>
      <c r="AA598" s="142"/>
      <c r="AB598" s="14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ht="22.5" customHeight="1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261"/>
      <c r="P599" s="142"/>
      <c r="Q599" s="262"/>
      <c r="R599" s="263"/>
      <c r="S599" s="263"/>
      <c r="T599" s="142"/>
      <c r="U599" s="142"/>
      <c r="V599" s="142"/>
      <c r="W599" s="142"/>
      <c r="X599" s="142"/>
      <c r="Y599" s="142"/>
      <c r="Z599" s="142"/>
      <c r="AA599" s="142"/>
      <c r="AB599" s="14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ht="22.5" customHeight="1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261"/>
      <c r="P600" s="142"/>
      <c r="Q600" s="262"/>
      <c r="R600" s="263"/>
      <c r="S600" s="263"/>
      <c r="T600" s="142"/>
      <c r="U600" s="142"/>
      <c r="V600" s="142"/>
      <c r="W600" s="142"/>
      <c r="X600" s="142"/>
      <c r="Y600" s="142"/>
      <c r="Z600" s="142"/>
      <c r="AA600" s="142"/>
      <c r="AB600" s="14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ht="22.5" customHeight="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261"/>
      <c r="P601" s="142"/>
      <c r="Q601" s="262"/>
      <c r="R601" s="263"/>
      <c r="S601" s="263"/>
      <c r="T601" s="142"/>
      <c r="U601" s="142"/>
      <c r="V601" s="142"/>
      <c r="W601" s="142"/>
      <c r="X601" s="142"/>
      <c r="Y601" s="142"/>
      <c r="Z601" s="142"/>
      <c r="AA601" s="142"/>
      <c r="AB601" s="14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ht="22.5" customHeight="1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261"/>
      <c r="P602" s="142"/>
      <c r="Q602" s="262"/>
      <c r="R602" s="263"/>
      <c r="S602" s="263"/>
      <c r="T602" s="142"/>
      <c r="U602" s="142"/>
      <c r="V602" s="142"/>
      <c r="W602" s="142"/>
      <c r="X602" s="142"/>
      <c r="Y602" s="142"/>
      <c r="Z602" s="142"/>
      <c r="AA602" s="142"/>
      <c r="AB602" s="14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ht="22.5" customHeight="1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261"/>
      <c r="P603" s="142"/>
      <c r="Q603" s="262"/>
      <c r="R603" s="263"/>
      <c r="S603" s="263"/>
      <c r="T603" s="142"/>
      <c r="U603" s="142"/>
      <c r="V603" s="142"/>
      <c r="W603" s="142"/>
      <c r="X603" s="142"/>
      <c r="Y603" s="142"/>
      <c r="Z603" s="142"/>
      <c r="AA603" s="142"/>
      <c r="AB603" s="14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ht="22.5" customHeight="1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261"/>
      <c r="P604" s="142"/>
      <c r="Q604" s="262"/>
      <c r="R604" s="263"/>
      <c r="S604" s="263"/>
      <c r="T604" s="142"/>
      <c r="U604" s="142"/>
      <c r="V604" s="142"/>
      <c r="W604" s="142"/>
      <c r="X604" s="142"/>
      <c r="Y604" s="142"/>
      <c r="Z604" s="142"/>
      <c r="AA604" s="142"/>
      <c r="AB604" s="14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ht="22.5" customHeight="1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261"/>
      <c r="P605" s="142"/>
      <c r="Q605" s="262"/>
      <c r="R605" s="263"/>
      <c r="S605" s="263"/>
      <c r="T605" s="142"/>
      <c r="U605" s="142"/>
      <c r="V605" s="142"/>
      <c r="W605" s="142"/>
      <c r="X605" s="142"/>
      <c r="Y605" s="142"/>
      <c r="Z605" s="142"/>
      <c r="AA605" s="142"/>
      <c r="AB605" s="14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ht="22.5" customHeight="1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261"/>
      <c r="P606" s="142"/>
      <c r="Q606" s="262"/>
      <c r="R606" s="263"/>
      <c r="S606" s="263"/>
      <c r="T606" s="142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ht="22.5" customHeight="1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261"/>
      <c r="P607" s="142"/>
      <c r="Q607" s="262"/>
      <c r="R607" s="263"/>
      <c r="S607" s="263"/>
      <c r="T607" s="142"/>
      <c r="U607" s="142"/>
      <c r="V607" s="142"/>
      <c r="W607" s="142"/>
      <c r="X607" s="142"/>
      <c r="Y607" s="142"/>
      <c r="Z607" s="142"/>
      <c r="AA607" s="142"/>
      <c r="AB607" s="14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ht="22.5" customHeight="1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261"/>
      <c r="P608" s="142"/>
      <c r="Q608" s="262"/>
      <c r="R608" s="263"/>
      <c r="S608" s="263"/>
      <c r="T608" s="142"/>
      <c r="U608" s="142"/>
      <c r="V608" s="142"/>
      <c r="W608" s="142"/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ht="22.5" customHeight="1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261"/>
      <c r="P609" s="142"/>
      <c r="Q609" s="262"/>
      <c r="R609" s="263"/>
      <c r="S609" s="263"/>
      <c r="T609" s="142"/>
      <c r="U609" s="142"/>
      <c r="V609" s="142"/>
      <c r="W609" s="142"/>
      <c r="X609" s="142"/>
      <c r="Y609" s="142"/>
      <c r="Z609" s="142"/>
      <c r="AA609" s="142"/>
      <c r="AB609" s="14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ht="22.5" customHeight="1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261"/>
      <c r="P610" s="142"/>
      <c r="Q610" s="262"/>
      <c r="R610" s="263"/>
      <c r="S610" s="263"/>
      <c r="T610" s="142"/>
      <c r="U610" s="142"/>
      <c r="V610" s="142"/>
      <c r="W610" s="142"/>
      <c r="X610" s="142"/>
      <c r="Y610" s="142"/>
      <c r="Z610" s="142"/>
      <c r="AA610" s="142"/>
      <c r="AB610" s="14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ht="22.5" customHeight="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261"/>
      <c r="P611" s="142"/>
      <c r="Q611" s="262"/>
      <c r="R611" s="263"/>
      <c r="S611" s="263"/>
      <c r="T611" s="142"/>
      <c r="U611" s="142"/>
      <c r="V611" s="142"/>
      <c r="W611" s="142"/>
      <c r="X611" s="142"/>
      <c r="Y611" s="142"/>
      <c r="Z611" s="142"/>
      <c r="AA611" s="142"/>
      <c r="AB611" s="14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ht="22.5" customHeight="1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261"/>
      <c r="P612" s="142"/>
      <c r="Q612" s="262"/>
      <c r="R612" s="263"/>
      <c r="S612" s="263"/>
      <c r="T612" s="142"/>
      <c r="U612" s="142"/>
      <c r="V612" s="142"/>
      <c r="W612" s="142"/>
      <c r="X612" s="142"/>
      <c r="Y612" s="142"/>
      <c r="Z612" s="142"/>
      <c r="AA612" s="142"/>
      <c r="AB612" s="14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ht="22.5" customHeight="1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261"/>
      <c r="P613" s="142"/>
      <c r="Q613" s="262"/>
      <c r="R613" s="263"/>
      <c r="S613" s="263"/>
      <c r="T613" s="142"/>
      <c r="U613" s="142"/>
      <c r="V613" s="142"/>
      <c r="W613" s="142"/>
      <c r="X613" s="142"/>
      <c r="Y613" s="142"/>
      <c r="Z613" s="142"/>
      <c r="AA613" s="142"/>
      <c r="AB613" s="14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ht="22.5" customHeight="1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261"/>
      <c r="P614" s="142"/>
      <c r="Q614" s="262"/>
      <c r="R614" s="263"/>
      <c r="S614" s="263"/>
      <c r="T614" s="142"/>
      <c r="U614" s="142"/>
      <c r="V614" s="142"/>
      <c r="W614" s="142"/>
      <c r="X614" s="142"/>
      <c r="Y614" s="142"/>
      <c r="Z614" s="142"/>
      <c r="AA614" s="142"/>
      <c r="AB614" s="14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ht="22.5" customHeight="1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261"/>
      <c r="P615" s="142"/>
      <c r="Q615" s="262"/>
      <c r="R615" s="263"/>
      <c r="S615" s="263"/>
      <c r="T615" s="142"/>
      <c r="U615" s="142"/>
      <c r="V615" s="142"/>
      <c r="W615" s="142"/>
      <c r="X615" s="142"/>
      <c r="Y615" s="142"/>
      <c r="Z615" s="142"/>
      <c r="AA615" s="142"/>
      <c r="AB615" s="14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ht="22.5" customHeight="1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261"/>
      <c r="P616" s="142"/>
      <c r="Q616" s="262"/>
      <c r="R616" s="263"/>
      <c r="S616" s="263"/>
      <c r="T616" s="142"/>
      <c r="U616" s="142"/>
      <c r="V616" s="142"/>
      <c r="W616" s="142"/>
      <c r="X616" s="142"/>
      <c r="Y616" s="142"/>
      <c r="Z616" s="142"/>
      <c r="AA616" s="142"/>
      <c r="AB616" s="14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ht="22.5" customHeight="1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261"/>
      <c r="P617" s="142"/>
      <c r="Q617" s="262"/>
      <c r="R617" s="263"/>
      <c r="S617" s="263"/>
      <c r="T617" s="142"/>
      <c r="U617" s="142"/>
      <c r="V617" s="142"/>
      <c r="W617" s="142"/>
      <c r="X617" s="142"/>
      <c r="Y617" s="142"/>
      <c r="Z617" s="142"/>
      <c r="AA617" s="142"/>
      <c r="AB617" s="14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ht="22.5" customHeight="1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261"/>
      <c r="P618" s="142"/>
      <c r="Q618" s="262"/>
      <c r="R618" s="263"/>
      <c r="S618" s="263"/>
      <c r="T618" s="142"/>
      <c r="U618" s="142"/>
      <c r="V618" s="142"/>
      <c r="W618" s="142"/>
      <c r="X618" s="142"/>
      <c r="Y618" s="142"/>
      <c r="Z618" s="142"/>
      <c r="AA618" s="142"/>
      <c r="AB618" s="14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ht="22.5" customHeight="1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261"/>
      <c r="P619" s="142"/>
      <c r="Q619" s="262"/>
      <c r="R619" s="263"/>
      <c r="S619" s="263"/>
      <c r="T619" s="142"/>
      <c r="U619" s="142"/>
      <c r="V619" s="142"/>
      <c r="W619" s="142"/>
      <c r="X619" s="142"/>
      <c r="Y619" s="142"/>
      <c r="Z619" s="142"/>
      <c r="AA619" s="142"/>
      <c r="AB619" s="14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ht="22.5" customHeight="1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261"/>
      <c r="P620" s="142"/>
      <c r="Q620" s="262"/>
      <c r="R620" s="263"/>
      <c r="S620" s="263"/>
      <c r="T620" s="142"/>
      <c r="U620" s="142"/>
      <c r="V620" s="142"/>
      <c r="W620" s="142"/>
      <c r="X620" s="142"/>
      <c r="Y620" s="142"/>
      <c r="Z620" s="142"/>
      <c r="AA620" s="142"/>
      <c r="AB620" s="14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ht="22.5" customHeight="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261"/>
      <c r="P621" s="142"/>
      <c r="Q621" s="262"/>
      <c r="R621" s="263"/>
      <c r="S621" s="263"/>
      <c r="T621" s="142"/>
      <c r="U621" s="142"/>
      <c r="V621" s="142"/>
      <c r="W621" s="142"/>
      <c r="X621" s="142"/>
      <c r="Y621" s="142"/>
      <c r="Z621" s="142"/>
      <c r="AA621" s="142"/>
      <c r="AB621" s="14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ht="22.5" customHeight="1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261"/>
      <c r="P622" s="142"/>
      <c r="Q622" s="262"/>
      <c r="R622" s="263"/>
      <c r="S622" s="263"/>
      <c r="T622" s="142"/>
      <c r="U622" s="142"/>
      <c r="V622" s="142"/>
      <c r="W622" s="142"/>
      <c r="X622" s="142"/>
      <c r="Y622" s="142"/>
      <c r="Z622" s="142"/>
      <c r="AA622" s="142"/>
      <c r="AB622" s="14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ht="22.5" customHeight="1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261"/>
      <c r="P623" s="142"/>
      <c r="Q623" s="262"/>
      <c r="R623" s="263"/>
      <c r="S623" s="263"/>
      <c r="T623" s="142"/>
      <c r="U623" s="142"/>
      <c r="V623" s="142"/>
      <c r="W623" s="142"/>
      <c r="X623" s="142"/>
      <c r="Y623" s="142"/>
      <c r="Z623" s="142"/>
      <c r="AA623" s="142"/>
      <c r="AB623" s="14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ht="22.5" customHeight="1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261"/>
      <c r="P624" s="142"/>
      <c r="Q624" s="262"/>
      <c r="R624" s="263"/>
      <c r="S624" s="263"/>
      <c r="T624" s="142"/>
      <c r="U624" s="142"/>
      <c r="V624" s="142"/>
      <c r="W624" s="142"/>
      <c r="X624" s="142"/>
      <c r="Y624" s="142"/>
      <c r="Z624" s="142"/>
      <c r="AA624" s="142"/>
      <c r="AB624" s="14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ht="22.5" customHeight="1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261"/>
      <c r="P625" s="142"/>
      <c r="Q625" s="262"/>
      <c r="R625" s="263"/>
      <c r="S625" s="263"/>
      <c r="T625" s="142"/>
      <c r="U625" s="142"/>
      <c r="V625" s="142"/>
      <c r="W625" s="142"/>
      <c r="X625" s="142"/>
      <c r="Y625" s="142"/>
      <c r="Z625" s="142"/>
      <c r="AA625" s="142"/>
      <c r="AB625" s="14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ht="22.5" customHeight="1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261"/>
      <c r="P626" s="142"/>
      <c r="Q626" s="262"/>
      <c r="R626" s="263"/>
      <c r="S626" s="263"/>
      <c r="T626" s="142"/>
      <c r="U626" s="142"/>
      <c r="V626" s="142"/>
      <c r="W626" s="142"/>
      <c r="X626" s="142"/>
      <c r="Y626" s="142"/>
      <c r="Z626" s="142"/>
      <c r="AA626" s="142"/>
      <c r="AB626" s="14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ht="22.5" customHeight="1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261"/>
      <c r="P627" s="142"/>
      <c r="Q627" s="262"/>
      <c r="R627" s="263"/>
      <c r="S627" s="263"/>
      <c r="T627" s="142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ht="22.5" customHeight="1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261"/>
      <c r="P628" s="142"/>
      <c r="Q628" s="262"/>
      <c r="R628" s="263"/>
      <c r="S628" s="263"/>
      <c r="T628" s="142"/>
      <c r="U628" s="142"/>
      <c r="V628" s="142"/>
      <c r="W628" s="142"/>
      <c r="X628" s="142"/>
      <c r="Y628" s="142"/>
      <c r="Z628" s="142"/>
      <c r="AA628" s="142"/>
      <c r="AB628" s="14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ht="22.5" customHeight="1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261"/>
      <c r="P629" s="142"/>
      <c r="Q629" s="262"/>
      <c r="R629" s="263"/>
      <c r="S629" s="263"/>
      <c r="T629" s="142"/>
      <c r="U629" s="142"/>
      <c r="V629" s="142"/>
      <c r="W629" s="142"/>
      <c r="X629" s="142"/>
      <c r="Y629" s="142"/>
      <c r="Z629" s="142"/>
      <c r="AA629" s="142"/>
      <c r="AB629" s="14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ht="22.5" customHeight="1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261"/>
      <c r="P630" s="142"/>
      <c r="Q630" s="262"/>
      <c r="R630" s="263"/>
      <c r="S630" s="263"/>
      <c r="T630" s="142"/>
      <c r="U630" s="142"/>
      <c r="V630" s="142"/>
      <c r="W630" s="142"/>
      <c r="X630" s="142"/>
      <c r="Y630" s="142"/>
      <c r="Z630" s="142"/>
      <c r="AA630" s="142"/>
      <c r="AB630" s="14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ht="22.5" customHeight="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261"/>
      <c r="P631" s="142"/>
      <c r="Q631" s="262"/>
      <c r="R631" s="263"/>
      <c r="S631" s="263"/>
      <c r="T631" s="142"/>
      <c r="U631" s="142"/>
      <c r="V631" s="142"/>
      <c r="W631" s="142"/>
      <c r="X631" s="142"/>
      <c r="Y631" s="142"/>
      <c r="Z631" s="142"/>
      <c r="AA631" s="142"/>
      <c r="AB631" s="14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ht="22.5" customHeight="1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261"/>
      <c r="P632" s="142"/>
      <c r="Q632" s="262"/>
      <c r="R632" s="263"/>
      <c r="S632" s="263"/>
      <c r="T632" s="142"/>
      <c r="U632" s="142"/>
      <c r="V632" s="142"/>
      <c r="W632" s="142"/>
      <c r="X632" s="142"/>
      <c r="Y632" s="142"/>
      <c r="Z632" s="142"/>
      <c r="AA632" s="142"/>
      <c r="AB632" s="14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ht="22.5" customHeight="1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261"/>
      <c r="P633" s="142"/>
      <c r="Q633" s="262"/>
      <c r="R633" s="263"/>
      <c r="S633" s="263"/>
      <c r="T633" s="142"/>
      <c r="U633" s="142"/>
      <c r="V633" s="142"/>
      <c r="W633" s="142"/>
      <c r="X633" s="142"/>
      <c r="Y633" s="142"/>
      <c r="Z633" s="142"/>
      <c r="AA633" s="142"/>
      <c r="AB633" s="14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ht="22.5" customHeight="1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261"/>
      <c r="P634" s="142"/>
      <c r="Q634" s="262"/>
      <c r="R634" s="263"/>
      <c r="S634" s="263"/>
      <c r="T634" s="142"/>
      <c r="U634" s="142"/>
      <c r="V634" s="142"/>
      <c r="W634" s="142"/>
      <c r="X634" s="142"/>
      <c r="Y634" s="142"/>
      <c r="Z634" s="142"/>
      <c r="AA634" s="142"/>
      <c r="AB634" s="14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ht="22.5" customHeight="1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261"/>
      <c r="P635" s="142"/>
      <c r="Q635" s="262"/>
      <c r="R635" s="263"/>
      <c r="S635" s="263"/>
      <c r="T635" s="142"/>
      <c r="U635" s="142"/>
      <c r="V635" s="142"/>
      <c r="W635" s="142"/>
      <c r="X635" s="142"/>
      <c r="Y635" s="142"/>
      <c r="Z635" s="142"/>
      <c r="AA635" s="142"/>
      <c r="AB635" s="14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ht="22.5" customHeight="1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261"/>
      <c r="P636" s="142"/>
      <c r="Q636" s="262"/>
      <c r="R636" s="263"/>
      <c r="S636" s="263"/>
      <c r="T636" s="142"/>
      <c r="U636" s="142"/>
      <c r="V636" s="142"/>
      <c r="W636" s="142"/>
      <c r="X636" s="142"/>
      <c r="Y636" s="142"/>
      <c r="Z636" s="142"/>
      <c r="AA636" s="142"/>
      <c r="AB636" s="14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ht="22.5" customHeight="1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261"/>
      <c r="P637" s="142"/>
      <c r="Q637" s="262"/>
      <c r="R637" s="263"/>
      <c r="S637" s="263"/>
      <c r="T637" s="142"/>
      <c r="U637" s="142"/>
      <c r="V637" s="142"/>
      <c r="W637" s="142"/>
      <c r="X637" s="142"/>
      <c r="Y637" s="142"/>
      <c r="Z637" s="142"/>
      <c r="AA637" s="142"/>
      <c r="AB637" s="14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ht="22.5" customHeight="1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261"/>
      <c r="P638" s="142"/>
      <c r="Q638" s="262"/>
      <c r="R638" s="263"/>
      <c r="S638" s="263"/>
      <c r="T638" s="142"/>
      <c r="U638" s="142"/>
      <c r="V638" s="142"/>
      <c r="W638" s="142"/>
      <c r="X638" s="142"/>
      <c r="Y638" s="142"/>
      <c r="Z638" s="142"/>
      <c r="AA638" s="142"/>
      <c r="AB638" s="14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ht="22.5" customHeight="1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261"/>
      <c r="P639" s="142"/>
      <c r="Q639" s="262"/>
      <c r="R639" s="263"/>
      <c r="S639" s="263"/>
      <c r="T639" s="142"/>
      <c r="U639" s="142"/>
      <c r="V639" s="142"/>
      <c r="W639" s="142"/>
      <c r="X639" s="142"/>
      <c r="Y639" s="142"/>
      <c r="Z639" s="142"/>
      <c r="AA639" s="142"/>
      <c r="AB639" s="14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ht="22.5" customHeight="1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261"/>
      <c r="P640" s="142"/>
      <c r="Q640" s="262"/>
      <c r="R640" s="263"/>
      <c r="S640" s="263"/>
      <c r="T640" s="142"/>
      <c r="U640" s="142"/>
      <c r="V640" s="142"/>
      <c r="W640" s="142"/>
      <c r="X640" s="142"/>
      <c r="Y640" s="142"/>
      <c r="Z640" s="142"/>
      <c r="AA640" s="142"/>
      <c r="AB640" s="14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ht="22.5" customHeight="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261"/>
      <c r="P641" s="142"/>
      <c r="Q641" s="262"/>
      <c r="R641" s="263"/>
      <c r="S641" s="263"/>
      <c r="T641" s="142"/>
      <c r="U641" s="142"/>
      <c r="V641" s="142"/>
      <c r="W641" s="142"/>
      <c r="X641" s="142"/>
      <c r="Y641" s="142"/>
      <c r="Z641" s="142"/>
      <c r="AA641" s="142"/>
      <c r="AB641" s="14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ht="22.5" customHeight="1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261"/>
      <c r="P642" s="142"/>
      <c r="Q642" s="262"/>
      <c r="R642" s="263"/>
      <c r="S642" s="263"/>
      <c r="T642" s="142"/>
      <c r="U642" s="142"/>
      <c r="V642" s="142"/>
      <c r="W642" s="142"/>
      <c r="X642" s="142"/>
      <c r="Y642" s="142"/>
      <c r="Z642" s="142"/>
      <c r="AA642" s="142"/>
      <c r="AB642" s="14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ht="22.5" customHeight="1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261"/>
      <c r="P643" s="142"/>
      <c r="Q643" s="262"/>
      <c r="R643" s="263"/>
      <c r="S643" s="263"/>
      <c r="T643" s="142"/>
      <c r="U643" s="142"/>
      <c r="V643" s="142"/>
      <c r="W643" s="142"/>
      <c r="X643" s="142"/>
      <c r="Y643" s="142"/>
      <c r="Z643" s="142"/>
      <c r="AA643" s="142"/>
      <c r="AB643" s="14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ht="22.5" customHeight="1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261"/>
      <c r="P644" s="142"/>
      <c r="Q644" s="262"/>
      <c r="R644" s="263"/>
      <c r="S644" s="263"/>
      <c r="T644" s="142"/>
      <c r="U644" s="142"/>
      <c r="V644" s="142"/>
      <c r="W644" s="142"/>
      <c r="X644" s="142"/>
      <c r="Y644" s="142"/>
      <c r="Z644" s="142"/>
      <c r="AA644" s="142"/>
      <c r="AB644" s="14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ht="22.5" customHeight="1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261"/>
      <c r="P645" s="142"/>
      <c r="Q645" s="262"/>
      <c r="R645" s="263"/>
      <c r="S645" s="263"/>
      <c r="T645" s="142"/>
      <c r="U645" s="142"/>
      <c r="V645" s="142"/>
      <c r="W645" s="142"/>
      <c r="X645" s="142"/>
      <c r="Y645" s="142"/>
      <c r="Z645" s="142"/>
      <c r="AA645" s="142"/>
      <c r="AB645" s="14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ht="22.5" customHeight="1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261"/>
      <c r="P646" s="142"/>
      <c r="Q646" s="262"/>
      <c r="R646" s="263"/>
      <c r="S646" s="263"/>
      <c r="T646" s="142"/>
      <c r="U646" s="142"/>
      <c r="V646" s="142"/>
      <c r="W646" s="142"/>
      <c r="X646" s="142"/>
      <c r="Y646" s="142"/>
      <c r="Z646" s="142"/>
      <c r="AA646" s="142"/>
      <c r="AB646" s="14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ht="22.5" customHeight="1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261"/>
      <c r="P647" s="142"/>
      <c r="Q647" s="262"/>
      <c r="R647" s="263"/>
      <c r="S647" s="263"/>
      <c r="T647" s="142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ht="22.5" customHeight="1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261"/>
      <c r="P648" s="142"/>
      <c r="Q648" s="262"/>
      <c r="R648" s="263"/>
      <c r="S648" s="263"/>
      <c r="T648" s="142"/>
      <c r="U648" s="142"/>
      <c r="V648" s="142"/>
      <c r="W648" s="142"/>
      <c r="X648" s="142"/>
      <c r="Y648" s="142"/>
      <c r="Z648" s="142"/>
      <c r="AA648" s="142"/>
      <c r="AB648" s="14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ht="22.5" customHeight="1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261"/>
      <c r="P649" s="142"/>
      <c r="Q649" s="262"/>
      <c r="R649" s="263"/>
      <c r="S649" s="263"/>
      <c r="T649" s="142"/>
      <c r="U649" s="142"/>
      <c r="V649" s="142"/>
      <c r="W649" s="142"/>
      <c r="X649" s="142"/>
      <c r="Y649" s="142"/>
      <c r="Z649" s="142"/>
      <c r="AA649" s="142"/>
      <c r="AB649" s="14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ht="22.5" customHeight="1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261"/>
      <c r="P650" s="142"/>
      <c r="Q650" s="262"/>
      <c r="R650" s="263"/>
      <c r="S650" s="263"/>
      <c r="T650" s="142"/>
      <c r="U650" s="142"/>
      <c r="V650" s="142"/>
      <c r="W650" s="142"/>
      <c r="X650" s="142"/>
      <c r="Y650" s="142"/>
      <c r="Z650" s="142"/>
      <c r="AA650" s="142"/>
      <c r="AB650" s="14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ht="22.5" customHeight="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261"/>
      <c r="P651" s="142"/>
      <c r="Q651" s="262"/>
      <c r="R651" s="263"/>
      <c r="S651" s="263"/>
      <c r="T651" s="142"/>
      <c r="U651" s="142"/>
      <c r="V651" s="142"/>
      <c r="W651" s="142"/>
      <c r="X651" s="142"/>
      <c r="Y651" s="142"/>
      <c r="Z651" s="142"/>
      <c r="AA651" s="142"/>
      <c r="AB651" s="14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ht="22.5" customHeight="1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261"/>
      <c r="P652" s="142"/>
      <c r="Q652" s="262"/>
      <c r="R652" s="263"/>
      <c r="S652" s="263"/>
      <c r="T652" s="142"/>
      <c r="U652" s="142"/>
      <c r="V652" s="142"/>
      <c r="W652" s="142"/>
      <c r="X652" s="142"/>
      <c r="Y652" s="142"/>
      <c r="Z652" s="142"/>
      <c r="AA652" s="142"/>
      <c r="AB652" s="14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ht="22.5" customHeight="1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261"/>
      <c r="P653" s="142"/>
      <c r="Q653" s="262"/>
      <c r="R653" s="263"/>
      <c r="S653" s="263"/>
      <c r="T653" s="142"/>
      <c r="U653" s="142"/>
      <c r="V653" s="142"/>
      <c r="W653" s="142"/>
      <c r="X653" s="142"/>
      <c r="Y653" s="142"/>
      <c r="Z653" s="142"/>
      <c r="AA653" s="142"/>
      <c r="AB653" s="14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ht="22.5" customHeight="1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261"/>
      <c r="P654" s="142"/>
      <c r="Q654" s="262"/>
      <c r="R654" s="263"/>
      <c r="S654" s="263"/>
      <c r="T654" s="142"/>
      <c r="U654" s="142"/>
      <c r="V654" s="142"/>
      <c r="W654" s="142"/>
      <c r="X654" s="142"/>
      <c r="Y654" s="142"/>
      <c r="Z654" s="142"/>
      <c r="AA654" s="142"/>
      <c r="AB654" s="14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ht="22.5" customHeight="1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261"/>
      <c r="P655" s="142"/>
      <c r="Q655" s="262"/>
      <c r="R655" s="263"/>
      <c r="S655" s="263"/>
      <c r="T655" s="142"/>
      <c r="U655" s="142"/>
      <c r="V655" s="142"/>
      <c r="W655" s="142"/>
      <c r="X655" s="142"/>
      <c r="Y655" s="142"/>
      <c r="Z655" s="142"/>
      <c r="AA655" s="142"/>
      <c r="AB655" s="14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ht="22.5" customHeight="1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261"/>
      <c r="P656" s="142"/>
      <c r="Q656" s="262"/>
      <c r="R656" s="263"/>
      <c r="S656" s="263"/>
      <c r="T656" s="142"/>
      <c r="U656" s="142"/>
      <c r="V656" s="142"/>
      <c r="W656" s="142"/>
      <c r="X656" s="142"/>
      <c r="Y656" s="142"/>
      <c r="Z656" s="142"/>
      <c r="AA656" s="142"/>
      <c r="AB656" s="14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ht="22.5" customHeight="1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261"/>
      <c r="P657" s="142"/>
      <c r="Q657" s="262"/>
      <c r="R657" s="263"/>
      <c r="S657" s="263"/>
      <c r="T657" s="142"/>
      <c r="U657" s="142"/>
      <c r="V657" s="142"/>
      <c r="W657" s="142"/>
      <c r="X657" s="142"/>
      <c r="Y657" s="142"/>
      <c r="Z657" s="142"/>
      <c r="AA657" s="142"/>
      <c r="AB657" s="14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ht="22.5" customHeight="1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261"/>
      <c r="P658" s="142"/>
      <c r="Q658" s="262"/>
      <c r="R658" s="263"/>
      <c r="S658" s="263"/>
      <c r="T658" s="142"/>
      <c r="U658" s="142"/>
      <c r="V658" s="142"/>
      <c r="W658" s="142"/>
      <c r="X658" s="142"/>
      <c r="Y658" s="142"/>
      <c r="Z658" s="142"/>
      <c r="AA658" s="142"/>
      <c r="AB658" s="14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ht="22.5" customHeight="1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261"/>
      <c r="P659" s="142"/>
      <c r="Q659" s="262"/>
      <c r="R659" s="263"/>
      <c r="S659" s="263"/>
      <c r="T659" s="142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ht="22.5" customHeight="1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261"/>
      <c r="P660" s="142"/>
      <c r="Q660" s="262"/>
      <c r="R660" s="263"/>
      <c r="S660" s="263"/>
      <c r="T660" s="142"/>
      <c r="U660" s="142"/>
      <c r="V660" s="142"/>
      <c r="W660" s="142"/>
      <c r="X660" s="142"/>
      <c r="Y660" s="142"/>
      <c r="Z660" s="142"/>
      <c r="AA660" s="142"/>
      <c r="AB660" s="14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ht="22.5" customHeight="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261"/>
      <c r="P661" s="142"/>
      <c r="Q661" s="262"/>
      <c r="R661" s="263"/>
      <c r="S661" s="263"/>
      <c r="T661" s="142"/>
      <c r="U661" s="142"/>
      <c r="V661" s="142"/>
      <c r="W661" s="142"/>
      <c r="X661" s="142"/>
      <c r="Y661" s="142"/>
      <c r="Z661" s="142"/>
      <c r="AA661" s="142"/>
      <c r="AB661" s="14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ht="22.5" customHeight="1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261"/>
      <c r="P662" s="142"/>
      <c r="Q662" s="262"/>
      <c r="R662" s="263"/>
      <c r="S662" s="263"/>
      <c r="T662" s="142"/>
      <c r="U662" s="142"/>
      <c r="V662" s="142"/>
      <c r="W662" s="142"/>
      <c r="X662" s="142"/>
      <c r="Y662" s="142"/>
      <c r="Z662" s="142"/>
      <c r="AA662" s="142"/>
      <c r="AB662" s="14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ht="22.5" customHeight="1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261"/>
      <c r="P663" s="142"/>
      <c r="Q663" s="262"/>
      <c r="R663" s="263"/>
      <c r="S663" s="263"/>
      <c r="T663" s="142"/>
      <c r="U663" s="142"/>
      <c r="V663" s="142"/>
      <c r="W663" s="142"/>
      <c r="X663" s="142"/>
      <c r="Y663" s="142"/>
      <c r="Z663" s="142"/>
      <c r="AA663" s="142"/>
      <c r="AB663" s="14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ht="22.5" customHeight="1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261"/>
      <c r="P664" s="142"/>
      <c r="Q664" s="262"/>
      <c r="R664" s="263"/>
      <c r="S664" s="263"/>
      <c r="T664" s="142"/>
      <c r="U664" s="142"/>
      <c r="V664" s="142"/>
      <c r="W664" s="142"/>
      <c r="X664" s="142"/>
      <c r="Y664" s="142"/>
      <c r="Z664" s="142"/>
      <c r="AA664" s="142"/>
      <c r="AB664" s="14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ht="22.5" customHeight="1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261"/>
      <c r="P665" s="142"/>
      <c r="Q665" s="262"/>
      <c r="R665" s="263"/>
      <c r="S665" s="263"/>
      <c r="T665" s="142"/>
      <c r="U665" s="142"/>
      <c r="V665" s="142"/>
      <c r="W665" s="142"/>
      <c r="X665" s="142"/>
      <c r="Y665" s="142"/>
      <c r="Z665" s="142"/>
      <c r="AA665" s="142"/>
      <c r="AB665" s="14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ht="22.5" customHeight="1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261"/>
      <c r="P666" s="142"/>
      <c r="Q666" s="262"/>
      <c r="R666" s="263"/>
      <c r="S666" s="263"/>
      <c r="T666" s="142"/>
      <c r="U666" s="142"/>
      <c r="V666" s="142"/>
      <c r="W666" s="142"/>
      <c r="X666" s="142"/>
      <c r="Y666" s="142"/>
      <c r="Z666" s="142"/>
      <c r="AA666" s="142"/>
      <c r="AB666" s="14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ht="22.5" customHeight="1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261"/>
      <c r="P667" s="142"/>
      <c r="Q667" s="262"/>
      <c r="R667" s="263"/>
      <c r="S667" s="263"/>
      <c r="T667" s="142"/>
      <c r="U667" s="142"/>
      <c r="V667" s="142"/>
      <c r="W667" s="142"/>
      <c r="X667" s="142"/>
      <c r="Y667" s="142"/>
      <c r="Z667" s="142"/>
      <c r="AA667" s="142"/>
      <c r="AB667" s="14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ht="22.5" customHeight="1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261"/>
      <c r="P668" s="142"/>
      <c r="Q668" s="262"/>
      <c r="R668" s="263"/>
      <c r="S668" s="263"/>
      <c r="T668" s="142"/>
      <c r="U668" s="142"/>
      <c r="V668" s="142"/>
      <c r="W668" s="142"/>
      <c r="X668" s="142"/>
      <c r="Y668" s="142"/>
      <c r="Z668" s="142"/>
      <c r="AA668" s="142"/>
      <c r="AB668" s="14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ht="22.5" customHeight="1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261"/>
      <c r="P669" s="142"/>
      <c r="Q669" s="262"/>
      <c r="R669" s="263"/>
      <c r="S669" s="263"/>
      <c r="T669" s="142"/>
      <c r="U669" s="142"/>
      <c r="V669" s="142"/>
      <c r="W669" s="142"/>
      <c r="X669" s="142"/>
      <c r="Y669" s="142"/>
      <c r="Z669" s="142"/>
      <c r="AA669" s="142"/>
      <c r="AB669" s="14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ht="22.5" customHeight="1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261"/>
      <c r="P670" s="142"/>
      <c r="Q670" s="262"/>
      <c r="R670" s="263"/>
      <c r="S670" s="263"/>
      <c r="T670" s="142"/>
      <c r="U670" s="142"/>
      <c r="V670" s="142"/>
      <c r="W670" s="142"/>
      <c r="X670" s="142"/>
      <c r="Y670" s="142"/>
      <c r="Z670" s="142"/>
      <c r="AA670" s="142"/>
      <c r="AB670" s="14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ht="22.5" customHeight="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261"/>
      <c r="P671" s="142"/>
      <c r="Q671" s="262"/>
      <c r="R671" s="263"/>
      <c r="S671" s="263"/>
      <c r="T671" s="142"/>
      <c r="U671" s="142"/>
      <c r="V671" s="142"/>
      <c r="W671" s="142"/>
      <c r="X671" s="142"/>
      <c r="Y671" s="142"/>
      <c r="Z671" s="142"/>
      <c r="AA671" s="142"/>
      <c r="AB671" s="14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ht="22.5" customHeight="1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261"/>
      <c r="P672" s="142"/>
      <c r="Q672" s="262"/>
      <c r="R672" s="263"/>
      <c r="S672" s="263"/>
      <c r="T672" s="142"/>
      <c r="U672" s="142"/>
      <c r="V672" s="142"/>
      <c r="W672" s="142"/>
      <c r="X672" s="142"/>
      <c r="Y672" s="142"/>
      <c r="Z672" s="142"/>
      <c r="AA672" s="142"/>
      <c r="AB672" s="14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ht="22.5" customHeight="1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261"/>
      <c r="P673" s="142"/>
      <c r="Q673" s="262"/>
      <c r="R673" s="263"/>
      <c r="S673" s="263"/>
      <c r="T673" s="142"/>
      <c r="U673" s="142"/>
      <c r="V673" s="142"/>
      <c r="W673" s="142"/>
      <c r="X673" s="142"/>
      <c r="Y673" s="142"/>
      <c r="Z673" s="142"/>
      <c r="AA673" s="142"/>
      <c r="AB673" s="14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ht="22.5" customHeight="1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261"/>
      <c r="P674" s="142"/>
      <c r="Q674" s="262"/>
      <c r="R674" s="263"/>
      <c r="S674" s="263"/>
      <c r="T674" s="142"/>
      <c r="U674" s="142"/>
      <c r="V674" s="142"/>
      <c r="W674" s="142"/>
      <c r="X674" s="142"/>
      <c r="Y674" s="142"/>
      <c r="Z674" s="142"/>
      <c r="AA674" s="142"/>
      <c r="AB674" s="14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ht="22.5" customHeight="1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261"/>
      <c r="P675" s="142"/>
      <c r="Q675" s="262"/>
      <c r="R675" s="263"/>
      <c r="S675" s="263"/>
      <c r="T675" s="142"/>
      <c r="U675" s="142"/>
      <c r="V675" s="142"/>
      <c r="W675" s="142"/>
      <c r="X675" s="142"/>
      <c r="Y675" s="142"/>
      <c r="Z675" s="142"/>
      <c r="AA675" s="142"/>
      <c r="AB675" s="14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ht="22.5" customHeight="1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261"/>
      <c r="P676" s="142"/>
      <c r="Q676" s="262"/>
      <c r="R676" s="263"/>
      <c r="S676" s="263"/>
      <c r="T676" s="142"/>
      <c r="U676" s="142"/>
      <c r="V676" s="142"/>
      <c r="W676" s="142"/>
      <c r="X676" s="142"/>
      <c r="Y676" s="142"/>
      <c r="Z676" s="142"/>
      <c r="AA676" s="142"/>
      <c r="AB676" s="14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ht="22.5" customHeight="1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261"/>
      <c r="P677" s="142"/>
      <c r="Q677" s="262"/>
      <c r="R677" s="263"/>
      <c r="S677" s="263"/>
      <c r="T677" s="142"/>
      <c r="U677" s="142"/>
      <c r="V677" s="142"/>
      <c r="W677" s="142"/>
      <c r="X677" s="142"/>
      <c r="Y677" s="142"/>
      <c r="Z677" s="142"/>
      <c r="AA677" s="142"/>
      <c r="AB677" s="14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ht="22.5" customHeight="1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261"/>
      <c r="P678" s="142"/>
      <c r="Q678" s="262"/>
      <c r="R678" s="263"/>
      <c r="S678" s="263"/>
      <c r="T678" s="142"/>
      <c r="U678" s="142"/>
      <c r="V678" s="142"/>
      <c r="W678" s="142"/>
      <c r="X678" s="142"/>
      <c r="Y678" s="142"/>
      <c r="Z678" s="142"/>
      <c r="AA678" s="142"/>
      <c r="AB678" s="14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ht="22.5" customHeight="1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261"/>
      <c r="P679" s="142"/>
      <c r="Q679" s="262"/>
      <c r="R679" s="263"/>
      <c r="S679" s="263"/>
      <c r="T679" s="142"/>
      <c r="U679" s="142"/>
      <c r="V679" s="142"/>
      <c r="W679" s="142"/>
      <c r="X679" s="142"/>
      <c r="Y679" s="142"/>
      <c r="Z679" s="142"/>
      <c r="AA679" s="142"/>
      <c r="AB679" s="14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ht="22.5" customHeight="1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261"/>
      <c r="P680" s="142"/>
      <c r="Q680" s="262"/>
      <c r="R680" s="263"/>
      <c r="S680" s="263"/>
      <c r="T680" s="142"/>
      <c r="U680" s="142"/>
      <c r="V680" s="142"/>
      <c r="W680" s="142"/>
      <c r="X680" s="142"/>
      <c r="Y680" s="142"/>
      <c r="Z680" s="142"/>
      <c r="AA680" s="142"/>
      <c r="AB680" s="14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ht="22.5" customHeight="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261"/>
      <c r="P681" s="142"/>
      <c r="Q681" s="262"/>
      <c r="R681" s="263"/>
      <c r="S681" s="263"/>
      <c r="T681" s="142"/>
      <c r="U681" s="142"/>
      <c r="V681" s="142"/>
      <c r="W681" s="142"/>
      <c r="X681" s="142"/>
      <c r="Y681" s="142"/>
      <c r="Z681" s="142"/>
      <c r="AA681" s="142"/>
      <c r="AB681" s="14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ht="22.5" customHeight="1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261"/>
      <c r="P682" s="142"/>
      <c r="Q682" s="262"/>
      <c r="R682" s="263"/>
      <c r="S682" s="263"/>
      <c r="T682" s="142"/>
      <c r="U682" s="142"/>
      <c r="V682" s="142"/>
      <c r="W682" s="142"/>
      <c r="X682" s="142"/>
      <c r="Y682" s="142"/>
      <c r="Z682" s="142"/>
      <c r="AA682" s="142"/>
      <c r="AB682" s="14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ht="22.5" customHeight="1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261"/>
      <c r="P683" s="142"/>
      <c r="Q683" s="262"/>
      <c r="R683" s="263"/>
      <c r="S683" s="263"/>
      <c r="T683" s="142"/>
      <c r="U683" s="142"/>
      <c r="V683" s="142"/>
      <c r="W683" s="142"/>
      <c r="X683" s="142"/>
      <c r="Y683" s="142"/>
      <c r="Z683" s="142"/>
      <c r="AA683" s="142"/>
      <c r="AB683" s="14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ht="22.5" customHeight="1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261"/>
      <c r="P684" s="142"/>
      <c r="Q684" s="262"/>
      <c r="R684" s="263"/>
      <c r="S684" s="263"/>
      <c r="T684" s="142"/>
      <c r="U684" s="142"/>
      <c r="V684" s="142"/>
      <c r="W684" s="142"/>
      <c r="X684" s="142"/>
      <c r="Y684" s="142"/>
      <c r="Z684" s="142"/>
      <c r="AA684" s="142"/>
      <c r="AB684" s="14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ht="22.5" customHeight="1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261"/>
      <c r="P685" s="142"/>
      <c r="Q685" s="262"/>
      <c r="R685" s="263"/>
      <c r="S685" s="263"/>
      <c r="T685" s="142"/>
      <c r="U685" s="142"/>
      <c r="V685" s="142"/>
      <c r="W685" s="142"/>
      <c r="X685" s="142"/>
      <c r="Y685" s="142"/>
      <c r="Z685" s="142"/>
      <c r="AA685" s="142"/>
      <c r="AB685" s="14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ht="22.5" customHeight="1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261"/>
      <c r="P686" s="142"/>
      <c r="Q686" s="262"/>
      <c r="R686" s="263"/>
      <c r="S686" s="263"/>
      <c r="T686" s="142"/>
      <c r="U686" s="142"/>
      <c r="V686" s="142"/>
      <c r="W686" s="142"/>
      <c r="X686" s="142"/>
      <c r="Y686" s="142"/>
      <c r="Z686" s="142"/>
      <c r="AA686" s="142"/>
      <c r="AB686" s="14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ht="22.5" customHeight="1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261"/>
      <c r="P687" s="142"/>
      <c r="Q687" s="262"/>
      <c r="R687" s="263"/>
      <c r="S687" s="263"/>
      <c r="T687" s="142"/>
      <c r="U687" s="142"/>
      <c r="V687" s="142"/>
      <c r="W687" s="142"/>
      <c r="X687" s="142"/>
      <c r="Y687" s="142"/>
      <c r="Z687" s="142"/>
      <c r="AA687" s="142"/>
      <c r="AB687" s="14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ht="22.5" customHeight="1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261"/>
      <c r="P688" s="142"/>
      <c r="Q688" s="262"/>
      <c r="R688" s="263"/>
      <c r="S688" s="263"/>
      <c r="T688" s="142"/>
      <c r="U688" s="142"/>
      <c r="V688" s="142"/>
      <c r="W688" s="142"/>
      <c r="X688" s="142"/>
      <c r="Y688" s="142"/>
      <c r="Z688" s="142"/>
      <c r="AA688" s="142"/>
      <c r="AB688" s="14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ht="22.5" customHeight="1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261"/>
      <c r="P689" s="142"/>
      <c r="Q689" s="262"/>
      <c r="R689" s="263"/>
      <c r="S689" s="263"/>
      <c r="T689" s="142"/>
      <c r="U689" s="142"/>
      <c r="V689" s="142"/>
      <c r="W689" s="142"/>
      <c r="X689" s="142"/>
      <c r="Y689" s="142"/>
      <c r="Z689" s="142"/>
      <c r="AA689" s="142"/>
      <c r="AB689" s="14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ht="22.5" customHeight="1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261"/>
      <c r="P690" s="142"/>
      <c r="Q690" s="262"/>
      <c r="R690" s="263"/>
      <c r="S690" s="263"/>
      <c r="T690" s="142"/>
      <c r="U690" s="142"/>
      <c r="V690" s="142"/>
      <c r="W690" s="142"/>
      <c r="X690" s="142"/>
      <c r="Y690" s="142"/>
      <c r="Z690" s="142"/>
      <c r="AA690" s="142"/>
      <c r="AB690" s="14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ht="22.5" customHeight="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261"/>
      <c r="P691" s="142"/>
      <c r="Q691" s="262"/>
      <c r="R691" s="263"/>
      <c r="S691" s="263"/>
      <c r="T691" s="142"/>
      <c r="U691" s="142"/>
      <c r="V691" s="142"/>
      <c r="W691" s="142"/>
      <c r="X691" s="142"/>
      <c r="Y691" s="142"/>
      <c r="Z691" s="142"/>
      <c r="AA691" s="142"/>
      <c r="AB691" s="14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ht="22.5" customHeight="1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261"/>
      <c r="P692" s="142"/>
      <c r="Q692" s="262"/>
      <c r="R692" s="263"/>
      <c r="S692" s="263"/>
      <c r="T692" s="142"/>
      <c r="U692" s="142"/>
      <c r="V692" s="142"/>
      <c r="W692" s="142"/>
      <c r="X692" s="142"/>
      <c r="Y692" s="142"/>
      <c r="Z692" s="142"/>
      <c r="AA692" s="142"/>
      <c r="AB692" s="14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ht="22.5" customHeight="1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261"/>
      <c r="P693" s="142"/>
      <c r="Q693" s="262"/>
      <c r="R693" s="263"/>
      <c r="S693" s="263"/>
      <c r="T693" s="142"/>
      <c r="U693" s="142"/>
      <c r="V693" s="142"/>
      <c r="W693" s="142"/>
      <c r="X693" s="142"/>
      <c r="Y693" s="142"/>
      <c r="Z693" s="142"/>
      <c r="AA693" s="142"/>
      <c r="AB693" s="14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ht="22.5" customHeight="1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261"/>
      <c r="P694" s="142"/>
      <c r="Q694" s="262"/>
      <c r="R694" s="263"/>
      <c r="S694" s="263"/>
      <c r="T694" s="142"/>
      <c r="U694" s="142"/>
      <c r="V694" s="142"/>
      <c r="W694" s="142"/>
      <c r="X694" s="142"/>
      <c r="Y694" s="142"/>
      <c r="Z694" s="142"/>
      <c r="AA694" s="142"/>
      <c r="AB694" s="14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ht="22.5" customHeight="1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261"/>
      <c r="P695" s="142"/>
      <c r="Q695" s="262"/>
      <c r="R695" s="263"/>
      <c r="S695" s="263"/>
      <c r="T695" s="142"/>
      <c r="U695" s="142"/>
      <c r="V695" s="142"/>
      <c r="W695" s="142"/>
      <c r="X695" s="142"/>
      <c r="Y695" s="142"/>
      <c r="Z695" s="142"/>
      <c r="AA695" s="142"/>
      <c r="AB695" s="14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ht="22.5" customHeight="1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261"/>
      <c r="P696" s="142"/>
      <c r="Q696" s="262"/>
      <c r="R696" s="263"/>
      <c r="S696" s="263"/>
      <c r="T696" s="142"/>
      <c r="U696" s="142"/>
      <c r="V696" s="142"/>
      <c r="W696" s="142"/>
      <c r="X696" s="142"/>
      <c r="Y696" s="142"/>
      <c r="Z696" s="142"/>
      <c r="AA696" s="142"/>
      <c r="AB696" s="14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ht="22.5" customHeight="1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261"/>
      <c r="P697" s="142"/>
      <c r="Q697" s="262"/>
      <c r="R697" s="263"/>
      <c r="S697" s="263"/>
      <c r="T697" s="142"/>
      <c r="U697" s="142"/>
      <c r="V697" s="142"/>
      <c r="W697" s="142"/>
      <c r="X697" s="142"/>
      <c r="Y697" s="142"/>
      <c r="Z697" s="142"/>
      <c r="AA697" s="142"/>
      <c r="AB697" s="14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ht="22.5" customHeight="1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261"/>
      <c r="P698" s="142"/>
      <c r="Q698" s="262"/>
      <c r="R698" s="263"/>
      <c r="S698" s="263"/>
      <c r="T698" s="142"/>
      <c r="U698" s="142"/>
      <c r="V698" s="142"/>
      <c r="W698" s="142"/>
      <c r="X698" s="142"/>
      <c r="Y698" s="142"/>
      <c r="Z698" s="142"/>
      <c r="AA698" s="142"/>
      <c r="AB698" s="14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ht="22.5" customHeight="1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261"/>
      <c r="P699" s="142"/>
      <c r="Q699" s="262"/>
      <c r="R699" s="263"/>
      <c r="S699" s="263"/>
      <c r="T699" s="142"/>
      <c r="U699" s="142"/>
      <c r="V699" s="142"/>
      <c r="W699" s="142"/>
      <c r="X699" s="142"/>
      <c r="Y699" s="142"/>
      <c r="Z699" s="142"/>
      <c r="AA699" s="142"/>
      <c r="AB699" s="14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ht="22.5" customHeight="1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261"/>
      <c r="P700" s="142"/>
      <c r="Q700" s="262"/>
      <c r="R700" s="263"/>
      <c r="S700" s="263"/>
      <c r="T700" s="142"/>
      <c r="U700" s="142"/>
      <c r="V700" s="142"/>
      <c r="W700" s="142"/>
      <c r="X700" s="142"/>
      <c r="Y700" s="142"/>
      <c r="Z700" s="142"/>
      <c r="AA700" s="142"/>
      <c r="AB700" s="14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ht="22.5" customHeight="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261"/>
      <c r="P701" s="142"/>
      <c r="Q701" s="262"/>
      <c r="R701" s="263"/>
      <c r="S701" s="263"/>
      <c r="T701" s="142"/>
      <c r="U701" s="142"/>
      <c r="V701" s="142"/>
      <c r="W701" s="142"/>
      <c r="X701" s="142"/>
      <c r="Y701" s="142"/>
      <c r="Z701" s="142"/>
      <c r="AA701" s="142"/>
      <c r="AB701" s="14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ht="22.5" customHeight="1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261"/>
      <c r="P702" s="142"/>
      <c r="Q702" s="262"/>
      <c r="R702" s="263"/>
      <c r="S702" s="263"/>
      <c r="T702" s="142"/>
      <c r="U702" s="142"/>
      <c r="V702" s="142"/>
      <c r="W702" s="142"/>
      <c r="X702" s="142"/>
      <c r="Y702" s="142"/>
      <c r="Z702" s="142"/>
      <c r="AA702" s="142"/>
      <c r="AB702" s="14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ht="22.5" customHeight="1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261"/>
      <c r="P703" s="142"/>
      <c r="Q703" s="262"/>
      <c r="R703" s="263"/>
      <c r="S703" s="263"/>
      <c r="T703" s="142"/>
      <c r="U703" s="142"/>
      <c r="V703" s="142"/>
      <c r="W703" s="142"/>
      <c r="X703" s="142"/>
      <c r="Y703" s="142"/>
      <c r="Z703" s="142"/>
      <c r="AA703" s="142"/>
      <c r="AB703" s="14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ht="22.5" customHeight="1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261"/>
      <c r="P704" s="142"/>
      <c r="Q704" s="262"/>
      <c r="R704" s="263"/>
      <c r="S704" s="263"/>
      <c r="T704" s="142"/>
      <c r="U704" s="142"/>
      <c r="V704" s="142"/>
      <c r="W704" s="142"/>
      <c r="X704" s="142"/>
      <c r="Y704" s="142"/>
      <c r="Z704" s="142"/>
      <c r="AA704" s="142"/>
      <c r="AB704" s="14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ht="22.5" customHeight="1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261"/>
      <c r="P705" s="142"/>
      <c r="Q705" s="262"/>
      <c r="R705" s="263"/>
      <c r="S705" s="263"/>
      <c r="T705" s="142"/>
      <c r="U705" s="142"/>
      <c r="V705" s="142"/>
      <c r="W705" s="142"/>
      <c r="X705" s="142"/>
      <c r="Y705" s="142"/>
      <c r="Z705" s="142"/>
      <c r="AA705" s="142"/>
      <c r="AB705" s="14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ht="22.5" customHeight="1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261"/>
      <c r="P706" s="142"/>
      <c r="Q706" s="262"/>
      <c r="R706" s="263"/>
      <c r="S706" s="263"/>
      <c r="T706" s="142"/>
      <c r="U706" s="142"/>
      <c r="V706" s="142"/>
      <c r="W706" s="142"/>
      <c r="X706" s="142"/>
      <c r="Y706" s="142"/>
      <c r="Z706" s="142"/>
      <c r="AA706" s="142"/>
      <c r="AB706" s="14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ht="22.5" customHeight="1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261"/>
      <c r="P707" s="142"/>
      <c r="Q707" s="262"/>
      <c r="R707" s="263"/>
      <c r="S707" s="263"/>
      <c r="T707" s="142"/>
      <c r="U707" s="142"/>
      <c r="V707" s="142"/>
      <c r="W707" s="142"/>
      <c r="X707" s="142"/>
      <c r="Y707" s="142"/>
      <c r="Z707" s="142"/>
      <c r="AA707" s="142"/>
      <c r="AB707" s="14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ht="22.5" customHeight="1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261"/>
      <c r="P708" s="142"/>
      <c r="Q708" s="262"/>
      <c r="R708" s="263"/>
      <c r="S708" s="263"/>
      <c r="T708" s="142"/>
      <c r="U708" s="142"/>
      <c r="V708" s="142"/>
      <c r="W708" s="142"/>
      <c r="X708" s="142"/>
      <c r="Y708" s="142"/>
      <c r="Z708" s="142"/>
      <c r="AA708" s="142"/>
      <c r="AB708" s="14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ht="22.5" customHeight="1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261"/>
      <c r="P709" s="142"/>
      <c r="Q709" s="262"/>
      <c r="R709" s="263"/>
      <c r="S709" s="263"/>
      <c r="T709" s="142"/>
      <c r="U709" s="142"/>
      <c r="V709" s="142"/>
      <c r="W709" s="142"/>
      <c r="X709" s="142"/>
      <c r="Y709" s="142"/>
      <c r="Z709" s="142"/>
      <c r="AA709" s="142"/>
      <c r="AB709" s="14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ht="22.5" customHeight="1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261"/>
      <c r="P710" s="142"/>
      <c r="Q710" s="262"/>
      <c r="R710" s="263"/>
      <c r="S710" s="263"/>
      <c r="T710" s="142"/>
      <c r="U710" s="142"/>
      <c r="V710" s="142"/>
      <c r="W710" s="142"/>
      <c r="X710" s="142"/>
      <c r="Y710" s="142"/>
      <c r="Z710" s="142"/>
      <c r="AA710" s="142"/>
      <c r="AB710" s="14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ht="22.5" customHeight="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261"/>
      <c r="P711" s="142"/>
      <c r="Q711" s="262"/>
      <c r="R711" s="263"/>
      <c r="S711" s="263"/>
      <c r="T711" s="142"/>
      <c r="U711" s="142"/>
      <c r="V711" s="142"/>
      <c r="W711" s="142"/>
      <c r="X711" s="142"/>
      <c r="Y711" s="142"/>
      <c r="Z711" s="142"/>
      <c r="AA711" s="142"/>
      <c r="AB711" s="14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ht="22.5" customHeight="1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261"/>
      <c r="P712" s="142"/>
      <c r="Q712" s="262"/>
      <c r="R712" s="263"/>
      <c r="S712" s="263"/>
      <c r="T712" s="142"/>
      <c r="U712" s="142"/>
      <c r="V712" s="142"/>
      <c r="W712" s="142"/>
      <c r="X712" s="142"/>
      <c r="Y712" s="142"/>
      <c r="Z712" s="142"/>
      <c r="AA712" s="142"/>
      <c r="AB712" s="14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ht="22.5" customHeight="1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261"/>
      <c r="P713" s="142"/>
      <c r="Q713" s="262"/>
      <c r="R713" s="263"/>
      <c r="S713" s="263"/>
      <c r="T713" s="142"/>
      <c r="U713" s="142"/>
      <c r="V713" s="142"/>
      <c r="W713" s="142"/>
      <c r="X713" s="142"/>
      <c r="Y713" s="142"/>
      <c r="Z713" s="142"/>
      <c r="AA713" s="142"/>
      <c r="AB713" s="14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ht="22.5" customHeight="1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261"/>
      <c r="P714" s="142"/>
      <c r="Q714" s="262"/>
      <c r="R714" s="263"/>
      <c r="S714" s="263"/>
      <c r="T714" s="142"/>
      <c r="U714" s="142"/>
      <c r="V714" s="142"/>
      <c r="W714" s="142"/>
      <c r="X714" s="142"/>
      <c r="Y714" s="142"/>
      <c r="Z714" s="142"/>
      <c r="AA714" s="142"/>
      <c r="AB714" s="14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ht="22.5" customHeight="1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261"/>
      <c r="P715" s="142"/>
      <c r="Q715" s="262"/>
      <c r="R715" s="263"/>
      <c r="S715" s="263"/>
      <c r="T715" s="142"/>
      <c r="U715" s="142"/>
      <c r="V715" s="142"/>
      <c r="W715" s="142"/>
      <c r="X715" s="142"/>
      <c r="Y715" s="142"/>
      <c r="Z715" s="142"/>
      <c r="AA715" s="142"/>
      <c r="AB715" s="14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ht="22.5" customHeight="1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261"/>
      <c r="P716" s="142"/>
      <c r="Q716" s="262"/>
      <c r="R716" s="263"/>
      <c r="S716" s="263"/>
      <c r="T716" s="142"/>
      <c r="U716" s="142"/>
      <c r="V716" s="142"/>
      <c r="W716" s="142"/>
      <c r="X716" s="142"/>
      <c r="Y716" s="142"/>
      <c r="Z716" s="142"/>
      <c r="AA716" s="142"/>
      <c r="AB716" s="14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ht="22.5" customHeight="1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261"/>
      <c r="P717" s="142"/>
      <c r="Q717" s="262"/>
      <c r="R717" s="263"/>
      <c r="S717" s="263"/>
      <c r="T717" s="142"/>
      <c r="U717" s="142"/>
      <c r="V717" s="142"/>
      <c r="W717" s="142"/>
      <c r="X717" s="142"/>
      <c r="Y717" s="142"/>
      <c r="Z717" s="142"/>
      <c r="AA717" s="142"/>
      <c r="AB717" s="14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ht="22.5" customHeight="1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261"/>
      <c r="P718" s="142"/>
      <c r="Q718" s="262"/>
      <c r="R718" s="263"/>
      <c r="S718" s="263"/>
      <c r="T718" s="142"/>
      <c r="U718" s="142"/>
      <c r="V718" s="142"/>
      <c r="W718" s="142"/>
      <c r="X718" s="142"/>
      <c r="Y718" s="142"/>
      <c r="Z718" s="142"/>
      <c r="AA718" s="142"/>
      <c r="AB718" s="14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ht="22.5" customHeight="1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261"/>
      <c r="P719" s="142"/>
      <c r="Q719" s="262"/>
      <c r="R719" s="263"/>
      <c r="S719" s="263"/>
      <c r="T719" s="142"/>
      <c r="U719" s="142"/>
      <c r="V719" s="142"/>
      <c r="W719" s="142"/>
      <c r="X719" s="142"/>
      <c r="Y719" s="142"/>
      <c r="Z719" s="142"/>
      <c r="AA719" s="142"/>
      <c r="AB719" s="14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ht="22.5" customHeight="1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261"/>
      <c r="P720" s="142"/>
      <c r="Q720" s="262"/>
      <c r="R720" s="263"/>
      <c r="S720" s="263"/>
      <c r="T720" s="142"/>
      <c r="U720" s="142"/>
      <c r="V720" s="142"/>
      <c r="W720" s="142"/>
      <c r="X720" s="142"/>
      <c r="Y720" s="142"/>
      <c r="Z720" s="142"/>
      <c r="AA720" s="142"/>
      <c r="AB720" s="14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ht="22.5" customHeight="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261"/>
      <c r="P721" s="142"/>
      <c r="Q721" s="262"/>
      <c r="R721" s="263"/>
      <c r="S721" s="263"/>
      <c r="T721" s="142"/>
      <c r="U721" s="142"/>
      <c r="V721" s="142"/>
      <c r="W721" s="142"/>
      <c r="X721" s="142"/>
      <c r="Y721" s="142"/>
      <c r="Z721" s="142"/>
      <c r="AA721" s="142"/>
      <c r="AB721" s="14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ht="22.5" customHeight="1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261"/>
      <c r="P722" s="142"/>
      <c r="Q722" s="262"/>
      <c r="R722" s="263"/>
      <c r="S722" s="263"/>
      <c r="T722" s="142"/>
      <c r="U722" s="142"/>
      <c r="V722" s="142"/>
      <c r="W722" s="142"/>
      <c r="X722" s="142"/>
      <c r="Y722" s="142"/>
      <c r="Z722" s="142"/>
      <c r="AA722" s="142"/>
      <c r="AB722" s="14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ht="22.5" customHeight="1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261"/>
      <c r="P723" s="142"/>
      <c r="Q723" s="262"/>
      <c r="R723" s="263"/>
      <c r="S723" s="263"/>
      <c r="T723" s="142"/>
      <c r="U723" s="142"/>
      <c r="V723" s="142"/>
      <c r="W723" s="142"/>
      <c r="X723" s="142"/>
      <c r="Y723" s="142"/>
      <c r="Z723" s="142"/>
      <c r="AA723" s="142"/>
      <c r="AB723" s="14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ht="22.5" customHeight="1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261"/>
      <c r="P724" s="142"/>
      <c r="Q724" s="262"/>
      <c r="R724" s="263"/>
      <c r="S724" s="263"/>
      <c r="T724" s="142"/>
      <c r="U724" s="142"/>
      <c r="V724" s="142"/>
      <c r="W724" s="142"/>
      <c r="X724" s="142"/>
      <c r="Y724" s="142"/>
      <c r="Z724" s="142"/>
      <c r="AA724" s="142"/>
      <c r="AB724" s="14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ht="22.5" customHeight="1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261"/>
      <c r="P725" s="142"/>
      <c r="Q725" s="262"/>
      <c r="R725" s="263"/>
      <c r="S725" s="263"/>
      <c r="T725" s="142"/>
      <c r="U725" s="142"/>
      <c r="V725" s="142"/>
      <c r="W725" s="142"/>
      <c r="X725" s="142"/>
      <c r="Y725" s="142"/>
      <c r="Z725" s="142"/>
      <c r="AA725" s="142"/>
      <c r="AB725" s="14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ht="22.5" customHeight="1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261"/>
      <c r="P726" s="142"/>
      <c r="Q726" s="262"/>
      <c r="R726" s="263"/>
      <c r="S726" s="263"/>
      <c r="T726" s="142"/>
      <c r="U726" s="142"/>
      <c r="V726" s="142"/>
      <c r="W726" s="142"/>
      <c r="X726" s="142"/>
      <c r="Y726" s="142"/>
      <c r="Z726" s="142"/>
      <c r="AA726" s="142"/>
      <c r="AB726" s="14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ht="22.5" customHeight="1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261"/>
      <c r="P727" s="142"/>
      <c r="Q727" s="262"/>
      <c r="R727" s="263"/>
      <c r="S727" s="263"/>
      <c r="T727" s="142"/>
      <c r="U727" s="142"/>
      <c r="V727" s="142"/>
      <c r="W727" s="142"/>
      <c r="X727" s="142"/>
      <c r="Y727" s="142"/>
      <c r="Z727" s="142"/>
      <c r="AA727" s="142"/>
      <c r="AB727" s="14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ht="22.5" customHeight="1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261"/>
      <c r="P728" s="142"/>
      <c r="Q728" s="262"/>
      <c r="R728" s="263"/>
      <c r="S728" s="263"/>
      <c r="T728" s="142"/>
      <c r="U728" s="142"/>
      <c r="V728" s="142"/>
      <c r="W728" s="142"/>
      <c r="X728" s="142"/>
      <c r="Y728" s="142"/>
      <c r="Z728" s="142"/>
      <c r="AA728" s="142"/>
      <c r="AB728" s="14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ht="22.5" customHeight="1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261"/>
      <c r="P729" s="142"/>
      <c r="Q729" s="262"/>
      <c r="R729" s="263"/>
      <c r="S729" s="263"/>
      <c r="T729" s="142"/>
      <c r="U729" s="142"/>
      <c r="V729" s="142"/>
      <c r="W729" s="142"/>
      <c r="X729" s="142"/>
      <c r="Y729" s="142"/>
      <c r="Z729" s="142"/>
      <c r="AA729" s="142"/>
      <c r="AB729" s="14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ht="22.5" customHeight="1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261"/>
      <c r="P730" s="142"/>
      <c r="Q730" s="262"/>
      <c r="R730" s="263"/>
      <c r="S730" s="263"/>
      <c r="T730" s="142"/>
      <c r="U730" s="142"/>
      <c r="V730" s="142"/>
      <c r="W730" s="142"/>
      <c r="X730" s="142"/>
      <c r="Y730" s="142"/>
      <c r="Z730" s="142"/>
      <c r="AA730" s="142"/>
      <c r="AB730" s="14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ht="22.5" customHeight="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261"/>
      <c r="P731" s="142"/>
      <c r="Q731" s="262"/>
      <c r="R731" s="263"/>
      <c r="S731" s="263"/>
      <c r="T731" s="142"/>
      <c r="U731" s="142"/>
      <c r="V731" s="142"/>
      <c r="W731" s="142"/>
      <c r="X731" s="142"/>
      <c r="Y731" s="142"/>
      <c r="Z731" s="142"/>
      <c r="AA731" s="142"/>
      <c r="AB731" s="14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ht="22.5" customHeight="1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261"/>
      <c r="P732" s="142"/>
      <c r="Q732" s="262"/>
      <c r="R732" s="263"/>
      <c r="S732" s="263"/>
      <c r="T732" s="142"/>
      <c r="U732" s="142"/>
      <c r="V732" s="142"/>
      <c r="W732" s="142"/>
      <c r="X732" s="142"/>
      <c r="Y732" s="142"/>
      <c r="Z732" s="142"/>
      <c r="AA732" s="142"/>
      <c r="AB732" s="14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ht="22.5" customHeight="1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261"/>
      <c r="P733" s="142"/>
      <c r="Q733" s="262"/>
      <c r="R733" s="263"/>
      <c r="S733" s="263"/>
      <c r="T733" s="142"/>
      <c r="U733" s="142"/>
      <c r="V733" s="142"/>
      <c r="W733" s="142"/>
      <c r="X733" s="142"/>
      <c r="Y733" s="142"/>
      <c r="Z733" s="142"/>
      <c r="AA733" s="142"/>
      <c r="AB733" s="14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ht="22.5" customHeight="1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261"/>
      <c r="P734" s="142"/>
      <c r="Q734" s="262"/>
      <c r="R734" s="263"/>
      <c r="S734" s="263"/>
      <c r="T734" s="142"/>
      <c r="U734" s="142"/>
      <c r="V734" s="142"/>
      <c r="W734" s="142"/>
      <c r="X734" s="142"/>
      <c r="Y734" s="142"/>
      <c r="Z734" s="142"/>
      <c r="AA734" s="142"/>
      <c r="AB734" s="14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ht="22.5" customHeight="1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261"/>
      <c r="P735" s="142"/>
      <c r="Q735" s="262"/>
      <c r="R735" s="263"/>
      <c r="S735" s="263"/>
      <c r="T735" s="142"/>
      <c r="U735" s="142"/>
      <c r="V735" s="142"/>
      <c r="W735" s="142"/>
      <c r="X735" s="142"/>
      <c r="Y735" s="142"/>
      <c r="Z735" s="142"/>
      <c r="AA735" s="142"/>
      <c r="AB735" s="14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ht="22.5" customHeight="1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261"/>
      <c r="P736" s="142"/>
      <c r="Q736" s="262"/>
      <c r="R736" s="263"/>
      <c r="S736" s="263"/>
      <c r="T736" s="142"/>
      <c r="U736" s="142"/>
      <c r="V736" s="142"/>
      <c r="W736" s="142"/>
      <c r="X736" s="142"/>
      <c r="Y736" s="142"/>
      <c r="Z736" s="142"/>
      <c r="AA736" s="142"/>
      <c r="AB736" s="14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ht="22.5" customHeight="1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261"/>
      <c r="P737" s="142"/>
      <c r="Q737" s="262"/>
      <c r="R737" s="263"/>
      <c r="S737" s="263"/>
      <c r="T737" s="142"/>
      <c r="U737" s="142"/>
      <c r="V737" s="142"/>
      <c r="W737" s="142"/>
      <c r="X737" s="142"/>
      <c r="Y737" s="142"/>
      <c r="Z737" s="142"/>
      <c r="AA737" s="142"/>
      <c r="AB737" s="14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ht="22.5" customHeight="1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261"/>
      <c r="P738" s="142"/>
      <c r="Q738" s="262"/>
      <c r="R738" s="263"/>
      <c r="S738" s="263"/>
      <c r="T738" s="142"/>
      <c r="U738" s="142"/>
      <c r="V738" s="142"/>
      <c r="W738" s="142"/>
      <c r="X738" s="142"/>
      <c r="Y738" s="142"/>
      <c r="Z738" s="142"/>
      <c r="AA738" s="142"/>
      <c r="AB738" s="14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ht="22.5" customHeight="1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261"/>
      <c r="P739" s="142"/>
      <c r="Q739" s="262"/>
      <c r="R739" s="263"/>
      <c r="S739" s="263"/>
      <c r="T739" s="142"/>
      <c r="U739" s="142"/>
      <c r="V739" s="142"/>
      <c r="W739" s="142"/>
      <c r="X739" s="142"/>
      <c r="Y739" s="142"/>
      <c r="Z739" s="142"/>
      <c r="AA739" s="142"/>
      <c r="AB739" s="14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ht="22.5" customHeight="1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261"/>
      <c r="P740" s="142"/>
      <c r="Q740" s="262"/>
      <c r="R740" s="263"/>
      <c r="S740" s="263"/>
      <c r="T740" s="142"/>
      <c r="U740" s="142"/>
      <c r="V740" s="142"/>
      <c r="W740" s="142"/>
      <c r="X740" s="142"/>
      <c r="Y740" s="142"/>
      <c r="Z740" s="142"/>
      <c r="AA740" s="142"/>
      <c r="AB740" s="14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ht="22.5" customHeight="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261"/>
      <c r="P741" s="142"/>
      <c r="Q741" s="262"/>
      <c r="R741" s="263"/>
      <c r="S741" s="263"/>
      <c r="T741" s="142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ht="22.5" customHeight="1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261"/>
      <c r="P742" s="142"/>
      <c r="Q742" s="262"/>
      <c r="R742" s="263"/>
      <c r="S742" s="263"/>
      <c r="T742" s="142"/>
      <c r="U742" s="142"/>
      <c r="V742" s="142"/>
      <c r="W742" s="142"/>
      <c r="X742" s="142"/>
      <c r="Y742" s="142"/>
      <c r="Z742" s="142"/>
      <c r="AA742" s="142"/>
      <c r="AB742" s="14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ht="22.5" customHeight="1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261"/>
      <c r="P743" s="142"/>
      <c r="Q743" s="262"/>
      <c r="R743" s="263"/>
      <c r="S743" s="263"/>
      <c r="T743" s="142"/>
      <c r="U743" s="142"/>
      <c r="V743" s="142"/>
      <c r="W743" s="142"/>
      <c r="X743" s="142"/>
      <c r="Y743" s="142"/>
      <c r="Z743" s="142"/>
      <c r="AA743" s="142"/>
      <c r="AB743" s="14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ht="22.5" customHeight="1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261"/>
      <c r="P744" s="142"/>
      <c r="Q744" s="262"/>
      <c r="R744" s="263"/>
      <c r="S744" s="263"/>
      <c r="T744" s="142"/>
      <c r="U744" s="142"/>
      <c r="V744" s="142"/>
      <c r="W744" s="142"/>
      <c r="X744" s="142"/>
      <c r="Y744" s="142"/>
      <c r="Z744" s="142"/>
      <c r="AA744" s="142"/>
      <c r="AB744" s="14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ht="22.5" customHeight="1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261"/>
      <c r="P745" s="142"/>
      <c r="Q745" s="262"/>
      <c r="R745" s="263"/>
      <c r="S745" s="263"/>
      <c r="T745" s="142"/>
      <c r="U745" s="142"/>
      <c r="V745" s="142"/>
      <c r="W745" s="142"/>
      <c r="X745" s="142"/>
      <c r="Y745" s="142"/>
      <c r="Z745" s="142"/>
      <c r="AA745" s="142"/>
      <c r="AB745" s="14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ht="22.5" customHeight="1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261"/>
      <c r="P746" s="142"/>
      <c r="Q746" s="262"/>
      <c r="R746" s="263"/>
      <c r="S746" s="263"/>
      <c r="T746" s="142"/>
      <c r="U746" s="142"/>
      <c r="V746" s="142"/>
      <c r="W746" s="142"/>
      <c r="X746" s="142"/>
      <c r="Y746" s="142"/>
      <c r="Z746" s="142"/>
      <c r="AA746" s="142"/>
      <c r="AB746" s="14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ht="22.5" customHeight="1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261"/>
      <c r="P747" s="142"/>
      <c r="Q747" s="262"/>
      <c r="R747" s="263"/>
      <c r="S747" s="263"/>
      <c r="T747" s="142"/>
      <c r="U747" s="142"/>
      <c r="V747" s="142"/>
      <c r="W747" s="142"/>
      <c r="X747" s="142"/>
      <c r="Y747" s="142"/>
      <c r="Z747" s="142"/>
      <c r="AA747" s="142"/>
      <c r="AB747" s="14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ht="22.5" customHeight="1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261"/>
      <c r="P748" s="142"/>
      <c r="Q748" s="262"/>
      <c r="R748" s="263"/>
      <c r="S748" s="263"/>
      <c r="T748" s="142"/>
      <c r="U748" s="142"/>
      <c r="V748" s="142"/>
      <c r="W748" s="142"/>
      <c r="X748" s="142"/>
      <c r="Y748" s="142"/>
      <c r="Z748" s="142"/>
      <c r="AA748" s="142"/>
      <c r="AB748" s="14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ht="22.5" customHeight="1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261"/>
      <c r="P749" s="142"/>
      <c r="Q749" s="262"/>
      <c r="R749" s="263"/>
      <c r="S749" s="263"/>
      <c r="T749" s="142"/>
      <c r="U749" s="142"/>
      <c r="V749" s="142"/>
      <c r="W749" s="142"/>
      <c r="X749" s="142"/>
      <c r="Y749" s="142"/>
      <c r="Z749" s="142"/>
      <c r="AA749" s="142"/>
      <c r="AB749" s="14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ht="22.5" customHeight="1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261"/>
      <c r="P750" s="142"/>
      <c r="Q750" s="262"/>
      <c r="R750" s="263"/>
      <c r="S750" s="263"/>
      <c r="T750" s="142"/>
      <c r="U750" s="142"/>
      <c r="V750" s="142"/>
      <c r="W750" s="142"/>
      <c r="X750" s="142"/>
      <c r="Y750" s="142"/>
      <c r="Z750" s="142"/>
      <c r="AA750" s="142"/>
      <c r="AB750" s="14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ht="22.5" customHeight="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261"/>
      <c r="P751" s="142"/>
      <c r="Q751" s="262"/>
      <c r="R751" s="263"/>
      <c r="S751" s="263"/>
      <c r="T751" s="142"/>
      <c r="U751" s="142"/>
      <c r="V751" s="142"/>
      <c r="W751" s="142"/>
      <c r="X751" s="142"/>
      <c r="Y751" s="142"/>
      <c r="Z751" s="142"/>
      <c r="AA751" s="142"/>
      <c r="AB751" s="14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ht="22.5" customHeight="1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261"/>
      <c r="P752" s="142"/>
      <c r="Q752" s="262"/>
      <c r="R752" s="263"/>
      <c r="S752" s="263"/>
      <c r="T752" s="142"/>
      <c r="U752" s="142"/>
      <c r="V752" s="142"/>
      <c r="W752" s="142"/>
      <c r="X752" s="142"/>
      <c r="Y752" s="142"/>
      <c r="Z752" s="142"/>
      <c r="AA752" s="142"/>
      <c r="AB752" s="14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ht="22.5" customHeight="1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261"/>
      <c r="P753" s="142"/>
      <c r="Q753" s="262"/>
      <c r="R753" s="263"/>
      <c r="S753" s="263"/>
      <c r="T753" s="142"/>
      <c r="U753" s="142"/>
      <c r="V753" s="142"/>
      <c r="W753" s="142"/>
      <c r="X753" s="142"/>
      <c r="Y753" s="142"/>
      <c r="Z753" s="142"/>
      <c r="AA753" s="142"/>
      <c r="AB753" s="14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ht="22.5" customHeight="1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261"/>
      <c r="P754" s="142"/>
      <c r="Q754" s="262"/>
      <c r="R754" s="263"/>
      <c r="S754" s="263"/>
      <c r="T754" s="142"/>
      <c r="U754" s="142"/>
      <c r="V754" s="142"/>
      <c r="W754" s="142"/>
      <c r="X754" s="142"/>
      <c r="Y754" s="142"/>
      <c r="Z754" s="142"/>
      <c r="AA754" s="142"/>
      <c r="AB754" s="14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ht="22.5" customHeight="1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261"/>
      <c r="P755" s="142"/>
      <c r="Q755" s="262"/>
      <c r="R755" s="263"/>
      <c r="S755" s="263"/>
      <c r="T755" s="142"/>
      <c r="U755" s="142"/>
      <c r="V755" s="142"/>
      <c r="W755" s="142"/>
      <c r="X755" s="142"/>
      <c r="Y755" s="142"/>
      <c r="Z755" s="142"/>
      <c r="AA755" s="142"/>
      <c r="AB755" s="14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ht="22.5" customHeight="1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261"/>
      <c r="P756" s="142"/>
      <c r="Q756" s="262"/>
      <c r="R756" s="263"/>
      <c r="S756" s="263"/>
      <c r="T756" s="142"/>
      <c r="U756" s="142"/>
      <c r="V756" s="142"/>
      <c r="W756" s="142"/>
      <c r="X756" s="142"/>
      <c r="Y756" s="142"/>
      <c r="Z756" s="142"/>
      <c r="AA756" s="142"/>
      <c r="AB756" s="14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ht="22.5" customHeight="1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261"/>
      <c r="P757" s="142"/>
      <c r="Q757" s="262"/>
      <c r="R757" s="263"/>
      <c r="S757" s="263"/>
      <c r="T757" s="142"/>
      <c r="U757" s="142"/>
      <c r="V757" s="142"/>
      <c r="W757" s="142"/>
      <c r="X757" s="142"/>
      <c r="Y757" s="142"/>
      <c r="Z757" s="142"/>
      <c r="AA757" s="142"/>
      <c r="AB757" s="14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ht="22.5" customHeight="1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261"/>
      <c r="P758" s="142"/>
      <c r="Q758" s="262"/>
      <c r="R758" s="263"/>
      <c r="S758" s="263"/>
      <c r="T758" s="142"/>
      <c r="U758" s="142"/>
      <c r="V758" s="142"/>
      <c r="W758" s="142"/>
      <c r="X758" s="142"/>
      <c r="Y758" s="142"/>
      <c r="Z758" s="142"/>
      <c r="AA758" s="142"/>
      <c r="AB758" s="14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ht="22.5" customHeight="1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261"/>
      <c r="P759" s="142"/>
      <c r="Q759" s="262"/>
      <c r="R759" s="263"/>
      <c r="S759" s="263"/>
      <c r="T759" s="142"/>
      <c r="U759" s="142"/>
      <c r="V759" s="142"/>
      <c r="W759" s="142"/>
      <c r="X759" s="142"/>
      <c r="Y759" s="142"/>
      <c r="Z759" s="142"/>
      <c r="AA759" s="142"/>
      <c r="AB759" s="14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ht="22.5" customHeight="1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261"/>
      <c r="P760" s="142"/>
      <c r="Q760" s="262"/>
      <c r="R760" s="263"/>
      <c r="S760" s="263"/>
      <c r="T760" s="142"/>
      <c r="U760" s="142"/>
      <c r="V760" s="142"/>
      <c r="W760" s="142"/>
      <c r="X760" s="142"/>
      <c r="Y760" s="142"/>
      <c r="Z760" s="142"/>
      <c r="AA760" s="142"/>
      <c r="AB760" s="14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ht="22.5" customHeight="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261"/>
      <c r="P761" s="142"/>
      <c r="Q761" s="262"/>
      <c r="R761" s="263"/>
      <c r="S761" s="263"/>
      <c r="T761" s="142"/>
      <c r="U761" s="142"/>
      <c r="V761" s="142"/>
      <c r="W761" s="142"/>
      <c r="X761" s="142"/>
      <c r="Y761" s="142"/>
      <c r="Z761" s="142"/>
      <c r="AA761" s="142"/>
      <c r="AB761" s="14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ht="22.5" customHeight="1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261"/>
      <c r="P762" s="142"/>
      <c r="Q762" s="262"/>
      <c r="R762" s="263"/>
      <c r="S762" s="263"/>
      <c r="T762" s="142"/>
      <c r="U762" s="142"/>
      <c r="V762" s="142"/>
      <c r="W762" s="142"/>
      <c r="X762" s="142"/>
      <c r="Y762" s="142"/>
      <c r="Z762" s="142"/>
      <c r="AA762" s="142"/>
      <c r="AB762" s="14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ht="22.5" customHeight="1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261"/>
      <c r="P763" s="142"/>
      <c r="Q763" s="262"/>
      <c r="R763" s="263"/>
      <c r="S763" s="263"/>
      <c r="T763" s="142"/>
      <c r="U763" s="142"/>
      <c r="V763" s="142"/>
      <c r="W763" s="142"/>
      <c r="X763" s="142"/>
      <c r="Y763" s="142"/>
      <c r="Z763" s="142"/>
      <c r="AA763" s="142"/>
      <c r="AB763" s="14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ht="22.5" customHeight="1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261"/>
      <c r="P764" s="142"/>
      <c r="Q764" s="262"/>
      <c r="R764" s="263"/>
      <c r="S764" s="263"/>
      <c r="T764" s="142"/>
      <c r="U764" s="142"/>
      <c r="V764" s="142"/>
      <c r="W764" s="142"/>
      <c r="X764" s="142"/>
      <c r="Y764" s="142"/>
      <c r="Z764" s="142"/>
      <c r="AA764" s="142"/>
      <c r="AB764" s="14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ht="22.5" customHeight="1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261"/>
      <c r="P765" s="142"/>
      <c r="Q765" s="262"/>
      <c r="R765" s="263"/>
      <c r="S765" s="263"/>
      <c r="T765" s="142"/>
      <c r="U765" s="142"/>
      <c r="V765" s="142"/>
      <c r="W765" s="142"/>
      <c r="X765" s="142"/>
      <c r="Y765" s="142"/>
      <c r="Z765" s="142"/>
      <c r="AA765" s="142"/>
      <c r="AB765" s="14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ht="22.5" customHeight="1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261"/>
      <c r="P766" s="142"/>
      <c r="Q766" s="262"/>
      <c r="R766" s="263"/>
      <c r="S766" s="263"/>
      <c r="T766" s="142"/>
      <c r="U766" s="142"/>
      <c r="V766" s="142"/>
      <c r="W766" s="142"/>
      <c r="X766" s="142"/>
      <c r="Y766" s="142"/>
      <c r="Z766" s="142"/>
      <c r="AA766" s="142"/>
      <c r="AB766" s="14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ht="22.5" customHeight="1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261"/>
      <c r="P767" s="142"/>
      <c r="Q767" s="262"/>
      <c r="R767" s="263"/>
      <c r="S767" s="263"/>
      <c r="T767" s="142"/>
      <c r="U767" s="142"/>
      <c r="V767" s="142"/>
      <c r="W767" s="142"/>
      <c r="X767" s="142"/>
      <c r="Y767" s="142"/>
      <c r="Z767" s="142"/>
      <c r="AA767" s="142"/>
      <c r="AB767" s="14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ht="22.5" customHeight="1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261"/>
      <c r="P768" s="142"/>
      <c r="Q768" s="262"/>
      <c r="R768" s="263"/>
      <c r="S768" s="263"/>
      <c r="T768" s="142"/>
      <c r="U768" s="142"/>
      <c r="V768" s="142"/>
      <c r="W768" s="142"/>
      <c r="X768" s="142"/>
      <c r="Y768" s="142"/>
      <c r="Z768" s="142"/>
      <c r="AA768" s="142"/>
      <c r="AB768" s="14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ht="22.5" customHeight="1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261"/>
      <c r="P769" s="142"/>
      <c r="Q769" s="262"/>
      <c r="R769" s="263"/>
      <c r="S769" s="263"/>
      <c r="T769" s="142"/>
      <c r="U769" s="142"/>
      <c r="V769" s="142"/>
      <c r="W769" s="142"/>
      <c r="X769" s="142"/>
      <c r="Y769" s="142"/>
      <c r="Z769" s="142"/>
      <c r="AA769" s="142"/>
      <c r="AB769" s="14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ht="22.5" customHeight="1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261"/>
      <c r="P770" s="142"/>
      <c r="Q770" s="262"/>
      <c r="R770" s="263"/>
      <c r="S770" s="263"/>
      <c r="T770" s="142"/>
      <c r="U770" s="142"/>
      <c r="V770" s="142"/>
      <c r="W770" s="142"/>
      <c r="X770" s="142"/>
      <c r="Y770" s="142"/>
      <c r="Z770" s="142"/>
      <c r="AA770" s="142"/>
      <c r="AB770" s="14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ht="22.5" customHeight="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261"/>
      <c r="P771" s="142"/>
      <c r="Q771" s="262"/>
      <c r="R771" s="263"/>
      <c r="S771" s="263"/>
      <c r="T771" s="142"/>
      <c r="U771" s="142"/>
      <c r="V771" s="142"/>
      <c r="W771" s="142"/>
      <c r="X771" s="142"/>
      <c r="Y771" s="142"/>
      <c r="Z771" s="142"/>
      <c r="AA771" s="142"/>
      <c r="AB771" s="14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ht="22.5" customHeight="1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261"/>
      <c r="P772" s="142"/>
      <c r="Q772" s="262"/>
      <c r="R772" s="263"/>
      <c r="S772" s="263"/>
      <c r="T772" s="142"/>
      <c r="U772" s="142"/>
      <c r="V772" s="142"/>
      <c r="W772" s="142"/>
      <c r="X772" s="142"/>
      <c r="Y772" s="142"/>
      <c r="Z772" s="142"/>
      <c r="AA772" s="142"/>
      <c r="AB772" s="14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ht="22.5" customHeight="1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261"/>
      <c r="P773" s="142"/>
      <c r="Q773" s="262"/>
      <c r="R773" s="263"/>
      <c r="S773" s="263"/>
      <c r="T773" s="142"/>
      <c r="U773" s="142"/>
      <c r="V773" s="142"/>
      <c r="W773" s="142"/>
      <c r="X773" s="142"/>
      <c r="Y773" s="142"/>
      <c r="Z773" s="142"/>
      <c r="AA773" s="142"/>
      <c r="AB773" s="14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ht="22.5" customHeight="1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261"/>
      <c r="P774" s="142"/>
      <c r="Q774" s="262"/>
      <c r="R774" s="263"/>
      <c r="S774" s="263"/>
      <c r="T774" s="142"/>
      <c r="U774" s="142"/>
      <c r="V774" s="142"/>
      <c r="W774" s="142"/>
      <c r="X774" s="142"/>
      <c r="Y774" s="142"/>
      <c r="Z774" s="142"/>
      <c r="AA774" s="142"/>
      <c r="AB774" s="14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ht="22.5" customHeight="1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261"/>
      <c r="P775" s="142"/>
      <c r="Q775" s="262"/>
      <c r="R775" s="263"/>
      <c r="S775" s="263"/>
      <c r="T775" s="142"/>
      <c r="U775" s="142"/>
      <c r="V775" s="142"/>
      <c r="W775" s="142"/>
      <c r="X775" s="142"/>
      <c r="Y775" s="142"/>
      <c r="Z775" s="142"/>
      <c r="AA775" s="142"/>
      <c r="AB775" s="14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ht="22.5" customHeight="1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261"/>
      <c r="P776" s="142"/>
      <c r="Q776" s="262"/>
      <c r="R776" s="263"/>
      <c r="S776" s="263"/>
      <c r="T776" s="142"/>
      <c r="U776" s="142"/>
      <c r="V776" s="142"/>
      <c r="W776" s="142"/>
      <c r="X776" s="142"/>
      <c r="Y776" s="142"/>
      <c r="Z776" s="142"/>
      <c r="AA776" s="142"/>
      <c r="AB776" s="14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ht="22.5" customHeight="1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261"/>
      <c r="P777" s="142"/>
      <c r="Q777" s="262"/>
      <c r="R777" s="263"/>
      <c r="S777" s="263"/>
      <c r="T777" s="142"/>
      <c r="U777" s="142"/>
      <c r="V777" s="142"/>
      <c r="W777" s="142"/>
      <c r="X777" s="142"/>
      <c r="Y777" s="142"/>
      <c r="Z777" s="142"/>
      <c r="AA777" s="142"/>
      <c r="AB777" s="14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ht="22.5" customHeight="1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261"/>
      <c r="P778" s="142"/>
      <c r="Q778" s="262"/>
      <c r="R778" s="263"/>
      <c r="S778" s="263"/>
      <c r="T778" s="142"/>
      <c r="U778" s="142"/>
      <c r="V778" s="142"/>
      <c r="W778" s="142"/>
      <c r="X778" s="142"/>
      <c r="Y778" s="142"/>
      <c r="Z778" s="142"/>
      <c r="AA778" s="142"/>
      <c r="AB778" s="14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ht="22.5" customHeight="1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261"/>
      <c r="P779" s="142"/>
      <c r="Q779" s="262"/>
      <c r="R779" s="263"/>
      <c r="S779" s="263"/>
      <c r="T779" s="142"/>
      <c r="U779" s="142"/>
      <c r="V779" s="142"/>
      <c r="W779" s="142"/>
      <c r="X779" s="142"/>
      <c r="Y779" s="142"/>
      <c r="Z779" s="142"/>
      <c r="AA779" s="142"/>
      <c r="AB779" s="14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ht="22.5" customHeight="1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261"/>
      <c r="P780" s="142"/>
      <c r="Q780" s="262"/>
      <c r="R780" s="263"/>
      <c r="S780" s="263"/>
      <c r="T780" s="142"/>
      <c r="U780" s="142"/>
      <c r="V780" s="142"/>
      <c r="W780" s="142"/>
      <c r="X780" s="142"/>
      <c r="Y780" s="142"/>
      <c r="Z780" s="142"/>
      <c r="AA780" s="142"/>
      <c r="AB780" s="14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ht="22.5" customHeight="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261"/>
      <c r="P781" s="142"/>
      <c r="Q781" s="262"/>
      <c r="R781" s="263"/>
      <c r="S781" s="263"/>
      <c r="T781" s="142"/>
      <c r="U781" s="142"/>
      <c r="V781" s="142"/>
      <c r="W781" s="142"/>
      <c r="X781" s="142"/>
      <c r="Y781" s="142"/>
      <c r="Z781" s="142"/>
      <c r="AA781" s="142"/>
      <c r="AB781" s="14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ht="22.5" customHeight="1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261"/>
      <c r="P782" s="142"/>
      <c r="Q782" s="262"/>
      <c r="R782" s="263"/>
      <c r="S782" s="263"/>
      <c r="T782" s="142"/>
      <c r="U782" s="142"/>
      <c r="V782" s="142"/>
      <c r="W782" s="142"/>
      <c r="X782" s="142"/>
      <c r="Y782" s="142"/>
      <c r="Z782" s="142"/>
      <c r="AA782" s="142"/>
      <c r="AB782" s="14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ht="22.5" customHeight="1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261"/>
      <c r="P783" s="142"/>
      <c r="Q783" s="262"/>
      <c r="R783" s="263"/>
      <c r="S783" s="263"/>
      <c r="T783" s="142"/>
      <c r="U783" s="142"/>
      <c r="V783" s="142"/>
      <c r="W783" s="142"/>
      <c r="X783" s="142"/>
      <c r="Y783" s="142"/>
      <c r="Z783" s="142"/>
      <c r="AA783" s="142"/>
      <c r="AB783" s="14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ht="22.5" customHeight="1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261"/>
      <c r="P784" s="142"/>
      <c r="Q784" s="262"/>
      <c r="R784" s="263"/>
      <c r="S784" s="263"/>
      <c r="T784" s="142"/>
      <c r="U784" s="142"/>
      <c r="V784" s="142"/>
      <c r="W784" s="142"/>
      <c r="X784" s="142"/>
      <c r="Y784" s="142"/>
      <c r="Z784" s="142"/>
      <c r="AA784" s="142"/>
      <c r="AB784" s="14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ht="22.5" customHeight="1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261"/>
      <c r="P785" s="142"/>
      <c r="Q785" s="262"/>
      <c r="R785" s="263"/>
      <c r="S785" s="263"/>
      <c r="T785" s="142"/>
      <c r="U785" s="142"/>
      <c r="V785" s="142"/>
      <c r="W785" s="142"/>
      <c r="X785" s="142"/>
      <c r="Y785" s="142"/>
      <c r="Z785" s="142"/>
      <c r="AA785" s="142"/>
      <c r="AB785" s="14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ht="22.5" customHeight="1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261"/>
      <c r="P786" s="142"/>
      <c r="Q786" s="262"/>
      <c r="R786" s="263"/>
      <c r="S786" s="263"/>
      <c r="T786" s="142"/>
      <c r="U786" s="142"/>
      <c r="V786" s="142"/>
      <c r="W786" s="142"/>
      <c r="X786" s="142"/>
      <c r="Y786" s="142"/>
      <c r="Z786" s="142"/>
      <c r="AA786" s="142"/>
      <c r="AB786" s="14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ht="22.5" customHeight="1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261"/>
      <c r="P787" s="142"/>
      <c r="Q787" s="262"/>
      <c r="R787" s="263"/>
      <c r="S787" s="263"/>
      <c r="T787" s="142"/>
      <c r="U787" s="142"/>
      <c r="V787" s="142"/>
      <c r="W787" s="142"/>
      <c r="X787" s="142"/>
      <c r="Y787" s="142"/>
      <c r="Z787" s="142"/>
      <c r="AA787" s="142"/>
      <c r="AB787" s="14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ht="22.5" customHeight="1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261"/>
      <c r="P788" s="142"/>
      <c r="Q788" s="262"/>
      <c r="R788" s="263"/>
      <c r="S788" s="263"/>
      <c r="T788" s="142"/>
      <c r="U788" s="142"/>
      <c r="V788" s="142"/>
      <c r="W788" s="142"/>
      <c r="X788" s="142"/>
      <c r="Y788" s="142"/>
      <c r="Z788" s="142"/>
      <c r="AA788" s="142"/>
      <c r="AB788" s="14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ht="22.5" customHeight="1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261"/>
      <c r="P789" s="142"/>
      <c r="Q789" s="262"/>
      <c r="R789" s="263"/>
      <c r="S789" s="263"/>
      <c r="T789" s="142"/>
      <c r="U789" s="142"/>
      <c r="V789" s="142"/>
      <c r="W789" s="142"/>
      <c r="X789" s="142"/>
      <c r="Y789" s="142"/>
      <c r="Z789" s="142"/>
      <c r="AA789" s="142"/>
      <c r="AB789" s="14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ht="22.5" customHeight="1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261"/>
      <c r="P790" s="142"/>
      <c r="Q790" s="262"/>
      <c r="R790" s="263"/>
      <c r="S790" s="263"/>
      <c r="T790" s="142"/>
      <c r="U790" s="142"/>
      <c r="V790" s="142"/>
      <c r="W790" s="142"/>
      <c r="X790" s="142"/>
      <c r="Y790" s="142"/>
      <c r="Z790" s="142"/>
      <c r="AA790" s="142"/>
      <c r="AB790" s="14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ht="22.5" customHeight="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261"/>
      <c r="P791" s="142"/>
      <c r="Q791" s="262"/>
      <c r="R791" s="263"/>
      <c r="S791" s="263"/>
      <c r="T791" s="142"/>
      <c r="U791" s="142"/>
      <c r="V791" s="142"/>
      <c r="W791" s="142"/>
      <c r="X791" s="142"/>
      <c r="Y791" s="142"/>
      <c r="Z791" s="142"/>
      <c r="AA791" s="142"/>
      <c r="AB791" s="14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ht="22.5" customHeight="1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261"/>
      <c r="P792" s="142"/>
      <c r="Q792" s="262"/>
      <c r="R792" s="263"/>
      <c r="S792" s="263"/>
      <c r="T792" s="142"/>
      <c r="U792" s="142"/>
      <c r="V792" s="142"/>
      <c r="W792" s="142"/>
      <c r="X792" s="142"/>
      <c r="Y792" s="142"/>
      <c r="Z792" s="142"/>
      <c r="AA792" s="142"/>
      <c r="AB792" s="14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ht="22.5" customHeight="1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261"/>
      <c r="P793" s="142"/>
      <c r="Q793" s="262"/>
      <c r="R793" s="263"/>
      <c r="S793" s="263"/>
      <c r="T793" s="142"/>
      <c r="U793" s="142"/>
      <c r="V793" s="142"/>
      <c r="W793" s="142"/>
      <c r="X793" s="142"/>
      <c r="Y793" s="142"/>
      <c r="Z793" s="142"/>
      <c r="AA793" s="142"/>
      <c r="AB793" s="14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ht="22.5" customHeight="1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261"/>
      <c r="P794" s="142"/>
      <c r="Q794" s="262"/>
      <c r="R794" s="263"/>
      <c r="S794" s="263"/>
      <c r="T794" s="142"/>
      <c r="U794" s="142"/>
      <c r="V794" s="142"/>
      <c r="W794" s="142"/>
      <c r="X794" s="142"/>
      <c r="Y794" s="142"/>
      <c r="Z794" s="142"/>
      <c r="AA794" s="142"/>
      <c r="AB794" s="14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ht="22.5" customHeight="1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261"/>
      <c r="P795" s="142"/>
      <c r="Q795" s="262"/>
      <c r="R795" s="263"/>
      <c r="S795" s="263"/>
      <c r="T795" s="142"/>
      <c r="U795" s="142"/>
      <c r="V795" s="142"/>
      <c r="W795" s="142"/>
      <c r="X795" s="142"/>
      <c r="Y795" s="142"/>
      <c r="Z795" s="142"/>
      <c r="AA795" s="142"/>
      <c r="AB795" s="14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ht="22.5" customHeight="1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261"/>
      <c r="P796" s="142"/>
      <c r="Q796" s="262"/>
      <c r="R796" s="263"/>
      <c r="S796" s="263"/>
      <c r="T796" s="142"/>
      <c r="U796" s="142"/>
      <c r="V796" s="142"/>
      <c r="W796" s="142"/>
      <c r="X796" s="142"/>
      <c r="Y796" s="142"/>
      <c r="Z796" s="142"/>
      <c r="AA796" s="142"/>
      <c r="AB796" s="14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ht="22.5" customHeight="1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261"/>
      <c r="P797" s="142"/>
      <c r="Q797" s="262"/>
      <c r="R797" s="263"/>
      <c r="S797" s="263"/>
      <c r="T797" s="142"/>
      <c r="U797" s="142"/>
      <c r="V797" s="142"/>
      <c r="W797" s="142"/>
      <c r="X797" s="142"/>
      <c r="Y797" s="142"/>
      <c r="Z797" s="142"/>
      <c r="AA797" s="142"/>
      <c r="AB797" s="14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ht="22.5" customHeight="1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261"/>
      <c r="P798" s="142"/>
      <c r="Q798" s="262"/>
      <c r="R798" s="263"/>
      <c r="S798" s="263"/>
      <c r="T798" s="142"/>
      <c r="U798" s="142"/>
      <c r="V798" s="142"/>
      <c r="W798" s="142"/>
      <c r="X798" s="142"/>
      <c r="Y798" s="142"/>
      <c r="Z798" s="142"/>
      <c r="AA798" s="142"/>
      <c r="AB798" s="14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ht="22.5" customHeight="1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261"/>
      <c r="P799" s="142"/>
      <c r="Q799" s="262"/>
      <c r="R799" s="263"/>
      <c r="S799" s="263"/>
      <c r="T799" s="142"/>
      <c r="U799" s="142"/>
      <c r="V799" s="142"/>
      <c r="W799" s="142"/>
      <c r="X799" s="142"/>
      <c r="Y799" s="142"/>
      <c r="Z799" s="142"/>
      <c r="AA799" s="142"/>
      <c r="AB799" s="14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ht="22.5" customHeight="1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261"/>
      <c r="P800" s="142"/>
      <c r="Q800" s="262"/>
      <c r="R800" s="263"/>
      <c r="S800" s="263"/>
      <c r="T800" s="142"/>
      <c r="U800" s="142"/>
      <c r="V800" s="142"/>
      <c r="W800" s="142"/>
      <c r="X800" s="142"/>
      <c r="Y800" s="142"/>
      <c r="Z800" s="142"/>
      <c r="AA800" s="142"/>
      <c r="AB800" s="14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ht="22.5" customHeight="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261"/>
      <c r="P801" s="142"/>
      <c r="Q801" s="262"/>
      <c r="R801" s="263"/>
      <c r="S801" s="263"/>
      <c r="T801" s="142"/>
      <c r="U801" s="142"/>
      <c r="V801" s="142"/>
      <c r="W801" s="142"/>
      <c r="X801" s="142"/>
      <c r="Y801" s="142"/>
      <c r="Z801" s="142"/>
      <c r="AA801" s="142"/>
      <c r="AB801" s="14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ht="22.5" customHeight="1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261"/>
      <c r="P802" s="142"/>
      <c r="Q802" s="262"/>
      <c r="R802" s="263"/>
      <c r="S802" s="263"/>
      <c r="T802" s="142"/>
      <c r="U802" s="142"/>
      <c r="V802" s="142"/>
      <c r="W802" s="142"/>
      <c r="X802" s="142"/>
      <c r="Y802" s="142"/>
      <c r="Z802" s="142"/>
      <c r="AA802" s="142"/>
      <c r="AB802" s="14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ht="22.5" customHeight="1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261"/>
      <c r="P803" s="142"/>
      <c r="Q803" s="262"/>
      <c r="R803" s="263"/>
      <c r="S803" s="263"/>
      <c r="T803" s="142"/>
      <c r="U803" s="142"/>
      <c r="V803" s="142"/>
      <c r="W803" s="142"/>
      <c r="X803" s="142"/>
      <c r="Y803" s="142"/>
      <c r="Z803" s="142"/>
      <c r="AA803" s="142"/>
      <c r="AB803" s="14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ht="22.5" customHeight="1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261"/>
      <c r="P804" s="142"/>
      <c r="Q804" s="262"/>
      <c r="R804" s="263"/>
      <c r="S804" s="263"/>
      <c r="T804" s="142"/>
      <c r="U804" s="142"/>
      <c r="V804" s="142"/>
      <c r="W804" s="142"/>
      <c r="X804" s="142"/>
      <c r="Y804" s="142"/>
      <c r="Z804" s="142"/>
      <c r="AA804" s="142"/>
      <c r="AB804" s="14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ht="22.5" customHeight="1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261"/>
      <c r="P805" s="142"/>
      <c r="Q805" s="262"/>
      <c r="R805" s="263"/>
      <c r="S805" s="263"/>
      <c r="T805" s="142"/>
      <c r="U805" s="142"/>
      <c r="V805" s="142"/>
      <c r="W805" s="142"/>
      <c r="X805" s="142"/>
      <c r="Y805" s="142"/>
      <c r="Z805" s="142"/>
      <c r="AA805" s="142"/>
      <c r="AB805" s="14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ht="22.5" customHeight="1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261"/>
      <c r="P806" s="142"/>
      <c r="Q806" s="262"/>
      <c r="R806" s="263"/>
      <c r="S806" s="263"/>
      <c r="T806" s="142"/>
      <c r="U806" s="142"/>
      <c r="V806" s="142"/>
      <c r="W806" s="142"/>
      <c r="X806" s="142"/>
      <c r="Y806" s="142"/>
      <c r="Z806" s="142"/>
      <c r="AA806" s="142"/>
      <c r="AB806" s="14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ht="22.5" customHeight="1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261"/>
      <c r="P807" s="142"/>
      <c r="Q807" s="262"/>
      <c r="R807" s="263"/>
      <c r="S807" s="263"/>
      <c r="T807" s="142"/>
      <c r="U807" s="142"/>
      <c r="V807" s="142"/>
      <c r="W807" s="142"/>
      <c r="X807" s="142"/>
      <c r="Y807" s="142"/>
      <c r="Z807" s="142"/>
      <c r="AA807" s="142"/>
      <c r="AB807" s="14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ht="22.5" customHeight="1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261"/>
      <c r="P808" s="142"/>
      <c r="Q808" s="262"/>
      <c r="R808" s="263"/>
      <c r="S808" s="263"/>
      <c r="T808" s="142"/>
      <c r="U808" s="142"/>
      <c r="V808" s="142"/>
      <c r="W808" s="142"/>
      <c r="X808" s="142"/>
      <c r="Y808" s="142"/>
      <c r="Z808" s="142"/>
      <c r="AA808" s="142"/>
      <c r="AB808" s="14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ht="22.5" customHeight="1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261"/>
      <c r="P809" s="142"/>
      <c r="Q809" s="262"/>
      <c r="R809" s="263"/>
      <c r="S809" s="263"/>
      <c r="T809" s="142"/>
      <c r="U809" s="142"/>
      <c r="V809" s="142"/>
      <c r="W809" s="142"/>
      <c r="X809" s="142"/>
      <c r="Y809" s="142"/>
      <c r="Z809" s="142"/>
      <c r="AA809" s="142"/>
      <c r="AB809" s="14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ht="22.5" customHeight="1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261"/>
      <c r="P810" s="142"/>
      <c r="Q810" s="262"/>
      <c r="R810" s="263"/>
      <c r="S810" s="263"/>
      <c r="T810" s="142"/>
      <c r="U810" s="142"/>
      <c r="V810" s="142"/>
      <c r="W810" s="142"/>
      <c r="X810" s="142"/>
      <c r="Y810" s="142"/>
      <c r="Z810" s="142"/>
      <c r="AA810" s="142"/>
      <c r="AB810" s="14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ht="22.5" customHeight="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261"/>
      <c r="P811" s="142"/>
      <c r="Q811" s="262"/>
      <c r="R811" s="263"/>
      <c r="S811" s="263"/>
      <c r="T811" s="142"/>
      <c r="U811" s="142"/>
      <c r="V811" s="142"/>
      <c r="W811" s="142"/>
      <c r="X811" s="142"/>
      <c r="Y811" s="142"/>
      <c r="Z811" s="142"/>
      <c r="AA811" s="142"/>
      <c r="AB811" s="14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ht="22.5" customHeight="1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261"/>
      <c r="P812" s="142"/>
      <c r="Q812" s="262"/>
      <c r="R812" s="263"/>
      <c r="S812" s="263"/>
      <c r="T812" s="142"/>
      <c r="U812" s="142"/>
      <c r="V812" s="142"/>
      <c r="W812" s="142"/>
      <c r="X812" s="142"/>
      <c r="Y812" s="142"/>
      <c r="Z812" s="142"/>
      <c r="AA812" s="142"/>
      <c r="AB812" s="14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ht="22.5" customHeight="1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261"/>
      <c r="P813" s="142"/>
      <c r="Q813" s="262"/>
      <c r="R813" s="263"/>
      <c r="S813" s="263"/>
      <c r="T813" s="142"/>
      <c r="U813" s="142"/>
      <c r="V813" s="142"/>
      <c r="W813" s="142"/>
      <c r="X813" s="142"/>
      <c r="Y813" s="142"/>
      <c r="Z813" s="142"/>
      <c r="AA813" s="142"/>
      <c r="AB813" s="14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ht="22.5" customHeight="1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261"/>
      <c r="P814" s="142"/>
      <c r="Q814" s="262"/>
      <c r="R814" s="263"/>
      <c r="S814" s="263"/>
      <c r="T814" s="142"/>
      <c r="U814" s="142"/>
      <c r="V814" s="142"/>
      <c r="W814" s="142"/>
      <c r="X814" s="142"/>
      <c r="Y814" s="142"/>
      <c r="Z814" s="142"/>
      <c r="AA814" s="142"/>
      <c r="AB814" s="14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ht="22.5" customHeight="1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261"/>
      <c r="P815" s="142"/>
      <c r="Q815" s="262"/>
      <c r="R815" s="263"/>
      <c r="S815" s="263"/>
      <c r="T815" s="142"/>
      <c r="U815" s="142"/>
      <c r="V815" s="142"/>
      <c r="W815" s="142"/>
      <c r="X815" s="142"/>
      <c r="Y815" s="142"/>
      <c r="Z815" s="142"/>
      <c r="AA815" s="142"/>
      <c r="AB815" s="14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ht="22.5" customHeight="1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261"/>
      <c r="P816" s="142"/>
      <c r="Q816" s="262"/>
      <c r="R816" s="263"/>
      <c r="S816" s="263"/>
      <c r="T816" s="142"/>
      <c r="U816" s="142"/>
      <c r="V816" s="142"/>
      <c r="W816" s="142"/>
      <c r="X816" s="142"/>
      <c r="Y816" s="142"/>
      <c r="Z816" s="142"/>
      <c r="AA816" s="142"/>
      <c r="AB816" s="14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ht="22.5" customHeight="1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261"/>
      <c r="P817" s="142"/>
      <c r="Q817" s="262"/>
      <c r="R817" s="263"/>
      <c r="S817" s="263"/>
      <c r="T817" s="142"/>
      <c r="U817" s="142"/>
      <c r="V817" s="142"/>
      <c r="W817" s="142"/>
      <c r="X817" s="142"/>
      <c r="Y817" s="142"/>
      <c r="Z817" s="142"/>
      <c r="AA817" s="142"/>
      <c r="AB817" s="14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ht="22.5" customHeight="1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261"/>
      <c r="P818" s="142"/>
      <c r="Q818" s="262"/>
      <c r="R818" s="263"/>
      <c r="S818" s="263"/>
      <c r="T818" s="142"/>
      <c r="U818" s="142"/>
      <c r="V818" s="142"/>
      <c r="W818" s="142"/>
      <c r="X818" s="142"/>
      <c r="Y818" s="142"/>
      <c r="Z818" s="142"/>
      <c r="AA818" s="142"/>
      <c r="AB818" s="14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ht="22.5" customHeight="1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261"/>
      <c r="P819" s="142"/>
      <c r="Q819" s="262"/>
      <c r="R819" s="263"/>
      <c r="S819" s="263"/>
      <c r="T819" s="142"/>
      <c r="U819" s="142"/>
      <c r="V819" s="142"/>
      <c r="W819" s="142"/>
      <c r="X819" s="142"/>
      <c r="Y819" s="142"/>
      <c r="Z819" s="142"/>
      <c r="AA819" s="142"/>
      <c r="AB819" s="14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ht="22.5" customHeight="1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261"/>
      <c r="P820" s="142"/>
      <c r="Q820" s="262"/>
      <c r="R820" s="263"/>
      <c r="S820" s="263"/>
      <c r="T820" s="142"/>
      <c r="U820" s="142"/>
      <c r="V820" s="142"/>
      <c r="W820" s="142"/>
      <c r="X820" s="142"/>
      <c r="Y820" s="142"/>
      <c r="Z820" s="142"/>
      <c r="AA820" s="142"/>
      <c r="AB820" s="14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ht="22.5" customHeight="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261"/>
      <c r="P821" s="142"/>
      <c r="Q821" s="262"/>
      <c r="R821" s="263"/>
      <c r="S821" s="263"/>
      <c r="T821" s="142"/>
      <c r="U821" s="142"/>
      <c r="V821" s="142"/>
      <c r="W821" s="142"/>
      <c r="X821" s="142"/>
      <c r="Y821" s="142"/>
      <c r="Z821" s="142"/>
      <c r="AA821" s="142"/>
      <c r="AB821" s="14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ht="22.5" customHeight="1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261"/>
      <c r="P822" s="142"/>
      <c r="Q822" s="262"/>
      <c r="R822" s="263"/>
      <c r="S822" s="263"/>
      <c r="T822" s="142"/>
      <c r="U822" s="142"/>
      <c r="V822" s="142"/>
      <c r="W822" s="142"/>
      <c r="X822" s="142"/>
      <c r="Y822" s="142"/>
      <c r="Z822" s="142"/>
      <c r="AA822" s="142"/>
      <c r="AB822" s="14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ht="22.5" customHeight="1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261"/>
      <c r="P823" s="142"/>
      <c r="Q823" s="262"/>
      <c r="R823" s="263"/>
      <c r="S823" s="263"/>
      <c r="T823" s="142"/>
      <c r="U823" s="142"/>
      <c r="V823" s="142"/>
      <c r="W823" s="142"/>
      <c r="X823" s="142"/>
      <c r="Y823" s="142"/>
      <c r="Z823" s="142"/>
      <c r="AA823" s="142"/>
      <c r="AB823" s="14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ht="22.5" customHeight="1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261"/>
      <c r="P824" s="142"/>
      <c r="Q824" s="262"/>
      <c r="R824" s="263"/>
      <c r="S824" s="263"/>
      <c r="T824" s="142"/>
      <c r="U824" s="142"/>
      <c r="V824" s="142"/>
      <c r="W824" s="142"/>
      <c r="X824" s="142"/>
      <c r="Y824" s="142"/>
      <c r="Z824" s="142"/>
      <c r="AA824" s="142"/>
      <c r="AB824" s="14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ht="22.5" customHeight="1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261"/>
      <c r="P825" s="142"/>
      <c r="Q825" s="262"/>
      <c r="R825" s="263"/>
      <c r="S825" s="263"/>
      <c r="T825" s="142"/>
      <c r="U825" s="142"/>
      <c r="V825" s="142"/>
      <c r="W825" s="142"/>
      <c r="X825" s="142"/>
      <c r="Y825" s="142"/>
      <c r="Z825" s="142"/>
      <c r="AA825" s="142"/>
      <c r="AB825" s="14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ht="22.5" customHeight="1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261"/>
      <c r="P826" s="142"/>
      <c r="Q826" s="262"/>
      <c r="R826" s="263"/>
      <c r="S826" s="263"/>
      <c r="T826" s="142"/>
      <c r="U826" s="142"/>
      <c r="V826" s="142"/>
      <c r="W826" s="142"/>
      <c r="X826" s="142"/>
      <c r="Y826" s="142"/>
      <c r="Z826" s="142"/>
      <c r="AA826" s="142"/>
      <c r="AB826" s="14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ht="22.5" customHeight="1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261"/>
      <c r="P827" s="142"/>
      <c r="Q827" s="262"/>
      <c r="R827" s="263"/>
      <c r="S827" s="263"/>
      <c r="T827" s="142"/>
      <c r="U827" s="142"/>
      <c r="V827" s="142"/>
      <c r="W827" s="142"/>
      <c r="X827" s="142"/>
      <c r="Y827" s="142"/>
      <c r="Z827" s="142"/>
      <c r="AA827" s="142"/>
      <c r="AB827" s="14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ht="22.5" customHeight="1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261"/>
      <c r="P828" s="142"/>
      <c r="Q828" s="262"/>
      <c r="R828" s="263"/>
      <c r="S828" s="263"/>
      <c r="T828" s="142"/>
      <c r="U828" s="142"/>
      <c r="V828" s="142"/>
      <c r="W828" s="142"/>
      <c r="X828" s="142"/>
      <c r="Y828" s="142"/>
      <c r="Z828" s="142"/>
      <c r="AA828" s="142"/>
      <c r="AB828" s="14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ht="22.5" customHeight="1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261"/>
      <c r="P829" s="142"/>
      <c r="Q829" s="262"/>
      <c r="R829" s="263"/>
      <c r="S829" s="263"/>
      <c r="T829" s="142"/>
      <c r="U829" s="142"/>
      <c r="V829" s="142"/>
      <c r="W829" s="142"/>
      <c r="X829" s="142"/>
      <c r="Y829" s="142"/>
      <c r="Z829" s="142"/>
      <c r="AA829" s="142"/>
      <c r="AB829" s="14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ht="22.5" customHeight="1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261"/>
      <c r="P830" s="142"/>
      <c r="Q830" s="262"/>
      <c r="R830" s="263"/>
      <c r="S830" s="263"/>
      <c r="T830" s="142"/>
      <c r="U830" s="142"/>
      <c r="V830" s="142"/>
      <c r="W830" s="142"/>
      <c r="X830" s="142"/>
      <c r="Y830" s="142"/>
      <c r="Z830" s="142"/>
      <c r="AA830" s="142"/>
      <c r="AB830" s="14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ht="22.5" customHeight="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261"/>
      <c r="P831" s="142"/>
      <c r="Q831" s="262"/>
      <c r="R831" s="263"/>
      <c r="S831" s="263"/>
      <c r="T831" s="142"/>
      <c r="U831" s="142"/>
      <c r="V831" s="142"/>
      <c r="W831" s="142"/>
      <c r="X831" s="142"/>
      <c r="Y831" s="142"/>
      <c r="Z831" s="142"/>
      <c r="AA831" s="142"/>
      <c r="AB831" s="14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  <row r="832" ht="22.5" customHeight="1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261"/>
      <c r="P832" s="142"/>
      <c r="Q832" s="262"/>
      <c r="R832" s="263"/>
      <c r="S832" s="263"/>
      <c r="T832" s="142"/>
      <c r="U832" s="142"/>
      <c r="V832" s="142"/>
      <c r="W832" s="142"/>
      <c r="X832" s="142"/>
      <c r="Y832" s="142"/>
      <c r="Z832" s="142"/>
      <c r="AA832" s="142"/>
      <c r="AB832" s="142"/>
      <c r="AC832" s="142"/>
      <c r="AD832" s="142"/>
      <c r="AE832" s="142"/>
      <c r="AF832" s="142"/>
      <c r="AG832" s="142"/>
      <c r="AH832" s="142"/>
      <c r="AI832" s="142"/>
      <c r="AJ832" s="142"/>
      <c r="AK832" s="142"/>
      <c r="AL832" s="142"/>
    </row>
    <row r="833" ht="22.5" customHeight="1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261"/>
      <c r="P833" s="142"/>
      <c r="Q833" s="262"/>
      <c r="R833" s="263"/>
      <c r="S833" s="263"/>
      <c r="T833" s="142"/>
      <c r="U833" s="142"/>
      <c r="V833" s="142"/>
      <c r="W833" s="142"/>
      <c r="X833" s="142"/>
      <c r="Y833" s="142"/>
      <c r="Z833" s="142"/>
      <c r="AA833" s="142"/>
      <c r="AB833" s="142"/>
      <c r="AC833" s="142"/>
      <c r="AD833" s="142"/>
      <c r="AE833" s="142"/>
      <c r="AF833" s="142"/>
      <c r="AG833" s="142"/>
      <c r="AH833" s="142"/>
      <c r="AI833" s="142"/>
      <c r="AJ833" s="142"/>
      <c r="AK833" s="142"/>
      <c r="AL833" s="142"/>
    </row>
    <row r="834" ht="22.5" customHeight="1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261"/>
      <c r="P834" s="142"/>
      <c r="Q834" s="262"/>
      <c r="R834" s="263"/>
      <c r="S834" s="263"/>
      <c r="T834" s="142"/>
      <c r="U834" s="142"/>
      <c r="V834" s="142"/>
      <c r="W834" s="142"/>
      <c r="X834" s="142"/>
      <c r="Y834" s="142"/>
      <c r="Z834" s="142"/>
      <c r="AA834" s="142"/>
      <c r="AB834" s="142"/>
      <c r="AC834" s="142"/>
      <c r="AD834" s="142"/>
      <c r="AE834" s="142"/>
      <c r="AF834" s="142"/>
      <c r="AG834" s="142"/>
      <c r="AH834" s="142"/>
      <c r="AI834" s="142"/>
      <c r="AJ834" s="142"/>
      <c r="AK834" s="142"/>
      <c r="AL834" s="142"/>
    </row>
    <row r="835" ht="22.5" customHeight="1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261"/>
      <c r="P835" s="142"/>
      <c r="Q835" s="262"/>
      <c r="R835" s="263"/>
      <c r="S835" s="263"/>
      <c r="T835" s="142"/>
      <c r="U835" s="142"/>
      <c r="V835" s="142"/>
      <c r="W835" s="142"/>
      <c r="X835" s="142"/>
      <c r="Y835" s="142"/>
      <c r="Z835" s="142"/>
      <c r="AA835" s="142"/>
      <c r="AB835" s="142"/>
      <c r="AC835" s="142"/>
      <c r="AD835" s="142"/>
      <c r="AE835" s="142"/>
      <c r="AF835" s="142"/>
      <c r="AG835" s="142"/>
      <c r="AH835" s="142"/>
      <c r="AI835" s="142"/>
      <c r="AJ835" s="142"/>
      <c r="AK835" s="142"/>
      <c r="AL835" s="142"/>
    </row>
    <row r="836" ht="22.5" customHeight="1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261"/>
      <c r="P836" s="142"/>
      <c r="Q836" s="262"/>
      <c r="R836" s="263"/>
      <c r="S836" s="263"/>
      <c r="T836" s="142"/>
      <c r="U836" s="142"/>
      <c r="V836" s="142"/>
      <c r="W836" s="142"/>
      <c r="X836" s="142"/>
      <c r="Y836" s="142"/>
      <c r="Z836" s="142"/>
      <c r="AA836" s="142"/>
      <c r="AB836" s="142"/>
      <c r="AC836" s="142"/>
      <c r="AD836" s="142"/>
      <c r="AE836" s="142"/>
      <c r="AF836" s="142"/>
      <c r="AG836" s="142"/>
      <c r="AH836" s="142"/>
      <c r="AI836" s="142"/>
      <c r="AJ836" s="142"/>
      <c r="AK836" s="142"/>
      <c r="AL836" s="142"/>
    </row>
    <row r="837" ht="22.5" customHeight="1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261"/>
      <c r="P837" s="142"/>
      <c r="Q837" s="262"/>
      <c r="R837" s="263"/>
      <c r="S837" s="263"/>
      <c r="T837" s="142"/>
      <c r="U837" s="142"/>
      <c r="V837" s="142"/>
      <c r="W837" s="142"/>
      <c r="X837" s="142"/>
      <c r="Y837" s="142"/>
      <c r="Z837" s="142"/>
      <c r="AA837" s="142"/>
      <c r="AB837" s="142"/>
      <c r="AC837" s="142"/>
      <c r="AD837" s="142"/>
      <c r="AE837" s="142"/>
      <c r="AF837" s="142"/>
      <c r="AG837" s="142"/>
      <c r="AH837" s="142"/>
      <c r="AI837" s="142"/>
      <c r="AJ837" s="142"/>
      <c r="AK837" s="142"/>
      <c r="AL837" s="142"/>
    </row>
    <row r="838" ht="22.5" customHeight="1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261"/>
      <c r="P838" s="142"/>
      <c r="Q838" s="262"/>
      <c r="R838" s="263"/>
      <c r="S838" s="263"/>
      <c r="T838" s="142"/>
      <c r="U838" s="142"/>
      <c r="V838" s="142"/>
      <c r="W838" s="142"/>
      <c r="X838" s="142"/>
      <c r="Y838" s="142"/>
      <c r="Z838" s="142"/>
      <c r="AA838" s="142"/>
      <c r="AB838" s="142"/>
      <c r="AC838" s="142"/>
      <c r="AD838" s="142"/>
      <c r="AE838" s="142"/>
      <c r="AF838" s="142"/>
      <c r="AG838" s="142"/>
      <c r="AH838" s="142"/>
      <c r="AI838" s="142"/>
      <c r="AJ838" s="142"/>
      <c r="AK838" s="142"/>
      <c r="AL838" s="142"/>
    </row>
    <row r="839" ht="22.5" customHeight="1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261"/>
      <c r="P839" s="142"/>
      <c r="Q839" s="262"/>
      <c r="R839" s="263"/>
      <c r="S839" s="263"/>
      <c r="T839" s="142"/>
      <c r="U839" s="142"/>
      <c r="V839" s="142"/>
      <c r="W839" s="142"/>
      <c r="X839" s="142"/>
      <c r="Y839" s="142"/>
      <c r="Z839" s="142"/>
      <c r="AA839" s="142"/>
      <c r="AB839" s="142"/>
      <c r="AC839" s="142"/>
      <c r="AD839" s="142"/>
      <c r="AE839" s="142"/>
      <c r="AF839" s="142"/>
      <c r="AG839" s="142"/>
      <c r="AH839" s="142"/>
      <c r="AI839" s="142"/>
      <c r="AJ839" s="142"/>
      <c r="AK839" s="142"/>
      <c r="AL839" s="142"/>
    </row>
    <row r="840" ht="22.5" customHeight="1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261"/>
      <c r="P840" s="142"/>
      <c r="Q840" s="262"/>
      <c r="R840" s="263"/>
      <c r="S840" s="263"/>
      <c r="T840" s="142"/>
      <c r="U840" s="142"/>
      <c r="V840" s="142"/>
      <c r="W840" s="142"/>
      <c r="X840" s="142"/>
      <c r="Y840" s="142"/>
      <c r="Z840" s="142"/>
      <c r="AA840" s="142"/>
      <c r="AB840" s="142"/>
      <c r="AC840" s="142"/>
      <c r="AD840" s="142"/>
      <c r="AE840" s="142"/>
      <c r="AF840" s="142"/>
      <c r="AG840" s="142"/>
      <c r="AH840" s="142"/>
      <c r="AI840" s="142"/>
      <c r="AJ840" s="142"/>
      <c r="AK840" s="142"/>
      <c r="AL840" s="142"/>
    </row>
    <row r="841" ht="22.5" customHeight="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261"/>
      <c r="P841" s="142"/>
      <c r="Q841" s="262"/>
      <c r="R841" s="263"/>
      <c r="S841" s="263"/>
      <c r="T841" s="142"/>
      <c r="U841" s="142"/>
      <c r="V841" s="142"/>
      <c r="W841" s="142"/>
      <c r="X841" s="142"/>
      <c r="Y841" s="142"/>
      <c r="Z841" s="142"/>
      <c r="AA841" s="142"/>
      <c r="AB841" s="142"/>
      <c r="AC841" s="142"/>
      <c r="AD841" s="142"/>
      <c r="AE841" s="142"/>
      <c r="AF841" s="142"/>
      <c r="AG841" s="142"/>
      <c r="AH841" s="142"/>
      <c r="AI841" s="142"/>
      <c r="AJ841" s="142"/>
      <c r="AK841" s="142"/>
      <c r="AL841" s="142"/>
    </row>
    <row r="842" ht="22.5" customHeight="1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261"/>
      <c r="P842" s="142"/>
      <c r="Q842" s="262"/>
      <c r="R842" s="263"/>
      <c r="S842" s="263"/>
      <c r="T842" s="142"/>
      <c r="U842" s="142"/>
      <c r="V842" s="142"/>
      <c r="W842" s="142"/>
      <c r="X842" s="142"/>
      <c r="Y842" s="142"/>
      <c r="Z842" s="142"/>
      <c r="AA842" s="142"/>
      <c r="AB842" s="142"/>
      <c r="AC842" s="142"/>
      <c r="AD842" s="142"/>
      <c r="AE842" s="142"/>
      <c r="AF842" s="142"/>
      <c r="AG842" s="142"/>
      <c r="AH842" s="142"/>
      <c r="AI842" s="142"/>
      <c r="AJ842" s="142"/>
      <c r="AK842" s="142"/>
      <c r="AL842" s="142"/>
    </row>
    <row r="843" ht="22.5" customHeight="1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261"/>
      <c r="P843" s="142"/>
      <c r="Q843" s="262"/>
      <c r="R843" s="263"/>
      <c r="S843" s="263"/>
      <c r="T843" s="142"/>
      <c r="U843" s="142"/>
      <c r="V843" s="142"/>
      <c r="W843" s="142"/>
      <c r="X843" s="142"/>
      <c r="Y843" s="142"/>
      <c r="Z843" s="142"/>
      <c r="AA843" s="142"/>
      <c r="AB843" s="142"/>
      <c r="AC843" s="142"/>
      <c r="AD843" s="142"/>
      <c r="AE843" s="142"/>
      <c r="AF843" s="142"/>
      <c r="AG843" s="142"/>
      <c r="AH843" s="142"/>
      <c r="AI843" s="142"/>
      <c r="AJ843" s="142"/>
      <c r="AK843" s="142"/>
      <c r="AL843" s="142"/>
    </row>
    <row r="844" ht="22.5" customHeight="1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261"/>
      <c r="P844" s="142"/>
      <c r="Q844" s="262"/>
      <c r="R844" s="263"/>
      <c r="S844" s="263"/>
      <c r="T844" s="142"/>
      <c r="U844" s="142"/>
      <c r="V844" s="142"/>
      <c r="W844" s="142"/>
      <c r="X844" s="142"/>
      <c r="Y844" s="142"/>
      <c r="Z844" s="142"/>
      <c r="AA844" s="142"/>
      <c r="AB844" s="142"/>
      <c r="AC844" s="142"/>
      <c r="AD844" s="142"/>
      <c r="AE844" s="142"/>
      <c r="AF844" s="142"/>
      <c r="AG844" s="142"/>
      <c r="AH844" s="142"/>
      <c r="AI844" s="142"/>
      <c r="AJ844" s="142"/>
      <c r="AK844" s="142"/>
      <c r="AL844" s="142"/>
    </row>
    <row r="845" ht="22.5" customHeight="1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261"/>
      <c r="P845" s="142"/>
      <c r="Q845" s="262"/>
      <c r="R845" s="263"/>
      <c r="S845" s="263"/>
      <c r="T845" s="142"/>
      <c r="U845" s="142"/>
      <c r="V845" s="142"/>
      <c r="W845" s="142"/>
      <c r="X845" s="142"/>
      <c r="Y845" s="142"/>
      <c r="Z845" s="142"/>
      <c r="AA845" s="142"/>
      <c r="AB845" s="142"/>
      <c r="AC845" s="142"/>
      <c r="AD845" s="142"/>
      <c r="AE845" s="142"/>
      <c r="AF845" s="142"/>
      <c r="AG845" s="142"/>
      <c r="AH845" s="142"/>
      <c r="AI845" s="142"/>
      <c r="AJ845" s="142"/>
      <c r="AK845" s="142"/>
      <c r="AL845" s="142"/>
    </row>
    <row r="846" ht="22.5" customHeight="1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261"/>
      <c r="P846" s="142"/>
      <c r="Q846" s="262"/>
      <c r="R846" s="263"/>
      <c r="S846" s="263"/>
      <c r="T846" s="142"/>
      <c r="U846" s="142"/>
      <c r="V846" s="142"/>
      <c r="W846" s="142"/>
      <c r="X846" s="142"/>
      <c r="Y846" s="142"/>
      <c r="Z846" s="142"/>
      <c r="AA846" s="142"/>
      <c r="AB846" s="142"/>
      <c r="AC846" s="142"/>
      <c r="AD846" s="142"/>
      <c r="AE846" s="142"/>
      <c r="AF846" s="142"/>
      <c r="AG846" s="142"/>
      <c r="AH846" s="142"/>
      <c r="AI846" s="142"/>
      <c r="AJ846" s="142"/>
      <c r="AK846" s="142"/>
      <c r="AL846" s="142"/>
    </row>
    <row r="847" ht="22.5" customHeight="1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261"/>
      <c r="P847" s="142"/>
      <c r="Q847" s="262"/>
      <c r="R847" s="263"/>
      <c r="S847" s="263"/>
      <c r="T847" s="142"/>
      <c r="U847" s="142"/>
      <c r="V847" s="142"/>
      <c r="W847" s="142"/>
      <c r="X847" s="142"/>
      <c r="Y847" s="142"/>
      <c r="Z847" s="142"/>
      <c r="AA847" s="142"/>
      <c r="AB847" s="142"/>
      <c r="AC847" s="142"/>
      <c r="AD847" s="142"/>
      <c r="AE847" s="142"/>
      <c r="AF847" s="142"/>
      <c r="AG847" s="142"/>
      <c r="AH847" s="142"/>
      <c r="AI847" s="142"/>
      <c r="AJ847" s="142"/>
      <c r="AK847" s="142"/>
      <c r="AL847" s="142"/>
    </row>
    <row r="848" ht="22.5" customHeight="1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261"/>
      <c r="P848" s="142"/>
      <c r="Q848" s="262"/>
      <c r="R848" s="263"/>
      <c r="S848" s="263"/>
      <c r="T848" s="142"/>
      <c r="U848" s="142"/>
      <c r="V848" s="142"/>
      <c r="W848" s="142"/>
      <c r="X848" s="142"/>
      <c r="Y848" s="142"/>
      <c r="Z848" s="142"/>
      <c r="AA848" s="142"/>
      <c r="AB848" s="142"/>
      <c r="AC848" s="142"/>
      <c r="AD848" s="142"/>
      <c r="AE848" s="142"/>
      <c r="AF848" s="142"/>
      <c r="AG848" s="142"/>
      <c r="AH848" s="142"/>
      <c r="AI848" s="142"/>
      <c r="AJ848" s="142"/>
      <c r="AK848" s="142"/>
      <c r="AL848" s="142"/>
    </row>
    <row r="849" ht="22.5" customHeight="1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261"/>
      <c r="P849" s="142"/>
      <c r="Q849" s="262"/>
      <c r="R849" s="263"/>
      <c r="S849" s="263"/>
      <c r="T849" s="142"/>
      <c r="U849" s="142"/>
      <c r="V849" s="142"/>
      <c r="W849" s="142"/>
      <c r="X849" s="142"/>
      <c r="Y849" s="142"/>
      <c r="Z849" s="142"/>
      <c r="AA849" s="142"/>
      <c r="AB849" s="142"/>
      <c r="AC849" s="142"/>
      <c r="AD849" s="142"/>
      <c r="AE849" s="142"/>
      <c r="AF849" s="142"/>
      <c r="AG849" s="142"/>
      <c r="AH849" s="142"/>
      <c r="AI849" s="142"/>
      <c r="AJ849" s="142"/>
      <c r="AK849" s="142"/>
      <c r="AL849" s="142"/>
    </row>
    <row r="850" ht="22.5" customHeight="1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261"/>
      <c r="P850" s="142"/>
      <c r="Q850" s="262"/>
      <c r="R850" s="263"/>
      <c r="S850" s="263"/>
      <c r="T850" s="142"/>
      <c r="U850" s="142"/>
      <c r="V850" s="142"/>
      <c r="W850" s="142"/>
      <c r="X850" s="142"/>
      <c r="Y850" s="142"/>
      <c r="Z850" s="142"/>
      <c r="AA850" s="142"/>
      <c r="AB850" s="142"/>
      <c r="AC850" s="142"/>
      <c r="AD850" s="142"/>
      <c r="AE850" s="142"/>
      <c r="AF850" s="142"/>
      <c r="AG850" s="142"/>
      <c r="AH850" s="142"/>
      <c r="AI850" s="142"/>
      <c r="AJ850" s="142"/>
      <c r="AK850" s="142"/>
      <c r="AL850" s="142"/>
    </row>
    <row r="851" ht="22.5" customHeight="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261"/>
      <c r="P851" s="142"/>
      <c r="Q851" s="262"/>
      <c r="R851" s="263"/>
      <c r="S851" s="263"/>
      <c r="T851" s="142"/>
      <c r="U851" s="142"/>
      <c r="V851" s="142"/>
      <c r="W851" s="142"/>
      <c r="X851" s="142"/>
      <c r="Y851" s="142"/>
      <c r="Z851" s="142"/>
      <c r="AA851" s="142"/>
      <c r="AB851" s="142"/>
      <c r="AC851" s="142"/>
      <c r="AD851" s="142"/>
      <c r="AE851" s="142"/>
      <c r="AF851" s="142"/>
      <c r="AG851" s="142"/>
      <c r="AH851" s="142"/>
      <c r="AI851" s="142"/>
      <c r="AJ851" s="142"/>
      <c r="AK851" s="142"/>
      <c r="AL851" s="142"/>
    </row>
    <row r="852" ht="22.5" customHeight="1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261"/>
      <c r="P852" s="142"/>
      <c r="Q852" s="262"/>
      <c r="R852" s="263"/>
      <c r="S852" s="263"/>
      <c r="T852" s="142"/>
      <c r="U852" s="142"/>
      <c r="V852" s="142"/>
      <c r="W852" s="142"/>
      <c r="X852" s="142"/>
      <c r="Y852" s="142"/>
      <c r="Z852" s="142"/>
      <c r="AA852" s="142"/>
      <c r="AB852" s="142"/>
      <c r="AC852" s="142"/>
      <c r="AD852" s="142"/>
      <c r="AE852" s="142"/>
      <c r="AF852" s="142"/>
      <c r="AG852" s="142"/>
      <c r="AH852" s="142"/>
      <c r="AI852" s="142"/>
      <c r="AJ852" s="142"/>
      <c r="AK852" s="142"/>
      <c r="AL852" s="142"/>
    </row>
    <row r="853" ht="22.5" customHeight="1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261"/>
      <c r="P853" s="142"/>
      <c r="Q853" s="262"/>
      <c r="R853" s="263"/>
      <c r="S853" s="263"/>
      <c r="T853" s="142"/>
      <c r="U853" s="142"/>
      <c r="V853" s="142"/>
      <c r="W853" s="142"/>
      <c r="X853" s="142"/>
      <c r="Y853" s="142"/>
      <c r="Z853" s="142"/>
      <c r="AA853" s="142"/>
      <c r="AB853" s="142"/>
      <c r="AC853" s="142"/>
      <c r="AD853" s="142"/>
      <c r="AE853" s="142"/>
      <c r="AF853" s="142"/>
      <c r="AG853" s="142"/>
      <c r="AH853" s="142"/>
      <c r="AI853" s="142"/>
      <c r="AJ853" s="142"/>
      <c r="AK853" s="142"/>
      <c r="AL853" s="142"/>
    </row>
    <row r="854" ht="22.5" customHeight="1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261"/>
      <c r="P854" s="142"/>
      <c r="Q854" s="262"/>
      <c r="R854" s="263"/>
      <c r="S854" s="263"/>
      <c r="T854" s="142"/>
      <c r="U854" s="142"/>
      <c r="V854" s="142"/>
      <c r="W854" s="142"/>
      <c r="X854" s="142"/>
      <c r="Y854" s="142"/>
      <c r="Z854" s="142"/>
      <c r="AA854" s="142"/>
      <c r="AB854" s="142"/>
      <c r="AC854" s="142"/>
      <c r="AD854" s="142"/>
      <c r="AE854" s="142"/>
      <c r="AF854" s="142"/>
      <c r="AG854" s="142"/>
      <c r="AH854" s="142"/>
      <c r="AI854" s="142"/>
      <c r="AJ854" s="142"/>
      <c r="AK854" s="142"/>
      <c r="AL854" s="142"/>
    </row>
    <row r="855" ht="22.5" customHeight="1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261"/>
      <c r="P855" s="142"/>
      <c r="Q855" s="262"/>
      <c r="R855" s="263"/>
      <c r="S855" s="263"/>
      <c r="T855" s="142"/>
      <c r="U855" s="142"/>
      <c r="V855" s="142"/>
      <c r="W855" s="142"/>
      <c r="X855" s="142"/>
      <c r="Y855" s="142"/>
      <c r="Z855" s="142"/>
      <c r="AA855" s="142"/>
      <c r="AB855" s="142"/>
      <c r="AC855" s="142"/>
      <c r="AD855" s="142"/>
      <c r="AE855" s="142"/>
      <c r="AF855" s="142"/>
      <c r="AG855" s="142"/>
      <c r="AH855" s="142"/>
      <c r="AI855" s="142"/>
      <c r="AJ855" s="142"/>
      <c r="AK855" s="142"/>
      <c r="AL855" s="142"/>
    </row>
    <row r="856" ht="22.5" customHeight="1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261"/>
      <c r="P856" s="142"/>
      <c r="Q856" s="262"/>
      <c r="R856" s="263"/>
      <c r="S856" s="263"/>
      <c r="T856" s="142"/>
      <c r="U856" s="142"/>
      <c r="V856" s="142"/>
      <c r="W856" s="142"/>
      <c r="X856" s="142"/>
      <c r="Y856" s="142"/>
      <c r="Z856" s="142"/>
      <c r="AA856" s="142"/>
      <c r="AB856" s="142"/>
      <c r="AC856" s="142"/>
      <c r="AD856" s="142"/>
      <c r="AE856" s="142"/>
      <c r="AF856" s="142"/>
      <c r="AG856" s="142"/>
      <c r="AH856" s="142"/>
      <c r="AI856" s="142"/>
      <c r="AJ856" s="142"/>
      <c r="AK856" s="142"/>
      <c r="AL856" s="142"/>
    </row>
    <row r="857" ht="22.5" customHeight="1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261"/>
      <c r="P857" s="142"/>
      <c r="Q857" s="262"/>
      <c r="R857" s="263"/>
      <c r="S857" s="263"/>
      <c r="T857" s="142"/>
      <c r="U857" s="142"/>
      <c r="V857" s="142"/>
      <c r="W857" s="142"/>
      <c r="X857" s="142"/>
      <c r="Y857" s="142"/>
      <c r="Z857" s="142"/>
      <c r="AA857" s="142"/>
      <c r="AB857" s="142"/>
      <c r="AC857" s="142"/>
      <c r="AD857" s="142"/>
      <c r="AE857" s="142"/>
      <c r="AF857" s="142"/>
      <c r="AG857" s="142"/>
      <c r="AH857" s="142"/>
      <c r="AI857" s="142"/>
      <c r="AJ857" s="142"/>
      <c r="AK857" s="142"/>
      <c r="AL857" s="142"/>
    </row>
    <row r="858" ht="22.5" customHeight="1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261"/>
      <c r="P858" s="142"/>
      <c r="Q858" s="262"/>
      <c r="R858" s="263"/>
      <c r="S858" s="263"/>
      <c r="T858" s="142"/>
      <c r="U858" s="142"/>
      <c r="V858" s="142"/>
      <c r="W858" s="142"/>
      <c r="X858" s="142"/>
      <c r="Y858" s="142"/>
      <c r="Z858" s="142"/>
      <c r="AA858" s="142"/>
      <c r="AB858" s="142"/>
      <c r="AC858" s="142"/>
      <c r="AD858" s="142"/>
      <c r="AE858" s="142"/>
      <c r="AF858" s="142"/>
      <c r="AG858" s="142"/>
      <c r="AH858" s="142"/>
      <c r="AI858" s="142"/>
      <c r="AJ858" s="142"/>
      <c r="AK858" s="142"/>
      <c r="AL858" s="142"/>
    </row>
    <row r="859" ht="22.5" customHeight="1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261"/>
      <c r="P859" s="142"/>
      <c r="Q859" s="262"/>
      <c r="R859" s="263"/>
      <c r="S859" s="263"/>
      <c r="T859" s="142"/>
      <c r="U859" s="142"/>
      <c r="V859" s="142"/>
      <c r="W859" s="142"/>
      <c r="X859" s="142"/>
      <c r="Y859" s="142"/>
      <c r="Z859" s="142"/>
      <c r="AA859" s="142"/>
      <c r="AB859" s="142"/>
      <c r="AC859" s="142"/>
      <c r="AD859" s="142"/>
      <c r="AE859" s="142"/>
      <c r="AF859" s="142"/>
      <c r="AG859" s="142"/>
      <c r="AH859" s="142"/>
      <c r="AI859" s="142"/>
      <c r="AJ859" s="142"/>
      <c r="AK859" s="142"/>
      <c r="AL859" s="142"/>
    </row>
    <row r="860" ht="22.5" customHeight="1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261"/>
      <c r="P860" s="142"/>
      <c r="Q860" s="262"/>
      <c r="R860" s="263"/>
      <c r="S860" s="263"/>
      <c r="T860" s="142"/>
      <c r="U860" s="142"/>
      <c r="V860" s="142"/>
      <c r="W860" s="142"/>
      <c r="X860" s="142"/>
      <c r="Y860" s="142"/>
      <c r="Z860" s="142"/>
      <c r="AA860" s="142"/>
      <c r="AB860" s="142"/>
      <c r="AC860" s="142"/>
      <c r="AD860" s="142"/>
      <c r="AE860" s="142"/>
      <c r="AF860" s="142"/>
      <c r="AG860" s="142"/>
      <c r="AH860" s="142"/>
      <c r="AI860" s="142"/>
      <c r="AJ860" s="142"/>
      <c r="AK860" s="142"/>
      <c r="AL860" s="142"/>
    </row>
    <row r="861" ht="22.5" customHeight="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261"/>
      <c r="P861" s="142"/>
      <c r="Q861" s="262"/>
      <c r="R861" s="263"/>
      <c r="S861" s="263"/>
      <c r="T861" s="142"/>
      <c r="U861" s="142"/>
      <c r="V861" s="142"/>
      <c r="W861" s="142"/>
      <c r="X861" s="142"/>
      <c r="Y861" s="142"/>
      <c r="Z861" s="142"/>
      <c r="AA861" s="142"/>
      <c r="AB861" s="142"/>
      <c r="AC861" s="142"/>
      <c r="AD861" s="142"/>
      <c r="AE861" s="142"/>
      <c r="AF861" s="142"/>
      <c r="AG861" s="142"/>
      <c r="AH861" s="142"/>
      <c r="AI861" s="142"/>
      <c r="AJ861" s="142"/>
      <c r="AK861" s="142"/>
      <c r="AL861" s="142"/>
    </row>
    <row r="862" ht="22.5" customHeight="1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261"/>
      <c r="P862" s="142"/>
      <c r="Q862" s="262"/>
      <c r="R862" s="263"/>
      <c r="S862" s="263"/>
      <c r="T862" s="142"/>
      <c r="U862" s="142"/>
      <c r="V862" s="142"/>
      <c r="W862" s="142"/>
      <c r="X862" s="142"/>
      <c r="Y862" s="142"/>
      <c r="Z862" s="142"/>
      <c r="AA862" s="142"/>
      <c r="AB862" s="142"/>
      <c r="AC862" s="142"/>
      <c r="AD862" s="142"/>
      <c r="AE862" s="142"/>
      <c r="AF862" s="142"/>
      <c r="AG862" s="142"/>
      <c r="AH862" s="142"/>
      <c r="AI862" s="142"/>
      <c r="AJ862" s="142"/>
      <c r="AK862" s="142"/>
      <c r="AL862" s="142"/>
    </row>
    <row r="863" ht="22.5" customHeight="1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261"/>
      <c r="P863" s="142"/>
      <c r="Q863" s="262"/>
      <c r="R863" s="263"/>
      <c r="S863" s="263"/>
      <c r="T863" s="142"/>
      <c r="U863" s="142"/>
      <c r="V863" s="142"/>
      <c r="W863" s="142"/>
      <c r="X863" s="142"/>
      <c r="Y863" s="142"/>
      <c r="Z863" s="142"/>
      <c r="AA863" s="142"/>
      <c r="AB863" s="142"/>
      <c r="AC863" s="142"/>
      <c r="AD863" s="142"/>
      <c r="AE863" s="142"/>
      <c r="AF863" s="142"/>
      <c r="AG863" s="142"/>
      <c r="AH863" s="142"/>
      <c r="AI863" s="142"/>
      <c r="AJ863" s="142"/>
      <c r="AK863" s="142"/>
      <c r="AL863" s="142"/>
    </row>
    <row r="864" ht="22.5" customHeight="1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261"/>
      <c r="P864" s="142"/>
      <c r="Q864" s="262"/>
      <c r="R864" s="263"/>
      <c r="S864" s="263"/>
      <c r="T864" s="142"/>
      <c r="U864" s="142"/>
      <c r="V864" s="142"/>
      <c r="W864" s="142"/>
      <c r="X864" s="142"/>
      <c r="Y864" s="142"/>
      <c r="Z864" s="142"/>
      <c r="AA864" s="142"/>
      <c r="AB864" s="142"/>
      <c r="AC864" s="142"/>
      <c r="AD864" s="142"/>
      <c r="AE864" s="142"/>
      <c r="AF864" s="142"/>
      <c r="AG864" s="142"/>
      <c r="AH864" s="142"/>
      <c r="AI864" s="142"/>
      <c r="AJ864" s="142"/>
      <c r="AK864" s="142"/>
      <c r="AL864" s="142"/>
    </row>
    <row r="865" ht="22.5" customHeight="1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261"/>
      <c r="P865" s="142"/>
      <c r="Q865" s="262"/>
      <c r="R865" s="263"/>
      <c r="S865" s="263"/>
      <c r="T865" s="142"/>
      <c r="U865" s="142"/>
      <c r="V865" s="142"/>
      <c r="W865" s="142"/>
      <c r="X865" s="142"/>
      <c r="Y865" s="142"/>
      <c r="Z865" s="142"/>
      <c r="AA865" s="142"/>
      <c r="AB865" s="142"/>
      <c r="AC865" s="142"/>
      <c r="AD865" s="142"/>
      <c r="AE865" s="142"/>
      <c r="AF865" s="142"/>
      <c r="AG865" s="142"/>
      <c r="AH865" s="142"/>
      <c r="AI865" s="142"/>
      <c r="AJ865" s="142"/>
      <c r="AK865" s="142"/>
      <c r="AL865" s="142"/>
    </row>
    <row r="866" ht="22.5" customHeight="1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261"/>
      <c r="P866" s="142"/>
      <c r="Q866" s="262"/>
      <c r="R866" s="263"/>
      <c r="S866" s="263"/>
      <c r="T866" s="142"/>
      <c r="U866" s="142"/>
      <c r="V866" s="142"/>
      <c r="W866" s="142"/>
      <c r="X866" s="142"/>
      <c r="Y866" s="142"/>
      <c r="Z866" s="142"/>
      <c r="AA866" s="142"/>
      <c r="AB866" s="142"/>
      <c r="AC866" s="142"/>
      <c r="AD866" s="142"/>
      <c r="AE866" s="142"/>
      <c r="AF866" s="142"/>
      <c r="AG866" s="142"/>
      <c r="AH866" s="142"/>
      <c r="AI866" s="142"/>
      <c r="AJ866" s="142"/>
      <c r="AK866" s="142"/>
      <c r="AL866" s="142"/>
    </row>
    <row r="867" ht="22.5" customHeight="1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261"/>
      <c r="P867" s="142"/>
      <c r="Q867" s="262"/>
      <c r="R867" s="263"/>
      <c r="S867" s="263"/>
      <c r="T867" s="142"/>
      <c r="U867" s="142"/>
      <c r="V867" s="142"/>
      <c r="W867" s="142"/>
      <c r="X867" s="142"/>
      <c r="Y867" s="142"/>
      <c r="Z867" s="142"/>
      <c r="AA867" s="142"/>
      <c r="AB867" s="142"/>
      <c r="AC867" s="142"/>
      <c r="AD867" s="142"/>
      <c r="AE867" s="142"/>
      <c r="AF867" s="142"/>
      <c r="AG867" s="142"/>
      <c r="AH867" s="142"/>
      <c r="AI867" s="142"/>
      <c r="AJ867" s="142"/>
      <c r="AK867" s="142"/>
      <c r="AL867" s="142"/>
    </row>
    <row r="868" ht="22.5" customHeight="1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261"/>
      <c r="P868" s="142"/>
      <c r="Q868" s="262"/>
      <c r="R868" s="263"/>
      <c r="S868" s="263"/>
      <c r="T868" s="142"/>
      <c r="U868" s="142"/>
      <c r="V868" s="142"/>
      <c r="W868" s="142"/>
      <c r="X868" s="142"/>
      <c r="Y868" s="142"/>
      <c r="Z868" s="142"/>
      <c r="AA868" s="142"/>
      <c r="AB868" s="142"/>
      <c r="AC868" s="142"/>
      <c r="AD868" s="142"/>
      <c r="AE868" s="142"/>
      <c r="AF868" s="142"/>
      <c r="AG868" s="142"/>
      <c r="AH868" s="142"/>
      <c r="AI868" s="142"/>
      <c r="AJ868" s="142"/>
      <c r="AK868" s="142"/>
      <c r="AL868" s="142"/>
    </row>
    <row r="869" ht="22.5" customHeight="1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261"/>
      <c r="P869" s="142"/>
      <c r="Q869" s="262"/>
      <c r="R869" s="263"/>
      <c r="S869" s="263"/>
      <c r="T869" s="142"/>
      <c r="U869" s="142"/>
      <c r="V869" s="142"/>
      <c r="W869" s="142"/>
      <c r="X869" s="142"/>
      <c r="Y869" s="142"/>
      <c r="Z869" s="142"/>
      <c r="AA869" s="142"/>
      <c r="AB869" s="142"/>
      <c r="AC869" s="142"/>
      <c r="AD869" s="142"/>
      <c r="AE869" s="142"/>
      <c r="AF869" s="142"/>
      <c r="AG869" s="142"/>
      <c r="AH869" s="142"/>
      <c r="AI869" s="142"/>
      <c r="AJ869" s="142"/>
      <c r="AK869" s="142"/>
      <c r="AL869" s="142"/>
    </row>
    <row r="870" ht="22.5" customHeight="1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261"/>
      <c r="P870" s="142"/>
      <c r="Q870" s="262"/>
      <c r="R870" s="263"/>
      <c r="S870" s="263"/>
      <c r="T870" s="142"/>
      <c r="U870" s="142"/>
      <c r="V870" s="142"/>
      <c r="W870" s="142"/>
      <c r="X870" s="142"/>
      <c r="Y870" s="142"/>
      <c r="Z870" s="142"/>
      <c r="AA870" s="142"/>
      <c r="AB870" s="142"/>
      <c r="AC870" s="142"/>
      <c r="AD870" s="142"/>
      <c r="AE870" s="142"/>
      <c r="AF870" s="142"/>
      <c r="AG870" s="142"/>
      <c r="AH870" s="142"/>
      <c r="AI870" s="142"/>
      <c r="AJ870" s="142"/>
      <c r="AK870" s="142"/>
      <c r="AL870" s="142"/>
    </row>
    <row r="871" ht="22.5" customHeight="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261"/>
      <c r="P871" s="142"/>
      <c r="Q871" s="262"/>
      <c r="R871" s="263"/>
      <c r="S871" s="263"/>
      <c r="T871" s="142"/>
      <c r="U871" s="142"/>
      <c r="V871" s="142"/>
      <c r="W871" s="142"/>
      <c r="X871" s="142"/>
      <c r="Y871" s="142"/>
      <c r="Z871" s="142"/>
      <c r="AA871" s="142"/>
      <c r="AB871" s="142"/>
      <c r="AC871" s="142"/>
      <c r="AD871" s="142"/>
      <c r="AE871" s="142"/>
      <c r="AF871" s="142"/>
      <c r="AG871" s="142"/>
      <c r="AH871" s="142"/>
      <c r="AI871" s="142"/>
      <c r="AJ871" s="142"/>
      <c r="AK871" s="142"/>
      <c r="AL871" s="142"/>
    </row>
    <row r="872" ht="22.5" customHeight="1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261"/>
      <c r="P872" s="142"/>
      <c r="Q872" s="262"/>
      <c r="R872" s="263"/>
      <c r="S872" s="263"/>
      <c r="T872" s="142"/>
      <c r="U872" s="142"/>
      <c r="V872" s="142"/>
      <c r="W872" s="142"/>
      <c r="X872" s="142"/>
      <c r="Y872" s="142"/>
      <c r="Z872" s="142"/>
      <c r="AA872" s="142"/>
      <c r="AB872" s="142"/>
      <c r="AC872" s="142"/>
      <c r="AD872" s="142"/>
      <c r="AE872" s="142"/>
      <c r="AF872" s="142"/>
      <c r="AG872" s="142"/>
      <c r="AH872" s="142"/>
      <c r="AI872" s="142"/>
      <c r="AJ872" s="142"/>
      <c r="AK872" s="142"/>
      <c r="AL872" s="142"/>
    </row>
    <row r="873" ht="22.5" customHeight="1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261"/>
      <c r="P873" s="142"/>
      <c r="Q873" s="262"/>
      <c r="R873" s="263"/>
      <c r="S873" s="263"/>
      <c r="T873" s="142"/>
      <c r="U873" s="142"/>
      <c r="V873" s="142"/>
      <c r="W873" s="142"/>
      <c r="X873" s="142"/>
      <c r="Y873" s="142"/>
      <c r="Z873" s="142"/>
      <c r="AA873" s="142"/>
      <c r="AB873" s="142"/>
      <c r="AC873" s="142"/>
      <c r="AD873" s="142"/>
      <c r="AE873" s="142"/>
      <c r="AF873" s="142"/>
      <c r="AG873" s="142"/>
      <c r="AH873" s="142"/>
      <c r="AI873" s="142"/>
      <c r="AJ873" s="142"/>
      <c r="AK873" s="142"/>
      <c r="AL873" s="142"/>
    </row>
    <row r="874" ht="22.5" customHeight="1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261"/>
      <c r="P874" s="142"/>
      <c r="Q874" s="262"/>
      <c r="R874" s="263"/>
      <c r="S874" s="263"/>
      <c r="T874" s="142"/>
      <c r="U874" s="142"/>
      <c r="V874" s="142"/>
      <c r="W874" s="142"/>
      <c r="X874" s="142"/>
      <c r="Y874" s="142"/>
      <c r="Z874" s="142"/>
      <c r="AA874" s="142"/>
      <c r="AB874" s="142"/>
      <c r="AC874" s="142"/>
      <c r="AD874" s="142"/>
      <c r="AE874" s="142"/>
      <c r="AF874" s="142"/>
      <c r="AG874" s="142"/>
      <c r="AH874" s="142"/>
      <c r="AI874" s="142"/>
      <c r="AJ874" s="142"/>
      <c r="AK874" s="142"/>
      <c r="AL874" s="142"/>
    </row>
    <row r="875" ht="22.5" customHeight="1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261"/>
      <c r="P875" s="142"/>
      <c r="Q875" s="262"/>
      <c r="R875" s="263"/>
      <c r="S875" s="263"/>
      <c r="T875" s="142"/>
      <c r="U875" s="142"/>
      <c r="V875" s="142"/>
      <c r="W875" s="142"/>
      <c r="X875" s="142"/>
      <c r="Y875" s="142"/>
      <c r="Z875" s="142"/>
      <c r="AA875" s="142"/>
      <c r="AB875" s="142"/>
      <c r="AC875" s="142"/>
      <c r="AD875" s="142"/>
      <c r="AE875" s="142"/>
      <c r="AF875" s="142"/>
      <c r="AG875" s="142"/>
      <c r="AH875" s="142"/>
      <c r="AI875" s="142"/>
      <c r="AJ875" s="142"/>
      <c r="AK875" s="142"/>
      <c r="AL875" s="142"/>
    </row>
    <row r="876" ht="22.5" customHeight="1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261"/>
      <c r="P876" s="142"/>
      <c r="Q876" s="262"/>
      <c r="R876" s="263"/>
      <c r="S876" s="263"/>
      <c r="T876" s="142"/>
      <c r="U876" s="142"/>
      <c r="V876" s="142"/>
      <c r="W876" s="142"/>
      <c r="X876" s="142"/>
      <c r="Y876" s="142"/>
      <c r="Z876" s="142"/>
      <c r="AA876" s="142"/>
      <c r="AB876" s="142"/>
      <c r="AC876" s="142"/>
      <c r="AD876" s="142"/>
      <c r="AE876" s="142"/>
      <c r="AF876" s="142"/>
      <c r="AG876" s="142"/>
      <c r="AH876" s="142"/>
      <c r="AI876" s="142"/>
      <c r="AJ876" s="142"/>
      <c r="AK876" s="142"/>
      <c r="AL876" s="142"/>
    </row>
    <row r="877" ht="22.5" customHeight="1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261"/>
      <c r="P877" s="142"/>
      <c r="Q877" s="262"/>
      <c r="R877" s="263"/>
      <c r="S877" s="263"/>
      <c r="T877" s="142"/>
      <c r="U877" s="142"/>
      <c r="V877" s="142"/>
      <c r="W877" s="142"/>
      <c r="X877" s="142"/>
      <c r="Y877" s="142"/>
      <c r="Z877" s="142"/>
      <c r="AA877" s="142"/>
      <c r="AB877" s="142"/>
      <c r="AC877" s="142"/>
      <c r="AD877" s="142"/>
      <c r="AE877" s="142"/>
      <c r="AF877" s="142"/>
      <c r="AG877" s="142"/>
      <c r="AH877" s="142"/>
      <c r="AI877" s="142"/>
      <c r="AJ877" s="142"/>
      <c r="AK877" s="142"/>
      <c r="AL877" s="142"/>
    </row>
    <row r="878" ht="22.5" customHeight="1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261"/>
      <c r="P878" s="142"/>
      <c r="Q878" s="262"/>
      <c r="R878" s="263"/>
      <c r="S878" s="263"/>
      <c r="T878" s="142"/>
      <c r="U878" s="142"/>
      <c r="V878" s="142"/>
      <c r="W878" s="142"/>
      <c r="X878" s="142"/>
      <c r="Y878" s="142"/>
      <c r="Z878" s="142"/>
      <c r="AA878" s="142"/>
      <c r="AB878" s="142"/>
      <c r="AC878" s="142"/>
      <c r="AD878" s="142"/>
      <c r="AE878" s="142"/>
      <c r="AF878" s="142"/>
      <c r="AG878" s="142"/>
      <c r="AH878" s="142"/>
      <c r="AI878" s="142"/>
      <c r="AJ878" s="142"/>
      <c r="AK878" s="142"/>
      <c r="AL878" s="142"/>
    </row>
    <row r="879" ht="22.5" customHeight="1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261"/>
      <c r="P879" s="142"/>
      <c r="Q879" s="262"/>
      <c r="R879" s="263"/>
      <c r="S879" s="263"/>
      <c r="T879" s="142"/>
      <c r="U879" s="142"/>
      <c r="V879" s="142"/>
      <c r="W879" s="142"/>
      <c r="X879" s="142"/>
      <c r="Y879" s="142"/>
      <c r="Z879" s="142"/>
      <c r="AA879" s="142"/>
      <c r="AB879" s="142"/>
      <c r="AC879" s="142"/>
      <c r="AD879" s="142"/>
      <c r="AE879" s="142"/>
      <c r="AF879" s="142"/>
      <c r="AG879" s="142"/>
      <c r="AH879" s="142"/>
      <c r="AI879" s="142"/>
      <c r="AJ879" s="142"/>
      <c r="AK879" s="142"/>
      <c r="AL879" s="142"/>
    </row>
    <row r="880" ht="22.5" customHeight="1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261"/>
      <c r="P880" s="142"/>
      <c r="Q880" s="262"/>
      <c r="R880" s="263"/>
      <c r="S880" s="263"/>
      <c r="T880" s="142"/>
      <c r="U880" s="142"/>
      <c r="V880" s="142"/>
      <c r="W880" s="142"/>
      <c r="X880" s="142"/>
      <c r="Y880" s="142"/>
      <c r="Z880" s="142"/>
      <c r="AA880" s="142"/>
      <c r="AB880" s="142"/>
      <c r="AC880" s="142"/>
      <c r="AD880" s="142"/>
      <c r="AE880" s="142"/>
      <c r="AF880" s="142"/>
      <c r="AG880" s="142"/>
      <c r="AH880" s="142"/>
      <c r="AI880" s="142"/>
      <c r="AJ880" s="142"/>
      <c r="AK880" s="142"/>
      <c r="AL880" s="142"/>
    </row>
    <row r="881" ht="22.5" customHeight="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261"/>
      <c r="P881" s="142"/>
      <c r="Q881" s="262"/>
      <c r="R881" s="263"/>
      <c r="S881" s="263"/>
      <c r="T881" s="142"/>
      <c r="U881" s="142"/>
      <c r="V881" s="142"/>
      <c r="W881" s="142"/>
      <c r="X881" s="142"/>
      <c r="Y881" s="142"/>
      <c r="Z881" s="142"/>
      <c r="AA881" s="142"/>
      <c r="AB881" s="142"/>
      <c r="AC881" s="142"/>
      <c r="AD881" s="142"/>
      <c r="AE881" s="142"/>
      <c r="AF881" s="142"/>
      <c r="AG881" s="142"/>
      <c r="AH881" s="142"/>
      <c r="AI881" s="142"/>
      <c r="AJ881" s="142"/>
      <c r="AK881" s="142"/>
      <c r="AL881" s="142"/>
    </row>
    <row r="882" ht="22.5" customHeight="1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261"/>
      <c r="P882" s="142"/>
      <c r="Q882" s="262"/>
      <c r="R882" s="263"/>
      <c r="S882" s="263"/>
      <c r="T882" s="142"/>
      <c r="U882" s="142"/>
      <c r="V882" s="142"/>
      <c r="W882" s="142"/>
      <c r="X882" s="142"/>
      <c r="Y882" s="142"/>
      <c r="Z882" s="142"/>
      <c r="AA882" s="142"/>
      <c r="AB882" s="142"/>
      <c r="AC882" s="142"/>
      <c r="AD882" s="142"/>
      <c r="AE882" s="142"/>
      <c r="AF882" s="142"/>
      <c r="AG882" s="142"/>
      <c r="AH882" s="142"/>
      <c r="AI882" s="142"/>
      <c r="AJ882" s="142"/>
      <c r="AK882" s="142"/>
      <c r="AL882" s="142"/>
    </row>
    <row r="883" ht="22.5" customHeight="1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261"/>
      <c r="P883" s="142"/>
      <c r="Q883" s="262"/>
      <c r="R883" s="263"/>
      <c r="S883" s="263"/>
      <c r="T883" s="142"/>
      <c r="U883" s="142"/>
      <c r="V883" s="142"/>
      <c r="W883" s="142"/>
      <c r="X883" s="142"/>
      <c r="Y883" s="142"/>
      <c r="Z883" s="142"/>
      <c r="AA883" s="142"/>
      <c r="AB883" s="142"/>
      <c r="AC883" s="142"/>
      <c r="AD883" s="142"/>
      <c r="AE883" s="142"/>
      <c r="AF883" s="142"/>
      <c r="AG883" s="142"/>
      <c r="AH883" s="142"/>
      <c r="AI883" s="142"/>
      <c r="AJ883" s="142"/>
      <c r="AK883" s="142"/>
      <c r="AL883" s="142"/>
    </row>
    <row r="884" ht="22.5" customHeight="1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261"/>
      <c r="P884" s="142"/>
      <c r="Q884" s="262"/>
      <c r="R884" s="263"/>
      <c r="S884" s="263"/>
      <c r="T884" s="142"/>
      <c r="U884" s="142"/>
      <c r="V884" s="142"/>
      <c r="W884" s="142"/>
      <c r="X884" s="142"/>
      <c r="Y884" s="142"/>
      <c r="Z884" s="142"/>
      <c r="AA884" s="142"/>
      <c r="AB884" s="142"/>
      <c r="AC884" s="142"/>
      <c r="AD884" s="142"/>
      <c r="AE884" s="142"/>
      <c r="AF884" s="142"/>
      <c r="AG884" s="142"/>
      <c r="AH884" s="142"/>
      <c r="AI884" s="142"/>
      <c r="AJ884" s="142"/>
      <c r="AK884" s="142"/>
      <c r="AL884" s="142"/>
    </row>
    <row r="885" ht="22.5" customHeight="1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261"/>
      <c r="P885" s="142"/>
      <c r="Q885" s="262"/>
      <c r="R885" s="263"/>
      <c r="S885" s="263"/>
      <c r="T885" s="142"/>
      <c r="U885" s="142"/>
      <c r="V885" s="142"/>
      <c r="W885" s="142"/>
      <c r="X885" s="142"/>
      <c r="Y885" s="142"/>
      <c r="Z885" s="142"/>
      <c r="AA885" s="142"/>
      <c r="AB885" s="142"/>
      <c r="AC885" s="142"/>
      <c r="AD885" s="142"/>
      <c r="AE885" s="142"/>
      <c r="AF885" s="142"/>
      <c r="AG885" s="142"/>
      <c r="AH885" s="142"/>
      <c r="AI885" s="142"/>
      <c r="AJ885" s="142"/>
      <c r="AK885" s="142"/>
      <c r="AL885" s="142"/>
    </row>
    <row r="886" ht="22.5" customHeight="1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261"/>
      <c r="P886" s="142"/>
      <c r="Q886" s="262"/>
      <c r="R886" s="263"/>
      <c r="S886" s="263"/>
      <c r="T886" s="142"/>
      <c r="U886" s="142"/>
      <c r="V886" s="142"/>
      <c r="W886" s="142"/>
      <c r="X886" s="142"/>
      <c r="Y886" s="142"/>
      <c r="Z886" s="142"/>
      <c r="AA886" s="142"/>
      <c r="AB886" s="142"/>
      <c r="AC886" s="142"/>
      <c r="AD886" s="142"/>
      <c r="AE886" s="142"/>
      <c r="AF886" s="142"/>
      <c r="AG886" s="142"/>
      <c r="AH886" s="142"/>
      <c r="AI886" s="142"/>
      <c r="AJ886" s="142"/>
      <c r="AK886" s="142"/>
      <c r="AL886" s="142"/>
    </row>
    <row r="887" ht="22.5" customHeight="1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261"/>
      <c r="P887" s="142"/>
      <c r="Q887" s="262"/>
      <c r="R887" s="263"/>
      <c r="S887" s="263"/>
      <c r="T887" s="142"/>
      <c r="U887" s="142"/>
      <c r="V887" s="142"/>
      <c r="W887" s="142"/>
      <c r="X887" s="142"/>
      <c r="Y887" s="142"/>
      <c r="Z887" s="142"/>
      <c r="AA887" s="142"/>
      <c r="AB887" s="142"/>
      <c r="AC887" s="142"/>
      <c r="AD887" s="142"/>
      <c r="AE887" s="142"/>
      <c r="AF887" s="142"/>
      <c r="AG887" s="142"/>
      <c r="AH887" s="142"/>
      <c r="AI887" s="142"/>
      <c r="AJ887" s="142"/>
      <c r="AK887" s="142"/>
      <c r="AL887" s="142"/>
    </row>
    <row r="888" ht="22.5" customHeight="1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261"/>
      <c r="P888" s="142"/>
      <c r="Q888" s="262"/>
      <c r="R888" s="263"/>
      <c r="S888" s="263"/>
      <c r="T888" s="142"/>
      <c r="U888" s="142"/>
      <c r="V888" s="142"/>
      <c r="W888" s="142"/>
      <c r="X888" s="142"/>
      <c r="Y888" s="142"/>
      <c r="Z888" s="142"/>
      <c r="AA888" s="142"/>
      <c r="AB888" s="142"/>
      <c r="AC888" s="142"/>
      <c r="AD888" s="142"/>
      <c r="AE888" s="142"/>
      <c r="AF888" s="142"/>
      <c r="AG888" s="142"/>
      <c r="AH888" s="142"/>
      <c r="AI888" s="142"/>
      <c r="AJ888" s="142"/>
      <c r="AK888" s="142"/>
      <c r="AL888" s="142"/>
    </row>
    <row r="889" ht="22.5" customHeight="1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261"/>
      <c r="P889" s="142"/>
      <c r="Q889" s="262"/>
      <c r="R889" s="263"/>
      <c r="S889" s="263"/>
      <c r="T889" s="142"/>
      <c r="U889" s="142"/>
      <c r="V889" s="142"/>
      <c r="W889" s="142"/>
      <c r="X889" s="142"/>
      <c r="Y889" s="142"/>
      <c r="Z889" s="142"/>
      <c r="AA889" s="142"/>
      <c r="AB889" s="142"/>
      <c r="AC889" s="142"/>
      <c r="AD889" s="142"/>
      <c r="AE889" s="142"/>
      <c r="AF889" s="142"/>
      <c r="AG889" s="142"/>
      <c r="AH889" s="142"/>
      <c r="AI889" s="142"/>
      <c r="AJ889" s="142"/>
      <c r="AK889" s="142"/>
      <c r="AL889" s="142"/>
    </row>
    <row r="890" ht="22.5" customHeight="1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261"/>
      <c r="P890" s="142"/>
      <c r="Q890" s="262"/>
      <c r="R890" s="263"/>
      <c r="S890" s="263"/>
      <c r="T890" s="142"/>
      <c r="U890" s="142"/>
      <c r="V890" s="142"/>
      <c r="W890" s="142"/>
      <c r="X890" s="142"/>
      <c r="Y890" s="142"/>
      <c r="Z890" s="142"/>
      <c r="AA890" s="142"/>
      <c r="AB890" s="142"/>
      <c r="AC890" s="142"/>
      <c r="AD890" s="142"/>
      <c r="AE890" s="142"/>
      <c r="AF890" s="142"/>
      <c r="AG890" s="142"/>
      <c r="AH890" s="142"/>
      <c r="AI890" s="142"/>
      <c r="AJ890" s="142"/>
      <c r="AK890" s="142"/>
      <c r="AL890" s="142"/>
    </row>
    <row r="891" ht="22.5" customHeight="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261"/>
      <c r="P891" s="142"/>
      <c r="Q891" s="262"/>
      <c r="R891" s="263"/>
      <c r="S891" s="263"/>
      <c r="T891" s="142"/>
      <c r="U891" s="142"/>
      <c r="V891" s="142"/>
      <c r="W891" s="142"/>
      <c r="X891" s="142"/>
      <c r="Y891" s="142"/>
      <c r="Z891" s="142"/>
      <c r="AA891" s="142"/>
      <c r="AB891" s="142"/>
      <c r="AC891" s="142"/>
      <c r="AD891" s="142"/>
      <c r="AE891" s="142"/>
      <c r="AF891" s="142"/>
      <c r="AG891" s="142"/>
      <c r="AH891" s="142"/>
      <c r="AI891" s="142"/>
      <c r="AJ891" s="142"/>
      <c r="AK891" s="142"/>
      <c r="AL891" s="142"/>
    </row>
    <row r="892" ht="22.5" customHeight="1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261"/>
      <c r="P892" s="142"/>
      <c r="Q892" s="262"/>
      <c r="R892" s="263"/>
      <c r="S892" s="263"/>
      <c r="T892" s="142"/>
      <c r="U892" s="142"/>
      <c r="V892" s="142"/>
      <c r="W892" s="142"/>
      <c r="X892" s="142"/>
      <c r="Y892" s="142"/>
      <c r="Z892" s="142"/>
      <c r="AA892" s="142"/>
      <c r="AB892" s="142"/>
      <c r="AC892" s="142"/>
      <c r="AD892" s="142"/>
      <c r="AE892" s="142"/>
      <c r="AF892" s="142"/>
      <c r="AG892" s="142"/>
      <c r="AH892" s="142"/>
      <c r="AI892" s="142"/>
      <c r="AJ892" s="142"/>
      <c r="AK892" s="142"/>
      <c r="AL892" s="142"/>
    </row>
    <row r="893" ht="22.5" customHeight="1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261"/>
      <c r="P893" s="142"/>
      <c r="Q893" s="262"/>
      <c r="R893" s="263"/>
      <c r="S893" s="263"/>
      <c r="T893" s="142"/>
      <c r="U893" s="142"/>
      <c r="V893" s="142"/>
      <c r="W893" s="142"/>
      <c r="X893" s="142"/>
      <c r="Y893" s="142"/>
      <c r="Z893" s="142"/>
      <c r="AA893" s="142"/>
      <c r="AB893" s="142"/>
      <c r="AC893" s="142"/>
      <c r="AD893" s="142"/>
      <c r="AE893" s="142"/>
      <c r="AF893" s="142"/>
      <c r="AG893" s="142"/>
      <c r="AH893" s="142"/>
      <c r="AI893" s="142"/>
      <c r="AJ893" s="142"/>
      <c r="AK893" s="142"/>
      <c r="AL893" s="142"/>
    </row>
    <row r="894" ht="22.5" customHeight="1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261"/>
      <c r="P894" s="142"/>
      <c r="Q894" s="262"/>
      <c r="R894" s="263"/>
      <c r="S894" s="263"/>
      <c r="T894" s="142"/>
      <c r="U894" s="142"/>
      <c r="V894" s="142"/>
      <c r="W894" s="142"/>
      <c r="X894" s="142"/>
      <c r="Y894" s="142"/>
      <c r="Z894" s="142"/>
      <c r="AA894" s="142"/>
      <c r="AB894" s="142"/>
      <c r="AC894" s="142"/>
      <c r="AD894" s="142"/>
      <c r="AE894" s="142"/>
      <c r="AF894" s="142"/>
      <c r="AG894" s="142"/>
      <c r="AH894" s="142"/>
      <c r="AI894" s="142"/>
      <c r="AJ894" s="142"/>
      <c r="AK894" s="142"/>
      <c r="AL894" s="142"/>
    </row>
    <row r="895" ht="22.5" customHeight="1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261"/>
      <c r="P895" s="142"/>
      <c r="Q895" s="262"/>
      <c r="R895" s="263"/>
      <c r="S895" s="263"/>
      <c r="T895" s="142"/>
      <c r="U895" s="142"/>
      <c r="V895" s="142"/>
      <c r="W895" s="142"/>
      <c r="X895" s="142"/>
      <c r="Y895" s="142"/>
      <c r="Z895" s="142"/>
      <c r="AA895" s="142"/>
      <c r="AB895" s="142"/>
      <c r="AC895" s="142"/>
      <c r="AD895" s="142"/>
      <c r="AE895" s="142"/>
      <c r="AF895" s="142"/>
      <c r="AG895" s="142"/>
      <c r="AH895" s="142"/>
      <c r="AI895" s="142"/>
      <c r="AJ895" s="142"/>
      <c r="AK895" s="142"/>
      <c r="AL895" s="142"/>
    </row>
    <row r="896" ht="22.5" customHeight="1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261"/>
      <c r="P896" s="142"/>
      <c r="Q896" s="262"/>
      <c r="R896" s="263"/>
      <c r="S896" s="263"/>
      <c r="T896" s="142"/>
      <c r="U896" s="142"/>
      <c r="V896" s="142"/>
      <c r="W896" s="142"/>
      <c r="X896" s="142"/>
      <c r="Y896" s="142"/>
      <c r="Z896" s="142"/>
      <c r="AA896" s="142"/>
      <c r="AB896" s="142"/>
      <c r="AC896" s="142"/>
      <c r="AD896" s="142"/>
      <c r="AE896" s="142"/>
      <c r="AF896" s="142"/>
      <c r="AG896" s="142"/>
      <c r="AH896" s="142"/>
      <c r="AI896" s="142"/>
      <c r="AJ896" s="142"/>
      <c r="AK896" s="142"/>
      <c r="AL896" s="142"/>
    </row>
    <row r="897" ht="22.5" customHeight="1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261"/>
      <c r="P897" s="142"/>
      <c r="Q897" s="262"/>
      <c r="R897" s="263"/>
      <c r="S897" s="263"/>
      <c r="T897" s="142"/>
      <c r="U897" s="142"/>
      <c r="V897" s="142"/>
      <c r="W897" s="142"/>
      <c r="X897" s="142"/>
      <c r="Y897" s="142"/>
      <c r="Z897" s="142"/>
      <c r="AA897" s="142"/>
      <c r="AB897" s="142"/>
      <c r="AC897" s="142"/>
      <c r="AD897" s="142"/>
      <c r="AE897" s="142"/>
      <c r="AF897" s="142"/>
      <c r="AG897" s="142"/>
      <c r="AH897" s="142"/>
      <c r="AI897" s="142"/>
      <c r="AJ897" s="142"/>
      <c r="AK897" s="142"/>
      <c r="AL897" s="142"/>
    </row>
    <row r="898" ht="22.5" customHeight="1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261"/>
      <c r="P898" s="142"/>
      <c r="Q898" s="262"/>
      <c r="R898" s="263"/>
      <c r="S898" s="263"/>
      <c r="T898" s="142"/>
      <c r="U898" s="142"/>
      <c r="V898" s="142"/>
      <c r="W898" s="142"/>
      <c r="X898" s="142"/>
      <c r="Y898" s="142"/>
      <c r="Z898" s="142"/>
      <c r="AA898" s="142"/>
      <c r="AB898" s="142"/>
      <c r="AC898" s="142"/>
      <c r="AD898" s="142"/>
      <c r="AE898" s="142"/>
      <c r="AF898" s="142"/>
      <c r="AG898" s="142"/>
      <c r="AH898" s="142"/>
      <c r="AI898" s="142"/>
      <c r="AJ898" s="142"/>
      <c r="AK898" s="142"/>
      <c r="AL898" s="142"/>
    </row>
    <row r="899" ht="22.5" customHeight="1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261"/>
      <c r="P899" s="142"/>
      <c r="Q899" s="262"/>
      <c r="R899" s="263"/>
      <c r="S899" s="263"/>
      <c r="T899" s="142"/>
      <c r="U899" s="142"/>
      <c r="V899" s="142"/>
      <c r="W899" s="142"/>
      <c r="X899" s="142"/>
      <c r="Y899" s="142"/>
      <c r="Z899" s="142"/>
      <c r="AA899" s="142"/>
      <c r="AB899" s="142"/>
      <c r="AC899" s="142"/>
      <c r="AD899" s="142"/>
      <c r="AE899" s="142"/>
      <c r="AF899" s="142"/>
      <c r="AG899" s="142"/>
      <c r="AH899" s="142"/>
      <c r="AI899" s="142"/>
      <c r="AJ899" s="142"/>
      <c r="AK899" s="142"/>
      <c r="AL899" s="142"/>
    </row>
    <row r="900" ht="22.5" customHeight="1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261"/>
      <c r="P900" s="142"/>
      <c r="Q900" s="262"/>
      <c r="R900" s="263"/>
      <c r="S900" s="263"/>
      <c r="T900" s="142"/>
      <c r="U900" s="142"/>
      <c r="V900" s="142"/>
      <c r="W900" s="142"/>
      <c r="X900" s="142"/>
      <c r="Y900" s="142"/>
      <c r="Z900" s="142"/>
      <c r="AA900" s="142"/>
      <c r="AB900" s="142"/>
      <c r="AC900" s="142"/>
      <c r="AD900" s="142"/>
      <c r="AE900" s="142"/>
      <c r="AF900" s="142"/>
      <c r="AG900" s="142"/>
      <c r="AH900" s="142"/>
      <c r="AI900" s="142"/>
      <c r="AJ900" s="142"/>
      <c r="AK900" s="142"/>
      <c r="AL900" s="142"/>
    </row>
    <row r="901" ht="22.5" customHeight="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261"/>
      <c r="P901" s="142"/>
      <c r="Q901" s="262"/>
      <c r="R901" s="263"/>
      <c r="S901" s="263"/>
      <c r="T901" s="142"/>
      <c r="U901" s="142"/>
      <c r="V901" s="142"/>
      <c r="W901" s="142"/>
      <c r="X901" s="142"/>
      <c r="Y901" s="142"/>
      <c r="Z901" s="142"/>
      <c r="AA901" s="142"/>
      <c r="AB901" s="142"/>
      <c r="AC901" s="142"/>
      <c r="AD901" s="142"/>
      <c r="AE901" s="142"/>
      <c r="AF901" s="142"/>
      <c r="AG901" s="142"/>
      <c r="AH901" s="142"/>
      <c r="AI901" s="142"/>
      <c r="AJ901" s="142"/>
      <c r="AK901" s="142"/>
      <c r="AL901" s="142"/>
    </row>
    <row r="902" ht="22.5" customHeight="1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261"/>
      <c r="P902" s="142"/>
      <c r="Q902" s="262"/>
      <c r="R902" s="263"/>
      <c r="S902" s="263"/>
      <c r="T902" s="142"/>
      <c r="U902" s="142"/>
      <c r="V902" s="142"/>
      <c r="W902" s="142"/>
      <c r="X902" s="142"/>
      <c r="Y902" s="142"/>
      <c r="Z902" s="142"/>
      <c r="AA902" s="142"/>
      <c r="AB902" s="142"/>
      <c r="AC902" s="142"/>
      <c r="AD902" s="142"/>
      <c r="AE902" s="142"/>
      <c r="AF902" s="142"/>
      <c r="AG902" s="142"/>
      <c r="AH902" s="142"/>
      <c r="AI902" s="142"/>
      <c r="AJ902" s="142"/>
      <c r="AK902" s="142"/>
      <c r="AL902" s="142"/>
    </row>
    <row r="903" ht="22.5" customHeight="1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261"/>
      <c r="P903" s="142"/>
      <c r="Q903" s="262"/>
      <c r="R903" s="263"/>
      <c r="S903" s="263"/>
      <c r="T903" s="142"/>
      <c r="U903" s="142"/>
      <c r="V903" s="142"/>
      <c r="W903" s="142"/>
      <c r="X903" s="142"/>
      <c r="Y903" s="142"/>
      <c r="Z903" s="142"/>
      <c r="AA903" s="142"/>
      <c r="AB903" s="142"/>
      <c r="AC903" s="142"/>
      <c r="AD903" s="142"/>
      <c r="AE903" s="142"/>
      <c r="AF903" s="142"/>
      <c r="AG903" s="142"/>
      <c r="AH903" s="142"/>
      <c r="AI903" s="142"/>
      <c r="AJ903" s="142"/>
      <c r="AK903" s="142"/>
      <c r="AL903" s="142"/>
    </row>
    <row r="904" ht="22.5" customHeight="1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261"/>
      <c r="P904" s="142"/>
      <c r="Q904" s="262"/>
      <c r="R904" s="263"/>
      <c r="S904" s="263"/>
      <c r="T904" s="142"/>
      <c r="U904" s="142"/>
      <c r="V904" s="142"/>
      <c r="W904" s="142"/>
      <c r="X904" s="142"/>
      <c r="Y904" s="142"/>
      <c r="Z904" s="142"/>
      <c r="AA904" s="142"/>
      <c r="AB904" s="142"/>
      <c r="AC904" s="142"/>
      <c r="AD904" s="142"/>
      <c r="AE904" s="142"/>
      <c r="AF904" s="142"/>
      <c r="AG904" s="142"/>
      <c r="AH904" s="142"/>
      <c r="AI904" s="142"/>
      <c r="AJ904" s="142"/>
      <c r="AK904" s="142"/>
      <c r="AL904" s="142"/>
    </row>
    <row r="905" ht="22.5" customHeight="1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261"/>
      <c r="P905" s="142"/>
      <c r="Q905" s="262"/>
      <c r="R905" s="263"/>
      <c r="S905" s="263"/>
      <c r="T905" s="142"/>
      <c r="U905" s="142"/>
      <c r="V905" s="142"/>
      <c r="W905" s="142"/>
      <c r="X905" s="142"/>
      <c r="Y905" s="142"/>
      <c r="Z905" s="142"/>
      <c r="AA905" s="142"/>
      <c r="AB905" s="142"/>
      <c r="AC905" s="142"/>
      <c r="AD905" s="142"/>
      <c r="AE905" s="142"/>
      <c r="AF905" s="142"/>
      <c r="AG905" s="142"/>
      <c r="AH905" s="142"/>
      <c r="AI905" s="142"/>
      <c r="AJ905" s="142"/>
      <c r="AK905" s="142"/>
      <c r="AL905" s="142"/>
    </row>
    <row r="906" ht="22.5" customHeight="1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261"/>
      <c r="P906" s="142"/>
      <c r="Q906" s="262"/>
      <c r="R906" s="263"/>
      <c r="S906" s="263"/>
      <c r="T906" s="142"/>
      <c r="U906" s="142"/>
      <c r="V906" s="142"/>
      <c r="W906" s="142"/>
      <c r="X906" s="142"/>
      <c r="Y906" s="142"/>
      <c r="Z906" s="142"/>
      <c r="AA906" s="142"/>
      <c r="AB906" s="142"/>
      <c r="AC906" s="142"/>
      <c r="AD906" s="142"/>
      <c r="AE906" s="142"/>
      <c r="AF906" s="142"/>
      <c r="AG906" s="142"/>
      <c r="AH906" s="142"/>
      <c r="AI906" s="142"/>
      <c r="AJ906" s="142"/>
      <c r="AK906" s="142"/>
      <c r="AL906" s="142"/>
    </row>
    <row r="907" ht="22.5" customHeight="1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261"/>
      <c r="P907" s="142"/>
      <c r="Q907" s="262"/>
      <c r="R907" s="263"/>
      <c r="S907" s="263"/>
      <c r="T907" s="142"/>
      <c r="U907" s="142"/>
      <c r="V907" s="142"/>
      <c r="W907" s="142"/>
      <c r="X907" s="142"/>
      <c r="Y907" s="142"/>
      <c r="Z907" s="142"/>
      <c r="AA907" s="142"/>
      <c r="AB907" s="142"/>
      <c r="AC907" s="142"/>
      <c r="AD907" s="142"/>
      <c r="AE907" s="142"/>
      <c r="AF907" s="142"/>
      <c r="AG907" s="142"/>
      <c r="AH907" s="142"/>
      <c r="AI907" s="142"/>
      <c r="AJ907" s="142"/>
      <c r="AK907" s="142"/>
      <c r="AL907" s="142"/>
    </row>
    <row r="908" ht="22.5" customHeight="1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261"/>
      <c r="P908" s="142"/>
      <c r="Q908" s="262"/>
      <c r="R908" s="263"/>
      <c r="S908" s="263"/>
      <c r="T908" s="142"/>
      <c r="U908" s="142"/>
      <c r="V908" s="142"/>
      <c r="W908" s="142"/>
      <c r="X908" s="142"/>
      <c r="Y908" s="142"/>
      <c r="Z908" s="142"/>
      <c r="AA908" s="142"/>
      <c r="AB908" s="142"/>
      <c r="AC908" s="142"/>
      <c r="AD908" s="142"/>
      <c r="AE908" s="142"/>
      <c r="AF908" s="142"/>
      <c r="AG908" s="142"/>
      <c r="AH908" s="142"/>
      <c r="AI908" s="142"/>
      <c r="AJ908" s="142"/>
      <c r="AK908" s="142"/>
      <c r="AL908" s="142"/>
    </row>
    <row r="909" ht="22.5" customHeight="1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261"/>
      <c r="P909" s="142"/>
      <c r="Q909" s="262"/>
      <c r="R909" s="263"/>
      <c r="S909" s="263"/>
      <c r="T909" s="142"/>
      <c r="U909" s="142"/>
      <c r="V909" s="142"/>
      <c r="W909" s="142"/>
      <c r="X909" s="142"/>
      <c r="Y909" s="142"/>
      <c r="Z909" s="142"/>
      <c r="AA909" s="142"/>
      <c r="AB909" s="142"/>
      <c r="AC909" s="142"/>
      <c r="AD909" s="142"/>
      <c r="AE909" s="142"/>
      <c r="AF909" s="142"/>
      <c r="AG909" s="142"/>
      <c r="AH909" s="142"/>
      <c r="AI909" s="142"/>
      <c r="AJ909" s="142"/>
      <c r="AK909" s="142"/>
      <c r="AL909" s="142"/>
    </row>
    <row r="910" ht="22.5" customHeight="1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261"/>
      <c r="P910" s="142"/>
      <c r="Q910" s="262"/>
      <c r="R910" s="263"/>
      <c r="S910" s="263"/>
      <c r="T910" s="142"/>
      <c r="U910" s="142"/>
      <c r="V910" s="142"/>
      <c r="W910" s="142"/>
      <c r="X910" s="142"/>
      <c r="Y910" s="142"/>
      <c r="Z910" s="142"/>
      <c r="AA910" s="142"/>
      <c r="AB910" s="142"/>
      <c r="AC910" s="142"/>
      <c r="AD910" s="142"/>
      <c r="AE910" s="142"/>
      <c r="AF910" s="142"/>
      <c r="AG910" s="142"/>
      <c r="AH910" s="142"/>
      <c r="AI910" s="142"/>
      <c r="AJ910" s="142"/>
      <c r="AK910" s="142"/>
      <c r="AL910" s="142"/>
    </row>
    <row r="911" ht="22.5" customHeight="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261"/>
      <c r="P911" s="142"/>
      <c r="Q911" s="262"/>
      <c r="R911" s="263"/>
      <c r="S911" s="263"/>
      <c r="T911" s="142"/>
      <c r="U911" s="142"/>
      <c r="V911" s="142"/>
      <c r="W911" s="142"/>
      <c r="X911" s="142"/>
      <c r="Y911" s="142"/>
      <c r="Z911" s="142"/>
      <c r="AA911" s="142"/>
      <c r="AB911" s="142"/>
      <c r="AC911" s="142"/>
      <c r="AD911" s="142"/>
      <c r="AE911" s="142"/>
      <c r="AF911" s="142"/>
      <c r="AG911" s="142"/>
      <c r="AH911" s="142"/>
      <c r="AI911" s="142"/>
      <c r="AJ911" s="142"/>
      <c r="AK911" s="142"/>
      <c r="AL911" s="142"/>
    </row>
    <row r="912" ht="22.5" customHeight="1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261"/>
      <c r="P912" s="142"/>
      <c r="Q912" s="262"/>
      <c r="R912" s="263"/>
      <c r="S912" s="263"/>
      <c r="T912" s="142"/>
      <c r="U912" s="142"/>
      <c r="V912" s="142"/>
      <c r="W912" s="142"/>
      <c r="X912" s="142"/>
      <c r="Y912" s="142"/>
      <c r="Z912" s="142"/>
      <c r="AA912" s="142"/>
      <c r="AB912" s="142"/>
      <c r="AC912" s="142"/>
      <c r="AD912" s="142"/>
      <c r="AE912" s="142"/>
      <c r="AF912" s="142"/>
      <c r="AG912" s="142"/>
      <c r="AH912" s="142"/>
      <c r="AI912" s="142"/>
      <c r="AJ912" s="142"/>
      <c r="AK912" s="142"/>
      <c r="AL912" s="142"/>
    </row>
    <row r="913" ht="22.5" customHeight="1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261"/>
      <c r="P913" s="142"/>
      <c r="Q913" s="262"/>
      <c r="R913" s="263"/>
      <c r="S913" s="263"/>
      <c r="T913" s="142"/>
      <c r="U913" s="142"/>
      <c r="V913" s="142"/>
      <c r="W913" s="142"/>
      <c r="X913" s="142"/>
      <c r="Y913" s="142"/>
      <c r="Z913" s="142"/>
      <c r="AA913" s="142"/>
      <c r="AB913" s="142"/>
      <c r="AC913" s="142"/>
      <c r="AD913" s="142"/>
      <c r="AE913" s="142"/>
      <c r="AF913" s="142"/>
      <c r="AG913" s="142"/>
      <c r="AH913" s="142"/>
      <c r="AI913" s="142"/>
      <c r="AJ913" s="142"/>
      <c r="AK913" s="142"/>
      <c r="AL913" s="142"/>
    </row>
    <row r="914" ht="22.5" customHeight="1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261"/>
      <c r="P914" s="142"/>
      <c r="Q914" s="262"/>
      <c r="R914" s="263"/>
      <c r="S914" s="263"/>
      <c r="T914" s="142"/>
      <c r="U914" s="142"/>
      <c r="V914" s="142"/>
      <c r="W914" s="142"/>
      <c r="X914" s="142"/>
      <c r="Y914" s="142"/>
      <c r="Z914" s="142"/>
      <c r="AA914" s="142"/>
      <c r="AB914" s="142"/>
      <c r="AC914" s="142"/>
      <c r="AD914" s="142"/>
      <c r="AE914" s="142"/>
      <c r="AF914" s="142"/>
      <c r="AG914" s="142"/>
      <c r="AH914" s="142"/>
      <c r="AI914" s="142"/>
      <c r="AJ914" s="142"/>
      <c r="AK914" s="142"/>
      <c r="AL914" s="142"/>
    </row>
    <row r="915" ht="22.5" customHeight="1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261"/>
      <c r="P915" s="142"/>
      <c r="Q915" s="262"/>
      <c r="R915" s="263"/>
      <c r="S915" s="263"/>
      <c r="T915" s="142"/>
      <c r="U915" s="142"/>
      <c r="V915" s="142"/>
      <c r="W915" s="142"/>
      <c r="X915" s="142"/>
      <c r="Y915" s="142"/>
      <c r="Z915" s="142"/>
      <c r="AA915" s="142"/>
      <c r="AB915" s="142"/>
      <c r="AC915" s="142"/>
      <c r="AD915" s="142"/>
      <c r="AE915" s="142"/>
      <c r="AF915" s="142"/>
      <c r="AG915" s="142"/>
      <c r="AH915" s="142"/>
      <c r="AI915" s="142"/>
      <c r="AJ915" s="142"/>
      <c r="AK915" s="142"/>
      <c r="AL915" s="142"/>
    </row>
    <row r="916" ht="22.5" customHeight="1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261"/>
      <c r="P916" s="142"/>
      <c r="Q916" s="262"/>
      <c r="R916" s="263"/>
      <c r="S916" s="263"/>
      <c r="T916" s="142"/>
      <c r="U916" s="142"/>
      <c r="V916" s="142"/>
      <c r="W916" s="142"/>
      <c r="X916" s="142"/>
      <c r="Y916" s="142"/>
      <c r="Z916" s="142"/>
      <c r="AA916" s="142"/>
      <c r="AB916" s="142"/>
      <c r="AC916" s="142"/>
      <c r="AD916" s="142"/>
      <c r="AE916" s="142"/>
      <c r="AF916" s="142"/>
      <c r="AG916" s="142"/>
      <c r="AH916" s="142"/>
      <c r="AI916" s="142"/>
      <c r="AJ916" s="142"/>
      <c r="AK916" s="142"/>
      <c r="AL916" s="142"/>
    </row>
    <row r="917" ht="22.5" customHeight="1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261"/>
      <c r="P917" s="142"/>
      <c r="Q917" s="262"/>
      <c r="R917" s="263"/>
      <c r="S917" s="263"/>
      <c r="T917" s="142"/>
      <c r="U917" s="142"/>
      <c r="V917" s="142"/>
      <c r="W917" s="142"/>
      <c r="X917" s="142"/>
      <c r="Y917" s="142"/>
      <c r="Z917" s="142"/>
      <c r="AA917" s="142"/>
      <c r="AB917" s="142"/>
      <c r="AC917" s="142"/>
      <c r="AD917" s="142"/>
      <c r="AE917" s="142"/>
      <c r="AF917" s="142"/>
      <c r="AG917" s="142"/>
      <c r="AH917" s="142"/>
      <c r="AI917" s="142"/>
      <c r="AJ917" s="142"/>
      <c r="AK917" s="142"/>
      <c r="AL917" s="142"/>
    </row>
    <row r="918" ht="22.5" customHeight="1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261"/>
      <c r="P918" s="142"/>
      <c r="Q918" s="262"/>
      <c r="R918" s="263"/>
      <c r="S918" s="263"/>
      <c r="T918" s="142"/>
      <c r="U918" s="142"/>
      <c r="V918" s="142"/>
      <c r="W918" s="142"/>
      <c r="X918" s="142"/>
      <c r="Y918" s="142"/>
      <c r="Z918" s="142"/>
      <c r="AA918" s="142"/>
      <c r="AB918" s="142"/>
      <c r="AC918" s="142"/>
      <c r="AD918" s="142"/>
      <c r="AE918" s="142"/>
      <c r="AF918" s="142"/>
      <c r="AG918" s="142"/>
      <c r="AH918" s="142"/>
      <c r="AI918" s="142"/>
      <c r="AJ918" s="142"/>
      <c r="AK918" s="142"/>
      <c r="AL918" s="142"/>
    </row>
    <row r="919" ht="22.5" customHeight="1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261"/>
      <c r="P919" s="142"/>
      <c r="Q919" s="262"/>
      <c r="R919" s="263"/>
      <c r="S919" s="263"/>
      <c r="T919" s="142"/>
      <c r="U919" s="142"/>
      <c r="V919" s="142"/>
      <c r="W919" s="142"/>
      <c r="X919" s="142"/>
      <c r="Y919" s="142"/>
      <c r="Z919" s="142"/>
      <c r="AA919" s="142"/>
      <c r="AB919" s="142"/>
      <c r="AC919" s="142"/>
      <c r="AD919" s="142"/>
      <c r="AE919" s="142"/>
      <c r="AF919" s="142"/>
      <c r="AG919" s="142"/>
      <c r="AH919" s="142"/>
      <c r="AI919" s="142"/>
      <c r="AJ919" s="142"/>
      <c r="AK919" s="142"/>
      <c r="AL919" s="142"/>
    </row>
    <row r="920" ht="22.5" customHeight="1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261"/>
      <c r="P920" s="142"/>
      <c r="Q920" s="262"/>
      <c r="R920" s="263"/>
      <c r="S920" s="263"/>
      <c r="T920" s="142"/>
      <c r="U920" s="142"/>
      <c r="V920" s="142"/>
      <c r="W920" s="142"/>
      <c r="X920" s="142"/>
      <c r="Y920" s="142"/>
      <c r="Z920" s="142"/>
      <c r="AA920" s="142"/>
      <c r="AB920" s="142"/>
      <c r="AC920" s="142"/>
      <c r="AD920" s="142"/>
      <c r="AE920" s="142"/>
      <c r="AF920" s="142"/>
      <c r="AG920" s="142"/>
      <c r="AH920" s="142"/>
      <c r="AI920" s="142"/>
      <c r="AJ920" s="142"/>
      <c r="AK920" s="142"/>
      <c r="AL920" s="142"/>
    </row>
    <row r="921" ht="22.5" customHeight="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261"/>
      <c r="P921" s="142"/>
      <c r="Q921" s="262"/>
      <c r="R921" s="263"/>
      <c r="S921" s="263"/>
      <c r="T921" s="142"/>
      <c r="U921" s="142"/>
      <c r="V921" s="142"/>
      <c r="W921" s="142"/>
      <c r="X921" s="142"/>
      <c r="Y921" s="142"/>
      <c r="Z921" s="142"/>
      <c r="AA921" s="142"/>
      <c r="AB921" s="142"/>
      <c r="AC921" s="142"/>
      <c r="AD921" s="142"/>
      <c r="AE921" s="142"/>
      <c r="AF921" s="142"/>
      <c r="AG921" s="142"/>
      <c r="AH921" s="142"/>
      <c r="AI921" s="142"/>
      <c r="AJ921" s="142"/>
      <c r="AK921" s="142"/>
      <c r="AL921" s="142"/>
    </row>
    <row r="922" ht="22.5" customHeight="1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261"/>
      <c r="P922" s="142"/>
      <c r="Q922" s="262"/>
      <c r="R922" s="263"/>
      <c r="S922" s="263"/>
      <c r="T922" s="142"/>
      <c r="U922" s="142"/>
      <c r="V922" s="142"/>
      <c r="W922" s="142"/>
      <c r="X922" s="142"/>
      <c r="Y922" s="142"/>
      <c r="Z922" s="142"/>
      <c r="AA922" s="142"/>
      <c r="AB922" s="142"/>
      <c r="AC922" s="142"/>
      <c r="AD922" s="142"/>
      <c r="AE922" s="142"/>
      <c r="AF922" s="142"/>
      <c r="AG922" s="142"/>
      <c r="AH922" s="142"/>
      <c r="AI922" s="142"/>
      <c r="AJ922" s="142"/>
      <c r="AK922" s="142"/>
      <c r="AL922" s="142"/>
    </row>
    <row r="923" ht="22.5" customHeight="1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261"/>
      <c r="P923" s="142"/>
      <c r="Q923" s="262"/>
      <c r="R923" s="263"/>
      <c r="S923" s="263"/>
      <c r="T923" s="142"/>
      <c r="U923" s="142"/>
      <c r="V923" s="142"/>
      <c r="W923" s="142"/>
      <c r="X923" s="142"/>
      <c r="Y923" s="142"/>
      <c r="Z923" s="142"/>
      <c r="AA923" s="142"/>
      <c r="AB923" s="142"/>
      <c r="AC923" s="142"/>
      <c r="AD923" s="142"/>
      <c r="AE923" s="142"/>
      <c r="AF923" s="142"/>
      <c r="AG923" s="142"/>
      <c r="AH923" s="142"/>
      <c r="AI923" s="142"/>
      <c r="AJ923" s="142"/>
      <c r="AK923" s="142"/>
      <c r="AL923" s="142"/>
    </row>
    <row r="924" ht="22.5" customHeight="1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261"/>
      <c r="P924" s="142"/>
      <c r="Q924" s="262"/>
      <c r="R924" s="263"/>
      <c r="S924" s="263"/>
      <c r="T924" s="142"/>
      <c r="U924" s="142"/>
      <c r="V924" s="142"/>
      <c r="W924" s="142"/>
      <c r="X924" s="142"/>
      <c r="Y924" s="142"/>
      <c r="Z924" s="142"/>
      <c r="AA924" s="142"/>
      <c r="AB924" s="142"/>
      <c r="AC924" s="142"/>
      <c r="AD924" s="142"/>
      <c r="AE924" s="142"/>
      <c r="AF924" s="142"/>
      <c r="AG924" s="142"/>
      <c r="AH924" s="142"/>
      <c r="AI924" s="142"/>
      <c r="AJ924" s="142"/>
      <c r="AK924" s="142"/>
      <c r="AL924" s="142"/>
    </row>
    <row r="925" ht="22.5" customHeight="1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261"/>
      <c r="P925" s="142"/>
      <c r="Q925" s="262"/>
      <c r="R925" s="263"/>
      <c r="S925" s="263"/>
      <c r="T925" s="142"/>
      <c r="U925" s="142"/>
      <c r="V925" s="142"/>
      <c r="W925" s="142"/>
      <c r="X925" s="142"/>
      <c r="Y925" s="142"/>
      <c r="Z925" s="142"/>
      <c r="AA925" s="142"/>
      <c r="AB925" s="142"/>
      <c r="AC925" s="142"/>
      <c r="AD925" s="142"/>
      <c r="AE925" s="142"/>
      <c r="AF925" s="142"/>
      <c r="AG925" s="142"/>
      <c r="AH925" s="142"/>
      <c r="AI925" s="142"/>
      <c r="AJ925" s="142"/>
      <c r="AK925" s="142"/>
      <c r="AL925" s="142"/>
    </row>
    <row r="926" ht="22.5" customHeight="1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261"/>
      <c r="P926" s="142"/>
      <c r="Q926" s="262"/>
      <c r="R926" s="263"/>
      <c r="S926" s="263"/>
      <c r="T926" s="142"/>
      <c r="U926" s="142"/>
      <c r="V926" s="142"/>
      <c r="W926" s="142"/>
      <c r="X926" s="142"/>
      <c r="Y926" s="142"/>
      <c r="Z926" s="142"/>
      <c r="AA926" s="142"/>
      <c r="AB926" s="142"/>
      <c r="AC926" s="142"/>
      <c r="AD926" s="142"/>
      <c r="AE926" s="142"/>
      <c r="AF926" s="142"/>
      <c r="AG926" s="142"/>
      <c r="AH926" s="142"/>
      <c r="AI926" s="142"/>
      <c r="AJ926" s="142"/>
      <c r="AK926" s="142"/>
      <c r="AL926" s="142"/>
    </row>
    <row r="927" ht="22.5" customHeight="1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261"/>
      <c r="P927" s="142"/>
      <c r="Q927" s="262"/>
      <c r="R927" s="263"/>
      <c r="S927" s="263"/>
      <c r="T927" s="142"/>
      <c r="U927" s="142"/>
      <c r="V927" s="142"/>
      <c r="W927" s="142"/>
      <c r="X927" s="142"/>
      <c r="Y927" s="142"/>
      <c r="Z927" s="142"/>
      <c r="AA927" s="142"/>
      <c r="AB927" s="142"/>
      <c r="AC927" s="142"/>
      <c r="AD927" s="142"/>
      <c r="AE927" s="142"/>
      <c r="AF927" s="142"/>
      <c r="AG927" s="142"/>
      <c r="AH927" s="142"/>
      <c r="AI927" s="142"/>
      <c r="AJ927" s="142"/>
      <c r="AK927" s="142"/>
      <c r="AL927" s="142"/>
    </row>
    <row r="928" ht="22.5" customHeight="1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261"/>
      <c r="P928" s="142"/>
      <c r="Q928" s="262"/>
      <c r="R928" s="263"/>
      <c r="S928" s="263"/>
      <c r="T928" s="142"/>
      <c r="U928" s="142"/>
      <c r="V928" s="142"/>
      <c r="W928" s="142"/>
      <c r="X928" s="142"/>
      <c r="Y928" s="142"/>
      <c r="Z928" s="142"/>
      <c r="AA928" s="142"/>
      <c r="AB928" s="142"/>
      <c r="AC928" s="142"/>
      <c r="AD928" s="142"/>
      <c r="AE928" s="142"/>
      <c r="AF928" s="142"/>
      <c r="AG928" s="142"/>
      <c r="AH928" s="142"/>
      <c r="AI928" s="142"/>
      <c r="AJ928" s="142"/>
      <c r="AK928" s="142"/>
      <c r="AL928" s="142"/>
    </row>
    <row r="929" ht="22.5" customHeight="1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261"/>
      <c r="P929" s="142"/>
      <c r="Q929" s="262"/>
      <c r="R929" s="263"/>
      <c r="S929" s="263"/>
      <c r="T929" s="142"/>
      <c r="U929" s="142"/>
      <c r="V929" s="142"/>
      <c r="W929" s="142"/>
      <c r="X929" s="142"/>
      <c r="Y929" s="142"/>
      <c r="Z929" s="142"/>
      <c r="AA929" s="142"/>
      <c r="AB929" s="142"/>
      <c r="AC929" s="142"/>
      <c r="AD929" s="142"/>
      <c r="AE929" s="142"/>
      <c r="AF929" s="142"/>
      <c r="AG929" s="142"/>
      <c r="AH929" s="142"/>
      <c r="AI929" s="142"/>
      <c r="AJ929" s="142"/>
      <c r="AK929" s="142"/>
      <c r="AL929" s="142"/>
    </row>
    <row r="930" ht="22.5" customHeight="1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261"/>
      <c r="P930" s="142"/>
      <c r="Q930" s="262"/>
      <c r="R930" s="263"/>
      <c r="S930" s="263"/>
      <c r="T930" s="142"/>
      <c r="U930" s="142"/>
      <c r="V930" s="142"/>
      <c r="W930" s="142"/>
      <c r="X930" s="142"/>
      <c r="Y930" s="142"/>
      <c r="Z930" s="142"/>
      <c r="AA930" s="142"/>
      <c r="AB930" s="142"/>
      <c r="AC930" s="142"/>
      <c r="AD930" s="142"/>
      <c r="AE930" s="142"/>
      <c r="AF930" s="142"/>
      <c r="AG930" s="142"/>
      <c r="AH930" s="142"/>
      <c r="AI930" s="142"/>
      <c r="AJ930" s="142"/>
      <c r="AK930" s="142"/>
      <c r="AL930" s="142"/>
    </row>
    <row r="931" ht="22.5" customHeight="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261"/>
      <c r="P931" s="142"/>
      <c r="Q931" s="262"/>
      <c r="R931" s="263"/>
      <c r="S931" s="263"/>
      <c r="T931" s="142"/>
      <c r="U931" s="142"/>
      <c r="V931" s="142"/>
      <c r="W931" s="142"/>
      <c r="X931" s="142"/>
      <c r="Y931" s="142"/>
      <c r="Z931" s="142"/>
      <c r="AA931" s="142"/>
      <c r="AB931" s="142"/>
      <c r="AC931" s="142"/>
      <c r="AD931" s="142"/>
      <c r="AE931" s="142"/>
      <c r="AF931" s="142"/>
      <c r="AG931" s="142"/>
      <c r="AH931" s="142"/>
      <c r="AI931" s="142"/>
      <c r="AJ931" s="142"/>
      <c r="AK931" s="142"/>
      <c r="AL931" s="142"/>
    </row>
    <row r="932" ht="22.5" customHeight="1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261"/>
      <c r="P932" s="142"/>
      <c r="Q932" s="262"/>
      <c r="R932" s="263"/>
      <c r="S932" s="263"/>
      <c r="T932" s="142"/>
      <c r="U932" s="142"/>
      <c r="V932" s="142"/>
      <c r="W932" s="142"/>
      <c r="X932" s="142"/>
      <c r="Y932" s="142"/>
      <c r="Z932" s="142"/>
      <c r="AA932" s="142"/>
      <c r="AB932" s="142"/>
      <c r="AC932" s="142"/>
      <c r="AD932" s="142"/>
      <c r="AE932" s="142"/>
      <c r="AF932" s="142"/>
      <c r="AG932" s="142"/>
      <c r="AH932" s="142"/>
      <c r="AI932" s="142"/>
      <c r="AJ932" s="142"/>
      <c r="AK932" s="142"/>
      <c r="AL932" s="142"/>
    </row>
    <row r="933" ht="22.5" customHeight="1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261"/>
      <c r="P933" s="142"/>
      <c r="Q933" s="262"/>
      <c r="R933" s="263"/>
      <c r="S933" s="263"/>
      <c r="T933" s="142"/>
      <c r="U933" s="142"/>
      <c r="V933" s="142"/>
      <c r="W933" s="142"/>
      <c r="X933" s="142"/>
      <c r="Y933" s="142"/>
      <c r="Z933" s="142"/>
      <c r="AA933" s="142"/>
      <c r="AB933" s="142"/>
      <c r="AC933" s="142"/>
      <c r="AD933" s="142"/>
      <c r="AE933" s="142"/>
      <c r="AF933" s="142"/>
      <c r="AG933" s="142"/>
      <c r="AH933" s="142"/>
      <c r="AI933" s="142"/>
      <c r="AJ933" s="142"/>
      <c r="AK933" s="142"/>
      <c r="AL933" s="142"/>
    </row>
    <row r="934" ht="22.5" customHeight="1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261"/>
      <c r="P934" s="142"/>
      <c r="Q934" s="262"/>
      <c r="R934" s="263"/>
      <c r="S934" s="263"/>
      <c r="T934" s="142"/>
      <c r="U934" s="142"/>
      <c r="V934" s="142"/>
      <c r="W934" s="142"/>
      <c r="X934" s="142"/>
      <c r="Y934" s="142"/>
      <c r="Z934" s="142"/>
      <c r="AA934" s="142"/>
      <c r="AB934" s="142"/>
      <c r="AC934" s="142"/>
      <c r="AD934" s="142"/>
      <c r="AE934" s="142"/>
      <c r="AF934" s="142"/>
      <c r="AG934" s="142"/>
      <c r="AH934" s="142"/>
      <c r="AI934" s="142"/>
      <c r="AJ934" s="142"/>
      <c r="AK934" s="142"/>
      <c r="AL934" s="142"/>
    </row>
    <row r="935" ht="22.5" customHeight="1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261"/>
      <c r="P935" s="142"/>
      <c r="Q935" s="262"/>
      <c r="R935" s="263"/>
      <c r="S935" s="263"/>
      <c r="T935" s="142"/>
      <c r="U935" s="142"/>
      <c r="V935" s="142"/>
      <c r="W935" s="142"/>
      <c r="X935" s="142"/>
      <c r="Y935" s="142"/>
      <c r="Z935" s="142"/>
      <c r="AA935" s="142"/>
      <c r="AB935" s="142"/>
      <c r="AC935" s="142"/>
      <c r="AD935" s="142"/>
      <c r="AE935" s="142"/>
      <c r="AF935" s="142"/>
      <c r="AG935" s="142"/>
      <c r="AH935" s="142"/>
      <c r="AI935" s="142"/>
      <c r="AJ935" s="142"/>
      <c r="AK935" s="142"/>
      <c r="AL935" s="142"/>
    </row>
    <row r="936" ht="22.5" customHeight="1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261"/>
      <c r="P936" s="142"/>
      <c r="Q936" s="262"/>
      <c r="R936" s="263"/>
      <c r="S936" s="263"/>
      <c r="T936" s="142"/>
      <c r="U936" s="142"/>
      <c r="V936" s="142"/>
      <c r="W936" s="142"/>
      <c r="X936" s="142"/>
      <c r="Y936" s="142"/>
      <c r="Z936" s="142"/>
      <c r="AA936" s="142"/>
      <c r="AB936" s="142"/>
      <c r="AC936" s="142"/>
      <c r="AD936" s="142"/>
      <c r="AE936" s="142"/>
      <c r="AF936" s="142"/>
      <c r="AG936" s="142"/>
      <c r="AH936" s="142"/>
      <c r="AI936" s="142"/>
      <c r="AJ936" s="142"/>
      <c r="AK936" s="142"/>
      <c r="AL936" s="142"/>
    </row>
    <row r="937" ht="22.5" customHeight="1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261"/>
      <c r="P937" s="142"/>
      <c r="Q937" s="262"/>
      <c r="R937" s="263"/>
      <c r="S937" s="263"/>
      <c r="T937" s="142"/>
      <c r="U937" s="142"/>
      <c r="V937" s="142"/>
      <c r="W937" s="142"/>
      <c r="X937" s="142"/>
      <c r="Y937" s="142"/>
      <c r="Z937" s="142"/>
      <c r="AA937" s="142"/>
      <c r="AB937" s="142"/>
      <c r="AC937" s="142"/>
      <c r="AD937" s="142"/>
      <c r="AE937" s="142"/>
      <c r="AF937" s="142"/>
      <c r="AG937" s="142"/>
      <c r="AH937" s="142"/>
      <c r="AI937" s="142"/>
      <c r="AJ937" s="142"/>
      <c r="AK937" s="142"/>
      <c r="AL937" s="142"/>
    </row>
    <row r="938" ht="22.5" customHeight="1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261"/>
      <c r="P938" s="142"/>
      <c r="Q938" s="262"/>
      <c r="R938" s="263"/>
      <c r="S938" s="263"/>
      <c r="T938" s="142"/>
      <c r="U938" s="142"/>
      <c r="V938" s="142"/>
      <c r="W938" s="142"/>
      <c r="X938" s="142"/>
      <c r="Y938" s="142"/>
      <c r="Z938" s="142"/>
      <c r="AA938" s="142"/>
      <c r="AB938" s="142"/>
      <c r="AC938" s="142"/>
      <c r="AD938" s="142"/>
      <c r="AE938" s="142"/>
      <c r="AF938" s="142"/>
      <c r="AG938" s="142"/>
      <c r="AH938" s="142"/>
      <c r="AI938" s="142"/>
      <c r="AJ938" s="142"/>
      <c r="AK938" s="142"/>
      <c r="AL938" s="142"/>
    </row>
    <row r="939" ht="22.5" customHeight="1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261"/>
      <c r="P939" s="142"/>
      <c r="Q939" s="262"/>
      <c r="R939" s="263"/>
      <c r="S939" s="263"/>
      <c r="T939" s="142"/>
      <c r="U939" s="142"/>
      <c r="V939" s="142"/>
      <c r="W939" s="142"/>
      <c r="X939" s="142"/>
      <c r="Y939" s="142"/>
      <c r="Z939" s="142"/>
      <c r="AA939" s="142"/>
      <c r="AB939" s="142"/>
      <c r="AC939" s="142"/>
      <c r="AD939" s="142"/>
      <c r="AE939" s="142"/>
      <c r="AF939" s="142"/>
      <c r="AG939" s="142"/>
      <c r="AH939" s="142"/>
      <c r="AI939" s="142"/>
      <c r="AJ939" s="142"/>
      <c r="AK939" s="142"/>
      <c r="AL939" s="142"/>
    </row>
    <row r="940" ht="22.5" customHeight="1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261"/>
      <c r="P940" s="142"/>
      <c r="Q940" s="262"/>
      <c r="R940" s="263"/>
      <c r="S940" s="263"/>
      <c r="T940" s="142"/>
      <c r="U940" s="142"/>
      <c r="V940" s="142"/>
      <c r="W940" s="142"/>
      <c r="X940" s="142"/>
      <c r="Y940" s="142"/>
      <c r="Z940" s="142"/>
      <c r="AA940" s="142"/>
      <c r="AB940" s="142"/>
      <c r="AC940" s="142"/>
      <c r="AD940" s="142"/>
      <c r="AE940" s="142"/>
      <c r="AF940" s="142"/>
      <c r="AG940" s="142"/>
      <c r="AH940" s="142"/>
      <c r="AI940" s="142"/>
      <c r="AJ940" s="142"/>
      <c r="AK940" s="142"/>
      <c r="AL940" s="142"/>
    </row>
    <row r="941" ht="22.5" customHeight="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261"/>
      <c r="P941" s="142"/>
      <c r="Q941" s="262"/>
      <c r="R941" s="263"/>
      <c r="S941" s="263"/>
      <c r="T941" s="142"/>
      <c r="U941" s="142"/>
      <c r="V941" s="142"/>
      <c r="W941" s="142"/>
      <c r="X941" s="142"/>
      <c r="Y941" s="142"/>
      <c r="Z941" s="142"/>
      <c r="AA941" s="142"/>
      <c r="AB941" s="142"/>
      <c r="AC941" s="142"/>
      <c r="AD941" s="142"/>
      <c r="AE941" s="142"/>
      <c r="AF941" s="142"/>
      <c r="AG941" s="142"/>
      <c r="AH941" s="142"/>
      <c r="AI941" s="142"/>
      <c r="AJ941" s="142"/>
      <c r="AK941" s="142"/>
      <c r="AL941" s="142"/>
    </row>
    <row r="942" ht="22.5" customHeight="1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261"/>
      <c r="P942" s="142"/>
      <c r="Q942" s="262"/>
      <c r="R942" s="263"/>
      <c r="S942" s="263"/>
      <c r="T942" s="142"/>
      <c r="U942" s="142"/>
      <c r="V942" s="142"/>
      <c r="W942" s="142"/>
      <c r="X942" s="142"/>
      <c r="Y942" s="142"/>
      <c r="Z942" s="142"/>
      <c r="AA942" s="142"/>
      <c r="AB942" s="142"/>
      <c r="AC942" s="142"/>
      <c r="AD942" s="142"/>
      <c r="AE942" s="142"/>
      <c r="AF942" s="142"/>
      <c r="AG942" s="142"/>
      <c r="AH942" s="142"/>
      <c r="AI942" s="142"/>
      <c r="AJ942" s="142"/>
      <c r="AK942" s="142"/>
      <c r="AL942" s="142"/>
    </row>
    <row r="943" ht="22.5" customHeight="1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261"/>
      <c r="P943" s="142"/>
      <c r="Q943" s="262"/>
      <c r="R943" s="263"/>
      <c r="S943" s="263"/>
      <c r="T943" s="142"/>
      <c r="U943" s="142"/>
      <c r="V943" s="142"/>
      <c r="W943" s="142"/>
      <c r="X943" s="142"/>
      <c r="Y943" s="142"/>
      <c r="Z943" s="142"/>
      <c r="AA943" s="142"/>
      <c r="AB943" s="142"/>
      <c r="AC943" s="142"/>
      <c r="AD943" s="142"/>
      <c r="AE943" s="142"/>
      <c r="AF943" s="142"/>
      <c r="AG943" s="142"/>
      <c r="AH943" s="142"/>
      <c r="AI943" s="142"/>
      <c r="AJ943" s="142"/>
      <c r="AK943" s="142"/>
      <c r="AL943" s="142"/>
    </row>
    <row r="944" ht="22.5" customHeight="1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261"/>
      <c r="P944" s="142"/>
      <c r="Q944" s="262"/>
      <c r="R944" s="263"/>
      <c r="S944" s="263"/>
      <c r="T944" s="142"/>
      <c r="U944" s="142"/>
      <c r="V944" s="142"/>
      <c r="W944" s="142"/>
      <c r="X944" s="142"/>
      <c r="Y944" s="142"/>
      <c r="Z944" s="142"/>
      <c r="AA944" s="142"/>
      <c r="AB944" s="142"/>
      <c r="AC944" s="142"/>
      <c r="AD944" s="142"/>
      <c r="AE944" s="142"/>
      <c r="AF944" s="142"/>
      <c r="AG944" s="142"/>
      <c r="AH944" s="142"/>
      <c r="AI944" s="142"/>
      <c r="AJ944" s="142"/>
      <c r="AK944" s="142"/>
      <c r="AL944" s="142"/>
    </row>
    <row r="945" ht="22.5" customHeight="1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261"/>
      <c r="P945" s="142"/>
      <c r="Q945" s="262"/>
      <c r="R945" s="263"/>
      <c r="S945" s="263"/>
      <c r="T945" s="142"/>
      <c r="U945" s="142"/>
      <c r="V945" s="142"/>
      <c r="W945" s="142"/>
      <c r="X945" s="142"/>
      <c r="Y945" s="142"/>
      <c r="Z945" s="142"/>
      <c r="AA945" s="142"/>
      <c r="AB945" s="142"/>
      <c r="AC945" s="142"/>
      <c r="AD945" s="142"/>
      <c r="AE945" s="142"/>
      <c r="AF945" s="142"/>
      <c r="AG945" s="142"/>
      <c r="AH945" s="142"/>
      <c r="AI945" s="142"/>
      <c r="AJ945" s="142"/>
      <c r="AK945" s="142"/>
      <c r="AL945" s="142"/>
    </row>
    <row r="946" ht="22.5" customHeight="1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261"/>
      <c r="P946" s="142"/>
      <c r="Q946" s="262"/>
      <c r="R946" s="263"/>
      <c r="S946" s="263"/>
      <c r="T946" s="142"/>
      <c r="U946" s="142"/>
      <c r="V946" s="142"/>
      <c r="W946" s="142"/>
      <c r="X946" s="142"/>
      <c r="Y946" s="142"/>
      <c r="Z946" s="142"/>
      <c r="AA946" s="142"/>
      <c r="AB946" s="142"/>
      <c r="AC946" s="142"/>
      <c r="AD946" s="142"/>
      <c r="AE946" s="142"/>
      <c r="AF946" s="142"/>
      <c r="AG946" s="142"/>
      <c r="AH946" s="142"/>
      <c r="AI946" s="142"/>
      <c r="AJ946" s="142"/>
      <c r="AK946" s="142"/>
      <c r="AL946" s="142"/>
    </row>
    <row r="947" ht="22.5" customHeight="1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261"/>
      <c r="P947" s="142"/>
      <c r="Q947" s="262"/>
      <c r="R947" s="263"/>
      <c r="S947" s="263"/>
      <c r="T947" s="142"/>
      <c r="U947" s="142"/>
      <c r="V947" s="142"/>
      <c r="W947" s="142"/>
      <c r="X947" s="142"/>
      <c r="Y947" s="142"/>
      <c r="Z947" s="142"/>
      <c r="AA947" s="142"/>
      <c r="AB947" s="142"/>
      <c r="AC947" s="142"/>
      <c r="AD947" s="142"/>
      <c r="AE947" s="142"/>
      <c r="AF947" s="142"/>
      <c r="AG947" s="142"/>
      <c r="AH947" s="142"/>
      <c r="AI947" s="142"/>
      <c r="AJ947" s="142"/>
      <c r="AK947" s="142"/>
      <c r="AL947" s="142"/>
    </row>
    <row r="948" ht="22.5" customHeight="1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261"/>
      <c r="P948" s="142"/>
      <c r="Q948" s="262"/>
      <c r="R948" s="263"/>
      <c r="S948" s="263"/>
      <c r="T948" s="142"/>
      <c r="U948" s="142"/>
      <c r="V948" s="142"/>
      <c r="W948" s="142"/>
      <c r="X948" s="142"/>
      <c r="Y948" s="142"/>
      <c r="Z948" s="142"/>
      <c r="AA948" s="142"/>
      <c r="AB948" s="142"/>
      <c r="AC948" s="142"/>
      <c r="AD948" s="142"/>
      <c r="AE948" s="142"/>
      <c r="AF948" s="142"/>
      <c r="AG948" s="142"/>
      <c r="AH948" s="142"/>
      <c r="AI948" s="142"/>
      <c r="AJ948" s="142"/>
      <c r="AK948" s="142"/>
      <c r="AL948" s="142"/>
    </row>
    <row r="949" ht="22.5" customHeight="1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261"/>
      <c r="P949" s="142"/>
      <c r="Q949" s="262"/>
      <c r="R949" s="263"/>
      <c r="S949" s="263"/>
      <c r="T949" s="142"/>
      <c r="U949" s="142"/>
      <c r="V949" s="142"/>
      <c r="W949" s="142"/>
      <c r="X949" s="142"/>
      <c r="Y949" s="142"/>
      <c r="Z949" s="142"/>
      <c r="AA949" s="142"/>
      <c r="AB949" s="142"/>
      <c r="AC949" s="142"/>
      <c r="AD949" s="142"/>
      <c r="AE949" s="142"/>
      <c r="AF949" s="142"/>
      <c r="AG949" s="142"/>
      <c r="AH949" s="142"/>
      <c r="AI949" s="142"/>
      <c r="AJ949" s="142"/>
      <c r="AK949" s="142"/>
      <c r="AL949" s="142"/>
    </row>
    <row r="950" ht="22.5" customHeight="1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261"/>
      <c r="P950" s="142"/>
      <c r="Q950" s="262"/>
      <c r="R950" s="263"/>
      <c r="S950" s="263"/>
      <c r="T950" s="142"/>
      <c r="U950" s="142"/>
      <c r="V950" s="142"/>
      <c r="W950" s="142"/>
      <c r="X950" s="142"/>
      <c r="Y950" s="142"/>
      <c r="Z950" s="142"/>
      <c r="AA950" s="142"/>
      <c r="AB950" s="142"/>
      <c r="AC950" s="142"/>
      <c r="AD950" s="142"/>
      <c r="AE950" s="142"/>
      <c r="AF950" s="142"/>
      <c r="AG950" s="142"/>
      <c r="AH950" s="142"/>
      <c r="AI950" s="142"/>
      <c r="AJ950" s="142"/>
      <c r="AK950" s="142"/>
      <c r="AL950" s="142"/>
    </row>
    <row r="951" ht="22.5" customHeight="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261"/>
      <c r="P951" s="142"/>
      <c r="Q951" s="262"/>
      <c r="R951" s="263"/>
      <c r="S951" s="263"/>
      <c r="T951" s="142"/>
      <c r="U951" s="142"/>
      <c r="V951" s="142"/>
      <c r="W951" s="142"/>
      <c r="X951" s="142"/>
      <c r="Y951" s="142"/>
      <c r="Z951" s="142"/>
      <c r="AA951" s="142"/>
      <c r="AB951" s="142"/>
      <c r="AC951" s="142"/>
      <c r="AD951" s="142"/>
      <c r="AE951" s="142"/>
      <c r="AF951" s="142"/>
      <c r="AG951" s="142"/>
      <c r="AH951" s="142"/>
      <c r="AI951" s="142"/>
      <c r="AJ951" s="142"/>
      <c r="AK951" s="142"/>
      <c r="AL951" s="142"/>
    </row>
    <row r="952" ht="22.5" customHeight="1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261"/>
      <c r="P952" s="142"/>
      <c r="Q952" s="262"/>
      <c r="R952" s="263"/>
      <c r="S952" s="263"/>
      <c r="T952" s="142"/>
      <c r="U952" s="142"/>
      <c r="V952" s="142"/>
      <c r="W952" s="142"/>
      <c r="X952" s="142"/>
      <c r="Y952" s="142"/>
      <c r="Z952" s="142"/>
      <c r="AA952" s="142"/>
      <c r="AB952" s="142"/>
      <c r="AC952" s="142"/>
      <c r="AD952" s="142"/>
      <c r="AE952" s="142"/>
      <c r="AF952" s="142"/>
      <c r="AG952" s="142"/>
      <c r="AH952" s="142"/>
      <c r="AI952" s="142"/>
      <c r="AJ952" s="142"/>
      <c r="AK952" s="142"/>
      <c r="AL952" s="142"/>
    </row>
    <row r="953" ht="22.5" customHeight="1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261"/>
      <c r="P953" s="142"/>
      <c r="Q953" s="262"/>
      <c r="R953" s="263"/>
      <c r="S953" s="263"/>
      <c r="T953" s="142"/>
      <c r="U953" s="142"/>
      <c r="V953" s="142"/>
      <c r="W953" s="142"/>
      <c r="X953" s="142"/>
      <c r="Y953" s="142"/>
      <c r="Z953" s="142"/>
      <c r="AA953" s="142"/>
      <c r="AB953" s="142"/>
      <c r="AC953" s="142"/>
      <c r="AD953" s="142"/>
      <c r="AE953" s="142"/>
      <c r="AF953" s="142"/>
      <c r="AG953" s="142"/>
      <c r="AH953" s="142"/>
      <c r="AI953" s="142"/>
      <c r="AJ953" s="142"/>
      <c r="AK953" s="142"/>
      <c r="AL953" s="142"/>
    </row>
    <row r="954" ht="22.5" customHeight="1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261"/>
      <c r="P954" s="142"/>
      <c r="Q954" s="262"/>
      <c r="R954" s="263"/>
      <c r="S954" s="263"/>
      <c r="T954" s="142"/>
      <c r="U954" s="142"/>
      <c r="V954" s="142"/>
      <c r="W954" s="142"/>
      <c r="X954" s="142"/>
      <c r="Y954" s="142"/>
      <c r="Z954" s="142"/>
      <c r="AA954" s="142"/>
      <c r="AB954" s="142"/>
      <c r="AC954" s="142"/>
      <c r="AD954" s="142"/>
      <c r="AE954" s="142"/>
      <c r="AF954" s="142"/>
      <c r="AG954" s="142"/>
      <c r="AH954" s="142"/>
      <c r="AI954" s="142"/>
      <c r="AJ954" s="142"/>
      <c r="AK954" s="142"/>
      <c r="AL954" s="142"/>
    </row>
    <row r="955" ht="22.5" customHeight="1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261"/>
      <c r="P955" s="142"/>
      <c r="Q955" s="262"/>
      <c r="R955" s="263"/>
      <c r="S955" s="263"/>
      <c r="T955" s="142"/>
      <c r="U955" s="142"/>
      <c r="V955" s="142"/>
      <c r="W955" s="142"/>
      <c r="X955" s="142"/>
      <c r="Y955" s="142"/>
      <c r="Z955" s="142"/>
      <c r="AA955" s="142"/>
      <c r="AB955" s="142"/>
      <c r="AC955" s="142"/>
      <c r="AD955" s="142"/>
      <c r="AE955" s="142"/>
      <c r="AF955" s="142"/>
      <c r="AG955" s="142"/>
      <c r="AH955" s="142"/>
      <c r="AI955" s="142"/>
      <c r="AJ955" s="142"/>
      <c r="AK955" s="142"/>
      <c r="AL955" s="142"/>
    </row>
    <row r="956" ht="22.5" customHeight="1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261"/>
      <c r="P956" s="142"/>
      <c r="Q956" s="262"/>
      <c r="R956" s="263"/>
      <c r="S956" s="263"/>
      <c r="T956" s="142"/>
      <c r="U956" s="142"/>
      <c r="V956" s="142"/>
      <c r="W956" s="142"/>
      <c r="X956" s="142"/>
      <c r="Y956" s="142"/>
      <c r="Z956" s="142"/>
      <c r="AA956" s="142"/>
      <c r="AB956" s="142"/>
      <c r="AC956" s="142"/>
      <c r="AD956" s="142"/>
      <c r="AE956" s="142"/>
      <c r="AF956" s="142"/>
      <c r="AG956" s="142"/>
      <c r="AH956" s="142"/>
      <c r="AI956" s="142"/>
      <c r="AJ956" s="142"/>
      <c r="AK956" s="142"/>
      <c r="AL956" s="142"/>
    </row>
    <row r="957" ht="22.5" customHeight="1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261"/>
      <c r="P957" s="142"/>
      <c r="Q957" s="262"/>
      <c r="R957" s="263"/>
      <c r="S957" s="263"/>
      <c r="T957" s="142"/>
      <c r="U957" s="142"/>
      <c r="V957" s="142"/>
      <c r="W957" s="142"/>
      <c r="X957" s="142"/>
      <c r="Y957" s="142"/>
      <c r="Z957" s="142"/>
      <c r="AA957" s="142"/>
      <c r="AB957" s="142"/>
      <c r="AC957" s="142"/>
      <c r="AD957" s="142"/>
      <c r="AE957" s="142"/>
      <c r="AF957" s="142"/>
      <c r="AG957" s="142"/>
      <c r="AH957" s="142"/>
      <c r="AI957" s="142"/>
      <c r="AJ957" s="142"/>
      <c r="AK957" s="142"/>
      <c r="AL957" s="142"/>
    </row>
    <row r="958" ht="22.5" customHeight="1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261"/>
      <c r="P958" s="142"/>
      <c r="Q958" s="262"/>
      <c r="R958" s="263"/>
      <c r="S958" s="263"/>
      <c r="T958" s="142"/>
      <c r="U958" s="142"/>
      <c r="V958" s="142"/>
      <c r="W958" s="142"/>
      <c r="X958" s="142"/>
      <c r="Y958" s="142"/>
      <c r="Z958" s="142"/>
      <c r="AA958" s="142"/>
      <c r="AB958" s="142"/>
      <c r="AC958" s="142"/>
      <c r="AD958" s="142"/>
      <c r="AE958" s="142"/>
      <c r="AF958" s="142"/>
      <c r="AG958" s="142"/>
      <c r="AH958" s="142"/>
      <c r="AI958" s="142"/>
      <c r="AJ958" s="142"/>
      <c r="AK958" s="142"/>
      <c r="AL958" s="142"/>
    </row>
    <row r="959" ht="22.5" customHeight="1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261"/>
      <c r="P959" s="142"/>
      <c r="Q959" s="262"/>
      <c r="R959" s="263"/>
      <c r="S959" s="263"/>
      <c r="T959" s="142"/>
      <c r="U959" s="142"/>
      <c r="V959" s="142"/>
      <c r="W959" s="142"/>
      <c r="X959" s="142"/>
      <c r="Y959" s="142"/>
      <c r="Z959" s="142"/>
      <c r="AA959" s="142"/>
      <c r="AB959" s="142"/>
      <c r="AC959" s="142"/>
      <c r="AD959" s="142"/>
      <c r="AE959" s="142"/>
      <c r="AF959" s="142"/>
      <c r="AG959" s="142"/>
      <c r="AH959" s="142"/>
      <c r="AI959" s="142"/>
      <c r="AJ959" s="142"/>
      <c r="AK959" s="142"/>
      <c r="AL959" s="142"/>
    </row>
    <row r="960" ht="22.5" customHeight="1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261"/>
      <c r="P960" s="142"/>
      <c r="Q960" s="262"/>
      <c r="R960" s="263"/>
      <c r="S960" s="263"/>
      <c r="T960" s="142"/>
      <c r="U960" s="142"/>
      <c r="V960" s="142"/>
      <c r="W960" s="142"/>
      <c r="X960" s="142"/>
      <c r="Y960" s="142"/>
      <c r="Z960" s="142"/>
      <c r="AA960" s="142"/>
      <c r="AB960" s="142"/>
      <c r="AC960" s="142"/>
      <c r="AD960" s="142"/>
      <c r="AE960" s="142"/>
      <c r="AF960" s="142"/>
      <c r="AG960" s="142"/>
      <c r="AH960" s="142"/>
      <c r="AI960" s="142"/>
      <c r="AJ960" s="142"/>
      <c r="AK960" s="142"/>
      <c r="AL960" s="142"/>
    </row>
    <row r="961" ht="22.5" customHeight="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261"/>
      <c r="P961" s="142"/>
      <c r="Q961" s="262"/>
      <c r="R961" s="263"/>
      <c r="S961" s="263"/>
      <c r="T961" s="142"/>
      <c r="U961" s="142"/>
      <c r="V961" s="142"/>
      <c r="W961" s="142"/>
      <c r="X961" s="142"/>
      <c r="Y961" s="142"/>
      <c r="Z961" s="142"/>
      <c r="AA961" s="142"/>
      <c r="AB961" s="142"/>
      <c r="AC961" s="142"/>
      <c r="AD961" s="142"/>
      <c r="AE961" s="142"/>
      <c r="AF961" s="142"/>
      <c r="AG961" s="142"/>
      <c r="AH961" s="142"/>
      <c r="AI961" s="142"/>
      <c r="AJ961" s="142"/>
      <c r="AK961" s="142"/>
      <c r="AL961" s="142"/>
    </row>
    <row r="962" ht="22.5" customHeight="1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261"/>
      <c r="P962" s="142"/>
      <c r="Q962" s="262"/>
      <c r="R962" s="263"/>
      <c r="S962" s="263"/>
      <c r="T962" s="142"/>
      <c r="U962" s="142"/>
      <c r="V962" s="142"/>
      <c r="W962" s="142"/>
      <c r="X962" s="142"/>
      <c r="Y962" s="142"/>
      <c r="Z962" s="142"/>
      <c r="AA962" s="142"/>
      <c r="AB962" s="142"/>
      <c r="AC962" s="142"/>
      <c r="AD962" s="142"/>
      <c r="AE962" s="142"/>
      <c r="AF962" s="142"/>
      <c r="AG962" s="142"/>
      <c r="AH962" s="142"/>
      <c r="AI962" s="142"/>
      <c r="AJ962" s="142"/>
      <c r="AK962" s="142"/>
      <c r="AL962" s="142"/>
    </row>
    <row r="963" ht="22.5" customHeight="1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261"/>
      <c r="P963" s="142"/>
      <c r="Q963" s="262"/>
      <c r="R963" s="263"/>
      <c r="S963" s="263"/>
      <c r="T963" s="142"/>
      <c r="U963" s="142"/>
      <c r="V963" s="142"/>
      <c r="W963" s="142"/>
      <c r="X963" s="142"/>
      <c r="Y963" s="142"/>
      <c r="Z963" s="142"/>
      <c r="AA963" s="142"/>
      <c r="AB963" s="142"/>
      <c r="AC963" s="142"/>
      <c r="AD963" s="142"/>
      <c r="AE963" s="142"/>
      <c r="AF963" s="142"/>
      <c r="AG963" s="142"/>
      <c r="AH963" s="142"/>
      <c r="AI963" s="142"/>
      <c r="AJ963" s="142"/>
      <c r="AK963" s="142"/>
      <c r="AL963" s="142"/>
    </row>
    <row r="964" ht="22.5" customHeight="1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261"/>
      <c r="P964" s="142"/>
      <c r="Q964" s="262"/>
      <c r="R964" s="263"/>
      <c r="S964" s="263"/>
      <c r="T964" s="142"/>
      <c r="U964" s="142"/>
      <c r="V964" s="142"/>
      <c r="W964" s="142"/>
      <c r="X964" s="142"/>
      <c r="Y964" s="142"/>
      <c r="Z964" s="142"/>
      <c r="AA964" s="142"/>
      <c r="AB964" s="142"/>
      <c r="AC964" s="142"/>
      <c r="AD964" s="142"/>
      <c r="AE964" s="142"/>
      <c r="AF964" s="142"/>
      <c r="AG964" s="142"/>
      <c r="AH964" s="142"/>
      <c r="AI964" s="142"/>
      <c r="AJ964" s="142"/>
      <c r="AK964" s="142"/>
      <c r="AL964" s="142"/>
    </row>
    <row r="965" ht="22.5" customHeight="1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261"/>
      <c r="P965" s="142"/>
      <c r="Q965" s="262"/>
      <c r="R965" s="263"/>
      <c r="S965" s="263"/>
      <c r="T965" s="142"/>
      <c r="U965" s="142"/>
      <c r="V965" s="142"/>
      <c r="W965" s="142"/>
      <c r="X965" s="142"/>
      <c r="Y965" s="142"/>
      <c r="Z965" s="142"/>
      <c r="AA965" s="142"/>
      <c r="AB965" s="142"/>
      <c r="AC965" s="142"/>
      <c r="AD965" s="142"/>
      <c r="AE965" s="142"/>
      <c r="AF965" s="142"/>
      <c r="AG965" s="142"/>
      <c r="AH965" s="142"/>
      <c r="AI965" s="142"/>
      <c r="AJ965" s="142"/>
      <c r="AK965" s="142"/>
      <c r="AL965" s="142"/>
    </row>
    <row r="966" ht="22.5" customHeight="1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261"/>
      <c r="P966" s="142"/>
      <c r="Q966" s="262"/>
      <c r="R966" s="263"/>
      <c r="S966" s="263"/>
      <c r="T966" s="142"/>
      <c r="U966" s="142"/>
      <c r="V966" s="142"/>
      <c r="W966" s="142"/>
      <c r="X966" s="142"/>
      <c r="Y966" s="142"/>
      <c r="Z966" s="142"/>
      <c r="AA966" s="142"/>
      <c r="AB966" s="142"/>
      <c r="AC966" s="142"/>
      <c r="AD966" s="142"/>
      <c r="AE966" s="142"/>
      <c r="AF966" s="142"/>
      <c r="AG966" s="142"/>
      <c r="AH966" s="142"/>
      <c r="AI966" s="142"/>
      <c r="AJ966" s="142"/>
      <c r="AK966" s="142"/>
      <c r="AL966" s="142"/>
    </row>
    <row r="967" ht="22.5" customHeight="1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261"/>
      <c r="P967" s="142"/>
      <c r="Q967" s="262"/>
      <c r="R967" s="263"/>
      <c r="S967" s="263"/>
      <c r="T967" s="142"/>
      <c r="U967" s="142"/>
      <c r="V967" s="142"/>
      <c r="W967" s="142"/>
      <c r="X967" s="142"/>
      <c r="Y967" s="142"/>
      <c r="Z967" s="142"/>
      <c r="AA967" s="142"/>
      <c r="AB967" s="142"/>
      <c r="AC967" s="142"/>
      <c r="AD967" s="142"/>
      <c r="AE967" s="142"/>
      <c r="AF967" s="142"/>
      <c r="AG967" s="142"/>
      <c r="AH967" s="142"/>
      <c r="AI967" s="142"/>
      <c r="AJ967" s="142"/>
      <c r="AK967" s="142"/>
      <c r="AL967" s="142"/>
    </row>
    <row r="968" ht="22.5" customHeight="1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261"/>
      <c r="P968" s="142"/>
      <c r="Q968" s="262"/>
      <c r="R968" s="263"/>
      <c r="S968" s="263"/>
      <c r="T968" s="142"/>
      <c r="U968" s="142"/>
      <c r="V968" s="142"/>
      <c r="W968" s="142"/>
      <c r="X968" s="142"/>
      <c r="Y968" s="142"/>
      <c r="Z968" s="142"/>
      <c r="AA968" s="142"/>
      <c r="AB968" s="142"/>
      <c r="AC968" s="142"/>
      <c r="AD968" s="142"/>
      <c r="AE968" s="142"/>
      <c r="AF968" s="142"/>
      <c r="AG968" s="142"/>
      <c r="AH968" s="142"/>
      <c r="AI968" s="142"/>
      <c r="AJ968" s="142"/>
      <c r="AK968" s="142"/>
      <c r="AL968" s="142"/>
    </row>
    <row r="969" ht="22.5" customHeight="1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261"/>
      <c r="P969" s="142"/>
      <c r="Q969" s="262"/>
      <c r="R969" s="263"/>
      <c r="S969" s="263"/>
      <c r="T969" s="142"/>
      <c r="U969" s="142"/>
      <c r="V969" s="142"/>
      <c r="W969" s="142"/>
      <c r="X969" s="142"/>
      <c r="Y969" s="142"/>
      <c r="Z969" s="142"/>
      <c r="AA969" s="142"/>
      <c r="AB969" s="142"/>
      <c r="AC969" s="142"/>
      <c r="AD969" s="142"/>
      <c r="AE969" s="142"/>
      <c r="AF969" s="142"/>
      <c r="AG969" s="142"/>
      <c r="AH969" s="142"/>
      <c r="AI969" s="142"/>
      <c r="AJ969" s="142"/>
      <c r="AK969" s="142"/>
      <c r="AL969" s="142"/>
    </row>
    <row r="970" ht="22.5" customHeight="1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261"/>
      <c r="P970" s="142"/>
      <c r="Q970" s="262"/>
      <c r="R970" s="263"/>
      <c r="S970" s="263"/>
      <c r="T970" s="142"/>
      <c r="U970" s="142"/>
      <c r="V970" s="142"/>
      <c r="W970" s="142"/>
      <c r="X970" s="142"/>
      <c r="Y970" s="142"/>
      <c r="Z970" s="142"/>
      <c r="AA970" s="142"/>
      <c r="AB970" s="142"/>
      <c r="AC970" s="142"/>
      <c r="AD970" s="142"/>
      <c r="AE970" s="142"/>
      <c r="AF970" s="142"/>
      <c r="AG970" s="142"/>
      <c r="AH970" s="142"/>
      <c r="AI970" s="142"/>
      <c r="AJ970" s="142"/>
      <c r="AK970" s="142"/>
      <c r="AL970" s="142"/>
    </row>
    <row r="971" ht="22.5" customHeight="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261"/>
      <c r="P971" s="142"/>
      <c r="Q971" s="262"/>
      <c r="R971" s="263"/>
      <c r="S971" s="263"/>
      <c r="T971" s="142"/>
      <c r="U971" s="142"/>
      <c r="V971" s="142"/>
      <c r="W971" s="142"/>
      <c r="X971" s="142"/>
      <c r="Y971" s="142"/>
      <c r="Z971" s="142"/>
      <c r="AA971" s="142"/>
      <c r="AB971" s="142"/>
      <c r="AC971" s="142"/>
      <c r="AD971" s="142"/>
      <c r="AE971" s="142"/>
      <c r="AF971" s="142"/>
      <c r="AG971" s="142"/>
      <c r="AH971" s="142"/>
      <c r="AI971" s="142"/>
      <c r="AJ971" s="142"/>
      <c r="AK971" s="142"/>
      <c r="AL971" s="142"/>
    </row>
    <row r="972" ht="22.5" customHeight="1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261"/>
      <c r="P972" s="142"/>
      <c r="Q972" s="262"/>
      <c r="R972" s="263"/>
      <c r="S972" s="263"/>
      <c r="T972" s="142"/>
      <c r="U972" s="142"/>
      <c r="V972" s="142"/>
      <c r="W972" s="142"/>
      <c r="X972" s="142"/>
      <c r="Y972" s="142"/>
      <c r="Z972" s="142"/>
      <c r="AA972" s="142"/>
      <c r="AB972" s="142"/>
      <c r="AC972" s="142"/>
      <c r="AD972" s="142"/>
      <c r="AE972" s="142"/>
      <c r="AF972" s="142"/>
      <c r="AG972" s="142"/>
      <c r="AH972" s="142"/>
      <c r="AI972" s="142"/>
      <c r="AJ972" s="142"/>
      <c r="AK972" s="142"/>
      <c r="AL972" s="142"/>
    </row>
    <row r="973" ht="22.5" customHeight="1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261"/>
      <c r="P973" s="142"/>
      <c r="Q973" s="262"/>
      <c r="R973" s="263"/>
      <c r="S973" s="263"/>
      <c r="T973" s="142"/>
      <c r="U973" s="142"/>
      <c r="V973" s="142"/>
      <c r="W973" s="142"/>
      <c r="X973" s="142"/>
      <c r="Y973" s="142"/>
      <c r="Z973" s="142"/>
      <c r="AA973" s="142"/>
      <c r="AB973" s="142"/>
      <c r="AC973" s="142"/>
      <c r="AD973" s="142"/>
      <c r="AE973" s="142"/>
      <c r="AF973" s="142"/>
      <c r="AG973" s="142"/>
      <c r="AH973" s="142"/>
      <c r="AI973" s="142"/>
      <c r="AJ973" s="142"/>
      <c r="AK973" s="142"/>
      <c r="AL973" s="142"/>
    </row>
    <row r="974" ht="22.5" customHeight="1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261"/>
      <c r="P974" s="142"/>
      <c r="Q974" s="262"/>
      <c r="R974" s="263"/>
      <c r="S974" s="263"/>
      <c r="T974" s="142"/>
      <c r="U974" s="142"/>
      <c r="V974" s="142"/>
      <c r="W974" s="142"/>
      <c r="X974" s="142"/>
      <c r="Y974" s="142"/>
      <c r="Z974" s="142"/>
      <c r="AA974" s="142"/>
      <c r="AB974" s="142"/>
      <c r="AC974" s="142"/>
      <c r="AD974" s="142"/>
      <c r="AE974" s="142"/>
      <c r="AF974" s="142"/>
      <c r="AG974" s="142"/>
      <c r="AH974" s="142"/>
      <c r="AI974" s="142"/>
      <c r="AJ974" s="142"/>
      <c r="AK974" s="142"/>
      <c r="AL974" s="142"/>
    </row>
    <row r="975" ht="22.5" customHeight="1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261"/>
      <c r="P975" s="142"/>
      <c r="Q975" s="262"/>
      <c r="R975" s="263"/>
      <c r="S975" s="263"/>
      <c r="T975" s="142"/>
      <c r="U975" s="142"/>
      <c r="V975" s="142"/>
      <c r="W975" s="142"/>
      <c r="X975" s="142"/>
      <c r="Y975" s="142"/>
      <c r="Z975" s="142"/>
      <c r="AA975" s="142"/>
      <c r="AB975" s="142"/>
      <c r="AC975" s="142"/>
      <c r="AD975" s="142"/>
      <c r="AE975" s="142"/>
      <c r="AF975" s="142"/>
      <c r="AG975" s="142"/>
      <c r="AH975" s="142"/>
      <c r="AI975" s="142"/>
      <c r="AJ975" s="142"/>
      <c r="AK975" s="142"/>
      <c r="AL975" s="142"/>
    </row>
    <row r="976" ht="22.5" customHeight="1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261"/>
      <c r="P976" s="142"/>
      <c r="Q976" s="262"/>
      <c r="R976" s="263"/>
      <c r="S976" s="263"/>
      <c r="T976" s="142"/>
      <c r="U976" s="142"/>
      <c r="V976" s="142"/>
      <c r="W976" s="142"/>
      <c r="X976" s="142"/>
      <c r="Y976" s="142"/>
      <c r="Z976" s="142"/>
      <c r="AA976" s="142"/>
      <c r="AB976" s="142"/>
      <c r="AC976" s="142"/>
      <c r="AD976" s="142"/>
      <c r="AE976" s="142"/>
      <c r="AF976" s="142"/>
      <c r="AG976" s="142"/>
      <c r="AH976" s="142"/>
      <c r="AI976" s="142"/>
      <c r="AJ976" s="142"/>
      <c r="AK976" s="142"/>
      <c r="AL976" s="142"/>
    </row>
    <row r="977" ht="22.5" customHeight="1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261"/>
      <c r="P977" s="142"/>
      <c r="Q977" s="262"/>
      <c r="R977" s="263"/>
      <c r="S977" s="263"/>
      <c r="T977" s="142"/>
      <c r="U977" s="142"/>
      <c r="V977" s="142"/>
      <c r="W977" s="142"/>
      <c r="X977" s="142"/>
      <c r="Y977" s="142"/>
      <c r="Z977" s="142"/>
      <c r="AA977" s="142"/>
      <c r="AB977" s="142"/>
      <c r="AC977" s="142"/>
      <c r="AD977" s="142"/>
      <c r="AE977" s="142"/>
      <c r="AF977" s="142"/>
      <c r="AG977" s="142"/>
      <c r="AH977" s="142"/>
      <c r="AI977" s="142"/>
      <c r="AJ977" s="142"/>
      <c r="AK977" s="142"/>
      <c r="AL977" s="142"/>
    </row>
    <row r="978" ht="22.5" customHeight="1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261"/>
      <c r="P978" s="142"/>
      <c r="Q978" s="262"/>
      <c r="R978" s="263"/>
      <c r="S978" s="263"/>
      <c r="T978" s="142"/>
      <c r="U978" s="142"/>
      <c r="V978" s="142"/>
      <c r="W978" s="142"/>
      <c r="X978" s="142"/>
      <c r="Y978" s="142"/>
      <c r="Z978" s="142"/>
      <c r="AA978" s="142"/>
      <c r="AB978" s="142"/>
      <c r="AC978" s="142"/>
      <c r="AD978" s="142"/>
      <c r="AE978" s="142"/>
      <c r="AF978" s="142"/>
      <c r="AG978" s="142"/>
      <c r="AH978" s="142"/>
      <c r="AI978" s="142"/>
      <c r="AJ978" s="142"/>
      <c r="AK978" s="142"/>
      <c r="AL978" s="142"/>
    </row>
    <row r="979" ht="22.5" customHeight="1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261"/>
      <c r="P979" s="142"/>
      <c r="Q979" s="262"/>
      <c r="R979" s="263"/>
      <c r="S979" s="263"/>
      <c r="T979" s="142"/>
      <c r="U979" s="142"/>
      <c r="V979" s="142"/>
      <c r="W979" s="142"/>
      <c r="X979" s="142"/>
      <c r="Y979" s="142"/>
      <c r="Z979" s="142"/>
      <c r="AA979" s="142"/>
      <c r="AB979" s="142"/>
      <c r="AC979" s="142"/>
      <c r="AD979" s="142"/>
      <c r="AE979" s="142"/>
      <c r="AF979" s="142"/>
      <c r="AG979" s="142"/>
      <c r="AH979" s="142"/>
      <c r="AI979" s="142"/>
      <c r="AJ979" s="142"/>
      <c r="AK979" s="142"/>
      <c r="AL979" s="142"/>
    </row>
    <row r="980" ht="22.5" customHeight="1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261"/>
      <c r="P980" s="142"/>
      <c r="Q980" s="262"/>
      <c r="R980" s="263"/>
      <c r="S980" s="263"/>
      <c r="T980" s="142"/>
      <c r="U980" s="142"/>
      <c r="V980" s="142"/>
      <c r="W980" s="142"/>
      <c r="X980" s="142"/>
      <c r="Y980" s="142"/>
      <c r="Z980" s="142"/>
      <c r="AA980" s="142"/>
      <c r="AB980" s="142"/>
      <c r="AC980" s="142"/>
      <c r="AD980" s="142"/>
      <c r="AE980" s="142"/>
      <c r="AF980" s="142"/>
      <c r="AG980" s="142"/>
      <c r="AH980" s="142"/>
      <c r="AI980" s="142"/>
      <c r="AJ980" s="142"/>
      <c r="AK980" s="142"/>
      <c r="AL980" s="142"/>
    </row>
    <row r="981" ht="22.5" customHeight="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261"/>
      <c r="P981" s="142"/>
      <c r="Q981" s="262"/>
      <c r="R981" s="263"/>
      <c r="S981" s="263"/>
      <c r="T981" s="142"/>
      <c r="U981" s="142"/>
      <c r="V981" s="142"/>
      <c r="W981" s="142"/>
      <c r="X981" s="142"/>
      <c r="Y981" s="142"/>
      <c r="Z981" s="142"/>
      <c r="AA981" s="142"/>
      <c r="AB981" s="142"/>
      <c r="AC981" s="142"/>
      <c r="AD981" s="142"/>
      <c r="AE981" s="142"/>
      <c r="AF981" s="142"/>
      <c r="AG981" s="142"/>
      <c r="AH981" s="142"/>
      <c r="AI981" s="142"/>
      <c r="AJ981" s="142"/>
      <c r="AK981" s="142"/>
      <c r="AL981" s="142"/>
    </row>
    <row r="982" ht="22.5" customHeight="1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261"/>
      <c r="P982" s="142"/>
      <c r="Q982" s="262"/>
      <c r="R982" s="263"/>
      <c r="S982" s="263"/>
      <c r="T982" s="142"/>
      <c r="U982" s="142"/>
      <c r="V982" s="142"/>
      <c r="W982" s="142"/>
      <c r="X982" s="142"/>
      <c r="Y982" s="142"/>
      <c r="Z982" s="142"/>
      <c r="AA982" s="142"/>
      <c r="AB982" s="142"/>
      <c r="AC982" s="142"/>
      <c r="AD982" s="142"/>
      <c r="AE982" s="142"/>
      <c r="AF982" s="142"/>
      <c r="AG982" s="142"/>
      <c r="AH982" s="142"/>
      <c r="AI982" s="142"/>
      <c r="AJ982" s="142"/>
      <c r="AK982" s="142"/>
      <c r="AL982" s="142"/>
    </row>
    <row r="983" ht="22.5" customHeight="1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261"/>
      <c r="P983" s="142"/>
      <c r="Q983" s="262"/>
      <c r="R983" s="263"/>
      <c r="S983" s="263"/>
      <c r="T983" s="142"/>
      <c r="U983" s="142"/>
      <c r="V983" s="142"/>
      <c r="W983" s="142"/>
      <c r="X983" s="142"/>
      <c r="Y983" s="142"/>
      <c r="Z983" s="142"/>
      <c r="AA983" s="142"/>
      <c r="AB983" s="142"/>
      <c r="AC983" s="142"/>
      <c r="AD983" s="142"/>
      <c r="AE983" s="142"/>
      <c r="AF983" s="142"/>
      <c r="AG983" s="142"/>
      <c r="AH983" s="142"/>
      <c r="AI983" s="142"/>
      <c r="AJ983" s="142"/>
      <c r="AK983" s="142"/>
      <c r="AL983" s="142"/>
    </row>
    <row r="984" ht="22.5" customHeight="1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261"/>
      <c r="P984" s="142"/>
      <c r="Q984" s="262"/>
      <c r="R984" s="263"/>
      <c r="S984" s="263"/>
      <c r="T984" s="142"/>
      <c r="U984" s="142"/>
      <c r="V984" s="142"/>
      <c r="W984" s="142"/>
      <c r="X984" s="142"/>
      <c r="Y984" s="142"/>
      <c r="Z984" s="142"/>
      <c r="AA984" s="142"/>
      <c r="AB984" s="142"/>
      <c r="AC984" s="142"/>
      <c r="AD984" s="142"/>
      <c r="AE984" s="142"/>
      <c r="AF984" s="142"/>
      <c r="AG984" s="142"/>
      <c r="AH984" s="142"/>
      <c r="AI984" s="142"/>
      <c r="AJ984" s="142"/>
      <c r="AK984" s="142"/>
      <c r="AL984" s="142"/>
    </row>
    <row r="985" ht="22.5" customHeight="1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261"/>
      <c r="P985" s="142"/>
      <c r="Q985" s="262"/>
      <c r="R985" s="263"/>
      <c r="S985" s="263"/>
      <c r="T985" s="142"/>
      <c r="U985" s="142"/>
      <c r="V985" s="142"/>
      <c r="W985" s="142"/>
      <c r="X985" s="142"/>
      <c r="Y985" s="142"/>
      <c r="Z985" s="142"/>
      <c r="AA985" s="142"/>
      <c r="AB985" s="142"/>
      <c r="AC985" s="142"/>
      <c r="AD985" s="142"/>
      <c r="AE985" s="142"/>
      <c r="AF985" s="142"/>
      <c r="AG985" s="142"/>
      <c r="AH985" s="142"/>
      <c r="AI985" s="142"/>
      <c r="AJ985" s="142"/>
      <c r="AK985" s="142"/>
      <c r="AL985" s="142"/>
    </row>
    <row r="986" ht="22.5" customHeight="1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261"/>
      <c r="P986" s="142"/>
      <c r="Q986" s="262"/>
      <c r="R986" s="263"/>
      <c r="S986" s="263"/>
      <c r="T986" s="142"/>
      <c r="U986" s="142"/>
      <c r="V986" s="142"/>
      <c r="W986" s="142"/>
      <c r="X986" s="142"/>
      <c r="Y986" s="142"/>
      <c r="Z986" s="142"/>
      <c r="AA986" s="142"/>
      <c r="AB986" s="142"/>
      <c r="AC986" s="142"/>
      <c r="AD986" s="142"/>
      <c r="AE986" s="142"/>
      <c r="AF986" s="142"/>
      <c r="AG986" s="142"/>
      <c r="AH986" s="142"/>
      <c r="AI986" s="142"/>
      <c r="AJ986" s="142"/>
      <c r="AK986" s="142"/>
      <c r="AL986" s="142"/>
    </row>
    <row r="987" ht="22.5" customHeight="1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261"/>
      <c r="P987" s="142"/>
      <c r="Q987" s="262"/>
      <c r="R987" s="263"/>
      <c r="S987" s="263"/>
      <c r="T987" s="142"/>
      <c r="U987" s="142"/>
      <c r="V987" s="142"/>
      <c r="W987" s="142"/>
      <c r="X987" s="142"/>
      <c r="Y987" s="142"/>
      <c r="Z987" s="142"/>
      <c r="AA987" s="142"/>
      <c r="AB987" s="142"/>
      <c r="AC987" s="142"/>
      <c r="AD987" s="142"/>
      <c r="AE987" s="142"/>
      <c r="AF987" s="142"/>
      <c r="AG987" s="142"/>
      <c r="AH987" s="142"/>
      <c r="AI987" s="142"/>
      <c r="AJ987" s="142"/>
      <c r="AK987" s="142"/>
      <c r="AL987" s="142"/>
    </row>
    <row r="988" ht="22.5" customHeight="1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261"/>
      <c r="P988" s="142"/>
      <c r="Q988" s="262"/>
      <c r="R988" s="263"/>
      <c r="S988" s="263"/>
      <c r="T988" s="142"/>
      <c r="U988" s="142"/>
      <c r="V988" s="142"/>
      <c r="W988" s="142"/>
      <c r="X988" s="142"/>
      <c r="Y988" s="142"/>
      <c r="Z988" s="142"/>
      <c r="AA988" s="142"/>
      <c r="AB988" s="142"/>
      <c r="AC988" s="142"/>
      <c r="AD988" s="142"/>
      <c r="AE988" s="142"/>
      <c r="AF988" s="142"/>
      <c r="AG988" s="142"/>
      <c r="AH988" s="142"/>
      <c r="AI988" s="142"/>
      <c r="AJ988" s="142"/>
      <c r="AK988" s="142"/>
      <c r="AL988" s="142"/>
    </row>
    <row r="989" ht="22.5" customHeight="1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261"/>
      <c r="P989" s="142"/>
      <c r="Q989" s="262"/>
      <c r="R989" s="263"/>
      <c r="S989" s="263"/>
      <c r="T989" s="142"/>
      <c r="U989" s="142"/>
      <c r="V989" s="142"/>
      <c r="W989" s="142"/>
      <c r="X989" s="142"/>
      <c r="Y989" s="142"/>
      <c r="Z989" s="142"/>
      <c r="AA989" s="142"/>
      <c r="AB989" s="142"/>
      <c r="AC989" s="142"/>
      <c r="AD989" s="142"/>
      <c r="AE989" s="142"/>
      <c r="AF989" s="142"/>
      <c r="AG989" s="142"/>
      <c r="AH989" s="142"/>
      <c r="AI989" s="142"/>
      <c r="AJ989" s="142"/>
      <c r="AK989" s="142"/>
      <c r="AL989" s="142"/>
    </row>
    <row r="990" ht="22.5" customHeight="1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261"/>
      <c r="P990" s="142"/>
      <c r="Q990" s="262"/>
      <c r="R990" s="263"/>
      <c r="S990" s="263"/>
      <c r="T990" s="142"/>
      <c r="U990" s="142"/>
      <c r="V990" s="142"/>
      <c r="W990" s="142"/>
      <c r="X990" s="142"/>
      <c r="Y990" s="142"/>
      <c r="Z990" s="142"/>
      <c r="AA990" s="142"/>
      <c r="AB990" s="142"/>
      <c r="AC990" s="142"/>
      <c r="AD990" s="142"/>
      <c r="AE990" s="142"/>
      <c r="AF990" s="142"/>
      <c r="AG990" s="142"/>
      <c r="AH990" s="142"/>
      <c r="AI990" s="142"/>
      <c r="AJ990" s="142"/>
      <c r="AK990" s="142"/>
      <c r="AL990" s="142"/>
    </row>
    <row r="991" ht="22.5" customHeight="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261"/>
      <c r="P991" s="142"/>
      <c r="Q991" s="262"/>
      <c r="R991" s="263"/>
      <c r="S991" s="263"/>
      <c r="T991" s="142"/>
      <c r="U991" s="142"/>
      <c r="V991" s="142"/>
      <c r="W991" s="142"/>
      <c r="X991" s="142"/>
      <c r="Y991" s="142"/>
      <c r="Z991" s="142"/>
      <c r="AA991" s="142"/>
      <c r="AB991" s="142"/>
      <c r="AC991" s="142"/>
      <c r="AD991" s="142"/>
      <c r="AE991" s="142"/>
      <c r="AF991" s="142"/>
      <c r="AG991" s="142"/>
      <c r="AH991" s="142"/>
      <c r="AI991" s="142"/>
      <c r="AJ991" s="142"/>
      <c r="AK991" s="142"/>
      <c r="AL991" s="142"/>
    </row>
    <row r="992" ht="22.5" customHeight="1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261"/>
      <c r="P992" s="142"/>
      <c r="Q992" s="262"/>
      <c r="R992" s="263"/>
      <c r="S992" s="263"/>
      <c r="T992" s="142"/>
      <c r="U992" s="142"/>
      <c r="V992" s="142"/>
      <c r="W992" s="142"/>
      <c r="X992" s="142"/>
      <c r="Y992" s="142"/>
      <c r="Z992" s="142"/>
      <c r="AA992" s="142"/>
      <c r="AB992" s="142"/>
      <c r="AC992" s="142"/>
      <c r="AD992" s="142"/>
      <c r="AE992" s="142"/>
      <c r="AF992" s="142"/>
      <c r="AG992" s="142"/>
      <c r="AH992" s="142"/>
      <c r="AI992" s="142"/>
      <c r="AJ992" s="142"/>
      <c r="AK992" s="142"/>
      <c r="AL992" s="142"/>
    </row>
    <row r="993" ht="22.5" customHeight="1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261"/>
      <c r="P993" s="142"/>
      <c r="Q993" s="262"/>
      <c r="R993" s="263"/>
      <c r="S993" s="263"/>
      <c r="T993" s="142"/>
      <c r="U993" s="142"/>
      <c r="V993" s="142"/>
      <c r="W993" s="142"/>
      <c r="X993" s="142"/>
      <c r="Y993" s="142"/>
      <c r="Z993" s="142"/>
      <c r="AA993" s="142"/>
      <c r="AB993" s="142"/>
      <c r="AC993" s="142"/>
      <c r="AD993" s="142"/>
      <c r="AE993" s="142"/>
      <c r="AF993" s="142"/>
      <c r="AG993" s="142"/>
      <c r="AH993" s="142"/>
      <c r="AI993" s="142"/>
      <c r="AJ993" s="142"/>
      <c r="AK993" s="142"/>
      <c r="AL993" s="142"/>
    </row>
    <row r="994" ht="22.5" customHeight="1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261"/>
      <c r="P994" s="142"/>
      <c r="Q994" s="262"/>
      <c r="R994" s="263"/>
      <c r="S994" s="263"/>
      <c r="T994" s="142"/>
      <c r="U994" s="142"/>
      <c r="V994" s="142"/>
      <c r="W994" s="142"/>
      <c r="X994" s="142"/>
      <c r="Y994" s="142"/>
      <c r="Z994" s="142"/>
      <c r="AA994" s="142"/>
      <c r="AB994" s="142"/>
      <c r="AC994" s="142"/>
      <c r="AD994" s="142"/>
      <c r="AE994" s="142"/>
      <c r="AF994" s="142"/>
      <c r="AG994" s="142"/>
      <c r="AH994" s="142"/>
      <c r="AI994" s="142"/>
      <c r="AJ994" s="142"/>
      <c r="AK994" s="142"/>
      <c r="AL994" s="142"/>
    </row>
    <row r="995" ht="22.5" customHeight="1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261"/>
      <c r="P995" s="142"/>
      <c r="Q995" s="262"/>
      <c r="R995" s="263"/>
      <c r="S995" s="263"/>
      <c r="T995" s="142"/>
      <c r="U995" s="142"/>
      <c r="V995" s="142"/>
      <c r="W995" s="142"/>
      <c r="X995" s="142"/>
      <c r="Y995" s="142"/>
      <c r="Z995" s="142"/>
      <c r="AA995" s="142"/>
      <c r="AB995" s="142"/>
      <c r="AC995" s="142"/>
      <c r="AD995" s="142"/>
      <c r="AE995" s="142"/>
      <c r="AF995" s="142"/>
      <c r="AG995" s="142"/>
      <c r="AH995" s="142"/>
      <c r="AI995" s="142"/>
      <c r="AJ995" s="142"/>
      <c r="AK995" s="142"/>
      <c r="AL995" s="142"/>
    </row>
    <row r="996" ht="22.5" customHeight="1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261"/>
      <c r="P996" s="142"/>
      <c r="Q996" s="262"/>
      <c r="R996" s="263"/>
      <c r="S996" s="263"/>
      <c r="T996" s="142"/>
      <c r="U996" s="142"/>
      <c r="V996" s="142"/>
      <c r="W996" s="142"/>
      <c r="X996" s="142"/>
      <c r="Y996" s="142"/>
      <c r="Z996" s="142"/>
      <c r="AA996" s="142"/>
      <c r="AB996" s="142"/>
      <c r="AC996" s="142"/>
      <c r="AD996" s="142"/>
      <c r="AE996" s="142"/>
      <c r="AF996" s="142"/>
      <c r="AG996" s="142"/>
      <c r="AH996" s="142"/>
      <c r="AI996" s="142"/>
      <c r="AJ996" s="142"/>
      <c r="AK996" s="142"/>
      <c r="AL996" s="142"/>
    </row>
    <row r="997" ht="22.5" customHeight="1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261"/>
      <c r="P997" s="142"/>
      <c r="Q997" s="262"/>
      <c r="R997" s="263"/>
      <c r="S997" s="263"/>
      <c r="T997" s="142"/>
      <c r="U997" s="142"/>
      <c r="V997" s="142"/>
      <c r="W997" s="142"/>
      <c r="X997" s="142"/>
      <c r="Y997" s="142"/>
      <c r="Z997" s="142"/>
      <c r="AA997" s="142"/>
      <c r="AB997" s="142"/>
      <c r="AC997" s="142"/>
      <c r="AD997" s="142"/>
      <c r="AE997" s="142"/>
      <c r="AF997" s="142"/>
      <c r="AG997" s="142"/>
      <c r="AH997" s="142"/>
      <c r="AI997" s="142"/>
      <c r="AJ997" s="142"/>
      <c r="AK997" s="142"/>
      <c r="AL997" s="142"/>
    </row>
  </sheetData>
  <mergeCells count="9">
    <mergeCell ref="AB9:AD9"/>
    <mergeCell ref="AB13:AE13"/>
    <mergeCell ref="F1:K1"/>
    <mergeCell ref="AD5:AF5"/>
    <mergeCell ref="AD6:AF6"/>
    <mergeCell ref="AD7:AH7"/>
    <mergeCell ref="AD8:AH8"/>
    <mergeCell ref="AE9:AG9"/>
    <mergeCell ref="AD10:AI10"/>
  </mergeCells>
  <conditionalFormatting sqref="Z4:Z63">
    <cfRule type="cellIs" dxfId="0" priority="1" operator="greaterThanOrEqual">
      <formula>"50%"</formula>
    </cfRule>
  </conditionalFormatting>
  <conditionalFormatting sqref="Z4:Z63">
    <cfRule type="cellIs" dxfId="1" priority="2" operator="lessThanOrEqual">
      <formula>"50%"</formula>
    </cfRule>
  </conditionalFormatting>
  <printOptions/>
  <pageMargins bottom="1.19" footer="0.0" header="0.0" left="0.57" right="0.25" top="1.33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7.14"/>
    <col customWidth="1" min="2" max="13" width="16.71"/>
  </cols>
  <sheetData>
    <row r="1">
      <c r="A1" s="264" t="s">
        <v>163</v>
      </c>
      <c r="B1" s="265"/>
      <c r="C1" s="265"/>
      <c r="D1" s="265"/>
      <c r="E1" s="266" t="s">
        <v>164</v>
      </c>
      <c r="F1" s="267"/>
      <c r="G1" s="266" t="s">
        <v>165</v>
      </c>
      <c r="H1" s="265"/>
      <c r="I1" s="268" t="s">
        <v>166</v>
      </c>
      <c r="J1" s="265"/>
      <c r="K1" s="266" t="s">
        <v>167</v>
      </c>
      <c r="L1" s="266"/>
      <c r="M1" s="266" t="s">
        <v>168</v>
      </c>
      <c r="O1" s="28" t="s">
        <v>169</v>
      </c>
      <c r="Q1" s="28" t="s">
        <v>170</v>
      </c>
      <c r="S1" s="28" t="s">
        <v>171</v>
      </c>
      <c r="U1" s="28" t="s">
        <v>172</v>
      </c>
    </row>
    <row r="2">
      <c r="A2" s="269" t="s">
        <v>173</v>
      </c>
      <c r="B2" s="268" t="s">
        <v>174</v>
      </c>
      <c r="C2" s="268" t="s">
        <v>175</v>
      </c>
      <c r="D2" s="268" t="s">
        <v>1</v>
      </c>
      <c r="E2" s="268" t="s">
        <v>176</v>
      </c>
      <c r="F2" s="268" t="s">
        <v>177</v>
      </c>
      <c r="G2" s="268" t="s">
        <v>176</v>
      </c>
      <c r="H2" s="268" t="s">
        <v>177</v>
      </c>
      <c r="I2" s="268" t="s">
        <v>176</v>
      </c>
      <c r="J2" s="268" t="s">
        <v>177</v>
      </c>
      <c r="K2" s="268" t="s">
        <v>176</v>
      </c>
      <c r="L2" s="268" t="s">
        <v>177</v>
      </c>
      <c r="M2" s="268" t="s">
        <v>176</v>
      </c>
      <c r="N2" s="28" t="s">
        <v>177</v>
      </c>
      <c r="O2" s="28" t="s">
        <v>176</v>
      </c>
      <c r="P2" s="28" t="s">
        <v>177</v>
      </c>
      <c r="Q2" s="28" t="s">
        <v>176</v>
      </c>
      <c r="R2" s="28" t="s">
        <v>177</v>
      </c>
      <c r="S2" s="28" t="s">
        <v>176</v>
      </c>
      <c r="T2" s="28" t="s">
        <v>177</v>
      </c>
      <c r="U2" s="28" t="s">
        <v>176</v>
      </c>
      <c r="V2" s="28" t="s">
        <v>177</v>
      </c>
    </row>
    <row r="3">
      <c r="A3" s="270" t="s">
        <v>178</v>
      </c>
      <c r="B3" s="268" t="s">
        <v>179</v>
      </c>
      <c r="C3" s="268" t="s">
        <v>22</v>
      </c>
      <c r="D3" s="268">
        <v>712.0</v>
      </c>
      <c r="E3" s="271">
        <v>2628.0</v>
      </c>
      <c r="F3" s="271">
        <v>18527.0</v>
      </c>
      <c r="G3" s="271">
        <v>1874.0</v>
      </c>
      <c r="H3" s="271">
        <v>13362.0</v>
      </c>
      <c r="I3" s="271">
        <v>2591.0</v>
      </c>
      <c r="J3" s="271">
        <v>18448.0</v>
      </c>
      <c r="K3" s="271">
        <v>7093.0</v>
      </c>
      <c r="L3" s="271">
        <v>50337.0</v>
      </c>
      <c r="M3" s="271">
        <v>1682.0</v>
      </c>
      <c r="N3" s="33">
        <v>12026.0</v>
      </c>
      <c r="O3" s="33">
        <v>2292.0</v>
      </c>
      <c r="P3" s="33">
        <v>16411.0</v>
      </c>
      <c r="Q3" s="33">
        <v>2440.0</v>
      </c>
      <c r="R3" s="33">
        <v>17104.0</v>
      </c>
      <c r="S3" s="33">
        <v>6414.0</v>
      </c>
      <c r="T3" s="33">
        <v>45541.0</v>
      </c>
      <c r="U3" s="33">
        <v>13507.0</v>
      </c>
      <c r="V3" s="33">
        <v>95878.0</v>
      </c>
    </row>
    <row r="4">
      <c r="A4" s="269" t="s">
        <v>180</v>
      </c>
      <c r="B4" s="268" t="s">
        <v>181</v>
      </c>
      <c r="C4" s="268" t="s">
        <v>22</v>
      </c>
      <c r="D4" s="268">
        <v>747.0</v>
      </c>
      <c r="E4" s="271">
        <v>2320.0</v>
      </c>
      <c r="F4" s="271">
        <v>16356.0</v>
      </c>
      <c r="G4" s="271">
        <v>1870.0</v>
      </c>
      <c r="H4" s="271">
        <v>13333.0</v>
      </c>
      <c r="I4" s="271">
        <v>2362.0</v>
      </c>
      <c r="J4" s="271">
        <v>16817.0</v>
      </c>
      <c r="K4" s="271">
        <v>6552.0</v>
      </c>
      <c r="L4" s="271">
        <v>46507.0</v>
      </c>
      <c r="M4" s="271">
        <v>1706.0</v>
      </c>
      <c r="N4" s="33">
        <v>12164.0</v>
      </c>
      <c r="O4" s="33">
        <v>2232.0</v>
      </c>
      <c r="P4" s="33">
        <v>16003.0</v>
      </c>
      <c r="Q4" s="33">
        <v>2494.0</v>
      </c>
      <c r="R4" s="33">
        <v>17857.0</v>
      </c>
      <c r="S4" s="33">
        <v>6432.0</v>
      </c>
      <c r="T4" s="33">
        <v>46024.0</v>
      </c>
      <c r="U4" s="33">
        <v>12984.0</v>
      </c>
      <c r="V4" s="33">
        <v>92531.0</v>
      </c>
    </row>
    <row r="5">
      <c r="A5" s="270" t="s">
        <v>182</v>
      </c>
      <c r="B5" s="268" t="s">
        <v>183</v>
      </c>
      <c r="C5" s="268" t="s">
        <v>45</v>
      </c>
      <c r="D5" s="268">
        <v>555.0</v>
      </c>
      <c r="E5" s="271">
        <v>2932.0</v>
      </c>
      <c r="F5" s="271">
        <v>27737.0</v>
      </c>
      <c r="G5" s="271">
        <v>1227.0</v>
      </c>
      <c r="H5" s="271">
        <v>11522.0</v>
      </c>
      <c r="I5" s="271">
        <v>2189.0</v>
      </c>
      <c r="J5" s="271">
        <v>20817.0</v>
      </c>
      <c r="K5" s="271">
        <v>6348.0</v>
      </c>
      <c r="L5" s="271">
        <v>60076.0</v>
      </c>
      <c r="M5" s="271">
        <v>1412.0</v>
      </c>
      <c r="N5" s="33">
        <v>13372.0</v>
      </c>
      <c r="O5" s="33">
        <v>1972.0</v>
      </c>
      <c r="P5" s="33">
        <v>18773.0</v>
      </c>
      <c r="Q5" s="33">
        <v>1934.0</v>
      </c>
      <c r="R5" s="33">
        <v>18257.0</v>
      </c>
      <c r="S5" s="33">
        <v>5318.0</v>
      </c>
      <c r="T5" s="33">
        <v>50402.0</v>
      </c>
      <c r="U5" s="33">
        <v>11666.0</v>
      </c>
      <c r="V5" s="33">
        <v>110478.0</v>
      </c>
    </row>
    <row r="6">
      <c r="A6" s="270" t="s">
        <v>184</v>
      </c>
      <c r="B6" s="268" t="s">
        <v>185</v>
      </c>
      <c r="C6" s="268" t="s">
        <v>25</v>
      </c>
      <c r="D6" s="268">
        <v>713.0</v>
      </c>
      <c r="E6" s="268">
        <v>808.0</v>
      </c>
      <c r="F6" s="271">
        <v>7127.0</v>
      </c>
      <c r="G6" s="268">
        <v>812.0</v>
      </c>
      <c r="H6" s="271">
        <v>7243.0</v>
      </c>
      <c r="I6" s="268" t="s">
        <v>186</v>
      </c>
      <c r="J6" s="268" t="s">
        <v>186</v>
      </c>
      <c r="K6" s="271">
        <v>1620.0</v>
      </c>
      <c r="L6" s="271">
        <v>14370.0</v>
      </c>
      <c r="M6" s="268" t="s">
        <v>186</v>
      </c>
      <c r="N6" s="28" t="s">
        <v>186</v>
      </c>
      <c r="O6" s="28">
        <v>824.0</v>
      </c>
      <c r="P6" s="33">
        <v>7416.0</v>
      </c>
      <c r="Q6" s="28" t="s">
        <v>186</v>
      </c>
      <c r="R6" s="28" t="s">
        <v>186</v>
      </c>
      <c r="S6" s="28">
        <v>824.0</v>
      </c>
      <c r="T6" s="33">
        <v>7416.0</v>
      </c>
      <c r="U6" s="33">
        <v>2444.0</v>
      </c>
      <c r="V6" s="33">
        <v>21786.0</v>
      </c>
    </row>
    <row r="7">
      <c r="A7" s="270" t="s">
        <v>187</v>
      </c>
      <c r="B7" s="268" t="s">
        <v>188</v>
      </c>
      <c r="C7" s="268" t="s">
        <v>26</v>
      </c>
      <c r="D7" s="268">
        <v>713.0</v>
      </c>
      <c r="E7" s="268" t="s">
        <v>186</v>
      </c>
      <c r="F7" s="268" t="s">
        <v>186</v>
      </c>
      <c r="G7" s="268">
        <v>158.0</v>
      </c>
      <c r="H7" s="271">
        <v>1542.0</v>
      </c>
      <c r="I7" s="268">
        <v>252.0</v>
      </c>
      <c r="J7" s="271">
        <v>2457.0</v>
      </c>
      <c r="K7" s="268">
        <v>410.0</v>
      </c>
      <c r="L7" s="271">
        <v>3999.0</v>
      </c>
      <c r="M7" s="268" t="s">
        <v>186</v>
      </c>
      <c r="N7" s="28" t="s">
        <v>186</v>
      </c>
      <c r="O7" s="28" t="s">
        <v>186</v>
      </c>
      <c r="P7" s="28" t="s">
        <v>186</v>
      </c>
      <c r="Q7" s="28" t="s">
        <v>186</v>
      </c>
      <c r="R7" s="28" t="s">
        <v>186</v>
      </c>
      <c r="S7" s="28" t="s">
        <v>186</v>
      </c>
      <c r="T7" s="28" t="s">
        <v>186</v>
      </c>
      <c r="U7" s="28">
        <v>410.0</v>
      </c>
      <c r="V7" s="33">
        <v>3999.0</v>
      </c>
    </row>
    <row r="8">
      <c r="A8" s="270" t="s">
        <v>189</v>
      </c>
      <c r="B8" s="268" t="s">
        <v>190</v>
      </c>
      <c r="C8" s="268" t="s">
        <v>28</v>
      </c>
      <c r="D8" s="268">
        <v>711.0</v>
      </c>
      <c r="E8" s="268" t="s">
        <v>186</v>
      </c>
      <c r="F8" s="268" t="s">
        <v>186</v>
      </c>
      <c r="G8" s="268">
        <v>742.0</v>
      </c>
      <c r="H8" s="271">
        <v>7502.0</v>
      </c>
      <c r="I8" s="268" t="s">
        <v>186</v>
      </c>
      <c r="J8" s="268" t="s">
        <v>186</v>
      </c>
      <c r="K8" s="268">
        <v>742.0</v>
      </c>
      <c r="L8" s="271">
        <v>7502.0</v>
      </c>
      <c r="M8" s="268" t="s">
        <v>186</v>
      </c>
      <c r="N8" s="28" t="s">
        <v>186</v>
      </c>
      <c r="O8" s="28" t="s">
        <v>186</v>
      </c>
      <c r="P8" s="28" t="s">
        <v>186</v>
      </c>
      <c r="Q8" s="28">
        <v>380.0</v>
      </c>
      <c r="R8" s="33">
        <v>3849.0</v>
      </c>
      <c r="S8" s="28">
        <v>380.0</v>
      </c>
      <c r="T8" s="33">
        <v>3849.0</v>
      </c>
      <c r="U8" s="33">
        <v>1122.0</v>
      </c>
      <c r="V8" s="33">
        <v>11351.0</v>
      </c>
    </row>
    <row r="9">
      <c r="A9" s="270" t="s">
        <v>191</v>
      </c>
      <c r="B9" s="268" t="s">
        <v>192</v>
      </c>
      <c r="C9" s="268" t="s">
        <v>28</v>
      </c>
      <c r="D9" s="268">
        <v>713.0</v>
      </c>
      <c r="E9" s="268">
        <v>995.0</v>
      </c>
      <c r="F9" s="271">
        <v>10408.0</v>
      </c>
      <c r="G9" s="268">
        <v>719.0</v>
      </c>
      <c r="H9" s="271">
        <v>7499.0</v>
      </c>
      <c r="I9" s="271">
        <v>1266.0</v>
      </c>
      <c r="J9" s="271">
        <v>13204.0</v>
      </c>
      <c r="K9" s="271">
        <v>2980.0</v>
      </c>
      <c r="L9" s="271">
        <v>31111.0</v>
      </c>
      <c r="M9" s="271">
        <v>1397.0</v>
      </c>
      <c r="N9" s="33">
        <v>14445.0</v>
      </c>
      <c r="O9" s="28">
        <v>496.0</v>
      </c>
      <c r="P9" s="33">
        <v>5203.0</v>
      </c>
      <c r="Q9" s="28">
        <v>987.0</v>
      </c>
      <c r="R9" s="33">
        <v>10275.0</v>
      </c>
      <c r="S9" s="33">
        <v>2880.0</v>
      </c>
      <c r="T9" s="33">
        <v>29923.0</v>
      </c>
      <c r="U9" s="33">
        <v>5860.0</v>
      </c>
      <c r="V9" s="33">
        <v>61034.0</v>
      </c>
    </row>
    <row r="10">
      <c r="A10" s="270" t="s">
        <v>193</v>
      </c>
      <c r="B10" s="268" t="s">
        <v>194</v>
      </c>
      <c r="C10" s="268" t="s">
        <v>29</v>
      </c>
      <c r="D10" s="268">
        <v>711.0</v>
      </c>
      <c r="E10" s="268" t="s">
        <v>186</v>
      </c>
      <c r="F10" s="268" t="s">
        <v>186</v>
      </c>
      <c r="G10" s="268" t="s">
        <v>186</v>
      </c>
      <c r="H10" s="268" t="s">
        <v>186</v>
      </c>
      <c r="I10" s="268" t="s">
        <v>186</v>
      </c>
      <c r="J10" s="268" t="s">
        <v>186</v>
      </c>
      <c r="K10" s="268" t="s">
        <v>186</v>
      </c>
      <c r="L10" s="268" t="s">
        <v>186</v>
      </c>
      <c r="M10" s="268" t="s">
        <v>186</v>
      </c>
      <c r="N10" s="28" t="s">
        <v>186</v>
      </c>
      <c r="O10" s="28" t="s">
        <v>186</v>
      </c>
      <c r="P10" s="28" t="s">
        <v>186</v>
      </c>
      <c r="Q10" s="28">
        <v>402.0</v>
      </c>
      <c r="R10" s="33">
        <v>5568.0</v>
      </c>
      <c r="S10" s="28">
        <v>402.0</v>
      </c>
      <c r="T10" s="33">
        <v>5568.0</v>
      </c>
      <c r="U10" s="28">
        <v>402.0</v>
      </c>
      <c r="V10" s="33">
        <v>5568.0</v>
      </c>
    </row>
    <row r="11">
      <c r="A11" s="270" t="s">
        <v>195</v>
      </c>
      <c r="B11" s="268" t="s">
        <v>196</v>
      </c>
      <c r="C11" s="268" t="s">
        <v>30</v>
      </c>
      <c r="D11" s="268">
        <v>711.0</v>
      </c>
      <c r="E11" s="268">
        <v>616.0</v>
      </c>
      <c r="F11" s="271">
        <v>6807.0</v>
      </c>
      <c r="G11" s="271">
        <v>1098.0</v>
      </c>
      <c r="H11" s="271">
        <v>12133.0</v>
      </c>
      <c r="I11" s="271">
        <v>1116.0</v>
      </c>
      <c r="J11" s="271">
        <v>12332.0</v>
      </c>
      <c r="K11" s="271">
        <v>2830.0</v>
      </c>
      <c r="L11" s="271">
        <v>31272.0</v>
      </c>
      <c r="M11" s="268" t="s">
        <v>186</v>
      </c>
      <c r="N11" s="28" t="s">
        <v>186</v>
      </c>
      <c r="O11" s="33">
        <v>1498.0</v>
      </c>
      <c r="P11" s="33">
        <v>16778.0</v>
      </c>
      <c r="Q11" s="33">
        <v>1186.0</v>
      </c>
      <c r="R11" s="33">
        <v>13200.0</v>
      </c>
      <c r="S11" s="33">
        <v>2684.0</v>
      </c>
      <c r="T11" s="33">
        <v>29978.0</v>
      </c>
      <c r="U11" s="33">
        <v>5514.0</v>
      </c>
      <c r="V11" s="33">
        <v>61249.0</v>
      </c>
    </row>
    <row r="12">
      <c r="A12" s="270" t="s">
        <v>197</v>
      </c>
      <c r="B12" s="268" t="s">
        <v>198</v>
      </c>
      <c r="C12" s="268" t="s">
        <v>30</v>
      </c>
      <c r="D12" s="268">
        <v>713.0</v>
      </c>
      <c r="E12" s="271">
        <v>1664.0</v>
      </c>
      <c r="F12" s="271">
        <v>19735.0</v>
      </c>
      <c r="G12" s="268">
        <v>888.0</v>
      </c>
      <c r="H12" s="271">
        <v>10549.0</v>
      </c>
      <c r="I12" s="271">
        <v>1112.0</v>
      </c>
      <c r="J12" s="271">
        <v>13166.0</v>
      </c>
      <c r="K12" s="271">
        <v>3664.0</v>
      </c>
      <c r="L12" s="271">
        <v>43451.0</v>
      </c>
      <c r="M12" s="271">
        <v>1536.0</v>
      </c>
      <c r="N12" s="33">
        <v>18294.0</v>
      </c>
      <c r="O12" s="28">
        <v>996.0</v>
      </c>
      <c r="P12" s="33">
        <v>11952.0</v>
      </c>
      <c r="Q12" s="28">
        <v>969.0</v>
      </c>
      <c r="R12" s="33">
        <v>11570.0</v>
      </c>
      <c r="S12" s="33">
        <v>3501.0</v>
      </c>
      <c r="T12" s="33">
        <v>41816.0</v>
      </c>
      <c r="U12" s="33">
        <v>7165.0</v>
      </c>
      <c r="V12" s="33">
        <v>85266.0</v>
      </c>
    </row>
    <row r="13">
      <c r="A13" s="270" t="s">
        <v>199</v>
      </c>
      <c r="B13" s="268" t="s">
        <v>200</v>
      </c>
      <c r="C13" s="268" t="s">
        <v>32</v>
      </c>
      <c r="D13" s="268">
        <v>723.0</v>
      </c>
      <c r="E13" s="268">
        <v>312.0</v>
      </c>
      <c r="F13" s="271">
        <v>5875.0</v>
      </c>
      <c r="G13" s="268" t="s">
        <v>186</v>
      </c>
      <c r="H13" s="268" t="s">
        <v>186</v>
      </c>
      <c r="I13" s="268">
        <v>200.0</v>
      </c>
      <c r="J13" s="271">
        <v>3770.0</v>
      </c>
      <c r="K13" s="268">
        <v>512.0</v>
      </c>
      <c r="L13" s="271">
        <v>9645.0</v>
      </c>
      <c r="M13" s="268">
        <v>72.0</v>
      </c>
      <c r="N13" s="28" t="s">
        <v>186</v>
      </c>
      <c r="O13" s="28" t="s">
        <v>186</v>
      </c>
      <c r="P13" s="28" t="s">
        <v>186</v>
      </c>
      <c r="Q13" s="28" t="s">
        <v>186</v>
      </c>
      <c r="R13" s="28" t="s">
        <v>186</v>
      </c>
      <c r="S13" s="28">
        <v>72.0</v>
      </c>
      <c r="T13" s="28" t="s">
        <v>186</v>
      </c>
      <c r="U13" s="28">
        <v>584.0</v>
      </c>
      <c r="V13" s="33">
        <v>9645.0</v>
      </c>
    </row>
    <row r="14">
      <c r="A14" s="270" t="s">
        <v>201</v>
      </c>
      <c r="B14" s="268" t="s">
        <v>202</v>
      </c>
      <c r="C14" s="268" t="s">
        <v>35</v>
      </c>
      <c r="D14" s="268">
        <v>711.0</v>
      </c>
      <c r="E14" s="268" t="s">
        <v>186</v>
      </c>
      <c r="F14" s="268" t="s">
        <v>186</v>
      </c>
      <c r="G14" s="268" t="s">
        <v>186</v>
      </c>
      <c r="H14" s="268" t="s">
        <v>186</v>
      </c>
      <c r="I14" s="268">
        <v>444.0</v>
      </c>
      <c r="J14" s="271">
        <v>6669.0</v>
      </c>
      <c r="K14" s="268">
        <v>444.0</v>
      </c>
      <c r="L14" s="271">
        <v>6669.0</v>
      </c>
      <c r="M14" s="268">
        <v>504.0</v>
      </c>
      <c r="N14" s="33">
        <v>7600.0</v>
      </c>
      <c r="O14" s="28" t="s">
        <v>186</v>
      </c>
      <c r="P14" s="28" t="s">
        <v>186</v>
      </c>
      <c r="Q14" s="28">
        <v>662.0</v>
      </c>
      <c r="R14" s="33">
        <v>9857.0</v>
      </c>
      <c r="S14" s="33">
        <v>1166.0</v>
      </c>
      <c r="T14" s="33">
        <v>17458.0</v>
      </c>
      <c r="U14" s="33">
        <v>1610.0</v>
      </c>
      <c r="V14" s="33">
        <v>24126.0</v>
      </c>
    </row>
    <row r="15">
      <c r="A15" s="270" t="s">
        <v>203</v>
      </c>
      <c r="B15" s="268" t="s">
        <v>204</v>
      </c>
      <c r="C15" s="268" t="s">
        <v>35</v>
      </c>
      <c r="D15" s="268">
        <v>713.0</v>
      </c>
      <c r="E15" s="268">
        <v>722.0</v>
      </c>
      <c r="F15" s="271">
        <v>11689.0</v>
      </c>
      <c r="G15" s="268">
        <v>914.0</v>
      </c>
      <c r="H15" s="271">
        <v>14706.0</v>
      </c>
      <c r="I15" s="268">
        <v>613.0</v>
      </c>
      <c r="J15" s="271">
        <v>9980.0</v>
      </c>
      <c r="K15" s="271">
        <v>2249.0</v>
      </c>
      <c r="L15" s="271">
        <v>36375.0</v>
      </c>
      <c r="M15" s="268">
        <v>730.0</v>
      </c>
      <c r="N15" s="33">
        <v>11892.0</v>
      </c>
      <c r="O15" s="28">
        <v>572.0</v>
      </c>
      <c r="P15" s="33">
        <v>9398.0</v>
      </c>
      <c r="Q15" s="33">
        <v>1224.0</v>
      </c>
      <c r="R15" s="33">
        <v>19976.0</v>
      </c>
      <c r="S15" s="33">
        <v>2526.0</v>
      </c>
      <c r="T15" s="33">
        <v>41265.0</v>
      </c>
      <c r="U15" s="33">
        <v>4775.0</v>
      </c>
      <c r="V15" s="33">
        <v>77640.0</v>
      </c>
    </row>
    <row r="16">
      <c r="A16" s="270" t="s">
        <v>205</v>
      </c>
      <c r="B16" s="268" t="s">
        <v>206</v>
      </c>
      <c r="C16" s="268" t="s">
        <v>37</v>
      </c>
      <c r="D16" s="268">
        <v>711.0</v>
      </c>
      <c r="E16" s="268">
        <v>372.0</v>
      </c>
      <c r="F16" s="271">
        <v>6369.0</v>
      </c>
      <c r="G16" s="268" t="s">
        <v>186</v>
      </c>
      <c r="H16" s="268" t="s">
        <v>186</v>
      </c>
      <c r="I16" s="268" t="s">
        <v>186</v>
      </c>
      <c r="J16" s="268" t="s">
        <v>186</v>
      </c>
      <c r="K16" s="268">
        <v>372.0</v>
      </c>
      <c r="L16" s="271">
        <v>6369.0</v>
      </c>
      <c r="M16" s="268" t="s">
        <v>186</v>
      </c>
      <c r="N16" s="28" t="s">
        <v>186</v>
      </c>
      <c r="O16" s="28" t="s">
        <v>186</v>
      </c>
      <c r="P16" s="28" t="s">
        <v>186</v>
      </c>
      <c r="Q16" s="28">
        <v>286.0</v>
      </c>
      <c r="R16" s="33">
        <v>4962.0</v>
      </c>
      <c r="S16" s="28">
        <v>286.0</v>
      </c>
      <c r="T16" s="33">
        <v>4962.0</v>
      </c>
      <c r="U16" s="28">
        <v>658.0</v>
      </c>
      <c r="V16" s="33">
        <v>11331.0</v>
      </c>
    </row>
    <row r="17">
      <c r="A17" s="270" t="s">
        <v>207</v>
      </c>
      <c r="B17" s="268" t="s">
        <v>208</v>
      </c>
      <c r="C17" s="268" t="s">
        <v>37</v>
      </c>
      <c r="D17" s="268">
        <v>711.0</v>
      </c>
      <c r="E17" s="268" t="s">
        <v>186</v>
      </c>
      <c r="F17" s="268" t="s">
        <v>186</v>
      </c>
      <c r="G17" s="268">
        <v>990.0</v>
      </c>
      <c r="H17" s="271">
        <v>17068.0</v>
      </c>
      <c r="I17" s="268">
        <v>782.0</v>
      </c>
      <c r="J17" s="271">
        <v>13536.0</v>
      </c>
      <c r="K17" s="271">
        <v>1772.0</v>
      </c>
      <c r="L17" s="271">
        <v>30604.0</v>
      </c>
      <c r="M17" s="268" t="s">
        <v>186</v>
      </c>
      <c r="N17" s="28" t="s">
        <v>186</v>
      </c>
      <c r="O17" s="28">
        <v>618.0</v>
      </c>
      <c r="P17" s="33">
        <v>10871.0</v>
      </c>
      <c r="Q17" s="28">
        <v>776.0</v>
      </c>
      <c r="R17" s="33">
        <v>13471.0</v>
      </c>
      <c r="S17" s="33">
        <v>1394.0</v>
      </c>
      <c r="T17" s="33">
        <v>24342.0</v>
      </c>
      <c r="U17" s="33">
        <v>3166.0</v>
      </c>
      <c r="V17" s="33">
        <v>54946.0</v>
      </c>
    </row>
    <row r="18">
      <c r="A18" s="270" t="s">
        <v>209</v>
      </c>
      <c r="B18" s="268" t="s">
        <v>210</v>
      </c>
      <c r="C18" s="268" t="s">
        <v>37</v>
      </c>
      <c r="D18" s="268">
        <v>713.0</v>
      </c>
      <c r="E18" s="271">
        <v>2676.0</v>
      </c>
      <c r="F18" s="271">
        <v>50336.0</v>
      </c>
      <c r="G18" s="271">
        <v>1829.0</v>
      </c>
      <c r="H18" s="271">
        <v>34605.0</v>
      </c>
      <c r="I18" s="271">
        <v>1875.0</v>
      </c>
      <c r="J18" s="271">
        <v>35850.0</v>
      </c>
      <c r="K18" s="271">
        <v>6380.0</v>
      </c>
      <c r="L18" s="271">
        <v>120790.0</v>
      </c>
      <c r="M18" s="271">
        <v>1815.0</v>
      </c>
      <c r="N18" s="33">
        <v>34503.0</v>
      </c>
      <c r="O18" s="33">
        <v>1334.0</v>
      </c>
      <c r="P18" s="33">
        <v>25666.0</v>
      </c>
      <c r="Q18" s="33">
        <v>1562.0</v>
      </c>
      <c r="R18" s="33">
        <v>29725.0</v>
      </c>
      <c r="S18" s="33">
        <v>4711.0</v>
      </c>
      <c r="T18" s="33">
        <v>89894.0</v>
      </c>
      <c r="U18" s="33">
        <v>11091.0</v>
      </c>
      <c r="V18" s="33">
        <v>210684.0</v>
      </c>
    </row>
    <row r="19">
      <c r="A19" s="270" t="s">
        <v>211</v>
      </c>
      <c r="B19" s="268" t="s">
        <v>212</v>
      </c>
      <c r="C19" s="268" t="s">
        <v>38</v>
      </c>
      <c r="D19" s="268">
        <v>711.0</v>
      </c>
      <c r="E19" s="268" t="s">
        <v>186</v>
      </c>
      <c r="F19" s="268" t="s">
        <v>186</v>
      </c>
      <c r="G19" s="268" t="s">
        <v>186</v>
      </c>
      <c r="H19" s="268" t="s">
        <v>186</v>
      </c>
      <c r="I19" s="268">
        <v>304.0</v>
      </c>
      <c r="J19" s="271">
        <v>7220.0</v>
      </c>
      <c r="K19" s="268">
        <v>304.0</v>
      </c>
      <c r="L19" s="271">
        <v>7220.0</v>
      </c>
      <c r="M19" s="268" t="s">
        <v>186</v>
      </c>
      <c r="N19" s="28" t="s">
        <v>186</v>
      </c>
      <c r="O19" s="28">
        <v>343.0</v>
      </c>
      <c r="P19" s="33">
        <v>8338.0</v>
      </c>
      <c r="Q19" s="28">
        <v>454.0</v>
      </c>
      <c r="R19" s="33">
        <v>10973.0</v>
      </c>
      <c r="S19" s="28">
        <v>797.0</v>
      </c>
      <c r="T19" s="33">
        <v>19312.0</v>
      </c>
      <c r="U19" s="33">
        <v>1101.0</v>
      </c>
      <c r="V19" s="33">
        <v>26532.0</v>
      </c>
    </row>
    <row r="20">
      <c r="A20" s="270" t="s">
        <v>213</v>
      </c>
      <c r="B20" s="268" t="s">
        <v>214</v>
      </c>
      <c r="C20" s="268" t="s">
        <v>38</v>
      </c>
      <c r="D20" s="268">
        <v>713.0</v>
      </c>
      <c r="E20" s="271">
        <v>1040.0</v>
      </c>
      <c r="F20" s="271">
        <v>25615.0</v>
      </c>
      <c r="G20" s="268">
        <v>895.0</v>
      </c>
      <c r="H20" s="271">
        <v>22089.0</v>
      </c>
      <c r="I20" s="268">
        <v>898.0</v>
      </c>
      <c r="J20" s="271">
        <v>22226.0</v>
      </c>
      <c r="K20" s="271">
        <v>2833.0</v>
      </c>
      <c r="L20" s="271">
        <v>69929.0</v>
      </c>
      <c r="M20" s="268">
        <v>692.0</v>
      </c>
      <c r="N20" s="33">
        <v>17265.0</v>
      </c>
      <c r="O20" s="33">
        <v>1034.0</v>
      </c>
      <c r="P20" s="33">
        <v>26067.0</v>
      </c>
      <c r="Q20" s="28">
        <v>988.0</v>
      </c>
      <c r="R20" s="33">
        <v>24828.0</v>
      </c>
      <c r="S20" s="33">
        <v>2714.0</v>
      </c>
      <c r="T20" s="33">
        <v>68161.0</v>
      </c>
      <c r="U20" s="33">
        <v>5547.0</v>
      </c>
      <c r="V20" s="33">
        <v>138090.0</v>
      </c>
    </row>
    <row r="21">
      <c r="A21" s="270" t="s">
        <v>215</v>
      </c>
      <c r="B21" s="268" t="s">
        <v>216</v>
      </c>
      <c r="C21" s="268" t="s">
        <v>38</v>
      </c>
      <c r="D21" s="268">
        <v>747.0</v>
      </c>
      <c r="E21" s="268" t="s">
        <v>186</v>
      </c>
      <c r="F21" s="268" t="s">
        <v>186</v>
      </c>
      <c r="G21" s="268" t="s">
        <v>186</v>
      </c>
      <c r="H21" s="268" t="s">
        <v>186</v>
      </c>
      <c r="I21" s="268" t="s">
        <v>186</v>
      </c>
      <c r="J21" s="268" t="s">
        <v>186</v>
      </c>
      <c r="K21" s="268" t="s">
        <v>186</v>
      </c>
      <c r="L21" s="268" t="s">
        <v>186</v>
      </c>
      <c r="M21" s="268">
        <v>192.0</v>
      </c>
      <c r="N21" s="33">
        <v>5343.0</v>
      </c>
      <c r="O21" s="28" t="s">
        <v>186</v>
      </c>
      <c r="P21" s="28" t="s">
        <v>186</v>
      </c>
      <c r="Q21" s="28">
        <v>244.0</v>
      </c>
      <c r="R21" s="33">
        <v>6737.0</v>
      </c>
      <c r="S21" s="28">
        <v>436.0</v>
      </c>
      <c r="T21" s="33">
        <v>12080.0</v>
      </c>
      <c r="U21" s="28">
        <v>436.0</v>
      </c>
      <c r="V21" s="33">
        <v>12080.0</v>
      </c>
    </row>
    <row r="22">
      <c r="A22" s="264" t="s">
        <v>217</v>
      </c>
      <c r="B22" s="268" t="s">
        <v>218</v>
      </c>
      <c r="C22" s="268" t="s">
        <v>38</v>
      </c>
      <c r="D22" s="268">
        <v>555.0</v>
      </c>
      <c r="E22" s="268">
        <v>746.0</v>
      </c>
      <c r="F22" s="271">
        <v>12272.0</v>
      </c>
      <c r="G22" s="268">
        <v>104.0</v>
      </c>
      <c r="H22" s="271">
        <v>1700.0</v>
      </c>
      <c r="I22" s="268">
        <v>530.0</v>
      </c>
      <c r="J22" s="271">
        <v>8671.0</v>
      </c>
      <c r="K22" s="271">
        <v>1380.0</v>
      </c>
      <c r="L22" s="271">
        <v>22643.0</v>
      </c>
      <c r="M22" s="268" t="s">
        <v>186</v>
      </c>
      <c r="N22" s="28" t="s">
        <v>186</v>
      </c>
      <c r="O22" s="28">
        <v>886.0</v>
      </c>
      <c r="P22" s="33">
        <v>14637.0</v>
      </c>
      <c r="Q22" s="28">
        <v>324.0</v>
      </c>
      <c r="R22" s="33">
        <v>5369.0</v>
      </c>
      <c r="S22" s="33">
        <v>1210.0</v>
      </c>
      <c r="T22" s="33">
        <v>20005.0</v>
      </c>
      <c r="U22" s="33">
        <v>2590.0</v>
      </c>
      <c r="V22" s="33">
        <v>42648.0</v>
      </c>
    </row>
    <row r="23">
      <c r="A23" s="264" t="s">
        <v>219</v>
      </c>
      <c r="B23" s="268" t="s">
        <v>220</v>
      </c>
      <c r="C23" s="268" t="s">
        <v>39</v>
      </c>
      <c r="D23" s="268">
        <v>711.0</v>
      </c>
      <c r="E23" s="268" t="s">
        <v>186</v>
      </c>
      <c r="F23" s="268" t="s">
        <v>186</v>
      </c>
      <c r="G23" s="268">
        <v>88.0</v>
      </c>
      <c r="H23" s="271">
        <v>2437.0</v>
      </c>
      <c r="I23" s="268">
        <v>400.0</v>
      </c>
      <c r="J23" s="271">
        <v>11060.0</v>
      </c>
      <c r="K23" s="268">
        <v>488.0</v>
      </c>
      <c r="L23" s="271">
        <v>13497.0</v>
      </c>
      <c r="M23" s="268" t="s">
        <v>186</v>
      </c>
      <c r="N23" s="28" t="s">
        <v>186</v>
      </c>
      <c r="O23" s="28">
        <v>432.0</v>
      </c>
      <c r="P23" s="33">
        <v>12036.0</v>
      </c>
      <c r="Q23" s="28">
        <v>246.0</v>
      </c>
      <c r="R23" s="33">
        <v>6822.0</v>
      </c>
      <c r="S23" s="28">
        <v>678.0</v>
      </c>
      <c r="T23" s="33">
        <v>18857.0</v>
      </c>
      <c r="U23" s="33">
        <v>1166.0</v>
      </c>
      <c r="V23" s="33">
        <v>32354.0</v>
      </c>
    </row>
    <row r="24">
      <c r="A24" s="272" t="s">
        <v>221</v>
      </c>
      <c r="B24" s="273" t="s">
        <v>222</v>
      </c>
      <c r="C24" s="273" t="s">
        <v>39</v>
      </c>
      <c r="D24" s="273">
        <v>713.0</v>
      </c>
      <c r="E24" s="273" t="s">
        <v>186</v>
      </c>
      <c r="F24" s="273" t="s">
        <v>186</v>
      </c>
      <c r="G24" s="273" t="s">
        <v>186</v>
      </c>
      <c r="H24" s="273" t="s">
        <v>186</v>
      </c>
      <c r="I24" s="273">
        <v>194.0</v>
      </c>
      <c r="J24" s="274">
        <v>5533.0</v>
      </c>
      <c r="K24" s="273">
        <v>194.0</v>
      </c>
      <c r="L24" s="274">
        <v>5533.0</v>
      </c>
      <c r="M24" s="273">
        <v>640.0</v>
      </c>
      <c r="N24" s="275">
        <v>18605.0</v>
      </c>
      <c r="O24" s="276" t="s">
        <v>186</v>
      </c>
      <c r="P24" s="276" t="s">
        <v>186</v>
      </c>
      <c r="Q24" s="276" t="s">
        <v>186</v>
      </c>
      <c r="R24" s="276" t="s">
        <v>186</v>
      </c>
      <c r="S24" s="276">
        <v>640.0</v>
      </c>
      <c r="T24" s="275">
        <v>18605.0</v>
      </c>
      <c r="U24" s="276">
        <v>834.0</v>
      </c>
      <c r="V24" s="275">
        <v>24138.0</v>
      </c>
      <c r="W24" s="277"/>
      <c r="X24" s="277"/>
      <c r="Y24" s="277"/>
      <c r="Z24" s="277"/>
    </row>
    <row r="25">
      <c r="A25" s="278" t="s">
        <v>223</v>
      </c>
      <c r="B25" s="273" t="s">
        <v>224</v>
      </c>
      <c r="C25" s="273" t="s">
        <v>39</v>
      </c>
      <c r="D25" s="273">
        <v>747.0</v>
      </c>
      <c r="E25" s="274">
        <v>1132.0</v>
      </c>
      <c r="F25" s="274">
        <v>33224.0</v>
      </c>
      <c r="G25" s="274">
        <v>1623.0</v>
      </c>
      <c r="H25" s="274">
        <v>47538.0</v>
      </c>
      <c r="I25" s="274">
        <v>1910.0</v>
      </c>
      <c r="J25" s="274">
        <v>56326.0</v>
      </c>
      <c r="K25" s="274">
        <v>4665.0</v>
      </c>
      <c r="L25" s="274">
        <v>137088.0</v>
      </c>
      <c r="M25" s="274">
        <v>1496.0</v>
      </c>
      <c r="N25" s="275">
        <v>44192.0</v>
      </c>
      <c r="O25" s="275">
        <v>1560.0</v>
      </c>
      <c r="P25" s="275">
        <v>46504.0</v>
      </c>
      <c r="Q25" s="275">
        <v>1769.0</v>
      </c>
      <c r="R25" s="275">
        <v>52292.0</v>
      </c>
      <c r="S25" s="275">
        <v>4825.0</v>
      </c>
      <c r="T25" s="275">
        <v>142987.0</v>
      </c>
      <c r="U25" s="275">
        <v>9490.0</v>
      </c>
      <c r="V25" s="275">
        <v>280075.0</v>
      </c>
      <c r="W25" s="277"/>
      <c r="X25" s="277"/>
      <c r="Y25" s="277"/>
      <c r="Z25" s="277"/>
    </row>
    <row r="26">
      <c r="A26" s="272" t="s">
        <v>225</v>
      </c>
      <c r="B26" s="273" t="s">
        <v>226</v>
      </c>
      <c r="C26" s="273" t="s">
        <v>39</v>
      </c>
      <c r="D26" s="273">
        <v>737.0</v>
      </c>
      <c r="E26" s="273">
        <v>422.0</v>
      </c>
      <c r="F26" s="274">
        <v>12504.0</v>
      </c>
      <c r="G26" s="273">
        <v>444.0</v>
      </c>
      <c r="H26" s="274">
        <v>13329.0</v>
      </c>
      <c r="I26" s="273">
        <v>448.0</v>
      </c>
      <c r="J26" s="274">
        <v>13548.0</v>
      </c>
      <c r="K26" s="274">
        <v>1314.0</v>
      </c>
      <c r="L26" s="274">
        <v>39380.0</v>
      </c>
      <c r="M26" s="273">
        <v>206.0</v>
      </c>
      <c r="N26" s="275">
        <v>6207.0</v>
      </c>
      <c r="O26" s="276">
        <v>230.0</v>
      </c>
      <c r="P26" s="275">
        <v>7008.0</v>
      </c>
      <c r="Q26" s="276">
        <v>586.0</v>
      </c>
      <c r="R26" s="275">
        <v>17633.0</v>
      </c>
      <c r="S26" s="275">
        <v>1022.0</v>
      </c>
      <c r="T26" s="275">
        <v>30848.0</v>
      </c>
      <c r="U26" s="275">
        <v>2336.0</v>
      </c>
      <c r="V26" s="275">
        <v>70228.0</v>
      </c>
      <c r="W26" s="277"/>
      <c r="X26" s="277"/>
      <c r="Y26" s="277"/>
      <c r="Z26" s="277"/>
    </row>
    <row r="27">
      <c r="A27" s="272" t="s">
        <v>227</v>
      </c>
      <c r="B27" s="273" t="s">
        <v>228</v>
      </c>
      <c r="C27" s="273" t="s">
        <v>40</v>
      </c>
      <c r="D27" s="273">
        <v>747.0</v>
      </c>
      <c r="E27" s="273">
        <v>292.0</v>
      </c>
      <c r="F27" s="274">
        <v>10223.0</v>
      </c>
      <c r="G27" s="273">
        <v>554.0</v>
      </c>
      <c r="H27" s="274">
        <v>19085.0</v>
      </c>
      <c r="I27" s="273">
        <v>739.0</v>
      </c>
      <c r="J27" s="274">
        <v>25680.0</v>
      </c>
      <c r="K27" s="274">
        <v>1585.0</v>
      </c>
      <c r="L27" s="274">
        <v>54988.0</v>
      </c>
      <c r="M27" s="273">
        <v>790.0</v>
      </c>
      <c r="N27" s="275">
        <v>27389.0</v>
      </c>
      <c r="O27" s="276">
        <v>318.0</v>
      </c>
      <c r="P27" s="275">
        <v>11197.0</v>
      </c>
      <c r="Q27" s="275">
        <v>1117.0</v>
      </c>
      <c r="R27" s="275">
        <v>38994.0</v>
      </c>
      <c r="S27" s="275">
        <v>2225.0</v>
      </c>
      <c r="T27" s="275">
        <v>77581.0</v>
      </c>
      <c r="U27" s="275">
        <v>3810.0</v>
      </c>
      <c r="V27" s="275">
        <v>132569.0</v>
      </c>
      <c r="W27" s="277"/>
      <c r="X27" s="277"/>
      <c r="Y27" s="277"/>
      <c r="Z27" s="277"/>
    </row>
    <row r="28">
      <c r="A28" s="272" t="s">
        <v>229</v>
      </c>
      <c r="B28" s="273" t="s">
        <v>230</v>
      </c>
      <c r="C28" s="273" t="s">
        <v>40</v>
      </c>
      <c r="D28" s="273">
        <v>737.0</v>
      </c>
      <c r="E28" s="273" t="s">
        <v>186</v>
      </c>
      <c r="F28" s="273" t="s">
        <v>186</v>
      </c>
      <c r="G28" s="273" t="s">
        <v>186</v>
      </c>
      <c r="H28" s="273" t="s">
        <v>186</v>
      </c>
      <c r="I28" s="273" t="s">
        <v>186</v>
      </c>
      <c r="J28" s="273" t="s">
        <v>186</v>
      </c>
      <c r="K28" s="273" t="s">
        <v>186</v>
      </c>
      <c r="L28" s="273" t="s">
        <v>186</v>
      </c>
      <c r="M28" s="273" t="s">
        <v>186</v>
      </c>
      <c r="N28" s="276" t="s">
        <v>186</v>
      </c>
      <c r="O28" s="276" t="s">
        <v>186</v>
      </c>
      <c r="P28" s="276" t="s">
        <v>186</v>
      </c>
      <c r="Q28" s="276">
        <v>108.0</v>
      </c>
      <c r="R28" s="275">
        <v>4001.0</v>
      </c>
      <c r="S28" s="276">
        <v>108.0</v>
      </c>
      <c r="T28" s="275">
        <v>4001.0</v>
      </c>
      <c r="U28" s="276">
        <v>108.0</v>
      </c>
      <c r="V28" s="275">
        <v>4001.0</v>
      </c>
      <c r="W28" s="277"/>
      <c r="X28" s="277"/>
      <c r="Y28" s="277"/>
      <c r="Z28" s="277"/>
    </row>
    <row r="29">
      <c r="A29" s="270" t="s">
        <v>231</v>
      </c>
      <c r="B29" s="268" t="s">
        <v>232</v>
      </c>
      <c r="C29" s="268" t="s">
        <v>42</v>
      </c>
      <c r="D29" s="268">
        <v>747.0</v>
      </c>
      <c r="E29" s="268">
        <v>712.0</v>
      </c>
      <c r="F29" s="271">
        <v>27369.0</v>
      </c>
      <c r="G29" s="268">
        <v>390.0</v>
      </c>
      <c r="H29" s="271">
        <v>14957.0</v>
      </c>
      <c r="I29" s="268">
        <v>462.0</v>
      </c>
      <c r="J29" s="271">
        <v>17976.0</v>
      </c>
      <c r="K29" s="271">
        <v>1564.0</v>
      </c>
      <c r="L29" s="271">
        <v>60302.0</v>
      </c>
      <c r="M29" s="268">
        <v>32.0</v>
      </c>
      <c r="N29" s="33">
        <v>1232.0</v>
      </c>
      <c r="O29" s="28">
        <v>332.0</v>
      </c>
      <c r="P29" s="33">
        <v>12941.0</v>
      </c>
      <c r="Q29" s="28">
        <v>578.0</v>
      </c>
      <c r="R29" s="33">
        <v>22513.0</v>
      </c>
      <c r="S29" s="28">
        <v>942.0</v>
      </c>
      <c r="T29" s="33">
        <v>36686.0</v>
      </c>
      <c r="U29" s="33">
        <v>2506.0</v>
      </c>
      <c r="V29" s="33">
        <v>96989.0</v>
      </c>
    </row>
    <row r="30">
      <c r="A30" s="270" t="s">
        <v>233</v>
      </c>
      <c r="B30" s="268" t="s">
        <v>234</v>
      </c>
      <c r="C30" s="268" t="s">
        <v>42</v>
      </c>
      <c r="D30" s="268">
        <v>737.0</v>
      </c>
      <c r="E30" s="268">
        <v>212.0</v>
      </c>
      <c r="F30" s="271">
        <v>8503.0</v>
      </c>
      <c r="G30" s="268" t="s">
        <v>186</v>
      </c>
      <c r="H30" s="268" t="s">
        <v>186</v>
      </c>
      <c r="I30" s="268" t="s">
        <v>186</v>
      </c>
      <c r="J30" s="268" t="s">
        <v>186</v>
      </c>
      <c r="K30" s="268">
        <v>212.0</v>
      </c>
      <c r="L30" s="271">
        <v>8503.0</v>
      </c>
      <c r="M30" s="268" t="s">
        <v>186</v>
      </c>
      <c r="N30" s="28" t="s">
        <v>186</v>
      </c>
      <c r="O30" s="28" t="s">
        <v>186</v>
      </c>
      <c r="P30" s="28" t="s">
        <v>186</v>
      </c>
      <c r="Q30" s="28" t="s">
        <v>186</v>
      </c>
      <c r="R30" s="28" t="s">
        <v>186</v>
      </c>
      <c r="S30" s="28" t="s">
        <v>186</v>
      </c>
      <c r="T30" s="28" t="s">
        <v>186</v>
      </c>
      <c r="U30" s="28">
        <v>212.0</v>
      </c>
      <c r="V30" s="33">
        <v>8503.0</v>
      </c>
    </row>
    <row r="31">
      <c r="A31" s="270" t="s">
        <v>235</v>
      </c>
      <c r="B31" s="266" t="s">
        <v>236</v>
      </c>
      <c r="C31" s="266" t="s">
        <v>43</v>
      </c>
      <c r="D31" s="266">
        <v>747.0</v>
      </c>
      <c r="E31" s="268">
        <v>290.0</v>
      </c>
      <c r="F31" s="271">
        <v>13723.0</v>
      </c>
      <c r="G31" s="268" t="s">
        <v>186</v>
      </c>
      <c r="H31" s="266" t="s">
        <v>186</v>
      </c>
      <c r="I31" s="266">
        <v>498.0</v>
      </c>
      <c r="J31" s="279">
        <v>23789.0</v>
      </c>
      <c r="K31" s="268">
        <v>788.0</v>
      </c>
      <c r="L31" s="271">
        <v>37512.0</v>
      </c>
      <c r="M31" s="268" t="s">
        <v>186</v>
      </c>
      <c r="N31" s="28" t="s">
        <v>186</v>
      </c>
      <c r="O31" s="28">
        <v>304.0</v>
      </c>
      <c r="P31" s="33">
        <v>14601.0</v>
      </c>
      <c r="Q31" s="28">
        <v>92.0</v>
      </c>
      <c r="R31" s="33">
        <v>4434.0</v>
      </c>
      <c r="S31" s="28">
        <v>396.0</v>
      </c>
      <c r="T31" s="33">
        <v>19036.0</v>
      </c>
      <c r="U31" s="33">
        <v>1184.0</v>
      </c>
      <c r="V31" s="33">
        <v>56548.0</v>
      </c>
    </row>
    <row r="32">
      <c r="A32" s="270" t="s">
        <v>237</v>
      </c>
      <c r="B32" s="268" t="s">
        <v>238</v>
      </c>
      <c r="C32" s="268" t="s">
        <v>43</v>
      </c>
      <c r="D32" s="268">
        <v>737.0</v>
      </c>
      <c r="E32" s="268">
        <v>4.0</v>
      </c>
      <c r="F32" s="268">
        <v>187.0</v>
      </c>
      <c r="G32" s="268" t="s">
        <v>186</v>
      </c>
      <c r="H32" s="268" t="s">
        <v>186</v>
      </c>
      <c r="I32" s="268" t="s">
        <v>186</v>
      </c>
      <c r="J32" s="268" t="s">
        <v>186</v>
      </c>
      <c r="K32" s="268">
        <v>4.0</v>
      </c>
      <c r="L32" s="268">
        <v>187.0</v>
      </c>
      <c r="M32" s="268" t="s">
        <v>186</v>
      </c>
      <c r="N32" s="28" t="s">
        <v>186</v>
      </c>
      <c r="O32" s="28" t="s">
        <v>186</v>
      </c>
      <c r="P32" s="28" t="s">
        <v>186</v>
      </c>
      <c r="Q32" s="28" t="s">
        <v>186</v>
      </c>
      <c r="R32" s="28" t="s">
        <v>186</v>
      </c>
      <c r="S32" s="28" t="s">
        <v>186</v>
      </c>
      <c r="T32" s="28" t="s">
        <v>186</v>
      </c>
      <c r="U32" s="28">
        <v>4.0</v>
      </c>
      <c r="V32" s="28">
        <v>187.0</v>
      </c>
    </row>
    <row r="33">
      <c r="A33" s="270" t="s">
        <v>239</v>
      </c>
      <c r="B33" s="268" t="s">
        <v>240</v>
      </c>
      <c r="C33" s="268" t="s">
        <v>44</v>
      </c>
      <c r="D33" s="268">
        <v>747.0</v>
      </c>
      <c r="E33" s="268">
        <v>540.0</v>
      </c>
      <c r="F33" s="271">
        <v>27670.0</v>
      </c>
      <c r="G33" s="268">
        <v>590.0</v>
      </c>
      <c r="H33" s="271">
        <v>30190.0</v>
      </c>
      <c r="I33" s="268">
        <v>276.0</v>
      </c>
      <c r="J33" s="271">
        <v>14244.0</v>
      </c>
      <c r="K33" s="271">
        <v>1406.0</v>
      </c>
      <c r="L33" s="271">
        <v>72104.0</v>
      </c>
      <c r="M33" s="268">
        <v>532.0</v>
      </c>
      <c r="N33" s="33">
        <v>27270.0</v>
      </c>
      <c r="O33" s="28">
        <v>94.0</v>
      </c>
      <c r="P33" s="33">
        <v>4806.0</v>
      </c>
      <c r="Q33" s="28">
        <v>120.0</v>
      </c>
      <c r="R33" s="33">
        <v>6259.0</v>
      </c>
      <c r="S33" s="28">
        <v>746.0</v>
      </c>
      <c r="T33" s="33">
        <v>38336.0</v>
      </c>
      <c r="U33" s="33">
        <v>2152.0</v>
      </c>
      <c r="V33" s="33">
        <v>110440.0</v>
      </c>
    </row>
    <row r="34">
      <c r="A34" s="270" t="s">
        <v>241</v>
      </c>
      <c r="B34" s="268" t="s">
        <v>242</v>
      </c>
      <c r="C34" s="268" t="s">
        <v>50</v>
      </c>
      <c r="D34" s="268">
        <v>357.0</v>
      </c>
      <c r="E34" s="268"/>
      <c r="F34" s="268"/>
      <c r="G34" s="268"/>
      <c r="H34" s="268"/>
      <c r="I34" s="268"/>
      <c r="J34" s="268"/>
      <c r="K34" s="268" t="s">
        <v>186</v>
      </c>
      <c r="L34" s="268" t="s">
        <v>186</v>
      </c>
      <c r="M34" s="268"/>
      <c r="Q34" s="28">
        <v>90.0</v>
      </c>
      <c r="R34" s="33">
        <v>2461.0</v>
      </c>
      <c r="S34" s="28">
        <v>90.0</v>
      </c>
      <c r="T34" s="33">
        <v>2461.0</v>
      </c>
      <c r="U34" s="28">
        <v>90.0</v>
      </c>
      <c r="V34" s="33">
        <v>2461.0</v>
      </c>
    </row>
    <row r="35">
      <c r="A35" s="270" t="s">
        <v>243</v>
      </c>
      <c r="B35" s="268" t="s">
        <v>244</v>
      </c>
      <c r="C35" s="268" t="s">
        <v>52</v>
      </c>
      <c r="D35" s="268">
        <v>357.0</v>
      </c>
      <c r="E35" s="268" t="s">
        <v>186</v>
      </c>
      <c r="F35" s="268" t="s">
        <v>186</v>
      </c>
      <c r="G35" s="268" t="s">
        <v>186</v>
      </c>
      <c r="H35" s="268" t="s">
        <v>186</v>
      </c>
      <c r="I35" s="268" t="s">
        <v>186</v>
      </c>
      <c r="J35" s="268" t="s">
        <v>186</v>
      </c>
      <c r="K35" s="268" t="s">
        <v>186</v>
      </c>
      <c r="L35" s="268" t="s">
        <v>186</v>
      </c>
      <c r="M35" s="268" t="s">
        <v>186</v>
      </c>
      <c r="N35" s="28" t="s">
        <v>186</v>
      </c>
      <c r="O35" s="28">
        <v>150.0</v>
      </c>
      <c r="P35" s="33">
        <v>5351.0</v>
      </c>
      <c r="Q35" s="28" t="s">
        <v>186</v>
      </c>
      <c r="R35" s="28" t="s">
        <v>186</v>
      </c>
      <c r="S35" s="28">
        <v>150.0</v>
      </c>
      <c r="T35" s="33">
        <v>5351.0</v>
      </c>
      <c r="U35" s="28">
        <v>150.0</v>
      </c>
      <c r="V35" s="33">
        <v>5351.0</v>
      </c>
    </row>
    <row r="36">
      <c r="A36" s="270" t="s">
        <v>245</v>
      </c>
      <c r="B36" s="268" t="s">
        <v>246</v>
      </c>
      <c r="C36" s="268" t="s">
        <v>54</v>
      </c>
      <c r="D36" s="268">
        <v>357.0</v>
      </c>
      <c r="E36" s="268">
        <v>48.0</v>
      </c>
      <c r="F36" s="271">
        <v>2462.0</v>
      </c>
      <c r="G36" s="268" t="s">
        <v>186</v>
      </c>
      <c r="H36" s="268" t="s">
        <v>186</v>
      </c>
      <c r="I36" s="268" t="s">
        <v>186</v>
      </c>
      <c r="J36" s="268" t="s">
        <v>186</v>
      </c>
      <c r="K36" s="268">
        <v>48.0</v>
      </c>
      <c r="L36" s="271">
        <v>2462.0</v>
      </c>
      <c r="M36" s="268" t="s">
        <v>186</v>
      </c>
      <c r="N36" s="28" t="s">
        <v>186</v>
      </c>
      <c r="O36" s="28">
        <v>198.0</v>
      </c>
      <c r="P36" s="33">
        <v>10149.0</v>
      </c>
      <c r="Q36" s="28" t="s">
        <v>186</v>
      </c>
      <c r="R36" s="28" t="s">
        <v>186</v>
      </c>
      <c r="S36" s="28">
        <v>198.0</v>
      </c>
      <c r="T36" s="33">
        <v>10149.0</v>
      </c>
      <c r="U36" s="28">
        <v>246.0</v>
      </c>
      <c r="V36" s="33">
        <v>12611.0</v>
      </c>
    </row>
    <row r="37">
      <c r="A37" s="270" t="s">
        <v>247</v>
      </c>
      <c r="B37" s="266" t="s">
        <v>248</v>
      </c>
      <c r="C37" s="266" t="s">
        <v>52</v>
      </c>
      <c r="D37" s="266">
        <v>357.0</v>
      </c>
      <c r="E37" s="268" t="s">
        <v>186</v>
      </c>
      <c r="F37" s="268" t="s">
        <v>186</v>
      </c>
      <c r="G37" s="268" t="s">
        <v>186</v>
      </c>
      <c r="H37" s="266" t="s">
        <v>186</v>
      </c>
      <c r="I37" s="266" t="s">
        <v>186</v>
      </c>
      <c r="J37" s="266" t="s">
        <v>186</v>
      </c>
      <c r="K37" s="268" t="s">
        <v>186</v>
      </c>
      <c r="L37" s="268" t="s">
        <v>186</v>
      </c>
      <c r="M37" s="268" t="s">
        <v>186</v>
      </c>
      <c r="N37" s="28" t="s">
        <v>186</v>
      </c>
      <c r="O37" s="28">
        <v>140.0</v>
      </c>
      <c r="P37" s="33">
        <v>4606.0</v>
      </c>
      <c r="Q37" s="28" t="s">
        <v>186</v>
      </c>
      <c r="R37" s="28" t="s">
        <v>186</v>
      </c>
      <c r="S37" s="28">
        <v>140.0</v>
      </c>
      <c r="T37" s="33">
        <v>4606.0</v>
      </c>
      <c r="U37" s="28">
        <v>140.0</v>
      </c>
      <c r="V37" s="33">
        <v>4606.0</v>
      </c>
    </row>
    <row r="38">
      <c r="A38" s="280"/>
    </row>
    <row r="39">
      <c r="A39" s="280"/>
    </row>
    <row r="40">
      <c r="A40" s="280"/>
    </row>
    <row r="41">
      <c r="A41" s="280"/>
    </row>
    <row r="42">
      <c r="A42" s="280"/>
    </row>
    <row r="43">
      <c r="A43" s="280"/>
    </row>
    <row r="44">
      <c r="A44" s="280"/>
    </row>
    <row r="45">
      <c r="A45" s="280"/>
    </row>
    <row r="46">
      <c r="A46" s="280"/>
    </row>
    <row r="47">
      <c r="A47" s="280"/>
    </row>
    <row r="48">
      <c r="A48" s="280"/>
    </row>
    <row r="49">
      <c r="A49" s="280"/>
    </row>
    <row r="50">
      <c r="A50" s="280"/>
    </row>
    <row r="51">
      <c r="A51" s="280"/>
    </row>
    <row r="52">
      <c r="A52" s="280"/>
    </row>
    <row r="53">
      <c r="A53" s="280"/>
    </row>
    <row r="54">
      <c r="A54" s="280"/>
    </row>
    <row r="55">
      <c r="A55" s="280"/>
    </row>
    <row r="56">
      <c r="A56" s="280"/>
    </row>
    <row r="57">
      <c r="A57" s="280"/>
    </row>
    <row r="58">
      <c r="A58" s="280"/>
    </row>
    <row r="59">
      <c r="A59" s="280"/>
    </row>
    <row r="60">
      <c r="A60" s="280"/>
    </row>
    <row r="61">
      <c r="A61" s="280"/>
    </row>
    <row r="62">
      <c r="A62" s="280"/>
    </row>
    <row r="63">
      <c r="A63" s="280"/>
    </row>
    <row r="64">
      <c r="A64" s="280"/>
    </row>
    <row r="65">
      <c r="A65" s="280"/>
    </row>
    <row r="66">
      <c r="A66" s="280"/>
    </row>
    <row r="67">
      <c r="A67" s="280"/>
    </row>
    <row r="68">
      <c r="A68" s="280"/>
    </row>
    <row r="69">
      <c r="A69" s="280"/>
    </row>
    <row r="70">
      <c r="A70" s="280"/>
    </row>
    <row r="71">
      <c r="A71" s="280"/>
    </row>
    <row r="72">
      <c r="A72" s="280"/>
    </row>
    <row r="73">
      <c r="A73" s="280"/>
    </row>
    <row r="74">
      <c r="A74" s="280"/>
    </row>
    <row r="75">
      <c r="A75" s="280"/>
    </row>
    <row r="76">
      <c r="A76" s="280"/>
    </row>
    <row r="77">
      <c r="A77" s="280"/>
    </row>
    <row r="78">
      <c r="A78" s="280"/>
    </row>
    <row r="79">
      <c r="A79" s="280"/>
    </row>
    <row r="80">
      <c r="A80" s="280"/>
    </row>
    <row r="81">
      <c r="A81" s="280"/>
    </row>
    <row r="82">
      <c r="A82" s="280"/>
    </row>
    <row r="83">
      <c r="A83" s="280"/>
    </row>
    <row r="84">
      <c r="A84" s="280"/>
    </row>
    <row r="85">
      <c r="A85" s="280"/>
    </row>
    <row r="86">
      <c r="A86" s="280"/>
    </row>
    <row r="87">
      <c r="A87" s="280"/>
    </row>
    <row r="88">
      <c r="A88" s="280"/>
    </row>
    <row r="89">
      <c r="A89" s="280"/>
    </row>
    <row r="90">
      <c r="A90" s="280"/>
    </row>
    <row r="91">
      <c r="A91" s="280"/>
    </row>
    <row r="92">
      <c r="A92" s="280"/>
    </row>
    <row r="93">
      <c r="A93" s="280"/>
    </row>
    <row r="94">
      <c r="A94" s="280"/>
    </row>
    <row r="95">
      <c r="A95" s="280"/>
    </row>
    <row r="96">
      <c r="A96" s="280"/>
    </row>
    <row r="97">
      <c r="A97" s="280"/>
    </row>
    <row r="98">
      <c r="A98" s="280"/>
    </row>
    <row r="99">
      <c r="A99" s="280"/>
    </row>
    <row r="100">
      <c r="A100" s="280"/>
    </row>
    <row r="101">
      <c r="A101" s="280"/>
    </row>
    <row r="102">
      <c r="A102" s="280"/>
    </row>
    <row r="103">
      <c r="A103" s="280"/>
    </row>
    <row r="104">
      <c r="A104" s="280"/>
    </row>
    <row r="105">
      <c r="A105" s="280"/>
    </row>
    <row r="106">
      <c r="A106" s="280"/>
    </row>
    <row r="107">
      <c r="A107" s="280"/>
    </row>
    <row r="108">
      <c r="A108" s="280"/>
    </row>
    <row r="109">
      <c r="A109" s="280"/>
    </row>
    <row r="110">
      <c r="A110" s="280"/>
    </row>
    <row r="111">
      <c r="A111" s="280"/>
    </row>
    <row r="112">
      <c r="A112" s="280"/>
    </row>
    <row r="113">
      <c r="A113" s="280"/>
    </row>
    <row r="114">
      <c r="A114" s="280"/>
    </row>
    <row r="115">
      <c r="A115" s="280"/>
    </row>
    <row r="116">
      <c r="A116" s="280"/>
    </row>
    <row r="117">
      <c r="A117" s="280"/>
    </row>
    <row r="118">
      <c r="A118" s="280"/>
    </row>
    <row r="119">
      <c r="A119" s="280"/>
    </row>
    <row r="120">
      <c r="A120" s="280"/>
    </row>
    <row r="121">
      <c r="A121" s="280"/>
    </row>
    <row r="122">
      <c r="A122" s="280"/>
    </row>
    <row r="123">
      <c r="A123" s="280"/>
    </row>
    <row r="124">
      <c r="A124" s="280"/>
    </row>
    <row r="125">
      <c r="A125" s="280"/>
    </row>
    <row r="126">
      <c r="A126" s="280"/>
    </row>
    <row r="127">
      <c r="A127" s="280"/>
    </row>
    <row r="128">
      <c r="A128" s="280"/>
    </row>
    <row r="129">
      <c r="A129" s="280"/>
    </row>
    <row r="130">
      <c r="A130" s="280"/>
    </row>
    <row r="131">
      <c r="A131" s="280"/>
    </row>
    <row r="132">
      <c r="A132" s="280"/>
    </row>
    <row r="133">
      <c r="A133" s="280"/>
    </row>
    <row r="134">
      <c r="A134" s="280"/>
    </row>
    <row r="135">
      <c r="A135" s="280"/>
    </row>
    <row r="136">
      <c r="A136" s="280"/>
    </row>
    <row r="137">
      <c r="A137" s="280"/>
    </row>
    <row r="138">
      <c r="A138" s="280"/>
    </row>
    <row r="139">
      <c r="A139" s="280"/>
    </row>
    <row r="140">
      <c r="A140" s="280"/>
    </row>
    <row r="141">
      <c r="A141" s="280"/>
    </row>
    <row r="142">
      <c r="A142" s="280"/>
    </row>
    <row r="143">
      <c r="A143" s="280"/>
    </row>
    <row r="144">
      <c r="A144" s="280"/>
    </row>
    <row r="145">
      <c r="A145" s="280"/>
    </row>
    <row r="146">
      <c r="A146" s="280"/>
    </row>
    <row r="147">
      <c r="A147" s="280"/>
    </row>
    <row r="148">
      <c r="A148" s="280"/>
    </row>
    <row r="149">
      <c r="A149" s="280"/>
    </row>
    <row r="150">
      <c r="A150" s="280"/>
    </row>
    <row r="151">
      <c r="A151" s="280"/>
    </row>
    <row r="152">
      <c r="A152" s="280"/>
    </row>
    <row r="153">
      <c r="A153" s="280"/>
    </row>
    <row r="154">
      <c r="A154" s="280"/>
    </row>
    <row r="155">
      <c r="A155" s="280"/>
    </row>
    <row r="156">
      <c r="A156" s="280"/>
    </row>
    <row r="157">
      <c r="A157" s="280"/>
    </row>
    <row r="158">
      <c r="A158" s="280"/>
    </row>
    <row r="159">
      <c r="A159" s="280"/>
    </row>
    <row r="160">
      <c r="A160" s="280"/>
    </row>
    <row r="161">
      <c r="A161" s="280"/>
    </row>
    <row r="162">
      <c r="A162" s="280"/>
    </row>
    <row r="163">
      <c r="A163" s="280"/>
    </row>
    <row r="164">
      <c r="A164" s="280"/>
    </row>
    <row r="165">
      <c r="A165" s="280"/>
    </row>
    <row r="166">
      <c r="A166" s="280"/>
    </row>
    <row r="167">
      <c r="A167" s="280"/>
    </row>
    <row r="168">
      <c r="A168" s="280"/>
    </row>
    <row r="169">
      <c r="A169" s="280"/>
    </row>
    <row r="170">
      <c r="A170" s="280"/>
    </row>
    <row r="171">
      <c r="A171" s="280"/>
    </row>
    <row r="172">
      <c r="A172" s="280"/>
    </row>
    <row r="173">
      <c r="A173" s="280"/>
    </row>
    <row r="174">
      <c r="A174" s="280"/>
    </row>
    <row r="175">
      <c r="A175" s="280"/>
    </row>
    <row r="176">
      <c r="A176" s="280"/>
    </row>
    <row r="177">
      <c r="A177" s="280"/>
    </row>
    <row r="178">
      <c r="A178" s="280"/>
    </row>
    <row r="179">
      <c r="A179" s="280"/>
    </row>
    <row r="180">
      <c r="A180" s="280"/>
    </row>
    <row r="181">
      <c r="A181" s="280"/>
    </row>
    <row r="182">
      <c r="A182" s="280"/>
    </row>
    <row r="183">
      <c r="A183" s="280"/>
    </row>
    <row r="184">
      <c r="A184" s="280"/>
    </row>
    <row r="185">
      <c r="A185" s="280"/>
    </row>
    <row r="186">
      <c r="A186" s="280"/>
    </row>
    <row r="187">
      <c r="A187" s="280"/>
    </row>
    <row r="188">
      <c r="A188" s="280"/>
    </row>
    <row r="189">
      <c r="A189" s="280"/>
    </row>
    <row r="190">
      <c r="A190" s="280"/>
    </row>
    <row r="191">
      <c r="A191" s="280"/>
    </row>
    <row r="192">
      <c r="A192" s="280"/>
    </row>
    <row r="193">
      <c r="A193" s="280"/>
    </row>
    <row r="194">
      <c r="A194" s="280"/>
    </row>
    <row r="195">
      <c r="A195" s="280"/>
    </row>
    <row r="196">
      <c r="A196" s="280"/>
    </row>
    <row r="197">
      <c r="A197" s="280"/>
    </row>
    <row r="198">
      <c r="A198" s="280"/>
    </row>
    <row r="199">
      <c r="A199" s="280"/>
    </row>
    <row r="200">
      <c r="A200" s="280"/>
    </row>
    <row r="201">
      <c r="A201" s="280"/>
    </row>
    <row r="202">
      <c r="A202" s="280"/>
    </row>
    <row r="203">
      <c r="A203" s="280"/>
    </row>
    <row r="204">
      <c r="A204" s="280"/>
    </row>
    <row r="205">
      <c r="A205" s="280"/>
    </row>
    <row r="206">
      <c r="A206" s="280"/>
    </row>
    <row r="207">
      <c r="A207" s="280"/>
    </row>
    <row r="208">
      <c r="A208" s="280"/>
    </row>
    <row r="209">
      <c r="A209" s="280"/>
    </row>
    <row r="210">
      <c r="A210" s="280"/>
    </row>
    <row r="211">
      <c r="A211" s="280"/>
    </row>
    <row r="212">
      <c r="A212" s="280"/>
    </row>
    <row r="213">
      <c r="A213" s="280"/>
    </row>
    <row r="214">
      <c r="A214" s="280"/>
    </row>
    <row r="215">
      <c r="A215" s="280"/>
    </row>
    <row r="216">
      <c r="A216" s="280"/>
    </row>
    <row r="217">
      <c r="A217" s="280"/>
    </row>
    <row r="218">
      <c r="A218" s="280"/>
    </row>
    <row r="219">
      <c r="A219" s="280"/>
    </row>
    <row r="220">
      <c r="A220" s="280"/>
    </row>
    <row r="221">
      <c r="A221" s="280"/>
    </row>
    <row r="222">
      <c r="A222" s="280"/>
    </row>
    <row r="223">
      <c r="A223" s="280"/>
    </row>
    <row r="224">
      <c r="A224" s="280"/>
    </row>
    <row r="225">
      <c r="A225" s="280"/>
    </row>
    <row r="226">
      <c r="A226" s="280"/>
    </row>
    <row r="227">
      <c r="A227" s="280"/>
    </row>
    <row r="228">
      <c r="A228" s="280"/>
    </row>
    <row r="229">
      <c r="A229" s="280"/>
    </row>
    <row r="230">
      <c r="A230" s="280"/>
    </row>
    <row r="231">
      <c r="A231" s="280"/>
    </row>
    <row r="232">
      <c r="A232" s="280"/>
    </row>
    <row r="233">
      <c r="A233" s="280"/>
    </row>
    <row r="234">
      <c r="A234" s="280"/>
    </row>
    <row r="235">
      <c r="A235" s="280"/>
    </row>
    <row r="236">
      <c r="A236" s="280"/>
    </row>
    <row r="237">
      <c r="A237" s="280"/>
    </row>
    <row r="238">
      <c r="A238" s="280"/>
    </row>
    <row r="239">
      <c r="A239" s="280"/>
    </row>
    <row r="240">
      <c r="A240" s="280"/>
    </row>
    <row r="241">
      <c r="A241" s="280"/>
    </row>
    <row r="242">
      <c r="A242" s="280"/>
    </row>
    <row r="243">
      <c r="A243" s="280"/>
    </row>
    <row r="244">
      <c r="A244" s="280"/>
    </row>
    <row r="245">
      <c r="A245" s="280"/>
    </row>
    <row r="246">
      <c r="A246" s="280"/>
    </row>
    <row r="247">
      <c r="A247" s="280"/>
    </row>
    <row r="248">
      <c r="A248" s="280"/>
    </row>
    <row r="249">
      <c r="A249" s="280"/>
    </row>
    <row r="250">
      <c r="A250" s="280"/>
    </row>
    <row r="251">
      <c r="A251" s="280"/>
    </row>
    <row r="252">
      <c r="A252" s="280"/>
    </row>
    <row r="253">
      <c r="A253" s="280"/>
    </row>
    <row r="254">
      <c r="A254" s="280"/>
    </row>
    <row r="255">
      <c r="A255" s="280"/>
    </row>
    <row r="256">
      <c r="A256" s="280"/>
    </row>
    <row r="257">
      <c r="A257" s="280"/>
    </row>
    <row r="258">
      <c r="A258" s="280"/>
    </row>
    <row r="259">
      <c r="A259" s="280"/>
    </row>
    <row r="260">
      <c r="A260" s="280"/>
    </row>
    <row r="261">
      <c r="A261" s="280"/>
    </row>
    <row r="262">
      <c r="A262" s="280"/>
    </row>
    <row r="263">
      <c r="A263" s="280"/>
    </row>
    <row r="264">
      <c r="A264" s="280"/>
    </row>
    <row r="265">
      <c r="A265" s="280"/>
    </row>
    <row r="266">
      <c r="A266" s="280"/>
    </row>
    <row r="267">
      <c r="A267" s="280"/>
    </row>
    <row r="268">
      <c r="A268" s="280"/>
    </row>
    <row r="269">
      <c r="A269" s="280"/>
    </row>
    <row r="270">
      <c r="A270" s="280"/>
    </row>
    <row r="271">
      <c r="A271" s="280"/>
    </row>
    <row r="272">
      <c r="A272" s="280"/>
    </row>
    <row r="273">
      <c r="A273" s="280"/>
    </row>
    <row r="274">
      <c r="A274" s="280"/>
    </row>
    <row r="275">
      <c r="A275" s="280"/>
    </row>
    <row r="276">
      <c r="A276" s="280"/>
    </row>
    <row r="277">
      <c r="A277" s="280"/>
    </row>
    <row r="278">
      <c r="A278" s="280"/>
    </row>
    <row r="279">
      <c r="A279" s="280"/>
    </row>
    <row r="280">
      <c r="A280" s="280"/>
    </row>
    <row r="281">
      <c r="A281" s="280"/>
    </row>
    <row r="282">
      <c r="A282" s="280"/>
    </row>
    <row r="283">
      <c r="A283" s="280"/>
    </row>
    <row r="284">
      <c r="A284" s="280"/>
    </row>
    <row r="285">
      <c r="A285" s="280"/>
    </row>
    <row r="286">
      <c r="A286" s="280"/>
    </row>
    <row r="287">
      <c r="A287" s="280"/>
    </row>
    <row r="288">
      <c r="A288" s="280"/>
    </row>
    <row r="289">
      <c r="A289" s="280"/>
    </row>
    <row r="290">
      <c r="A290" s="280"/>
    </row>
    <row r="291">
      <c r="A291" s="280"/>
    </row>
    <row r="292">
      <c r="A292" s="280"/>
    </row>
    <row r="293">
      <c r="A293" s="280"/>
    </row>
    <row r="294">
      <c r="A294" s="280"/>
    </row>
    <row r="295">
      <c r="A295" s="280"/>
    </row>
    <row r="296">
      <c r="A296" s="280"/>
    </row>
    <row r="297">
      <c r="A297" s="280"/>
    </row>
    <row r="298">
      <c r="A298" s="280"/>
    </row>
    <row r="299">
      <c r="A299" s="280"/>
    </row>
    <row r="300">
      <c r="A300" s="280"/>
    </row>
    <row r="301">
      <c r="A301" s="280"/>
    </row>
    <row r="302">
      <c r="A302" s="280"/>
    </row>
    <row r="303">
      <c r="A303" s="280"/>
    </row>
    <row r="304">
      <c r="A304" s="280"/>
    </row>
    <row r="305">
      <c r="A305" s="280"/>
    </row>
    <row r="306">
      <c r="A306" s="280"/>
    </row>
    <row r="307">
      <c r="A307" s="280"/>
    </row>
    <row r="308">
      <c r="A308" s="280"/>
    </row>
    <row r="309">
      <c r="A309" s="280"/>
    </row>
    <row r="310">
      <c r="A310" s="280"/>
    </row>
    <row r="311">
      <c r="A311" s="280"/>
    </row>
    <row r="312">
      <c r="A312" s="280"/>
    </row>
    <row r="313">
      <c r="A313" s="280"/>
    </row>
    <row r="314">
      <c r="A314" s="280"/>
    </row>
    <row r="315">
      <c r="A315" s="280"/>
    </row>
    <row r="316">
      <c r="A316" s="280"/>
    </row>
    <row r="317">
      <c r="A317" s="280"/>
    </row>
    <row r="318">
      <c r="A318" s="280"/>
    </row>
    <row r="319">
      <c r="A319" s="280"/>
    </row>
    <row r="320">
      <c r="A320" s="280"/>
    </row>
    <row r="321">
      <c r="A321" s="280"/>
    </row>
    <row r="322">
      <c r="A322" s="280"/>
    </row>
    <row r="323">
      <c r="A323" s="280"/>
    </row>
    <row r="324">
      <c r="A324" s="280"/>
    </row>
    <row r="325">
      <c r="A325" s="280"/>
    </row>
    <row r="326">
      <c r="A326" s="280"/>
    </row>
    <row r="327">
      <c r="A327" s="280"/>
    </row>
    <row r="328">
      <c r="A328" s="280"/>
    </row>
    <row r="329">
      <c r="A329" s="280"/>
    </row>
    <row r="330">
      <c r="A330" s="280"/>
    </row>
    <row r="331">
      <c r="A331" s="280"/>
    </row>
    <row r="332">
      <c r="A332" s="280"/>
    </row>
    <row r="333">
      <c r="A333" s="280"/>
    </row>
    <row r="334">
      <c r="A334" s="280"/>
    </row>
    <row r="335">
      <c r="A335" s="280"/>
    </row>
    <row r="336">
      <c r="A336" s="280"/>
    </row>
    <row r="337">
      <c r="A337" s="280"/>
    </row>
    <row r="338">
      <c r="A338" s="280"/>
    </row>
    <row r="339">
      <c r="A339" s="280"/>
    </row>
    <row r="340">
      <c r="A340" s="280"/>
    </row>
    <row r="341">
      <c r="A341" s="280"/>
    </row>
    <row r="342">
      <c r="A342" s="280"/>
    </row>
    <row r="343">
      <c r="A343" s="280"/>
    </row>
    <row r="344">
      <c r="A344" s="280"/>
    </row>
    <row r="345">
      <c r="A345" s="280"/>
    </row>
    <row r="346">
      <c r="A346" s="280"/>
    </row>
    <row r="347">
      <c r="A347" s="280"/>
    </row>
    <row r="348">
      <c r="A348" s="280"/>
    </row>
    <row r="349">
      <c r="A349" s="280"/>
    </row>
    <row r="350">
      <c r="A350" s="280"/>
    </row>
    <row r="351">
      <c r="A351" s="280"/>
    </row>
    <row r="352">
      <c r="A352" s="280"/>
    </row>
    <row r="353">
      <c r="A353" s="280"/>
    </row>
    <row r="354">
      <c r="A354" s="280"/>
    </row>
    <row r="355">
      <c r="A355" s="280"/>
    </row>
    <row r="356">
      <c r="A356" s="280"/>
    </row>
    <row r="357">
      <c r="A357" s="280"/>
    </row>
    <row r="358">
      <c r="A358" s="280"/>
    </row>
    <row r="359">
      <c r="A359" s="280"/>
    </row>
    <row r="360">
      <c r="A360" s="280"/>
    </row>
    <row r="361">
      <c r="A361" s="280"/>
    </row>
    <row r="362">
      <c r="A362" s="280"/>
    </row>
    <row r="363">
      <c r="A363" s="280"/>
    </row>
    <row r="364">
      <c r="A364" s="280"/>
    </row>
    <row r="365">
      <c r="A365" s="280"/>
    </row>
    <row r="366">
      <c r="A366" s="280"/>
    </row>
    <row r="367">
      <c r="A367" s="280"/>
    </row>
    <row r="368">
      <c r="A368" s="280"/>
    </row>
    <row r="369">
      <c r="A369" s="280"/>
    </row>
    <row r="370">
      <c r="A370" s="280"/>
    </row>
    <row r="371">
      <c r="A371" s="280"/>
    </row>
    <row r="372">
      <c r="A372" s="280"/>
    </row>
    <row r="373">
      <c r="A373" s="280"/>
    </row>
    <row r="374">
      <c r="A374" s="280"/>
    </row>
    <row r="375">
      <c r="A375" s="280"/>
    </row>
    <row r="376">
      <c r="A376" s="280"/>
    </row>
    <row r="377">
      <c r="A377" s="280"/>
    </row>
    <row r="378">
      <c r="A378" s="280"/>
    </row>
    <row r="379">
      <c r="A379" s="280"/>
    </row>
    <row r="380">
      <c r="A380" s="280"/>
    </row>
    <row r="381">
      <c r="A381" s="280"/>
    </row>
    <row r="382">
      <c r="A382" s="280"/>
    </row>
    <row r="383">
      <c r="A383" s="280"/>
    </row>
    <row r="384">
      <c r="A384" s="280"/>
    </row>
    <row r="385">
      <c r="A385" s="280"/>
    </row>
    <row r="386">
      <c r="A386" s="280"/>
    </row>
    <row r="387">
      <c r="A387" s="280"/>
    </row>
    <row r="388">
      <c r="A388" s="280"/>
    </row>
    <row r="389">
      <c r="A389" s="280"/>
    </row>
    <row r="390">
      <c r="A390" s="280"/>
    </row>
    <row r="391">
      <c r="A391" s="280"/>
    </row>
    <row r="392">
      <c r="A392" s="280"/>
    </row>
    <row r="393">
      <c r="A393" s="280"/>
    </row>
    <row r="394">
      <c r="A394" s="280"/>
    </row>
    <row r="395">
      <c r="A395" s="280"/>
    </row>
    <row r="396">
      <c r="A396" s="280"/>
    </row>
    <row r="397">
      <c r="A397" s="280"/>
    </row>
    <row r="398">
      <c r="A398" s="280"/>
    </row>
    <row r="399">
      <c r="A399" s="280"/>
    </row>
    <row r="400">
      <c r="A400" s="280"/>
    </row>
    <row r="401">
      <c r="A401" s="280"/>
    </row>
    <row r="402">
      <c r="A402" s="280"/>
    </row>
    <row r="403">
      <c r="A403" s="280"/>
    </row>
    <row r="404">
      <c r="A404" s="280"/>
    </row>
    <row r="405">
      <c r="A405" s="280"/>
    </row>
    <row r="406">
      <c r="A406" s="280"/>
    </row>
    <row r="407">
      <c r="A407" s="280"/>
    </row>
    <row r="408">
      <c r="A408" s="280"/>
    </row>
    <row r="409">
      <c r="A409" s="280"/>
    </row>
    <row r="410">
      <c r="A410" s="280"/>
    </row>
    <row r="411">
      <c r="A411" s="280"/>
    </row>
    <row r="412">
      <c r="A412" s="280"/>
    </row>
    <row r="413">
      <c r="A413" s="280"/>
    </row>
    <row r="414">
      <c r="A414" s="280"/>
    </row>
    <row r="415">
      <c r="A415" s="280"/>
    </row>
    <row r="416">
      <c r="A416" s="280"/>
    </row>
    <row r="417">
      <c r="A417" s="280"/>
    </row>
    <row r="418">
      <c r="A418" s="280"/>
    </row>
    <row r="419">
      <c r="A419" s="280"/>
    </row>
    <row r="420">
      <c r="A420" s="280"/>
    </row>
    <row r="421">
      <c r="A421" s="280"/>
    </row>
    <row r="422">
      <c r="A422" s="280"/>
    </row>
    <row r="423">
      <c r="A423" s="280"/>
    </row>
    <row r="424">
      <c r="A424" s="280"/>
    </row>
    <row r="425">
      <c r="A425" s="280"/>
    </row>
    <row r="426">
      <c r="A426" s="280"/>
    </row>
    <row r="427">
      <c r="A427" s="280"/>
    </row>
    <row r="428">
      <c r="A428" s="280"/>
    </row>
    <row r="429">
      <c r="A429" s="280"/>
    </row>
    <row r="430">
      <c r="A430" s="280"/>
    </row>
    <row r="431">
      <c r="A431" s="280"/>
    </row>
    <row r="432">
      <c r="A432" s="280"/>
    </row>
    <row r="433">
      <c r="A433" s="280"/>
    </row>
    <row r="434">
      <c r="A434" s="280"/>
    </row>
    <row r="435">
      <c r="A435" s="280"/>
    </row>
    <row r="436">
      <c r="A436" s="280"/>
    </row>
    <row r="437">
      <c r="A437" s="280"/>
    </row>
    <row r="438">
      <c r="A438" s="280"/>
    </row>
    <row r="439">
      <c r="A439" s="280"/>
    </row>
    <row r="440">
      <c r="A440" s="280"/>
    </row>
    <row r="441">
      <c r="A441" s="280"/>
    </row>
    <row r="442">
      <c r="A442" s="280"/>
    </row>
    <row r="443">
      <c r="A443" s="280"/>
    </row>
    <row r="444">
      <c r="A444" s="280"/>
    </row>
    <row r="445">
      <c r="A445" s="280"/>
    </row>
    <row r="446">
      <c r="A446" s="280"/>
    </row>
    <row r="447">
      <c r="A447" s="280"/>
    </row>
    <row r="448">
      <c r="A448" s="280"/>
    </row>
    <row r="449">
      <c r="A449" s="280"/>
    </row>
    <row r="450">
      <c r="A450" s="280"/>
    </row>
    <row r="451">
      <c r="A451" s="280"/>
    </row>
    <row r="452">
      <c r="A452" s="280"/>
    </row>
    <row r="453">
      <c r="A453" s="280"/>
    </row>
    <row r="454">
      <c r="A454" s="280"/>
    </row>
    <row r="455">
      <c r="A455" s="280"/>
    </row>
    <row r="456">
      <c r="A456" s="280"/>
    </row>
    <row r="457">
      <c r="A457" s="280"/>
    </row>
    <row r="458">
      <c r="A458" s="280"/>
    </row>
    <row r="459">
      <c r="A459" s="280"/>
    </row>
    <row r="460">
      <c r="A460" s="280"/>
    </row>
    <row r="461">
      <c r="A461" s="280"/>
    </row>
    <row r="462">
      <c r="A462" s="280"/>
    </row>
    <row r="463">
      <c r="A463" s="280"/>
    </row>
    <row r="464">
      <c r="A464" s="280"/>
    </row>
    <row r="465">
      <c r="A465" s="280"/>
    </row>
    <row r="466">
      <c r="A466" s="280"/>
    </row>
    <row r="467">
      <c r="A467" s="280"/>
    </row>
    <row r="468">
      <c r="A468" s="280"/>
    </row>
    <row r="469">
      <c r="A469" s="280"/>
    </row>
    <row r="470">
      <c r="A470" s="280"/>
    </row>
    <row r="471">
      <c r="A471" s="280"/>
    </row>
    <row r="472">
      <c r="A472" s="280"/>
    </row>
    <row r="473">
      <c r="A473" s="280"/>
    </row>
    <row r="474">
      <c r="A474" s="280"/>
    </row>
    <row r="475">
      <c r="A475" s="280"/>
    </row>
    <row r="476">
      <c r="A476" s="280"/>
    </row>
    <row r="477">
      <c r="A477" s="280"/>
    </row>
    <row r="478">
      <c r="A478" s="280"/>
    </row>
    <row r="479">
      <c r="A479" s="280"/>
    </row>
    <row r="480">
      <c r="A480" s="280"/>
    </row>
    <row r="481">
      <c r="A481" s="280"/>
    </row>
    <row r="482">
      <c r="A482" s="280"/>
    </row>
    <row r="483">
      <c r="A483" s="280"/>
    </row>
    <row r="484">
      <c r="A484" s="280"/>
    </row>
    <row r="485">
      <c r="A485" s="280"/>
    </row>
    <row r="486">
      <c r="A486" s="280"/>
    </row>
    <row r="487">
      <c r="A487" s="280"/>
    </row>
    <row r="488">
      <c r="A488" s="280"/>
    </row>
    <row r="489">
      <c r="A489" s="280"/>
    </row>
    <row r="490">
      <c r="A490" s="280"/>
    </row>
    <row r="491">
      <c r="A491" s="280"/>
    </row>
    <row r="492">
      <c r="A492" s="280"/>
    </row>
    <row r="493">
      <c r="A493" s="280"/>
    </row>
    <row r="494">
      <c r="A494" s="280"/>
    </row>
    <row r="495">
      <c r="A495" s="280"/>
    </row>
    <row r="496">
      <c r="A496" s="280"/>
    </row>
    <row r="497">
      <c r="A497" s="280"/>
    </row>
    <row r="498">
      <c r="A498" s="280"/>
    </row>
    <row r="499">
      <c r="A499" s="280"/>
    </row>
    <row r="500">
      <c r="A500" s="280"/>
    </row>
    <row r="501">
      <c r="A501" s="280"/>
    </row>
    <row r="502">
      <c r="A502" s="280"/>
    </row>
    <row r="503">
      <c r="A503" s="280"/>
    </row>
    <row r="504">
      <c r="A504" s="280"/>
    </row>
    <row r="505">
      <c r="A505" s="280"/>
    </row>
    <row r="506">
      <c r="A506" s="280"/>
    </row>
    <row r="507">
      <c r="A507" s="280"/>
    </row>
    <row r="508">
      <c r="A508" s="280"/>
    </row>
    <row r="509">
      <c r="A509" s="280"/>
    </row>
    <row r="510">
      <c r="A510" s="280"/>
    </row>
    <row r="511">
      <c r="A511" s="280"/>
    </row>
    <row r="512">
      <c r="A512" s="280"/>
    </row>
    <row r="513">
      <c r="A513" s="280"/>
    </row>
    <row r="514">
      <c r="A514" s="280"/>
    </row>
    <row r="515">
      <c r="A515" s="280"/>
    </row>
    <row r="516">
      <c r="A516" s="280"/>
    </row>
    <row r="517">
      <c r="A517" s="280"/>
    </row>
    <row r="518">
      <c r="A518" s="280"/>
    </row>
    <row r="519">
      <c r="A519" s="280"/>
    </row>
    <row r="520">
      <c r="A520" s="280"/>
    </row>
    <row r="521">
      <c r="A521" s="280"/>
    </row>
    <row r="522">
      <c r="A522" s="280"/>
    </row>
    <row r="523">
      <c r="A523" s="280"/>
    </row>
    <row r="524">
      <c r="A524" s="280"/>
    </row>
    <row r="525">
      <c r="A525" s="280"/>
    </row>
    <row r="526">
      <c r="A526" s="280"/>
    </row>
    <row r="527">
      <c r="A527" s="280"/>
    </row>
    <row r="528">
      <c r="A528" s="280"/>
    </row>
    <row r="529">
      <c r="A529" s="280"/>
    </row>
    <row r="530">
      <c r="A530" s="280"/>
    </row>
    <row r="531">
      <c r="A531" s="280"/>
    </row>
    <row r="532">
      <c r="A532" s="280"/>
    </row>
    <row r="533">
      <c r="A533" s="280"/>
    </row>
    <row r="534">
      <c r="A534" s="280"/>
    </row>
    <row r="535">
      <c r="A535" s="280"/>
    </row>
    <row r="536">
      <c r="A536" s="280"/>
    </row>
    <row r="537">
      <c r="A537" s="280"/>
    </row>
    <row r="538">
      <c r="A538" s="280"/>
    </row>
    <row r="539">
      <c r="A539" s="280"/>
    </row>
    <row r="540">
      <c r="A540" s="280"/>
    </row>
    <row r="541">
      <c r="A541" s="280"/>
    </row>
    <row r="542">
      <c r="A542" s="280"/>
    </row>
    <row r="543">
      <c r="A543" s="280"/>
    </row>
    <row r="544">
      <c r="A544" s="280"/>
    </row>
    <row r="545">
      <c r="A545" s="280"/>
    </row>
    <row r="546">
      <c r="A546" s="280"/>
    </row>
    <row r="547">
      <c r="A547" s="280"/>
    </row>
    <row r="548">
      <c r="A548" s="280"/>
    </row>
    <row r="549">
      <c r="A549" s="280"/>
    </row>
    <row r="550">
      <c r="A550" s="280"/>
    </row>
    <row r="551">
      <c r="A551" s="280"/>
    </row>
    <row r="552">
      <c r="A552" s="280"/>
    </row>
    <row r="553">
      <c r="A553" s="280"/>
    </row>
    <row r="554">
      <c r="A554" s="280"/>
    </row>
    <row r="555">
      <c r="A555" s="280"/>
    </row>
    <row r="556">
      <c r="A556" s="280"/>
    </row>
    <row r="557">
      <c r="A557" s="280"/>
    </row>
    <row r="558">
      <c r="A558" s="280"/>
    </row>
    <row r="559">
      <c r="A559" s="280"/>
    </row>
    <row r="560">
      <c r="A560" s="280"/>
    </row>
    <row r="561">
      <c r="A561" s="280"/>
    </row>
    <row r="562">
      <c r="A562" s="280"/>
    </row>
    <row r="563">
      <c r="A563" s="280"/>
    </row>
    <row r="564">
      <c r="A564" s="280"/>
    </row>
    <row r="565">
      <c r="A565" s="280"/>
    </row>
    <row r="566">
      <c r="A566" s="280"/>
    </row>
    <row r="567">
      <c r="A567" s="280"/>
    </row>
    <row r="568">
      <c r="A568" s="280"/>
    </row>
    <row r="569">
      <c r="A569" s="280"/>
    </row>
    <row r="570">
      <c r="A570" s="280"/>
    </row>
    <row r="571">
      <c r="A571" s="280"/>
    </row>
    <row r="572">
      <c r="A572" s="280"/>
    </row>
    <row r="573">
      <c r="A573" s="280"/>
    </row>
    <row r="574">
      <c r="A574" s="280"/>
    </row>
    <row r="575">
      <c r="A575" s="280"/>
    </row>
    <row r="576">
      <c r="A576" s="280"/>
    </row>
    <row r="577">
      <c r="A577" s="280"/>
    </row>
    <row r="578">
      <c r="A578" s="280"/>
    </row>
    <row r="579">
      <c r="A579" s="280"/>
    </row>
    <row r="580">
      <c r="A580" s="280"/>
    </row>
    <row r="581">
      <c r="A581" s="280"/>
    </row>
    <row r="582">
      <c r="A582" s="280"/>
    </row>
    <row r="583">
      <c r="A583" s="280"/>
    </row>
    <row r="584">
      <c r="A584" s="280"/>
    </row>
    <row r="585">
      <c r="A585" s="280"/>
    </row>
    <row r="586">
      <c r="A586" s="280"/>
    </row>
    <row r="587">
      <c r="A587" s="280"/>
    </row>
    <row r="588">
      <c r="A588" s="280"/>
    </row>
    <row r="589">
      <c r="A589" s="280"/>
    </row>
    <row r="590">
      <c r="A590" s="280"/>
    </row>
    <row r="591">
      <c r="A591" s="280"/>
    </row>
    <row r="592">
      <c r="A592" s="280"/>
    </row>
    <row r="593">
      <c r="A593" s="280"/>
    </row>
    <row r="594">
      <c r="A594" s="280"/>
    </row>
    <row r="595">
      <c r="A595" s="280"/>
    </row>
    <row r="596">
      <c r="A596" s="280"/>
    </row>
    <row r="597">
      <c r="A597" s="280"/>
    </row>
    <row r="598">
      <c r="A598" s="280"/>
    </row>
    <row r="599">
      <c r="A599" s="280"/>
    </row>
    <row r="600">
      <c r="A600" s="280"/>
    </row>
    <row r="601">
      <c r="A601" s="280"/>
    </row>
    <row r="602">
      <c r="A602" s="280"/>
    </row>
    <row r="603">
      <c r="A603" s="280"/>
    </row>
    <row r="604">
      <c r="A604" s="280"/>
    </row>
    <row r="605">
      <c r="A605" s="280"/>
    </row>
    <row r="606">
      <c r="A606" s="280"/>
    </row>
    <row r="607">
      <c r="A607" s="280"/>
    </row>
    <row r="608">
      <c r="A608" s="280"/>
    </row>
    <row r="609">
      <c r="A609" s="280"/>
    </row>
    <row r="610">
      <c r="A610" s="280"/>
    </row>
    <row r="611">
      <c r="A611" s="280"/>
    </row>
    <row r="612">
      <c r="A612" s="280"/>
    </row>
    <row r="613">
      <c r="A613" s="280"/>
    </row>
    <row r="614">
      <c r="A614" s="280"/>
    </row>
    <row r="615">
      <c r="A615" s="280"/>
    </row>
    <row r="616">
      <c r="A616" s="280"/>
    </row>
    <row r="617">
      <c r="A617" s="280"/>
    </row>
    <row r="618">
      <c r="A618" s="280"/>
    </row>
    <row r="619">
      <c r="A619" s="280"/>
    </row>
    <row r="620">
      <c r="A620" s="280"/>
    </row>
    <row r="621">
      <c r="A621" s="280"/>
    </row>
    <row r="622">
      <c r="A622" s="280"/>
    </row>
    <row r="623">
      <c r="A623" s="280"/>
    </row>
    <row r="624">
      <c r="A624" s="280"/>
    </row>
    <row r="625">
      <c r="A625" s="280"/>
    </row>
    <row r="626">
      <c r="A626" s="280"/>
    </row>
    <row r="627">
      <c r="A627" s="280"/>
    </row>
    <row r="628">
      <c r="A628" s="280"/>
    </row>
    <row r="629">
      <c r="A629" s="280"/>
    </row>
    <row r="630">
      <c r="A630" s="280"/>
    </row>
    <row r="631">
      <c r="A631" s="280"/>
    </row>
    <row r="632">
      <c r="A632" s="280"/>
    </row>
    <row r="633">
      <c r="A633" s="280"/>
    </row>
    <row r="634">
      <c r="A634" s="280"/>
    </row>
    <row r="635">
      <c r="A635" s="280"/>
    </row>
    <row r="636">
      <c r="A636" s="280"/>
    </row>
    <row r="637">
      <c r="A637" s="280"/>
    </row>
    <row r="638">
      <c r="A638" s="280"/>
    </row>
    <row r="639">
      <c r="A639" s="280"/>
    </row>
    <row r="640">
      <c r="A640" s="280"/>
    </row>
    <row r="641">
      <c r="A641" s="280"/>
    </row>
    <row r="642">
      <c r="A642" s="280"/>
    </row>
    <row r="643">
      <c r="A643" s="280"/>
    </row>
    <row r="644">
      <c r="A644" s="280"/>
    </row>
    <row r="645">
      <c r="A645" s="280"/>
    </row>
    <row r="646">
      <c r="A646" s="280"/>
    </row>
    <row r="647">
      <c r="A647" s="280"/>
    </row>
    <row r="648">
      <c r="A648" s="280"/>
    </row>
    <row r="649">
      <c r="A649" s="280"/>
    </row>
    <row r="650">
      <c r="A650" s="280"/>
    </row>
    <row r="651">
      <c r="A651" s="280"/>
    </row>
    <row r="652">
      <c r="A652" s="280"/>
    </row>
    <row r="653">
      <c r="A653" s="280"/>
    </row>
    <row r="654">
      <c r="A654" s="280"/>
    </row>
    <row r="655">
      <c r="A655" s="280"/>
    </row>
    <row r="656">
      <c r="A656" s="280"/>
    </row>
    <row r="657">
      <c r="A657" s="280"/>
    </row>
    <row r="658">
      <c r="A658" s="280"/>
    </row>
    <row r="659">
      <c r="A659" s="280"/>
    </row>
    <row r="660">
      <c r="A660" s="280"/>
    </row>
    <row r="661">
      <c r="A661" s="280"/>
    </row>
    <row r="662">
      <c r="A662" s="280"/>
    </row>
    <row r="663">
      <c r="A663" s="280"/>
    </row>
    <row r="664">
      <c r="A664" s="280"/>
    </row>
    <row r="665">
      <c r="A665" s="280"/>
    </row>
    <row r="666">
      <c r="A666" s="280"/>
    </row>
    <row r="667">
      <c r="A667" s="280"/>
    </row>
    <row r="668">
      <c r="A668" s="280"/>
    </row>
    <row r="669">
      <c r="A669" s="280"/>
    </row>
    <row r="670">
      <c r="A670" s="280"/>
    </row>
    <row r="671">
      <c r="A671" s="280"/>
    </row>
    <row r="672">
      <c r="A672" s="280"/>
    </row>
    <row r="673">
      <c r="A673" s="280"/>
    </row>
    <row r="674">
      <c r="A674" s="280"/>
    </row>
    <row r="675">
      <c r="A675" s="280"/>
    </row>
    <row r="676">
      <c r="A676" s="280"/>
    </row>
    <row r="677">
      <c r="A677" s="280"/>
    </row>
    <row r="678">
      <c r="A678" s="280"/>
    </row>
    <row r="679">
      <c r="A679" s="280"/>
    </row>
    <row r="680">
      <c r="A680" s="280"/>
    </row>
    <row r="681">
      <c r="A681" s="280"/>
    </row>
    <row r="682">
      <c r="A682" s="280"/>
    </row>
    <row r="683">
      <c r="A683" s="280"/>
    </row>
    <row r="684">
      <c r="A684" s="280"/>
    </row>
    <row r="685">
      <c r="A685" s="280"/>
    </row>
    <row r="686">
      <c r="A686" s="280"/>
    </row>
    <row r="687">
      <c r="A687" s="280"/>
    </row>
    <row r="688">
      <c r="A688" s="280"/>
    </row>
    <row r="689">
      <c r="A689" s="280"/>
    </row>
    <row r="690">
      <c r="A690" s="280"/>
    </row>
    <row r="691">
      <c r="A691" s="280"/>
    </row>
    <row r="692">
      <c r="A692" s="280"/>
    </row>
    <row r="693">
      <c r="A693" s="280"/>
    </row>
    <row r="694">
      <c r="A694" s="280"/>
    </row>
    <row r="695">
      <c r="A695" s="280"/>
    </row>
    <row r="696">
      <c r="A696" s="280"/>
    </row>
    <row r="697">
      <c r="A697" s="280"/>
    </row>
    <row r="698">
      <c r="A698" s="280"/>
    </row>
    <row r="699">
      <c r="A699" s="280"/>
    </row>
    <row r="700">
      <c r="A700" s="280"/>
    </row>
    <row r="701">
      <c r="A701" s="280"/>
    </row>
    <row r="702">
      <c r="A702" s="280"/>
    </row>
    <row r="703">
      <c r="A703" s="280"/>
    </row>
    <row r="704">
      <c r="A704" s="280"/>
    </row>
    <row r="705">
      <c r="A705" s="280"/>
    </row>
    <row r="706">
      <c r="A706" s="280"/>
    </row>
    <row r="707">
      <c r="A707" s="280"/>
    </row>
    <row r="708">
      <c r="A708" s="280"/>
    </row>
    <row r="709">
      <c r="A709" s="280"/>
    </row>
    <row r="710">
      <c r="A710" s="280"/>
    </row>
    <row r="711">
      <c r="A711" s="280"/>
    </row>
    <row r="712">
      <c r="A712" s="280"/>
    </row>
    <row r="713">
      <c r="A713" s="280"/>
    </row>
    <row r="714">
      <c r="A714" s="280"/>
    </row>
    <row r="715">
      <c r="A715" s="280"/>
    </row>
    <row r="716">
      <c r="A716" s="280"/>
    </row>
    <row r="717">
      <c r="A717" s="280"/>
    </row>
    <row r="718">
      <c r="A718" s="280"/>
    </row>
    <row r="719">
      <c r="A719" s="280"/>
    </row>
    <row r="720">
      <c r="A720" s="280"/>
    </row>
    <row r="721">
      <c r="A721" s="280"/>
    </row>
    <row r="722">
      <c r="A722" s="280"/>
    </row>
    <row r="723">
      <c r="A723" s="280"/>
    </row>
    <row r="724">
      <c r="A724" s="280"/>
    </row>
    <row r="725">
      <c r="A725" s="280"/>
    </row>
    <row r="726">
      <c r="A726" s="280"/>
    </row>
    <row r="727">
      <c r="A727" s="280"/>
    </row>
    <row r="728">
      <c r="A728" s="280"/>
    </row>
    <row r="729">
      <c r="A729" s="280"/>
    </row>
    <row r="730">
      <c r="A730" s="280"/>
    </row>
    <row r="731">
      <c r="A731" s="280"/>
    </row>
    <row r="732">
      <c r="A732" s="280"/>
    </row>
    <row r="733">
      <c r="A733" s="280"/>
    </row>
    <row r="734">
      <c r="A734" s="280"/>
    </row>
    <row r="735">
      <c r="A735" s="280"/>
    </row>
    <row r="736">
      <c r="A736" s="280"/>
    </row>
    <row r="737">
      <c r="A737" s="280"/>
    </row>
    <row r="738">
      <c r="A738" s="280"/>
    </row>
    <row r="739">
      <c r="A739" s="280"/>
    </row>
    <row r="740">
      <c r="A740" s="280"/>
    </row>
    <row r="741">
      <c r="A741" s="280"/>
    </row>
    <row r="742">
      <c r="A742" s="280"/>
    </row>
    <row r="743">
      <c r="A743" s="280"/>
    </row>
    <row r="744">
      <c r="A744" s="280"/>
    </row>
    <row r="745">
      <c r="A745" s="280"/>
    </row>
    <row r="746">
      <c r="A746" s="280"/>
    </row>
    <row r="747">
      <c r="A747" s="280"/>
    </row>
    <row r="748">
      <c r="A748" s="280"/>
    </row>
    <row r="749">
      <c r="A749" s="280"/>
    </row>
    <row r="750">
      <c r="A750" s="280"/>
    </row>
    <row r="751">
      <c r="A751" s="280"/>
    </row>
    <row r="752">
      <c r="A752" s="280"/>
    </row>
    <row r="753">
      <c r="A753" s="280"/>
    </row>
    <row r="754">
      <c r="A754" s="280"/>
    </row>
    <row r="755">
      <c r="A755" s="280"/>
    </row>
    <row r="756">
      <c r="A756" s="280"/>
    </row>
    <row r="757">
      <c r="A757" s="280"/>
    </row>
    <row r="758">
      <c r="A758" s="280"/>
    </row>
    <row r="759">
      <c r="A759" s="280"/>
    </row>
    <row r="760">
      <c r="A760" s="280"/>
    </row>
    <row r="761">
      <c r="A761" s="280"/>
    </row>
    <row r="762">
      <c r="A762" s="280"/>
    </row>
    <row r="763">
      <c r="A763" s="280"/>
    </row>
    <row r="764">
      <c r="A764" s="280"/>
    </row>
    <row r="765">
      <c r="A765" s="280"/>
    </row>
    <row r="766">
      <c r="A766" s="280"/>
    </row>
    <row r="767">
      <c r="A767" s="280"/>
    </row>
    <row r="768">
      <c r="A768" s="280"/>
    </row>
    <row r="769">
      <c r="A769" s="280"/>
    </row>
    <row r="770">
      <c r="A770" s="280"/>
    </row>
    <row r="771">
      <c r="A771" s="280"/>
    </row>
    <row r="772">
      <c r="A772" s="280"/>
    </row>
    <row r="773">
      <c r="A773" s="280"/>
    </row>
    <row r="774">
      <c r="A774" s="280"/>
    </row>
    <row r="775">
      <c r="A775" s="280"/>
    </row>
    <row r="776">
      <c r="A776" s="280"/>
    </row>
    <row r="777">
      <c r="A777" s="280"/>
    </row>
    <row r="778">
      <c r="A778" s="280"/>
    </row>
    <row r="779">
      <c r="A779" s="280"/>
    </row>
    <row r="780">
      <c r="A780" s="280"/>
    </row>
    <row r="781">
      <c r="A781" s="280"/>
    </row>
    <row r="782">
      <c r="A782" s="280"/>
    </row>
    <row r="783">
      <c r="A783" s="280"/>
    </row>
    <row r="784">
      <c r="A784" s="280"/>
    </row>
    <row r="785">
      <c r="A785" s="280"/>
    </row>
    <row r="786">
      <c r="A786" s="280"/>
    </row>
    <row r="787">
      <c r="A787" s="280"/>
    </row>
    <row r="788">
      <c r="A788" s="280"/>
    </row>
    <row r="789">
      <c r="A789" s="280"/>
    </row>
    <row r="790">
      <c r="A790" s="280"/>
    </row>
    <row r="791">
      <c r="A791" s="280"/>
    </row>
    <row r="792">
      <c r="A792" s="280"/>
    </row>
    <row r="793">
      <c r="A793" s="280"/>
    </row>
    <row r="794">
      <c r="A794" s="280"/>
    </row>
    <row r="795">
      <c r="A795" s="280"/>
    </row>
    <row r="796">
      <c r="A796" s="280"/>
    </row>
    <row r="797">
      <c r="A797" s="280"/>
    </row>
    <row r="798">
      <c r="A798" s="280"/>
    </row>
    <row r="799">
      <c r="A799" s="280"/>
    </row>
    <row r="800">
      <c r="A800" s="280"/>
    </row>
    <row r="801">
      <c r="A801" s="280"/>
    </row>
    <row r="802">
      <c r="A802" s="280"/>
    </row>
    <row r="803">
      <c r="A803" s="280"/>
    </row>
    <row r="804">
      <c r="A804" s="280"/>
    </row>
    <row r="805">
      <c r="A805" s="280"/>
    </row>
    <row r="806">
      <c r="A806" s="280"/>
    </row>
    <row r="807">
      <c r="A807" s="280"/>
    </row>
    <row r="808">
      <c r="A808" s="280"/>
    </row>
    <row r="809">
      <c r="A809" s="280"/>
    </row>
    <row r="810">
      <c r="A810" s="280"/>
    </row>
    <row r="811">
      <c r="A811" s="280"/>
    </row>
    <row r="812">
      <c r="A812" s="280"/>
    </row>
    <row r="813">
      <c r="A813" s="280"/>
    </row>
    <row r="814">
      <c r="A814" s="280"/>
    </row>
    <row r="815">
      <c r="A815" s="280"/>
    </row>
    <row r="816">
      <c r="A816" s="280"/>
    </row>
    <row r="817">
      <c r="A817" s="280"/>
    </row>
    <row r="818">
      <c r="A818" s="280"/>
    </row>
    <row r="819">
      <c r="A819" s="280"/>
    </row>
    <row r="820">
      <c r="A820" s="280"/>
    </row>
    <row r="821">
      <c r="A821" s="280"/>
    </row>
    <row r="822">
      <c r="A822" s="280"/>
    </row>
    <row r="823">
      <c r="A823" s="280"/>
    </row>
    <row r="824">
      <c r="A824" s="280"/>
    </row>
    <row r="825">
      <c r="A825" s="280"/>
    </row>
    <row r="826">
      <c r="A826" s="280"/>
    </row>
    <row r="827">
      <c r="A827" s="280"/>
    </row>
    <row r="828">
      <c r="A828" s="280"/>
    </row>
    <row r="829">
      <c r="A829" s="280"/>
    </row>
    <row r="830">
      <c r="A830" s="280"/>
    </row>
    <row r="831">
      <c r="A831" s="280"/>
    </row>
    <row r="832">
      <c r="A832" s="280"/>
    </row>
    <row r="833">
      <c r="A833" s="280"/>
    </row>
    <row r="834">
      <c r="A834" s="280"/>
    </row>
    <row r="835">
      <c r="A835" s="280"/>
    </row>
    <row r="836">
      <c r="A836" s="280"/>
    </row>
    <row r="837">
      <c r="A837" s="280"/>
    </row>
    <row r="838">
      <c r="A838" s="280"/>
    </row>
    <row r="839">
      <c r="A839" s="280"/>
    </row>
    <row r="840">
      <c r="A840" s="280"/>
    </row>
    <row r="841">
      <c r="A841" s="280"/>
    </row>
    <row r="842">
      <c r="A842" s="280"/>
    </row>
    <row r="843">
      <c r="A843" s="280"/>
    </row>
    <row r="844">
      <c r="A844" s="280"/>
    </row>
    <row r="845">
      <c r="A845" s="280"/>
    </row>
    <row r="846">
      <c r="A846" s="280"/>
    </row>
    <row r="847">
      <c r="A847" s="280"/>
    </row>
    <row r="848">
      <c r="A848" s="280"/>
    </row>
    <row r="849">
      <c r="A849" s="280"/>
    </row>
    <row r="850">
      <c r="A850" s="280"/>
    </row>
    <row r="851">
      <c r="A851" s="280"/>
    </row>
    <row r="852">
      <c r="A852" s="280"/>
    </row>
    <row r="853">
      <c r="A853" s="280"/>
    </row>
    <row r="854">
      <c r="A854" s="280"/>
    </row>
    <row r="855">
      <c r="A855" s="280"/>
    </row>
    <row r="856">
      <c r="A856" s="280"/>
    </row>
    <row r="857">
      <c r="A857" s="280"/>
    </row>
    <row r="858">
      <c r="A858" s="280"/>
    </row>
    <row r="859">
      <c r="A859" s="280"/>
    </row>
    <row r="860">
      <c r="A860" s="280"/>
    </row>
    <row r="861">
      <c r="A861" s="280"/>
    </row>
    <row r="862">
      <c r="A862" s="280"/>
    </row>
    <row r="863">
      <c r="A863" s="280"/>
    </row>
    <row r="864">
      <c r="A864" s="280"/>
    </row>
    <row r="865">
      <c r="A865" s="280"/>
    </row>
    <row r="866">
      <c r="A866" s="280"/>
    </row>
    <row r="867">
      <c r="A867" s="280"/>
    </row>
    <row r="868">
      <c r="A868" s="280"/>
    </row>
    <row r="869">
      <c r="A869" s="280"/>
    </row>
    <row r="870">
      <c r="A870" s="280"/>
    </row>
    <row r="871">
      <c r="A871" s="280"/>
    </row>
    <row r="872">
      <c r="A872" s="280"/>
    </row>
    <row r="873">
      <c r="A873" s="280"/>
    </row>
    <row r="874">
      <c r="A874" s="280"/>
    </row>
    <row r="875">
      <c r="A875" s="280"/>
    </row>
    <row r="876">
      <c r="A876" s="280"/>
    </row>
    <row r="877">
      <c r="A877" s="280"/>
    </row>
    <row r="878">
      <c r="A878" s="280"/>
    </row>
    <row r="879">
      <c r="A879" s="280"/>
    </row>
    <row r="880">
      <c r="A880" s="280"/>
    </row>
    <row r="881">
      <c r="A881" s="280"/>
    </row>
    <row r="882">
      <c r="A882" s="280"/>
    </row>
    <row r="883">
      <c r="A883" s="280"/>
    </row>
    <row r="884">
      <c r="A884" s="280"/>
    </row>
    <row r="885">
      <c r="A885" s="280"/>
    </row>
    <row r="886">
      <c r="A886" s="280"/>
    </row>
    <row r="887">
      <c r="A887" s="280"/>
    </row>
    <row r="888">
      <c r="A888" s="280"/>
    </row>
    <row r="889">
      <c r="A889" s="280"/>
    </row>
    <row r="890">
      <c r="A890" s="280"/>
    </row>
    <row r="891">
      <c r="A891" s="280"/>
    </row>
    <row r="892">
      <c r="A892" s="280"/>
    </row>
    <row r="893">
      <c r="A893" s="280"/>
    </row>
    <row r="894">
      <c r="A894" s="280"/>
    </row>
    <row r="895">
      <c r="A895" s="280"/>
    </row>
    <row r="896">
      <c r="A896" s="280"/>
    </row>
    <row r="897">
      <c r="A897" s="280"/>
    </row>
    <row r="898">
      <c r="A898" s="280"/>
    </row>
    <row r="899">
      <c r="A899" s="280"/>
    </row>
    <row r="900">
      <c r="A900" s="280"/>
    </row>
    <row r="901">
      <c r="A901" s="280"/>
    </row>
    <row r="902">
      <c r="A902" s="280"/>
    </row>
    <row r="903">
      <c r="A903" s="280"/>
    </row>
    <row r="904">
      <c r="A904" s="280"/>
    </row>
    <row r="905">
      <c r="A905" s="280"/>
    </row>
    <row r="906">
      <c r="A906" s="280"/>
    </row>
    <row r="907">
      <c r="A907" s="280"/>
    </row>
    <row r="908">
      <c r="A908" s="280"/>
    </row>
    <row r="909">
      <c r="A909" s="280"/>
    </row>
    <row r="910">
      <c r="A910" s="280"/>
    </row>
    <row r="911">
      <c r="A911" s="280"/>
    </row>
    <row r="912">
      <c r="A912" s="280"/>
    </row>
    <row r="913">
      <c r="A913" s="280"/>
    </row>
    <row r="914">
      <c r="A914" s="280"/>
    </row>
    <row r="915">
      <c r="A915" s="280"/>
    </row>
    <row r="916">
      <c r="A916" s="280"/>
    </row>
    <row r="917">
      <c r="A917" s="280"/>
    </row>
    <row r="918">
      <c r="A918" s="280"/>
    </row>
    <row r="919">
      <c r="A919" s="280"/>
    </row>
    <row r="920">
      <c r="A920" s="280"/>
    </row>
    <row r="921">
      <c r="A921" s="280"/>
    </row>
    <row r="922">
      <c r="A922" s="280"/>
    </row>
    <row r="923">
      <c r="A923" s="280"/>
    </row>
    <row r="924">
      <c r="A924" s="280"/>
    </row>
    <row r="925">
      <c r="A925" s="280"/>
    </row>
    <row r="926">
      <c r="A926" s="280"/>
    </row>
    <row r="927">
      <c r="A927" s="280"/>
    </row>
    <row r="928">
      <c r="A928" s="280"/>
    </row>
    <row r="929">
      <c r="A929" s="280"/>
    </row>
    <row r="930">
      <c r="A930" s="280"/>
    </row>
    <row r="931">
      <c r="A931" s="280"/>
    </row>
    <row r="932">
      <c r="A932" s="280"/>
    </row>
    <row r="933">
      <c r="A933" s="280"/>
    </row>
    <row r="934">
      <c r="A934" s="280"/>
    </row>
    <row r="935">
      <c r="A935" s="280"/>
    </row>
    <row r="936">
      <c r="A936" s="280"/>
    </row>
    <row r="937">
      <c r="A937" s="280"/>
    </row>
    <row r="938">
      <c r="A938" s="280"/>
    </row>
    <row r="939">
      <c r="A939" s="280"/>
    </row>
    <row r="940">
      <c r="A940" s="280"/>
    </row>
    <row r="941">
      <c r="A941" s="280"/>
    </row>
    <row r="942">
      <c r="A942" s="280"/>
    </row>
    <row r="943">
      <c r="A943" s="280"/>
    </row>
    <row r="944">
      <c r="A944" s="280"/>
    </row>
    <row r="945">
      <c r="A945" s="280"/>
    </row>
    <row r="946">
      <c r="A946" s="280"/>
    </row>
    <row r="947">
      <c r="A947" s="280"/>
    </row>
    <row r="948">
      <c r="A948" s="280"/>
    </row>
    <row r="949">
      <c r="A949" s="280"/>
    </row>
    <row r="950">
      <c r="A950" s="280"/>
    </row>
    <row r="951">
      <c r="A951" s="280"/>
    </row>
    <row r="952">
      <c r="A952" s="280"/>
    </row>
    <row r="953">
      <c r="A953" s="280"/>
    </row>
    <row r="954">
      <c r="A954" s="280"/>
    </row>
    <row r="955">
      <c r="A955" s="280"/>
    </row>
    <row r="956">
      <c r="A956" s="280"/>
    </row>
    <row r="957">
      <c r="A957" s="280"/>
    </row>
    <row r="958">
      <c r="A958" s="280"/>
    </row>
    <row r="959">
      <c r="A959" s="280"/>
    </row>
    <row r="960">
      <c r="A960" s="280"/>
    </row>
    <row r="961">
      <c r="A961" s="280"/>
    </row>
    <row r="962">
      <c r="A962" s="280"/>
    </row>
    <row r="963">
      <c r="A963" s="280"/>
    </row>
    <row r="964">
      <c r="A964" s="280"/>
    </row>
    <row r="965">
      <c r="A965" s="280"/>
    </row>
    <row r="966">
      <c r="A966" s="280"/>
    </row>
    <row r="967">
      <c r="A967" s="280"/>
    </row>
    <row r="968">
      <c r="A968" s="280"/>
    </row>
    <row r="969">
      <c r="A969" s="280"/>
    </row>
    <row r="970">
      <c r="A970" s="280"/>
    </row>
    <row r="971">
      <c r="A971" s="280"/>
    </row>
    <row r="972">
      <c r="A972" s="280"/>
    </row>
    <row r="973">
      <c r="A973" s="280"/>
    </row>
    <row r="974">
      <c r="A974" s="280"/>
    </row>
    <row r="975">
      <c r="A975" s="280"/>
    </row>
    <row r="976">
      <c r="A976" s="280"/>
    </row>
    <row r="977">
      <c r="A977" s="280"/>
    </row>
    <row r="978">
      <c r="A978" s="280"/>
    </row>
    <row r="979">
      <c r="A979" s="280"/>
    </row>
    <row r="980">
      <c r="A980" s="28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2.0"/>
    <col customWidth="1" min="2" max="2" width="7.43"/>
    <col customWidth="1" min="3" max="3" width="6.71"/>
    <col customWidth="1" min="4" max="4" width="5.14"/>
    <col customWidth="1" min="5" max="5" width="7.57"/>
    <col customWidth="1" min="6" max="8" width="9.86"/>
    <col customWidth="1" min="29" max="29" width="15.71"/>
    <col customWidth="1" min="63" max="63" width="8.86"/>
    <col hidden="1" min="72" max="83" width="14.43"/>
  </cols>
  <sheetData>
    <row r="1">
      <c r="A1" s="281" t="s">
        <v>0</v>
      </c>
      <c r="B1" s="282" t="s">
        <v>249</v>
      </c>
      <c r="C1" s="283" t="s">
        <v>174</v>
      </c>
      <c r="D1" s="28" t="s">
        <v>250</v>
      </c>
      <c r="E1" s="284" t="s">
        <v>251</v>
      </c>
      <c r="F1" s="284" t="s">
        <v>252</v>
      </c>
      <c r="G1" s="284" t="s">
        <v>5</v>
      </c>
      <c r="H1" s="284" t="s">
        <v>2</v>
      </c>
      <c r="I1" s="285">
        <v>43466.0</v>
      </c>
      <c r="J1" s="285">
        <v>43498.0</v>
      </c>
      <c r="K1" s="285">
        <v>43527.0</v>
      </c>
      <c r="L1" s="285">
        <v>43559.0</v>
      </c>
      <c r="M1" s="285">
        <v>43590.0</v>
      </c>
      <c r="N1" s="285">
        <v>43617.0</v>
      </c>
      <c r="O1" s="286">
        <v>43647.0</v>
      </c>
      <c r="P1" s="286">
        <v>43678.0</v>
      </c>
      <c r="Q1" s="286">
        <v>43709.0</v>
      </c>
      <c r="R1" s="286">
        <v>43739.0</v>
      </c>
      <c r="S1" s="286">
        <v>43770.0</v>
      </c>
      <c r="T1" s="286">
        <v>43800.0</v>
      </c>
      <c r="U1" s="287">
        <v>43831.0</v>
      </c>
      <c r="V1" s="287">
        <v>43862.0</v>
      </c>
      <c r="W1" s="288">
        <v>43891.0</v>
      </c>
      <c r="X1" s="287">
        <v>43922.0</v>
      </c>
      <c r="Y1" s="287">
        <v>43952.0</v>
      </c>
      <c r="Z1" s="287">
        <v>43983.0</v>
      </c>
      <c r="AA1" s="289">
        <v>44014.0</v>
      </c>
      <c r="AB1" s="289">
        <v>44046.0</v>
      </c>
      <c r="AC1" s="289">
        <v>44078.0</v>
      </c>
      <c r="AD1" s="289">
        <v>44109.0</v>
      </c>
      <c r="AE1" s="289">
        <v>44141.0</v>
      </c>
      <c r="AF1" s="289">
        <v>44172.0</v>
      </c>
      <c r="AG1" s="290">
        <v>44197.0</v>
      </c>
      <c r="AH1" s="290">
        <v>44228.0</v>
      </c>
      <c r="AI1" s="290">
        <v>44256.0</v>
      </c>
      <c r="AJ1" s="290">
        <v>44287.0</v>
      </c>
      <c r="AK1" s="290">
        <v>44317.0</v>
      </c>
      <c r="AL1" s="290">
        <v>44348.0</v>
      </c>
      <c r="AM1" s="290">
        <v>44378.0</v>
      </c>
      <c r="AN1" s="290">
        <v>44409.0</v>
      </c>
      <c r="AO1" s="290">
        <v>44440.0</v>
      </c>
      <c r="AP1" s="290">
        <v>44470.0</v>
      </c>
      <c r="AQ1" s="290">
        <v>44501.0</v>
      </c>
      <c r="AR1" s="290">
        <v>44531.0</v>
      </c>
      <c r="AS1" s="291">
        <v>44562.0</v>
      </c>
      <c r="AT1" s="291">
        <v>44593.0</v>
      </c>
      <c r="AU1" s="291">
        <v>44621.0</v>
      </c>
      <c r="AV1" s="291">
        <v>44652.0</v>
      </c>
      <c r="AW1" s="291">
        <v>44682.0</v>
      </c>
      <c r="AX1" s="291">
        <v>44713.0</v>
      </c>
      <c r="AY1" s="291">
        <v>44743.0</v>
      </c>
      <c r="AZ1" s="291">
        <v>44774.0</v>
      </c>
      <c r="BA1" s="291">
        <v>44805.0</v>
      </c>
      <c r="BB1" s="291">
        <v>44835.0</v>
      </c>
      <c r="BC1" s="291">
        <v>44866.0</v>
      </c>
      <c r="BD1" s="291">
        <v>44897.0</v>
      </c>
      <c r="BE1" s="292">
        <v>44927.0</v>
      </c>
      <c r="BF1" s="293">
        <v>44958.0</v>
      </c>
      <c r="BG1" s="292">
        <v>44986.0</v>
      </c>
      <c r="BH1" s="292">
        <v>45017.0</v>
      </c>
      <c r="BI1" s="292">
        <v>45047.0</v>
      </c>
      <c r="BJ1" s="292">
        <v>45078.0</v>
      </c>
      <c r="BK1" s="292">
        <v>45108.0</v>
      </c>
      <c r="BL1" s="292">
        <v>45139.0</v>
      </c>
      <c r="BM1" s="292">
        <v>45170.0</v>
      </c>
      <c r="BN1" s="292">
        <v>45200.0</v>
      </c>
      <c r="BO1" s="292">
        <v>45231.0</v>
      </c>
      <c r="BP1" s="292">
        <v>45261.0</v>
      </c>
      <c r="BQ1" s="41" t="s">
        <v>253</v>
      </c>
      <c r="BR1" s="41"/>
      <c r="BS1" s="41"/>
      <c r="BT1" s="294" t="s">
        <v>254</v>
      </c>
      <c r="BU1" s="294" t="s">
        <v>255</v>
      </c>
      <c r="BV1" s="294" t="s">
        <v>256</v>
      </c>
      <c r="BW1" s="294" t="s">
        <v>257</v>
      </c>
      <c r="BX1" s="294" t="s">
        <v>258</v>
      </c>
      <c r="BY1" s="294" t="s">
        <v>259</v>
      </c>
      <c r="BZ1" s="294" t="s">
        <v>260</v>
      </c>
      <c r="CA1" s="294" t="s">
        <v>261</v>
      </c>
      <c r="CB1" s="294" t="s">
        <v>262</v>
      </c>
      <c r="CC1" s="294" t="s">
        <v>263</v>
      </c>
      <c r="CD1" s="294" t="s">
        <v>264</v>
      </c>
      <c r="CE1" s="294" t="s">
        <v>265</v>
      </c>
    </row>
    <row r="2">
      <c r="A2" s="295" t="s">
        <v>266</v>
      </c>
      <c r="B2" s="296">
        <v>1.0</v>
      </c>
      <c r="C2" s="297" t="s">
        <v>267</v>
      </c>
      <c r="D2" s="28">
        <v>5.0</v>
      </c>
      <c r="E2" s="284">
        <v>12.0</v>
      </c>
      <c r="F2" s="284">
        <v>268.0</v>
      </c>
      <c r="G2" s="284">
        <v>10.0</v>
      </c>
      <c r="H2" s="284" t="s">
        <v>268</v>
      </c>
      <c r="I2" s="298">
        <v>0.0</v>
      </c>
      <c r="J2" s="298">
        <v>0.0</v>
      </c>
      <c r="K2" s="298">
        <v>0.0</v>
      </c>
      <c r="L2" s="298">
        <v>0.0</v>
      </c>
      <c r="M2" s="298">
        <v>0.0</v>
      </c>
      <c r="N2" s="298">
        <v>0.0</v>
      </c>
      <c r="O2" s="298">
        <v>0.0</v>
      </c>
      <c r="P2" s="298">
        <v>0.0</v>
      </c>
      <c r="Q2" s="298">
        <v>0.0</v>
      </c>
      <c r="R2" s="298">
        <v>0.0</v>
      </c>
      <c r="S2" s="298">
        <v>0.0</v>
      </c>
      <c r="T2" s="298">
        <v>0.0</v>
      </c>
      <c r="U2" s="299">
        <v>0.0</v>
      </c>
      <c r="V2" s="299">
        <v>0.0</v>
      </c>
      <c r="W2" s="299">
        <v>0.0</v>
      </c>
      <c r="X2" s="299">
        <v>0.0</v>
      </c>
      <c r="Y2" s="299">
        <v>0.0</v>
      </c>
      <c r="Z2" s="299">
        <v>0.0</v>
      </c>
      <c r="AA2" s="299">
        <v>0.0</v>
      </c>
      <c r="AB2" s="299">
        <v>0.0</v>
      </c>
      <c r="AC2" s="299">
        <v>0.0</v>
      </c>
      <c r="AD2" s="299">
        <v>0.0</v>
      </c>
      <c r="AE2" s="299">
        <v>0.0</v>
      </c>
      <c r="AF2" s="299">
        <v>0.0</v>
      </c>
      <c r="AG2" s="300">
        <v>0.0</v>
      </c>
      <c r="AH2" s="300">
        <v>0.0</v>
      </c>
      <c r="AI2" s="300">
        <v>0.0</v>
      </c>
      <c r="AJ2" s="300">
        <v>0.0</v>
      </c>
      <c r="AK2" s="300">
        <v>0.0</v>
      </c>
      <c r="AL2" s="300">
        <v>0.0</v>
      </c>
      <c r="AM2" s="300">
        <v>0.0</v>
      </c>
      <c r="AN2" s="300">
        <v>0.0</v>
      </c>
      <c r="AO2" s="300">
        <v>0.0</v>
      </c>
      <c r="AP2" s="300">
        <v>0.0</v>
      </c>
      <c r="AQ2" s="300">
        <v>0.0</v>
      </c>
      <c r="AR2" s="300">
        <v>0.0</v>
      </c>
      <c r="AS2" s="301">
        <v>540.0</v>
      </c>
      <c r="AT2" s="301">
        <v>70.0</v>
      </c>
      <c r="AU2" s="301">
        <v>383.0</v>
      </c>
      <c r="AV2" s="301">
        <v>205.0</v>
      </c>
      <c r="AW2" s="301">
        <v>337.0</v>
      </c>
      <c r="AX2" s="301">
        <v>115.0</v>
      </c>
      <c r="AY2" s="302">
        <v>0.0</v>
      </c>
      <c r="AZ2" s="302">
        <v>0.0</v>
      </c>
      <c r="BA2" s="302">
        <v>254.0</v>
      </c>
      <c r="BB2" s="302">
        <v>255.0</v>
      </c>
      <c r="BC2" s="302">
        <v>406.0</v>
      </c>
      <c r="BD2" s="302">
        <v>483.0</v>
      </c>
      <c r="BE2" s="28">
        <v>376.0</v>
      </c>
      <c r="BF2" s="28">
        <v>253.0</v>
      </c>
      <c r="BG2" s="28">
        <v>204.0</v>
      </c>
      <c r="BH2" s="28">
        <v>466.0</v>
      </c>
      <c r="BI2" s="28">
        <v>440.0</v>
      </c>
      <c r="BJ2" s="28">
        <v>9.0</v>
      </c>
      <c r="BK2" s="28">
        <v>238.0</v>
      </c>
      <c r="BL2" s="28">
        <v>934.0</v>
      </c>
      <c r="BM2" s="28">
        <v>0.0</v>
      </c>
      <c r="BN2" s="28">
        <v>380.0</v>
      </c>
      <c r="BO2" s="28">
        <v>77.0</v>
      </c>
      <c r="BP2" s="28">
        <v>839.0</v>
      </c>
      <c r="BQ2" s="11">
        <f t="shared" ref="BQ2:BQ31" si="2">sum(BE2:BP2)</f>
        <v>4216</v>
      </c>
      <c r="BR2" s="11"/>
      <c r="BS2" s="11"/>
      <c r="BT2" s="302">
        <f t="shared" ref="BT2:CE2" si="1">AVERAGE(I2,U2,AG2,AS2)</f>
        <v>135</v>
      </c>
      <c r="BU2" s="302">
        <f t="shared" si="1"/>
        <v>17.5</v>
      </c>
      <c r="BV2" s="302">
        <f t="shared" si="1"/>
        <v>95.75</v>
      </c>
      <c r="BW2" s="302">
        <f t="shared" si="1"/>
        <v>51.25</v>
      </c>
      <c r="BX2" s="302">
        <f t="shared" si="1"/>
        <v>84.25</v>
      </c>
      <c r="BY2" s="302">
        <f t="shared" si="1"/>
        <v>28.75</v>
      </c>
      <c r="BZ2" s="302">
        <f t="shared" si="1"/>
        <v>0</v>
      </c>
      <c r="CA2" s="302">
        <f t="shared" si="1"/>
        <v>0</v>
      </c>
      <c r="CB2" s="302">
        <f t="shared" si="1"/>
        <v>63.5</v>
      </c>
      <c r="CC2" s="302">
        <f t="shared" si="1"/>
        <v>63.75</v>
      </c>
      <c r="CD2" s="302">
        <f t="shared" si="1"/>
        <v>101.5</v>
      </c>
      <c r="CE2" s="302">
        <f t="shared" si="1"/>
        <v>120.75</v>
      </c>
    </row>
    <row r="3">
      <c r="A3" s="295" t="s">
        <v>269</v>
      </c>
      <c r="B3" s="296">
        <v>2.0</v>
      </c>
      <c r="C3" s="303" t="s">
        <v>270</v>
      </c>
      <c r="D3" s="5">
        <v>145.0</v>
      </c>
      <c r="E3" s="304">
        <v>12.0</v>
      </c>
      <c r="F3" s="284">
        <v>168.0</v>
      </c>
      <c r="G3" s="284">
        <v>8.0</v>
      </c>
      <c r="H3" s="284" t="s">
        <v>271</v>
      </c>
      <c r="I3" s="305">
        <v>3176.0</v>
      </c>
      <c r="J3" s="305">
        <v>3268.0</v>
      </c>
      <c r="K3" s="305">
        <v>3018.0</v>
      </c>
      <c r="L3" s="305">
        <v>4255.0</v>
      </c>
      <c r="M3" s="306">
        <v>2938.0</v>
      </c>
      <c r="N3" s="305">
        <v>2825.0</v>
      </c>
      <c r="O3" s="307">
        <v>2887.0</v>
      </c>
      <c r="P3" s="307">
        <v>2109.0</v>
      </c>
      <c r="Q3" s="307">
        <v>2960.0</v>
      </c>
      <c r="R3" s="307">
        <v>2987.0</v>
      </c>
      <c r="S3" s="307">
        <v>5294.0</v>
      </c>
      <c r="T3" s="307">
        <v>2001.0</v>
      </c>
      <c r="U3" s="308">
        <v>2571.0</v>
      </c>
      <c r="V3" s="308">
        <v>2385.0</v>
      </c>
      <c r="W3" s="308">
        <v>3352.0</v>
      </c>
      <c r="X3" s="308">
        <v>1079.0</v>
      </c>
      <c r="Y3" s="308">
        <v>2247.0</v>
      </c>
      <c r="Z3" s="308">
        <v>3847.0</v>
      </c>
      <c r="AA3" s="309">
        <v>658.0</v>
      </c>
      <c r="AB3" s="310">
        <v>2705.0</v>
      </c>
      <c r="AC3" s="309">
        <v>1675.0</v>
      </c>
      <c r="AD3" s="309">
        <v>168.0</v>
      </c>
      <c r="AE3" s="309">
        <v>431.0</v>
      </c>
      <c r="AF3" s="311">
        <v>3018.0</v>
      </c>
      <c r="AG3" s="300">
        <v>3359.0</v>
      </c>
      <c r="AH3" s="300">
        <v>1085.0</v>
      </c>
      <c r="AI3" s="300">
        <v>2081.0</v>
      </c>
      <c r="AJ3" s="300">
        <v>2650.0</v>
      </c>
      <c r="AK3" s="300">
        <v>2960.0</v>
      </c>
      <c r="AL3" s="300">
        <v>1760.0</v>
      </c>
      <c r="AM3" s="300">
        <v>1010.0</v>
      </c>
      <c r="AN3" s="300">
        <v>1358.0</v>
      </c>
      <c r="AO3" s="300">
        <v>2279.0</v>
      </c>
      <c r="AP3" s="300">
        <v>1666.0</v>
      </c>
      <c r="AQ3" s="300">
        <v>2676.0</v>
      </c>
      <c r="AR3" s="300">
        <v>2475.0</v>
      </c>
      <c r="AS3" s="301">
        <v>2335.0</v>
      </c>
      <c r="AT3" s="301">
        <v>1272.0</v>
      </c>
      <c r="AU3" s="301">
        <v>2083.0</v>
      </c>
      <c r="AV3" s="301">
        <v>1626.0</v>
      </c>
      <c r="AW3" s="301">
        <v>1961.0</v>
      </c>
      <c r="AX3" s="301">
        <v>2439.0</v>
      </c>
      <c r="AY3" s="302">
        <v>2049.0</v>
      </c>
      <c r="AZ3" s="302">
        <v>1418.0</v>
      </c>
      <c r="BA3" s="302">
        <v>683.0</v>
      </c>
      <c r="BB3" s="302">
        <v>1871.0</v>
      </c>
      <c r="BC3" s="302">
        <v>1858.0</v>
      </c>
      <c r="BD3" s="302">
        <v>2102.0</v>
      </c>
      <c r="BE3" s="28">
        <v>2304.0</v>
      </c>
      <c r="BF3" s="28">
        <v>2213.0</v>
      </c>
      <c r="BG3" s="28">
        <v>3850.0</v>
      </c>
      <c r="BH3" s="28">
        <v>1260.0</v>
      </c>
      <c r="BI3" s="28">
        <v>2290.0</v>
      </c>
      <c r="BJ3" s="28">
        <v>2117.0</v>
      </c>
      <c r="BK3" s="28">
        <v>2420.0</v>
      </c>
      <c r="BL3" s="28">
        <v>2848.0</v>
      </c>
      <c r="BM3" s="28">
        <v>3018.0</v>
      </c>
      <c r="BN3" s="28">
        <v>2557.0</v>
      </c>
      <c r="BO3" s="28">
        <v>1967.0</v>
      </c>
      <c r="BP3" s="28">
        <v>3511.0</v>
      </c>
      <c r="BQ3" s="11">
        <f t="shared" si="2"/>
        <v>30355</v>
      </c>
      <c r="BR3" s="11"/>
      <c r="BS3" s="11"/>
      <c r="BT3" s="302">
        <f t="shared" ref="BT3:CE3" si="3">AVERAGE(I3,U3,AG3,AS3)</f>
        <v>2860.25</v>
      </c>
      <c r="BU3" s="302">
        <f t="shared" si="3"/>
        <v>2002.5</v>
      </c>
      <c r="BV3" s="302">
        <f t="shared" si="3"/>
        <v>2633.5</v>
      </c>
      <c r="BW3" s="302">
        <f t="shared" si="3"/>
        <v>2402.5</v>
      </c>
      <c r="BX3" s="302">
        <f t="shared" si="3"/>
        <v>2526.5</v>
      </c>
      <c r="BY3" s="302">
        <f t="shared" si="3"/>
        <v>2717.75</v>
      </c>
      <c r="BZ3" s="302">
        <f t="shared" si="3"/>
        <v>1651</v>
      </c>
      <c r="CA3" s="302">
        <f t="shared" si="3"/>
        <v>1897.5</v>
      </c>
      <c r="CB3" s="302">
        <f t="shared" si="3"/>
        <v>1899.25</v>
      </c>
      <c r="CC3" s="302">
        <f t="shared" si="3"/>
        <v>1673</v>
      </c>
      <c r="CD3" s="302">
        <f t="shared" si="3"/>
        <v>2564.75</v>
      </c>
      <c r="CE3" s="302">
        <f t="shared" si="3"/>
        <v>2399</v>
      </c>
    </row>
    <row r="4">
      <c r="A4" s="295" t="s">
        <v>272</v>
      </c>
      <c r="B4" s="296">
        <v>3.0</v>
      </c>
      <c r="C4" s="303" t="s">
        <v>273</v>
      </c>
      <c r="D4" s="5">
        <v>155.0</v>
      </c>
      <c r="E4" s="304">
        <v>12.0</v>
      </c>
      <c r="F4" s="284">
        <v>168.0</v>
      </c>
      <c r="G4" s="284">
        <v>8.0</v>
      </c>
      <c r="H4" s="284" t="s">
        <v>271</v>
      </c>
      <c r="I4" s="305">
        <v>2399.0</v>
      </c>
      <c r="J4" s="305">
        <v>2084.0</v>
      </c>
      <c r="K4" s="305">
        <v>2901.0</v>
      </c>
      <c r="L4" s="305">
        <v>1426.0</v>
      </c>
      <c r="M4" s="306">
        <v>1410.0</v>
      </c>
      <c r="N4" s="305">
        <v>3093.0</v>
      </c>
      <c r="O4" s="307">
        <v>2829.0</v>
      </c>
      <c r="P4" s="307">
        <v>1334.0</v>
      </c>
      <c r="Q4" s="307">
        <v>2306.0</v>
      </c>
      <c r="R4" s="307">
        <v>2798.0</v>
      </c>
      <c r="S4" s="307">
        <v>3341.0</v>
      </c>
      <c r="T4" s="307">
        <v>2350.0</v>
      </c>
      <c r="U4" s="308">
        <v>2160.0</v>
      </c>
      <c r="V4" s="308">
        <v>1934.0</v>
      </c>
      <c r="W4" s="308">
        <v>2985.0</v>
      </c>
      <c r="X4" s="308">
        <v>920.0</v>
      </c>
      <c r="Y4" s="308">
        <v>1912.0</v>
      </c>
      <c r="Z4" s="308">
        <v>1377.0</v>
      </c>
      <c r="AA4" s="309">
        <v>531.0</v>
      </c>
      <c r="AB4" s="309">
        <v>2383.0</v>
      </c>
      <c r="AC4" s="309">
        <v>2014.0</v>
      </c>
      <c r="AD4" s="309">
        <v>150.0</v>
      </c>
      <c r="AE4" s="309">
        <v>518.0</v>
      </c>
      <c r="AF4" s="311">
        <v>3196.0</v>
      </c>
      <c r="AG4" s="300">
        <v>2233.0</v>
      </c>
      <c r="AH4" s="300">
        <v>1386.0</v>
      </c>
      <c r="AI4" s="300">
        <v>2020.0</v>
      </c>
      <c r="AJ4" s="300">
        <v>2975.0</v>
      </c>
      <c r="AK4" s="300">
        <v>2822.0</v>
      </c>
      <c r="AL4" s="300">
        <v>2205.0</v>
      </c>
      <c r="AM4" s="300">
        <v>1560.0</v>
      </c>
      <c r="AN4" s="300">
        <v>1440.0</v>
      </c>
      <c r="AO4" s="300">
        <v>2760.0</v>
      </c>
      <c r="AP4" s="300">
        <v>1867.0</v>
      </c>
      <c r="AQ4" s="300">
        <v>3037.0</v>
      </c>
      <c r="AR4" s="300">
        <v>2580.0</v>
      </c>
      <c r="AS4" s="301">
        <v>2217.0</v>
      </c>
      <c r="AT4" s="301">
        <v>2475.0</v>
      </c>
      <c r="AU4" s="301">
        <v>2981.0</v>
      </c>
      <c r="AV4" s="301">
        <v>1869.0</v>
      </c>
      <c r="AW4" s="301">
        <v>1899.0</v>
      </c>
      <c r="AX4" s="301">
        <v>2477.0</v>
      </c>
      <c r="AY4" s="302">
        <v>1923.0</v>
      </c>
      <c r="AZ4" s="302">
        <v>2209.0</v>
      </c>
      <c r="BA4" s="302">
        <v>1502.0</v>
      </c>
      <c r="BB4" s="302">
        <v>2161.0</v>
      </c>
      <c r="BC4" s="302">
        <v>2558.0</v>
      </c>
      <c r="BD4" s="302">
        <v>2194.0</v>
      </c>
      <c r="BE4" s="28">
        <v>2516.0</v>
      </c>
      <c r="BF4" s="28">
        <v>2955.0</v>
      </c>
      <c r="BG4" s="28">
        <v>4247.0</v>
      </c>
      <c r="BH4" s="28">
        <v>2431.0</v>
      </c>
      <c r="BI4" s="28">
        <v>2060.0</v>
      </c>
      <c r="BJ4" s="28">
        <v>1978.0</v>
      </c>
      <c r="BK4" s="28">
        <v>3071.0</v>
      </c>
      <c r="BL4" s="28">
        <v>3335.0</v>
      </c>
      <c r="BM4" s="28">
        <v>2327.0</v>
      </c>
      <c r="BN4" s="28">
        <v>1717.0</v>
      </c>
      <c r="BO4" s="28">
        <v>2684.0</v>
      </c>
      <c r="BP4" s="28">
        <v>2773.0</v>
      </c>
      <c r="BQ4" s="11">
        <f t="shared" si="2"/>
        <v>32094</v>
      </c>
      <c r="BR4" s="11"/>
      <c r="BS4" s="11"/>
      <c r="BT4" s="302">
        <f t="shared" ref="BT4:CE4" si="4">AVERAGE(I4,U4,AG4,AS4)</f>
        <v>2252.25</v>
      </c>
      <c r="BU4" s="302">
        <f t="shared" si="4"/>
        <v>1969.75</v>
      </c>
      <c r="BV4" s="302">
        <f t="shared" si="4"/>
        <v>2721.75</v>
      </c>
      <c r="BW4" s="302">
        <f t="shared" si="4"/>
        <v>1797.5</v>
      </c>
      <c r="BX4" s="302">
        <f t="shared" si="4"/>
        <v>2010.75</v>
      </c>
      <c r="BY4" s="302">
        <f t="shared" si="4"/>
        <v>2288</v>
      </c>
      <c r="BZ4" s="302">
        <f t="shared" si="4"/>
        <v>1710.75</v>
      </c>
      <c r="CA4" s="302">
        <f t="shared" si="4"/>
        <v>1841.5</v>
      </c>
      <c r="CB4" s="302">
        <f t="shared" si="4"/>
        <v>2145.5</v>
      </c>
      <c r="CC4" s="302">
        <f t="shared" si="4"/>
        <v>1744</v>
      </c>
      <c r="CD4" s="302">
        <f t="shared" si="4"/>
        <v>2363.5</v>
      </c>
      <c r="CE4" s="302">
        <f t="shared" si="4"/>
        <v>2580</v>
      </c>
    </row>
    <row r="5">
      <c r="A5" s="295" t="s">
        <v>274</v>
      </c>
      <c r="B5" s="296">
        <v>4.0</v>
      </c>
      <c r="C5" s="303" t="s">
        <v>275</v>
      </c>
      <c r="D5" s="5">
        <v>165.0</v>
      </c>
      <c r="E5" s="304">
        <v>13.0</v>
      </c>
      <c r="F5" s="284">
        <v>168.0</v>
      </c>
      <c r="G5" s="284" t="s">
        <v>268</v>
      </c>
      <c r="H5" s="284" t="s">
        <v>268</v>
      </c>
      <c r="I5" s="305">
        <v>1629.0</v>
      </c>
      <c r="J5" s="305">
        <v>2017.0</v>
      </c>
      <c r="K5" s="305">
        <v>1346.0</v>
      </c>
      <c r="L5" s="305">
        <v>1229.0</v>
      </c>
      <c r="M5" s="306">
        <v>1596.0</v>
      </c>
      <c r="N5" s="305">
        <v>1882.0</v>
      </c>
      <c r="O5" s="307">
        <v>1542.0</v>
      </c>
      <c r="P5" s="307">
        <v>1461.0</v>
      </c>
      <c r="Q5" s="307">
        <v>1730.0</v>
      </c>
      <c r="R5" s="307">
        <v>2008.0</v>
      </c>
      <c r="S5" s="307">
        <v>1788.0</v>
      </c>
      <c r="T5" s="307">
        <v>1372.0</v>
      </c>
      <c r="U5" s="308">
        <v>2476.0</v>
      </c>
      <c r="V5" s="308">
        <v>1420.0</v>
      </c>
      <c r="W5" s="308">
        <v>2524.0</v>
      </c>
      <c r="X5" s="308">
        <v>840.0</v>
      </c>
      <c r="Y5" s="308">
        <v>1941.0</v>
      </c>
      <c r="Z5" s="308">
        <v>425.0</v>
      </c>
      <c r="AA5" s="309">
        <v>364.0</v>
      </c>
      <c r="AB5" s="309">
        <v>2018.0</v>
      </c>
      <c r="AC5" s="309">
        <v>1597.0</v>
      </c>
      <c r="AD5" s="309">
        <v>82.0</v>
      </c>
      <c r="AE5" s="309">
        <v>665.0</v>
      </c>
      <c r="AF5" s="311">
        <v>2999.0</v>
      </c>
      <c r="AG5" s="300">
        <v>400.0</v>
      </c>
      <c r="AH5" s="300">
        <v>0.0</v>
      </c>
      <c r="AI5" s="300">
        <v>0.0</v>
      </c>
      <c r="AJ5" s="300">
        <v>460.0</v>
      </c>
      <c r="AK5" s="300">
        <v>790.0</v>
      </c>
      <c r="AL5" s="300">
        <v>230.0</v>
      </c>
      <c r="AM5" s="300">
        <v>330.0</v>
      </c>
      <c r="AN5" s="300">
        <v>290.0</v>
      </c>
      <c r="AO5" s="300">
        <v>410.0</v>
      </c>
      <c r="AP5" s="300">
        <v>110.0</v>
      </c>
      <c r="AQ5" s="300">
        <v>530.0</v>
      </c>
      <c r="AR5" s="300">
        <v>2978.0</v>
      </c>
      <c r="AS5" s="301">
        <v>788.0</v>
      </c>
      <c r="AT5" s="301">
        <v>518.0</v>
      </c>
      <c r="AU5" s="301">
        <v>381.0</v>
      </c>
      <c r="AV5" s="301">
        <v>780.0</v>
      </c>
      <c r="AW5" s="301">
        <v>256.0</v>
      </c>
      <c r="AX5" s="301">
        <v>309.0</v>
      </c>
      <c r="AY5" s="302">
        <v>904.0</v>
      </c>
      <c r="AZ5" s="302">
        <v>662.0</v>
      </c>
      <c r="BA5" s="302">
        <v>350.0</v>
      </c>
      <c r="BB5" s="302">
        <v>463.0</v>
      </c>
      <c r="BC5" s="302">
        <v>444.0</v>
      </c>
      <c r="BD5" s="302">
        <v>435.0</v>
      </c>
      <c r="BE5" s="28">
        <v>2908.0</v>
      </c>
      <c r="BF5" s="28">
        <v>2610.0</v>
      </c>
      <c r="BG5" s="28">
        <v>4540.0</v>
      </c>
      <c r="BH5" s="28">
        <v>2744.0</v>
      </c>
      <c r="BI5" s="28">
        <v>1979.0</v>
      </c>
      <c r="BJ5" s="28">
        <v>2251.0</v>
      </c>
      <c r="BK5" s="28">
        <v>2610.0</v>
      </c>
      <c r="BL5" s="28">
        <v>2972.0</v>
      </c>
      <c r="BM5" s="28">
        <v>2642.0</v>
      </c>
      <c r="BN5" s="28">
        <v>2883.0</v>
      </c>
      <c r="BO5" s="28">
        <v>3748.0</v>
      </c>
      <c r="BP5" s="28">
        <v>2377.0</v>
      </c>
      <c r="BQ5" s="11">
        <f t="shared" si="2"/>
        <v>34264</v>
      </c>
      <c r="BR5" s="11"/>
      <c r="BS5" s="11"/>
      <c r="BT5" s="302">
        <f t="shared" ref="BT5:CE5" si="5">AVERAGE(I5,U5,AG5,AS5)</f>
        <v>1323.25</v>
      </c>
      <c r="BU5" s="302">
        <f t="shared" si="5"/>
        <v>988.75</v>
      </c>
      <c r="BV5" s="302">
        <f t="shared" si="5"/>
        <v>1062.75</v>
      </c>
      <c r="BW5" s="302">
        <f t="shared" si="5"/>
        <v>827.25</v>
      </c>
      <c r="BX5" s="302">
        <f t="shared" si="5"/>
        <v>1145.75</v>
      </c>
      <c r="BY5" s="302">
        <f t="shared" si="5"/>
        <v>711.5</v>
      </c>
      <c r="BZ5" s="302">
        <f t="shared" si="5"/>
        <v>785</v>
      </c>
      <c r="CA5" s="302">
        <f t="shared" si="5"/>
        <v>1107.75</v>
      </c>
      <c r="CB5" s="302">
        <f t="shared" si="5"/>
        <v>1021.75</v>
      </c>
      <c r="CC5" s="302">
        <f t="shared" si="5"/>
        <v>665.75</v>
      </c>
      <c r="CD5" s="302">
        <f t="shared" si="5"/>
        <v>856.75</v>
      </c>
      <c r="CE5" s="302">
        <f t="shared" si="5"/>
        <v>1946</v>
      </c>
    </row>
    <row r="6">
      <c r="A6" s="295" t="s">
        <v>276</v>
      </c>
      <c r="B6" s="296">
        <v>5.0</v>
      </c>
      <c r="C6" s="303" t="s">
        <v>277</v>
      </c>
      <c r="D6" s="28">
        <v>165.0</v>
      </c>
      <c r="E6" s="304">
        <v>13.0</v>
      </c>
      <c r="F6" s="284">
        <v>219.0</v>
      </c>
      <c r="G6" s="284">
        <v>8.0</v>
      </c>
      <c r="H6" s="284" t="s">
        <v>271</v>
      </c>
      <c r="I6" s="305">
        <v>884.0</v>
      </c>
      <c r="J6" s="305">
        <v>960.0</v>
      </c>
      <c r="K6" s="305">
        <v>1451.0</v>
      </c>
      <c r="L6" s="305">
        <v>1343.0</v>
      </c>
      <c r="M6" s="306">
        <v>898.0</v>
      </c>
      <c r="N6" s="305">
        <v>472.0</v>
      </c>
      <c r="O6" s="307">
        <v>766.0</v>
      </c>
      <c r="P6" s="307">
        <v>597.0</v>
      </c>
      <c r="Q6" s="307">
        <v>696.0</v>
      </c>
      <c r="R6" s="307">
        <v>992.0</v>
      </c>
      <c r="S6" s="307">
        <v>861.0</v>
      </c>
      <c r="T6" s="307">
        <v>523.0</v>
      </c>
      <c r="U6" s="308">
        <v>1151.0</v>
      </c>
      <c r="V6" s="308">
        <v>302.0</v>
      </c>
      <c r="W6" s="308">
        <v>516.0</v>
      </c>
      <c r="X6" s="308">
        <v>195.0</v>
      </c>
      <c r="Y6" s="308">
        <v>205.0</v>
      </c>
      <c r="Z6" s="308">
        <v>696.0</v>
      </c>
      <c r="AA6" s="309">
        <v>480.0</v>
      </c>
      <c r="AB6" s="309">
        <v>0.0</v>
      </c>
      <c r="AC6" s="309">
        <v>658.0</v>
      </c>
      <c r="AD6" s="309">
        <v>66.0</v>
      </c>
      <c r="AE6" s="309">
        <v>390.0</v>
      </c>
      <c r="AF6" s="311">
        <v>289.0</v>
      </c>
      <c r="AG6" s="300">
        <v>1746.0</v>
      </c>
      <c r="AH6" s="300">
        <v>1330.0</v>
      </c>
      <c r="AI6" s="300">
        <v>1757.0</v>
      </c>
      <c r="AJ6" s="300">
        <v>1190.0</v>
      </c>
      <c r="AK6" s="300">
        <v>2687.0</v>
      </c>
      <c r="AL6" s="300">
        <v>3031.0</v>
      </c>
      <c r="AM6" s="300">
        <v>1482.0</v>
      </c>
      <c r="AN6" s="300">
        <v>1440.0</v>
      </c>
      <c r="AO6" s="300">
        <v>2900.0</v>
      </c>
      <c r="AP6" s="300">
        <v>1520.0</v>
      </c>
      <c r="AQ6" s="300">
        <v>2620.0</v>
      </c>
      <c r="AR6" s="300">
        <v>2517.0</v>
      </c>
      <c r="AS6" s="301">
        <v>2824.0</v>
      </c>
      <c r="AT6" s="301">
        <v>2049.0</v>
      </c>
      <c r="AU6" s="301">
        <v>2155.0</v>
      </c>
      <c r="AV6" s="301">
        <v>1727.0</v>
      </c>
      <c r="AW6" s="301">
        <v>1834.0</v>
      </c>
      <c r="AX6" s="301">
        <v>2161.0</v>
      </c>
      <c r="AY6" s="302">
        <v>2153.0</v>
      </c>
      <c r="AZ6" s="302">
        <v>2621.0</v>
      </c>
      <c r="BA6" s="302">
        <v>2204.0</v>
      </c>
      <c r="BB6" s="302">
        <v>2692.0</v>
      </c>
      <c r="BC6" s="302">
        <v>2468.0</v>
      </c>
      <c r="BD6" s="302">
        <v>2474.0</v>
      </c>
      <c r="BE6" s="28">
        <v>450.0</v>
      </c>
      <c r="BF6" s="28">
        <v>613.0</v>
      </c>
      <c r="BG6" s="28">
        <v>1286.0</v>
      </c>
      <c r="BH6" s="28">
        <v>672.0</v>
      </c>
      <c r="BI6" s="28">
        <v>1333.0</v>
      </c>
      <c r="BJ6" s="28">
        <v>214.0</v>
      </c>
      <c r="BK6" s="28">
        <v>1361.0</v>
      </c>
      <c r="BL6" s="28">
        <v>1276.0</v>
      </c>
      <c r="BM6" s="28">
        <v>1217.0</v>
      </c>
      <c r="BN6" s="28">
        <v>735.0</v>
      </c>
      <c r="BO6" s="28">
        <v>1001.0</v>
      </c>
      <c r="BP6" s="28">
        <v>600.0</v>
      </c>
      <c r="BQ6" s="11">
        <f t="shared" si="2"/>
        <v>10758</v>
      </c>
      <c r="BR6" s="11"/>
      <c r="BS6" s="11"/>
      <c r="BT6" s="302">
        <f t="shared" ref="BT6:CE6" si="6">AVERAGE(I6,U6,AG6,AS6)</f>
        <v>1651.25</v>
      </c>
      <c r="BU6" s="302">
        <f t="shared" si="6"/>
        <v>1160.25</v>
      </c>
      <c r="BV6" s="302">
        <f t="shared" si="6"/>
        <v>1469.75</v>
      </c>
      <c r="BW6" s="302">
        <f t="shared" si="6"/>
        <v>1113.75</v>
      </c>
      <c r="BX6" s="302">
        <f t="shared" si="6"/>
        <v>1406</v>
      </c>
      <c r="BY6" s="302">
        <f t="shared" si="6"/>
        <v>1590</v>
      </c>
      <c r="BZ6" s="302">
        <f t="shared" si="6"/>
        <v>1220.25</v>
      </c>
      <c r="CA6" s="302">
        <f t="shared" si="6"/>
        <v>1164.5</v>
      </c>
      <c r="CB6" s="302">
        <f t="shared" si="6"/>
        <v>1614.5</v>
      </c>
      <c r="CC6" s="302">
        <f t="shared" si="6"/>
        <v>1317.5</v>
      </c>
      <c r="CD6" s="302">
        <f t="shared" si="6"/>
        <v>1584.75</v>
      </c>
      <c r="CE6" s="302">
        <f t="shared" si="6"/>
        <v>1450.75</v>
      </c>
    </row>
    <row r="7">
      <c r="A7" s="295" t="s">
        <v>278</v>
      </c>
      <c r="B7" s="296">
        <v>6.0</v>
      </c>
      <c r="C7" s="303" t="s">
        <v>279</v>
      </c>
      <c r="D7" s="5">
        <v>175.0</v>
      </c>
      <c r="E7" s="304">
        <v>13.0</v>
      </c>
      <c r="F7" s="284">
        <v>168.0</v>
      </c>
      <c r="G7" s="284">
        <v>8.0</v>
      </c>
      <c r="H7" s="284" t="s">
        <v>271</v>
      </c>
      <c r="I7" s="305">
        <v>433.0</v>
      </c>
      <c r="J7" s="305">
        <v>431.0</v>
      </c>
      <c r="K7" s="305">
        <v>12.0</v>
      </c>
      <c r="L7" s="305">
        <v>5.0</v>
      </c>
      <c r="M7" s="306">
        <v>104.0</v>
      </c>
      <c r="N7" s="305">
        <v>0.0</v>
      </c>
      <c r="O7" s="307">
        <v>792.0</v>
      </c>
      <c r="P7" s="307">
        <v>278.0</v>
      </c>
      <c r="Q7" s="307">
        <v>421.0</v>
      </c>
      <c r="R7" s="307">
        <v>607.0</v>
      </c>
      <c r="S7" s="307">
        <v>392.0</v>
      </c>
      <c r="T7" s="307">
        <v>428.0</v>
      </c>
      <c r="U7" s="308">
        <v>211.0</v>
      </c>
      <c r="V7" s="308">
        <v>519.0</v>
      </c>
      <c r="W7" s="308">
        <v>371.0</v>
      </c>
      <c r="X7" s="308">
        <v>120.0</v>
      </c>
      <c r="Y7" s="308">
        <v>287.0</v>
      </c>
      <c r="Z7" s="308">
        <v>521.0</v>
      </c>
      <c r="AA7" s="309">
        <v>345.0</v>
      </c>
      <c r="AB7" s="309">
        <v>11.0</v>
      </c>
      <c r="AC7" s="309">
        <v>3.0</v>
      </c>
      <c r="AD7" s="309">
        <v>1.0</v>
      </c>
      <c r="AE7" s="309">
        <v>0.0</v>
      </c>
      <c r="AF7" s="311">
        <v>521.0</v>
      </c>
      <c r="AG7" s="300">
        <v>885.0</v>
      </c>
      <c r="AH7" s="300">
        <v>237.0</v>
      </c>
      <c r="AI7" s="300">
        <v>611.0</v>
      </c>
      <c r="AJ7" s="300">
        <v>505.0</v>
      </c>
      <c r="AK7" s="300">
        <v>1010.0</v>
      </c>
      <c r="AL7" s="300">
        <v>380.0</v>
      </c>
      <c r="AM7" s="300">
        <v>300.0</v>
      </c>
      <c r="AN7" s="300">
        <v>450.0</v>
      </c>
      <c r="AO7" s="300">
        <v>700.0</v>
      </c>
      <c r="AP7" s="300">
        <v>416.0</v>
      </c>
      <c r="AQ7" s="300">
        <v>720.0</v>
      </c>
      <c r="AR7" s="300">
        <v>619.0</v>
      </c>
      <c r="AS7" s="301">
        <v>741.0</v>
      </c>
      <c r="AT7" s="301">
        <v>630.0</v>
      </c>
      <c r="AU7" s="301">
        <v>719.0</v>
      </c>
      <c r="AV7" s="301">
        <v>578.0</v>
      </c>
      <c r="AW7" s="301">
        <v>848.0</v>
      </c>
      <c r="AX7" s="301">
        <v>755.0</v>
      </c>
      <c r="AY7" s="302">
        <v>361.0</v>
      </c>
      <c r="AZ7" s="302">
        <v>1.0</v>
      </c>
      <c r="BA7" s="302">
        <v>1116.0</v>
      </c>
      <c r="BB7" s="302">
        <v>620.0</v>
      </c>
      <c r="BC7" s="302">
        <v>623.0</v>
      </c>
      <c r="BD7" s="302">
        <v>580.0</v>
      </c>
      <c r="BE7" s="28">
        <v>787.0</v>
      </c>
      <c r="BF7" s="28">
        <v>917.0</v>
      </c>
      <c r="BG7" s="28">
        <v>1703.0</v>
      </c>
      <c r="BH7" s="28">
        <v>366.0</v>
      </c>
      <c r="BI7" s="28">
        <v>568.0</v>
      </c>
      <c r="BJ7" s="28">
        <v>551.0</v>
      </c>
      <c r="BK7" s="28">
        <v>916.0</v>
      </c>
      <c r="BL7" s="28">
        <v>1063.0</v>
      </c>
      <c r="BM7" s="28">
        <v>620.0</v>
      </c>
      <c r="BN7" s="28">
        <v>660.0</v>
      </c>
      <c r="BO7" s="28">
        <v>454.0</v>
      </c>
      <c r="BP7" s="28">
        <v>1369.0</v>
      </c>
      <c r="BQ7" s="11">
        <f t="shared" si="2"/>
        <v>9974</v>
      </c>
      <c r="BR7" s="11"/>
      <c r="BS7" s="11"/>
      <c r="BT7" s="302">
        <f t="shared" ref="BT7:CE7" si="7">AVERAGE(I7,U7,AG7,AS7)</f>
        <v>567.5</v>
      </c>
      <c r="BU7" s="302">
        <f t="shared" si="7"/>
        <v>454.25</v>
      </c>
      <c r="BV7" s="302">
        <f t="shared" si="7"/>
        <v>428.25</v>
      </c>
      <c r="BW7" s="302">
        <f t="shared" si="7"/>
        <v>302</v>
      </c>
      <c r="BX7" s="302">
        <f t="shared" si="7"/>
        <v>562.25</v>
      </c>
      <c r="BY7" s="302">
        <f t="shared" si="7"/>
        <v>414</v>
      </c>
      <c r="BZ7" s="302">
        <f t="shared" si="7"/>
        <v>449.5</v>
      </c>
      <c r="CA7" s="302">
        <f t="shared" si="7"/>
        <v>185</v>
      </c>
      <c r="CB7" s="302">
        <f t="shared" si="7"/>
        <v>560</v>
      </c>
      <c r="CC7" s="302">
        <f t="shared" si="7"/>
        <v>411</v>
      </c>
      <c r="CD7" s="302">
        <f t="shared" si="7"/>
        <v>433.75</v>
      </c>
      <c r="CE7" s="302">
        <f t="shared" si="7"/>
        <v>537</v>
      </c>
    </row>
    <row r="8">
      <c r="A8" s="295" t="s">
        <v>280</v>
      </c>
      <c r="B8" s="296">
        <v>7.0</v>
      </c>
      <c r="C8" s="303" t="s">
        <v>281</v>
      </c>
      <c r="D8" s="5">
        <v>175.0</v>
      </c>
      <c r="E8" s="304">
        <v>14.0</v>
      </c>
      <c r="F8" s="284">
        <v>168.0</v>
      </c>
      <c r="G8" s="284">
        <v>8.0</v>
      </c>
      <c r="H8" s="284" t="s">
        <v>271</v>
      </c>
      <c r="I8" s="305">
        <v>1277.0</v>
      </c>
      <c r="J8" s="305">
        <v>449.0</v>
      </c>
      <c r="K8" s="305">
        <v>1248.0</v>
      </c>
      <c r="L8" s="305">
        <v>490.0</v>
      </c>
      <c r="M8" s="306">
        <v>554.0</v>
      </c>
      <c r="N8" s="305">
        <v>1089.0</v>
      </c>
      <c r="O8" s="307">
        <v>405.0</v>
      </c>
      <c r="P8" s="307">
        <v>391.0</v>
      </c>
      <c r="Q8" s="307">
        <v>704.0</v>
      </c>
      <c r="R8" s="307">
        <v>673.0</v>
      </c>
      <c r="S8" s="307">
        <v>850.0</v>
      </c>
      <c r="T8" s="307">
        <v>300.0</v>
      </c>
      <c r="U8" s="308">
        <v>1034.0</v>
      </c>
      <c r="V8" s="308">
        <v>888.0</v>
      </c>
      <c r="W8" s="308">
        <v>848.0</v>
      </c>
      <c r="X8" s="308">
        <v>266.0</v>
      </c>
      <c r="Y8" s="308">
        <v>504.0</v>
      </c>
      <c r="Z8" s="308">
        <v>156.0</v>
      </c>
      <c r="AA8" s="309">
        <v>224.0</v>
      </c>
      <c r="AB8" s="309">
        <v>1080.0</v>
      </c>
      <c r="AC8" s="309">
        <v>434.0</v>
      </c>
      <c r="AD8" s="309">
        <v>0.0</v>
      </c>
      <c r="AE8" s="309">
        <v>46.0</v>
      </c>
      <c r="AF8" s="311">
        <v>1045.0</v>
      </c>
      <c r="AG8" s="300">
        <v>841.0</v>
      </c>
      <c r="AH8" s="300">
        <v>274.0</v>
      </c>
      <c r="AI8" s="300">
        <v>1220.0</v>
      </c>
      <c r="AJ8" s="300">
        <v>941.0</v>
      </c>
      <c r="AK8" s="300">
        <v>0.0</v>
      </c>
      <c r="AL8" s="300">
        <v>1519.0</v>
      </c>
      <c r="AM8" s="300">
        <v>430.0</v>
      </c>
      <c r="AN8" s="300">
        <v>510.0</v>
      </c>
      <c r="AO8" s="300">
        <v>870.0</v>
      </c>
      <c r="AP8" s="300">
        <v>510.0</v>
      </c>
      <c r="AQ8" s="300">
        <v>650.0</v>
      </c>
      <c r="AR8" s="300">
        <v>1236.0</v>
      </c>
      <c r="AS8" s="301">
        <v>622.0</v>
      </c>
      <c r="AT8" s="301">
        <v>1072.0</v>
      </c>
      <c r="AU8" s="301">
        <v>1229.0</v>
      </c>
      <c r="AV8" s="301">
        <v>466.0</v>
      </c>
      <c r="AW8" s="301">
        <v>1611.0</v>
      </c>
      <c r="AX8" s="301">
        <v>914.0</v>
      </c>
      <c r="AY8" s="302">
        <v>578.0</v>
      </c>
      <c r="AZ8" s="302">
        <v>752.0</v>
      </c>
      <c r="BA8" s="302">
        <v>480.0</v>
      </c>
      <c r="BB8" s="302">
        <v>889.0</v>
      </c>
      <c r="BC8" s="302">
        <v>1106.0</v>
      </c>
      <c r="BD8" s="302">
        <v>1005.0</v>
      </c>
      <c r="BE8" s="28">
        <v>1273.0</v>
      </c>
      <c r="BF8" s="28">
        <v>1227.0</v>
      </c>
      <c r="BG8" s="28">
        <v>2317.0</v>
      </c>
      <c r="BH8" s="28">
        <v>305.0</v>
      </c>
      <c r="BI8" s="28">
        <v>1191.0</v>
      </c>
      <c r="BJ8" s="28">
        <v>1171.0</v>
      </c>
      <c r="BK8" s="28">
        <v>1239.0</v>
      </c>
      <c r="BL8" s="28">
        <v>1074.0</v>
      </c>
      <c r="BM8" s="28">
        <v>550.0</v>
      </c>
      <c r="BN8" s="28">
        <v>726.0</v>
      </c>
      <c r="BO8" s="28">
        <v>1226.0</v>
      </c>
      <c r="BP8" s="28">
        <v>1189.0</v>
      </c>
      <c r="BQ8" s="11">
        <f t="shared" si="2"/>
        <v>13488</v>
      </c>
      <c r="BR8" s="11"/>
      <c r="BS8" s="11"/>
      <c r="BT8" s="302">
        <f t="shared" ref="BT8:CE8" si="8">AVERAGE(I8,U8,AG8,AS8)</f>
        <v>943.5</v>
      </c>
      <c r="BU8" s="302">
        <f t="shared" si="8"/>
        <v>670.75</v>
      </c>
      <c r="BV8" s="302">
        <f t="shared" si="8"/>
        <v>1136.25</v>
      </c>
      <c r="BW8" s="302">
        <f t="shared" si="8"/>
        <v>540.75</v>
      </c>
      <c r="BX8" s="302">
        <f t="shared" si="8"/>
        <v>667.25</v>
      </c>
      <c r="BY8" s="302">
        <f t="shared" si="8"/>
        <v>919.5</v>
      </c>
      <c r="BZ8" s="302">
        <f t="shared" si="8"/>
        <v>409.25</v>
      </c>
      <c r="CA8" s="302">
        <f t="shared" si="8"/>
        <v>683.25</v>
      </c>
      <c r="CB8" s="302">
        <f t="shared" si="8"/>
        <v>622</v>
      </c>
      <c r="CC8" s="302">
        <f t="shared" si="8"/>
        <v>518</v>
      </c>
      <c r="CD8" s="302">
        <f t="shared" si="8"/>
        <v>663</v>
      </c>
      <c r="CE8" s="302">
        <f t="shared" si="8"/>
        <v>896.5</v>
      </c>
    </row>
    <row r="9">
      <c r="A9" s="295" t="s">
        <v>282</v>
      </c>
      <c r="B9" s="296">
        <v>8.0</v>
      </c>
      <c r="C9" s="303" t="s">
        <v>283</v>
      </c>
      <c r="D9" s="28">
        <v>175.0</v>
      </c>
      <c r="E9" s="284">
        <v>14.0</v>
      </c>
      <c r="F9" s="284">
        <v>567.0</v>
      </c>
      <c r="G9" s="284" t="s">
        <v>268</v>
      </c>
      <c r="H9" s="284" t="s">
        <v>268</v>
      </c>
      <c r="I9" s="305">
        <v>0.0</v>
      </c>
      <c r="J9" s="305">
        <v>0.0</v>
      </c>
      <c r="K9" s="305">
        <v>0.0</v>
      </c>
      <c r="L9" s="305">
        <v>0.0</v>
      </c>
      <c r="M9" s="306">
        <v>0.0</v>
      </c>
      <c r="N9" s="305">
        <v>0.0</v>
      </c>
      <c r="O9" s="298">
        <v>0.0</v>
      </c>
      <c r="P9" s="298">
        <v>0.0</v>
      </c>
      <c r="Q9" s="298">
        <v>0.0</v>
      </c>
      <c r="R9" s="307">
        <v>425.0</v>
      </c>
      <c r="S9" s="307">
        <v>126.0</v>
      </c>
      <c r="T9" s="307">
        <v>4.0</v>
      </c>
      <c r="U9" s="308">
        <v>104.0</v>
      </c>
      <c r="V9" s="308">
        <v>4.0</v>
      </c>
      <c r="W9" s="308">
        <v>125.0</v>
      </c>
      <c r="X9" s="299">
        <v>0.0</v>
      </c>
      <c r="Y9" s="308">
        <v>5.0</v>
      </c>
      <c r="Z9" s="308">
        <v>209.0</v>
      </c>
      <c r="AA9" s="309">
        <v>2.0</v>
      </c>
      <c r="AB9" s="309">
        <v>52.0</v>
      </c>
      <c r="AC9" s="309">
        <v>50.0</v>
      </c>
      <c r="AD9" s="309">
        <v>52.0</v>
      </c>
      <c r="AE9" s="309">
        <v>1.0</v>
      </c>
      <c r="AF9" s="311">
        <v>30.0</v>
      </c>
      <c r="AG9" s="300">
        <v>0.0</v>
      </c>
      <c r="AH9" s="300">
        <v>0.0</v>
      </c>
      <c r="AI9" s="300">
        <v>199.0</v>
      </c>
      <c r="AJ9" s="300">
        <v>195.0</v>
      </c>
      <c r="AK9" s="300">
        <v>222.0</v>
      </c>
      <c r="AL9" s="300">
        <v>0.0</v>
      </c>
      <c r="AM9" s="300">
        <v>0.0</v>
      </c>
      <c r="AN9" s="300">
        <v>103.0</v>
      </c>
      <c r="AO9" s="300">
        <v>160.0</v>
      </c>
      <c r="AP9" s="300">
        <v>90.0</v>
      </c>
      <c r="AQ9" s="300">
        <v>187.0</v>
      </c>
      <c r="AR9" s="300">
        <v>200.0</v>
      </c>
      <c r="AS9" s="301">
        <v>73.0</v>
      </c>
      <c r="AT9" s="301">
        <v>50.0</v>
      </c>
      <c r="AU9" s="301">
        <v>200.0</v>
      </c>
      <c r="AV9" s="301">
        <v>24.0</v>
      </c>
      <c r="AW9" s="301">
        <v>205.0</v>
      </c>
      <c r="AX9" s="301">
        <v>0.0</v>
      </c>
      <c r="AY9" s="302">
        <v>0.0</v>
      </c>
      <c r="AZ9" s="302">
        <v>0.0</v>
      </c>
      <c r="BA9" s="302">
        <v>180.0</v>
      </c>
      <c r="BB9" s="302">
        <v>221.0</v>
      </c>
      <c r="BC9" s="302">
        <v>80.0</v>
      </c>
      <c r="BD9" s="302">
        <v>52.0</v>
      </c>
      <c r="BE9" s="28">
        <v>50.0</v>
      </c>
      <c r="BF9" s="28">
        <v>100.0</v>
      </c>
      <c r="BG9" s="28">
        <v>360.0</v>
      </c>
      <c r="BH9" s="28">
        <v>208.0</v>
      </c>
      <c r="BI9" s="28">
        <v>1.0</v>
      </c>
      <c r="BJ9" s="28">
        <v>1.0</v>
      </c>
      <c r="BK9" s="28">
        <v>318.0</v>
      </c>
      <c r="BL9" s="28">
        <v>472.0</v>
      </c>
      <c r="BM9" s="28">
        <v>0.0</v>
      </c>
      <c r="BN9" s="28">
        <v>0.0</v>
      </c>
      <c r="BO9" s="28">
        <v>34.0</v>
      </c>
      <c r="BP9" s="28">
        <v>0.0</v>
      </c>
      <c r="BQ9" s="11">
        <f t="shared" si="2"/>
        <v>1544</v>
      </c>
      <c r="BR9" s="11"/>
      <c r="BS9" s="11"/>
      <c r="BT9" s="302">
        <f t="shared" ref="BT9:CE9" si="9">AVERAGE(I9,U9,AG9,AS9)</f>
        <v>44.25</v>
      </c>
      <c r="BU9" s="302">
        <f t="shared" si="9"/>
        <v>13.5</v>
      </c>
      <c r="BV9" s="302">
        <f t="shared" si="9"/>
        <v>131</v>
      </c>
      <c r="BW9" s="302">
        <f t="shared" si="9"/>
        <v>54.75</v>
      </c>
      <c r="BX9" s="302">
        <f t="shared" si="9"/>
        <v>108</v>
      </c>
      <c r="BY9" s="302">
        <f t="shared" si="9"/>
        <v>52.25</v>
      </c>
      <c r="BZ9" s="302">
        <f t="shared" si="9"/>
        <v>0.5</v>
      </c>
      <c r="CA9" s="302">
        <f t="shared" si="9"/>
        <v>38.75</v>
      </c>
      <c r="CB9" s="302">
        <f t="shared" si="9"/>
        <v>97.5</v>
      </c>
      <c r="CC9" s="302">
        <f t="shared" si="9"/>
        <v>197</v>
      </c>
      <c r="CD9" s="302">
        <f t="shared" si="9"/>
        <v>98.5</v>
      </c>
      <c r="CE9" s="302">
        <f t="shared" si="9"/>
        <v>71.5</v>
      </c>
    </row>
    <row r="10">
      <c r="A10" s="295" t="s">
        <v>284</v>
      </c>
      <c r="B10" s="296">
        <v>9.0</v>
      </c>
      <c r="C10" s="303" t="s">
        <v>285</v>
      </c>
      <c r="D10" s="5">
        <v>185.0</v>
      </c>
      <c r="E10" s="304">
        <v>14.0</v>
      </c>
      <c r="F10" s="284">
        <v>168.0</v>
      </c>
      <c r="G10" s="284" t="s">
        <v>268</v>
      </c>
      <c r="H10" s="284" t="s">
        <v>268</v>
      </c>
      <c r="I10" s="305">
        <v>956.0</v>
      </c>
      <c r="J10" s="305">
        <v>620.0</v>
      </c>
      <c r="K10" s="305">
        <v>554.0</v>
      </c>
      <c r="L10" s="305">
        <v>501.0</v>
      </c>
      <c r="M10" s="306">
        <v>93.0</v>
      </c>
      <c r="N10" s="305">
        <v>29.0</v>
      </c>
      <c r="O10" s="307">
        <v>1044.0</v>
      </c>
      <c r="P10" s="307">
        <v>283.0</v>
      </c>
      <c r="Q10" s="307">
        <v>388.0</v>
      </c>
      <c r="R10" s="307">
        <v>622.0</v>
      </c>
      <c r="S10" s="307">
        <v>536.0</v>
      </c>
      <c r="T10" s="307">
        <v>315.0</v>
      </c>
      <c r="U10" s="308">
        <v>628.0</v>
      </c>
      <c r="V10" s="308">
        <v>561.0</v>
      </c>
      <c r="W10" s="308">
        <v>476.0</v>
      </c>
      <c r="X10" s="308">
        <v>290.0</v>
      </c>
      <c r="Y10" s="308">
        <v>415.0</v>
      </c>
      <c r="Z10" s="308">
        <v>301.0</v>
      </c>
      <c r="AA10" s="309">
        <v>10.0</v>
      </c>
      <c r="AB10" s="309">
        <v>620.0</v>
      </c>
      <c r="AC10" s="309">
        <v>486.0</v>
      </c>
      <c r="AD10" s="309">
        <v>0.0</v>
      </c>
      <c r="AE10" s="309">
        <v>56.0</v>
      </c>
      <c r="AF10" s="311">
        <v>748.0</v>
      </c>
      <c r="AG10" s="312">
        <v>0.0</v>
      </c>
      <c r="AH10" s="312">
        <v>0.0</v>
      </c>
      <c r="AI10" s="312">
        <v>0.0</v>
      </c>
      <c r="AJ10" s="312">
        <v>0.0</v>
      </c>
      <c r="AK10" s="312">
        <v>0.0</v>
      </c>
      <c r="AL10" s="312">
        <v>0.0</v>
      </c>
      <c r="AM10" s="312">
        <v>0.0</v>
      </c>
      <c r="AN10" s="312">
        <v>0.0</v>
      </c>
      <c r="AO10" s="312">
        <v>0.0</v>
      </c>
      <c r="AP10" s="312">
        <v>0.0</v>
      </c>
      <c r="AQ10" s="312">
        <v>0.0</v>
      </c>
      <c r="AR10" s="312">
        <v>0.0</v>
      </c>
      <c r="AS10" s="313">
        <v>0.0</v>
      </c>
      <c r="AT10" s="313">
        <v>0.0</v>
      </c>
      <c r="AU10" s="313">
        <v>0.0</v>
      </c>
      <c r="AV10" s="313">
        <v>0.0</v>
      </c>
      <c r="AW10" s="313">
        <v>0.0</v>
      </c>
      <c r="AX10" s="313">
        <v>0.0</v>
      </c>
      <c r="AY10" s="313">
        <v>3.0</v>
      </c>
      <c r="AZ10" s="313">
        <v>0.0</v>
      </c>
      <c r="BA10" s="313">
        <v>0.0</v>
      </c>
      <c r="BB10" s="313">
        <v>0.0</v>
      </c>
      <c r="BC10" s="313">
        <v>0.0</v>
      </c>
      <c r="BD10" s="314">
        <v>0.0</v>
      </c>
      <c r="BE10" s="28">
        <v>0.0</v>
      </c>
      <c r="BF10" s="28">
        <v>0.0</v>
      </c>
      <c r="BG10" s="28">
        <v>0.0</v>
      </c>
      <c r="BH10" s="28">
        <v>0.0</v>
      </c>
      <c r="BI10" s="28">
        <v>0.0</v>
      </c>
      <c r="BJ10" s="28">
        <v>0.0</v>
      </c>
      <c r="BK10" s="28">
        <v>0.0</v>
      </c>
      <c r="BL10" s="28">
        <v>0.0</v>
      </c>
      <c r="BM10" s="28">
        <v>0.0</v>
      </c>
      <c r="BN10" s="28">
        <v>0.0</v>
      </c>
      <c r="BO10" s="28">
        <v>0.0</v>
      </c>
      <c r="BP10" s="28">
        <v>0.0</v>
      </c>
      <c r="BQ10" s="11">
        <f t="shared" si="2"/>
        <v>0</v>
      </c>
      <c r="BR10" s="11"/>
      <c r="BS10" s="11"/>
      <c r="BT10" s="302">
        <f t="shared" ref="BT10:CE10" si="10">AVERAGE(I10,U10,AG10,AS10)</f>
        <v>396</v>
      </c>
      <c r="BU10" s="302">
        <f t="shared" si="10"/>
        <v>295.25</v>
      </c>
      <c r="BV10" s="302">
        <f t="shared" si="10"/>
        <v>257.5</v>
      </c>
      <c r="BW10" s="302">
        <f t="shared" si="10"/>
        <v>197.75</v>
      </c>
      <c r="BX10" s="302">
        <f t="shared" si="10"/>
        <v>127</v>
      </c>
      <c r="BY10" s="302">
        <f t="shared" si="10"/>
        <v>82.5</v>
      </c>
      <c r="BZ10" s="302">
        <f t="shared" si="10"/>
        <v>264.25</v>
      </c>
      <c r="CA10" s="302">
        <f t="shared" si="10"/>
        <v>225.75</v>
      </c>
      <c r="CB10" s="302">
        <f t="shared" si="10"/>
        <v>218.5</v>
      </c>
      <c r="CC10" s="302">
        <f t="shared" si="10"/>
        <v>155.5</v>
      </c>
      <c r="CD10" s="302">
        <f t="shared" si="10"/>
        <v>148</v>
      </c>
      <c r="CE10" s="302">
        <f t="shared" si="10"/>
        <v>265.75</v>
      </c>
    </row>
    <row r="11">
      <c r="A11" s="295" t="s">
        <v>284</v>
      </c>
      <c r="B11" s="296">
        <v>10.0</v>
      </c>
      <c r="C11" s="303" t="s">
        <v>286</v>
      </c>
      <c r="D11" s="28">
        <v>185.0</v>
      </c>
      <c r="E11" s="304">
        <v>14.0</v>
      </c>
      <c r="F11" s="284" t="s">
        <v>287</v>
      </c>
      <c r="G11" s="284" t="s">
        <v>268</v>
      </c>
      <c r="H11" s="284" t="s">
        <v>268</v>
      </c>
      <c r="I11" s="305">
        <v>165.0</v>
      </c>
      <c r="J11" s="305">
        <v>22.0</v>
      </c>
      <c r="K11" s="305">
        <v>0.0</v>
      </c>
      <c r="L11" s="305">
        <v>34.0</v>
      </c>
      <c r="M11" s="306">
        <v>155.0</v>
      </c>
      <c r="N11" s="305">
        <v>80.0</v>
      </c>
      <c r="O11" s="307">
        <v>0.0</v>
      </c>
      <c r="P11" s="307">
        <v>0.0</v>
      </c>
      <c r="Q11" s="307">
        <v>0.0</v>
      </c>
      <c r="R11" s="307">
        <v>0.0</v>
      </c>
      <c r="S11" s="307">
        <v>0.0</v>
      </c>
      <c r="T11" s="307">
        <v>0.0</v>
      </c>
      <c r="U11" s="308">
        <v>0.0</v>
      </c>
      <c r="V11" s="308">
        <v>0.0</v>
      </c>
      <c r="W11" s="308">
        <v>0.0</v>
      </c>
      <c r="X11" s="308">
        <v>0.0</v>
      </c>
      <c r="Y11" s="308">
        <v>0.0</v>
      </c>
      <c r="Z11" s="308">
        <v>1.0</v>
      </c>
      <c r="AA11" s="309">
        <v>0.0</v>
      </c>
      <c r="AB11" s="309">
        <v>0.0</v>
      </c>
      <c r="AC11" s="309">
        <v>0.0</v>
      </c>
      <c r="AD11" s="309">
        <v>0.0</v>
      </c>
      <c r="AE11" s="309">
        <v>0.0</v>
      </c>
      <c r="AF11" s="311">
        <v>0.0</v>
      </c>
      <c r="AG11" s="312">
        <v>2529.0</v>
      </c>
      <c r="AH11" s="312">
        <v>1258.0</v>
      </c>
      <c r="AI11" s="312">
        <v>1652.0</v>
      </c>
      <c r="AJ11" s="312">
        <v>1955.0</v>
      </c>
      <c r="AK11" s="312">
        <v>2334.0</v>
      </c>
      <c r="AL11" s="312">
        <v>2146.0</v>
      </c>
      <c r="AM11" s="312">
        <v>1534.0</v>
      </c>
      <c r="AN11" s="312">
        <v>1806.0</v>
      </c>
      <c r="AO11" s="312">
        <v>2545.0</v>
      </c>
      <c r="AP11" s="312">
        <v>1425.0</v>
      </c>
      <c r="AQ11" s="312">
        <v>2680.0</v>
      </c>
      <c r="AR11" s="312">
        <v>1997.0</v>
      </c>
      <c r="AS11" s="313">
        <v>1988.0</v>
      </c>
      <c r="AT11" s="313">
        <v>1808.0</v>
      </c>
      <c r="AU11" s="313">
        <v>1869.0</v>
      </c>
      <c r="AV11" s="313">
        <v>1618.0</v>
      </c>
      <c r="AW11" s="313">
        <v>1712.0</v>
      </c>
      <c r="AX11" s="313">
        <v>2328.0</v>
      </c>
      <c r="AY11" s="313">
        <v>3288.0</v>
      </c>
      <c r="AZ11" s="313">
        <v>2094.0</v>
      </c>
      <c r="BA11" s="313">
        <v>671.0</v>
      </c>
      <c r="BB11" s="313">
        <v>2198.0</v>
      </c>
      <c r="BC11" s="313">
        <v>2051.0</v>
      </c>
      <c r="BD11" s="313">
        <v>2122.0</v>
      </c>
      <c r="BE11" s="28">
        <v>2660.0</v>
      </c>
      <c r="BF11" s="28">
        <v>2174.0</v>
      </c>
      <c r="BG11" s="28">
        <v>4299.0</v>
      </c>
      <c r="BH11" s="28">
        <v>2197.0</v>
      </c>
      <c r="BI11" s="28">
        <v>2309.0</v>
      </c>
      <c r="BJ11" s="28">
        <v>1857.0</v>
      </c>
      <c r="BK11" s="28">
        <v>2060.0</v>
      </c>
      <c r="BL11" s="28">
        <v>2054.0</v>
      </c>
      <c r="BM11" s="28">
        <v>2709.0</v>
      </c>
      <c r="BN11" s="28">
        <v>2471.0</v>
      </c>
      <c r="BO11" s="28">
        <v>2329.0</v>
      </c>
      <c r="BP11" s="28">
        <v>2677.0</v>
      </c>
      <c r="BQ11" s="11">
        <f t="shared" si="2"/>
        <v>29796</v>
      </c>
      <c r="BR11" s="11"/>
      <c r="BS11" s="11"/>
      <c r="BT11" s="302">
        <f t="shared" ref="BT11:CE11" si="11">AVERAGE(I11,U11,AG11,AS11)</f>
        <v>1170.5</v>
      </c>
      <c r="BU11" s="302">
        <f t="shared" si="11"/>
        <v>772</v>
      </c>
      <c r="BV11" s="302">
        <f t="shared" si="11"/>
        <v>880.25</v>
      </c>
      <c r="BW11" s="302">
        <f t="shared" si="11"/>
        <v>901.75</v>
      </c>
      <c r="BX11" s="302">
        <f t="shared" si="11"/>
        <v>1050.25</v>
      </c>
      <c r="BY11" s="302">
        <f t="shared" si="11"/>
        <v>1138.75</v>
      </c>
      <c r="BZ11" s="302">
        <f t="shared" si="11"/>
        <v>1205.5</v>
      </c>
      <c r="CA11" s="302">
        <f t="shared" si="11"/>
        <v>975</v>
      </c>
      <c r="CB11" s="302">
        <f t="shared" si="11"/>
        <v>804</v>
      </c>
      <c r="CC11" s="302">
        <f t="shared" si="11"/>
        <v>905.75</v>
      </c>
      <c r="CD11" s="302">
        <f t="shared" si="11"/>
        <v>1182.75</v>
      </c>
      <c r="CE11" s="302">
        <f t="shared" si="11"/>
        <v>1029.75</v>
      </c>
    </row>
    <row r="12">
      <c r="A12" s="295" t="s">
        <v>288</v>
      </c>
      <c r="B12" s="296">
        <v>11.0</v>
      </c>
      <c r="C12" s="303" t="s">
        <v>289</v>
      </c>
      <c r="D12" s="28">
        <v>185.0</v>
      </c>
      <c r="E12" s="304">
        <v>14.0</v>
      </c>
      <c r="F12" s="284" t="s">
        <v>290</v>
      </c>
      <c r="G12" s="284">
        <v>8.0</v>
      </c>
      <c r="H12" s="284" t="s">
        <v>271</v>
      </c>
      <c r="I12" s="305">
        <v>1528.0</v>
      </c>
      <c r="J12" s="305">
        <v>2151.0</v>
      </c>
      <c r="K12" s="305">
        <v>1865.0</v>
      </c>
      <c r="L12" s="305">
        <v>1902.0</v>
      </c>
      <c r="M12" s="306">
        <v>2158.0</v>
      </c>
      <c r="N12" s="305">
        <v>2493.0</v>
      </c>
      <c r="O12" s="307">
        <v>1966.0</v>
      </c>
      <c r="P12" s="307">
        <v>1898.0</v>
      </c>
      <c r="Q12" s="307">
        <v>2269.0</v>
      </c>
      <c r="R12" s="307">
        <v>1913.0</v>
      </c>
      <c r="S12" s="307">
        <v>2554.0</v>
      </c>
      <c r="T12" s="307">
        <v>2707.0</v>
      </c>
      <c r="U12" s="308">
        <v>2489.0</v>
      </c>
      <c r="V12" s="308">
        <v>1907.0</v>
      </c>
      <c r="W12" s="308">
        <v>2525.0</v>
      </c>
      <c r="X12" s="308">
        <v>865.0</v>
      </c>
      <c r="Y12" s="308">
        <v>1495.0</v>
      </c>
      <c r="Z12" s="308">
        <v>1377.0</v>
      </c>
      <c r="AA12" s="309">
        <v>416.0</v>
      </c>
      <c r="AB12" s="309">
        <v>2355.0</v>
      </c>
      <c r="AC12" s="309">
        <v>1358.0</v>
      </c>
      <c r="AD12" s="309">
        <v>69.0</v>
      </c>
      <c r="AE12" s="309">
        <v>575.0</v>
      </c>
      <c r="AF12" s="311">
        <v>2188.0</v>
      </c>
      <c r="AG12" s="300">
        <v>721.0</v>
      </c>
      <c r="AH12" s="300">
        <v>405.0</v>
      </c>
      <c r="AI12" s="300">
        <v>556.0</v>
      </c>
      <c r="AJ12" s="300">
        <v>700.0</v>
      </c>
      <c r="AK12" s="300">
        <v>914.0</v>
      </c>
      <c r="AL12" s="300">
        <v>370.0</v>
      </c>
      <c r="AM12" s="300">
        <v>200.0</v>
      </c>
      <c r="AN12" s="300">
        <v>495.0</v>
      </c>
      <c r="AO12" s="300">
        <v>715.0</v>
      </c>
      <c r="AP12" s="300">
        <v>295.0</v>
      </c>
      <c r="AQ12" s="300">
        <v>620.0</v>
      </c>
      <c r="AR12" s="300">
        <v>630.0</v>
      </c>
      <c r="AS12" s="301">
        <v>700.0</v>
      </c>
      <c r="AT12" s="301">
        <v>580.0</v>
      </c>
      <c r="AU12" s="301">
        <v>765.0</v>
      </c>
      <c r="AV12" s="301">
        <v>659.0</v>
      </c>
      <c r="AW12" s="301">
        <v>397.0</v>
      </c>
      <c r="AX12" s="301">
        <v>1190.0</v>
      </c>
      <c r="AY12" s="302">
        <v>72.0</v>
      </c>
      <c r="AZ12" s="302">
        <v>654.0</v>
      </c>
      <c r="BA12" s="302">
        <v>302.0</v>
      </c>
      <c r="BB12" s="302">
        <v>489.0</v>
      </c>
      <c r="BC12" s="302">
        <v>547.0</v>
      </c>
      <c r="BD12" s="302">
        <v>580.0</v>
      </c>
      <c r="BE12" s="28">
        <v>755.0</v>
      </c>
      <c r="BF12" s="28">
        <v>722.0</v>
      </c>
      <c r="BG12" s="28">
        <v>1115.0</v>
      </c>
      <c r="BH12" s="28">
        <v>557.0</v>
      </c>
      <c r="BI12" s="28">
        <v>521.0</v>
      </c>
      <c r="BJ12" s="28">
        <v>1018.0</v>
      </c>
      <c r="BK12" s="28">
        <v>22.0</v>
      </c>
      <c r="BL12" s="28">
        <v>737.0</v>
      </c>
      <c r="BM12" s="28">
        <v>0.0</v>
      </c>
      <c r="BN12" s="28">
        <v>751.0</v>
      </c>
      <c r="BO12" s="28">
        <v>353.0</v>
      </c>
      <c r="BP12" s="28">
        <v>1117.0</v>
      </c>
      <c r="BQ12" s="11">
        <f t="shared" si="2"/>
        <v>7668</v>
      </c>
      <c r="BR12" s="11"/>
      <c r="BS12" s="11"/>
      <c r="BT12" s="302">
        <f t="shared" ref="BT12:CE12" si="12">AVERAGE(I12,U12,AG12,AS12)</f>
        <v>1359.5</v>
      </c>
      <c r="BU12" s="302">
        <f t="shared" si="12"/>
        <v>1260.75</v>
      </c>
      <c r="BV12" s="302">
        <f t="shared" si="12"/>
        <v>1427.75</v>
      </c>
      <c r="BW12" s="302">
        <f t="shared" si="12"/>
        <v>1031.5</v>
      </c>
      <c r="BX12" s="302">
        <f t="shared" si="12"/>
        <v>1241</v>
      </c>
      <c r="BY12" s="302">
        <f t="shared" si="12"/>
        <v>1357.5</v>
      </c>
      <c r="BZ12" s="302">
        <f t="shared" si="12"/>
        <v>663.5</v>
      </c>
      <c r="CA12" s="302">
        <f t="shared" si="12"/>
        <v>1350.5</v>
      </c>
      <c r="CB12" s="302">
        <f t="shared" si="12"/>
        <v>1161</v>
      </c>
      <c r="CC12" s="302">
        <f t="shared" si="12"/>
        <v>691.5</v>
      </c>
      <c r="CD12" s="302">
        <f t="shared" si="12"/>
        <v>1074</v>
      </c>
      <c r="CE12" s="302">
        <f t="shared" si="12"/>
        <v>1526.25</v>
      </c>
    </row>
    <row r="13">
      <c r="A13" s="295" t="s">
        <v>291</v>
      </c>
      <c r="B13" s="296">
        <v>12.0</v>
      </c>
      <c r="C13" s="303" t="s">
        <v>292</v>
      </c>
      <c r="D13" s="5">
        <v>195.0</v>
      </c>
      <c r="E13" s="304">
        <v>14.0</v>
      </c>
      <c r="F13" s="284">
        <v>168.0</v>
      </c>
      <c r="G13" s="284">
        <v>8.0</v>
      </c>
      <c r="H13" s="284" t="s">
        <v>271</v>
      </c>
      <c r="I13" s="305">
        <v>119.0</v>
      </c>
      <c r="J13" s="305">
        <v>1498.0</v>
      </c>
      <c r="K13" s="305">
        <v>476.0</v>
      </c>
      <c r="L13" s="305">
        <v>288.0</v>
      </c>
      <c r="M13" s="306">
        <v>1259.0</v>
      </c>
      <c r="N13" s="305">
        <v>855.0</v>
      </c>
      <c r="O13" s="307">
        <v>10.0</v>
      </c>
      <c r="P13" s="307">
        <v>636.0</v>
      </c>
      <c r="Q13" s="307">
        <v>600.0</v>
      </c>
      <c r="R13" s="307">
        <v>875.0</v>
      </c>
      <c r="S13" s="307">
        <v>538.0</v>
      </c>
      <c r="T13" s="307">
        <v>731.0</v>
      </c>
      <c r="U13" s="308">
        <v>523.0</v>
      </c>
      <c r="V13" s="308">
        <v>733.0</v>
      </c>
      <c r="W13" s="308">
        <v>1051.0</v>
      </c>
      <c r="X13" s="308">
        <v>60.0</v>
      </c>
      <c r="Y13" s="308">
        <v>769.0</v>
      </c>
      <c r="Z13" s="308">
        <v>875.0</v>
      </c>
      <c r="AA13" s="309">
        <v>46.0</v>
      </c>
      <c r="AB13" s="309">
        <v>630.0</v>
      </c>
      <c r="AC13" s="309">
        <v>586.0</v>
      </c>
      <c r="AD13" s="309">
        <v>113.0</v>
      </c>
      <c r="AE13" s="309">
        <v>635.0</v>
      </c>
      <c r="AF13" s="311">
        <v>394.0</v>
      </c>
      <c r="AG13" s="312">
        <v>737.0</v>
      </c>
      <c r="AH13" s="312">
        <v>390.0</v>
      </c>
      <c r="AI13" s="312">
        <v>584.0</v>
      </c>
      <c r="AJ13" s="312">
        <v>490.0</v>
      </c>
      <c r="AK13" s="312">
        <v>1259.0</v>
      </c>
      <c r="AL13" s="312">
        <v>436.0</v>
      </c>
      <c r="AM13" s="312">
        <v>305.0</v>
      </c>
      <c r="AN13" s="312">
        <v>490.0</v>
      </c>
      <c r="AO13" s="312">
        <v>560.0</v>
      </c>
      <c r="AP13" s="312">
        <v>475.0</v>
      </c>
      <c r="AQ13" s="312">
        <v>623.0</v>
      </c>
      <c r="AR13" s="312">
        <v>659.0</v>
      </c>
      <c r="AS13" s="313">
        <v>921.0</v>
      </c>
      <c r="AT13" s="313">
        <v>585.0</v>
      </c>
      <c r="AU13" s="313">
        <v>735.0</v>
      </c>
      <c r="AV13" s="313">
        <v>513.0</v>
      </c>
      <c r="AW13" s="313">
        <v>609.0</v>
      </c>
      <c r="AX13" s="313">
        <v>623.0</v>
      </c>
      <c r="AY13" s="313">
        <v>782.0</v>
      </c>
      <c r="AZ13" s="313">
        <v>392.0</v>
      </c>
      <c r="BA13" s="313">
        <v>235.0</v>
      </c>
      <c r="BB13" s="313">
        <v>480.0</v>
      </c>
      <c r="BC13" s="313">
        <v>520.0</v>
      </c>
      <c r="BD13" s="313">
        <v>560.0</v>
      </c>
      <c r="BE13" s="28">
        <v>816.0</v>
      </c>
      <c r="BF13" s="28">
        <v>740.0</v>
      </c>
      <c r="BG13" s="28">
        <v>762.0</v>
      </c>
      <c r="BH13" s="28">
        <v>1120.0</v>
      </c>
      <c r="BI13" s="28">
        <v>614.0</v>
      </c>
      <c r="BJ13" s="28">
        <v>9.0</v>
      </c>
      <c r="BK13" s="28">
        <v>1182.0</v>
      </c>
      <c r="BL13" s="28">
        <v>1.0</v>
      </c>
      <c r="BM13" s="28">
        <v>219.0</v>
      </c>
      <c r="BN13" s="28">
        <v>427.0</v>
      </c>
      <c r="BO13" s="28">
        <v>449.0</v>
      </c>
      <c r="BP13" s="28">
        <v>1005.0</v>
      </c>
      <c r="BQ13" s="11">
        <f t="shared" si="2"/>
        <v>7344</v>
      </c>
      <c r="BR13" s="11"/>
      <c r="BS13" s="11"/>
      <c r="BT13" s="302">
        <f t="shared" ref="BT13:CE13" si="13">AVERAGE(I13,U13,AG13,AS13)</f>
        <v>575</v>
      </c>
      <c r="BU13" s="302">
        <f t="shared" si="13"/>
        <v>801.5</v>
      </c>
      <c r="BV13" s="302">
        <f t="shared" si="13"/>
        <v>711.5</v>
      </c>
      <c r="BW13" s="302">
        <f t="shared" si="13"/>
        <v>337.75</v>
      </c>
      <c r="BX13" s="302">
        <f t="shared" si="13"/>
        <v>974</v>
      </c>
      <c r="BY13" s="302">
        <f t="shared" si="13"/>
        <v>697.25</v>
      </c>
      <c r="BZ13" s="302">
        <f t="shared" si="13"/>
        <v>285.75</v>
      </c>
      <c r="CA13" s="302">
        <f t="shared" si="13"/>
        <v>537</v>
      </c>
      <c r="CB13" s="302">
        <f t="shared" si="13"/>
        <v>495.25</v>
      </c>
      <c r="CC13" s="302">
        <f t="shared" si="13"/>
        <v>485.75</v>
      </c>
      <c r="CD13" s="302">
        <f t="shared" si="13"/>
        <v>579</v>
      </c>
      <c r="CE13" s="302">
        <f t="shared" si="13"/>
        <v>586</v>
      </c>
    </row>
    <row r="14">
      <c r="A14" s="295" t="s">
        <v>293</v>
      </c>
      <c r="B14" s="296">
        <v>13.0</v>
      </c>
      <c r="C14" s="303" t="s">
        <v>294</v>
      </c>
      <c r="D14" s="28">
        <v>195.0</v>
      </c>
      <c r="E14" s="304">
        <v>14.0</v>
      </c>
      <c r="F14" s="284">
        <v>569.0</v>
      </c>
      <c r="G14" s="284" t="s">
        <v>268</v>
      </c>
      <c r="H14" s="284" t="s">
        <v>268</v>
      </c>
      <c r="I14" s="305">
        <v>0.0</v>
      </c>
      <c r="J14" s="305">
        <v>0.0</v>
      </c>
      <c r="K14" s="305">
        <v>0.0</v>
      </c>
      <c r="L14" s="305">
        <v>0.0</v>
      </c>
      <c r="M14" s="306">
        <v>0.0</v>
      </c>
      <c r="N14" s="305">
        <v>0.0</v>
      </c>
      <c r="O14" s="307">
        <v>0.0</v>
      </c>
      <c r="P14" s="307">
        <v>0.0</v>
      </c>
      <c r="Q14" s="307">
        <v>0.0</v>
      </c>
      <c r="R14" s="307">
        <v>300.0</v>
      </c>
      <c r="S14" s="307">
        <v>0.0</v>
      </c>
      <c r="T14" s="307">
        <v>0.0</v>
      </c>
      <c r="U14" s="308">
        <v>0.0</v>
      </c>
      <c r="V14" s="308">
        <v>0.0</v>
      </c>
      <c r="W14" s="308">
        <v>0.0</v>
      </c>
      <c r="X14" s="308">
        <v>0.0</v>
      </c>
      <c r="Y14" s="308">
        <v>0.0</v>
      </c>
      <c r="Z14" s="308">
        <v>8.0</v>
      </c>
      <c r="AA14" s="309">
        <v>0.0</v>
      </c>
      <c r="AB14" s="309">
        <v>0.0</v>
      </c>
      <c r="AC14" s="309">
        <v>20.0</v>
      </c>
      <c r="AD14" s="309">
        <v>0.0</v>
      </c>
      <c r="AE14" s="309">
        <v>0.0</v>
      </c>
      <c r="AF14" s="311">
        <v>0.0</v>
      </c>
      <c r="AG14" s="312">
        <v>0.0</v>
      </c>
      <c r="AH14" s="312">
        <v>0.0</v>
      </c>
      <c r="AI14" s="312">
        <v>0.0</v>
      </c>
      <c r="AJ14" s="312">
        <v>0.0</v>
      </c>
      <c r="AK14" s="312">
        <v>0.0</v>
      </c>
      <c r="AL14" s="312">
        <v>0.0</v>
      </c>
      <c r="AM14" s="312">
        <v>0.0</v>
      </c>
      <c r="AN14" s="312">
        <v>0.0</v>
      </c>
      <c r="AO14" s="312">
        <v>0.0</v>
      </c>
      <c r="AP14" s="312">
        <v>0.0</v>
      </c>
      <c r="AQ14" s="312">
        <v>0.0</v>
      </c>
      <c r="AR14" s="312">
        <v>0.0</v>
      </c>
      <c r="AS14" s="313">
        <v>0.0</v>
      </c>
      <c r="AT14" s="313">
        <v>6.0</v>
      </c>
      <c r="AU14" s="313">
        <v>0.0</v>
      </c>
      <c r="AV14" s="313">
        <v>0.0</v>
      </c>
      <c r="AW14" s="313">
        <v>0.0</v>
      </c>
      <c r="AX14" s="313">
        <v>0.0</v>
      </c>
      <c r="AY14" s="313">
        <v>0.0</v>
      </c>
      <c r="AZ14" s="313">
        <v>0.0</v>
      </c>
      <c r="BA14" s="313">
        <v>0.0</v>
      </c>
      <c r="BB14" s="313">
        <v>0.0</v>
      </c>
      <c r="BC14" s="313">
        <v>0.0</v>
      </c>
      <c r="BD14" s="314">
        <v>0.0</v>
      </c>
      <c r="BE14" s="28">
        <v>0.0</v>
      </c>
      <c r="BF14" s="28">
        <v>0.0</v>
      </c>
      <c r="BG14" s="28">
        <v>0.0</v>
      </c>
      <c r="BH14" s="28">
        <v>0.0</v>
      </c>
      <c r="BI14" s="28">
        <v>0.0</v>
      </c>
      <c r="BJ14" s="28">
        <v>0.0</v>
      </c>
      <c r="BK14" s="28">
        <v>0.0</v>
      </c>
      <c r="BL14" s="28">
        <v>0.0</v>
      </c>
      <c r="BM14" s="28">
        <v>0.0</v>
      </c>
      <c r="BN14" s="28">
        <v>0.0</v>
      </c>
      <c r="BO14" s="28">
        <v>0.0</v>
      </c>
      <c r="BP14" s="28">
        <v>0.0</v>
      </c>
      <c r="BQ14" s="11">
        <f t="shared" si="2"/>
        <v>0</v>
      </c>
      <c r="BR14" s="11"/>
      <c r="BS14" s="11"/>
      <c r="BT14" s="302">
        <f t="shared" ref="BT14:CE14" si="14">AVERAGE(I14,U14,AG14,AS14)</f>
        <v>0</v>
      </c>
      <c r="BU14" s="302">
        <f t="shared" si="14"/>
        <v>1.5</v>
      </c>
      <c r="BV14" s="302">
        <f t="shared" si="14"/>
        <v>0</v>
      </c>
      <c r="BW14" s="302">
        <f t="shared" si="14"/>
        <v>0</v>
      </c>
      <c r="BX14" s="302">
        <f t="shared" si="14"/>
        <v>0</v>
      </c>
      <c r="BY14" s="302">
        <f t="shared" si="14"/>
        <v>2</v>
      </c>
      <c r="BZ14" s="302">
        <f t="shared" si="14"/>
        <v>0</v>
      </c>
      <c r="CA14" s="302">
        <f t="shared" si="14"/>
        <v>0</v>
      </c>
      <c r="CB14" s="302">
        <f t="shared" si="14"/>
        <v>5</v>
      </c>
      <c r="CC14" s="302">
        <f t="shared" si="14"/>
        <v>75</v>
      </c>
      <c r="CD14" s="302">
        <f t="shared" si="14"/>
        <v>0</v>
      </c>
      <c r="CE14" s="302">
        <f t="shared" si="14"/>
        <v>0</v>
      </c>
    </row>
    <row r="15">
      <c r="A15" s="281" t="s">
        <v>295</v>
      </c>
      <c r="B15" s="296">
        <v>14.0</v>
      </c>
      <c r="C15" s="28" t="s">
        <v>296</v>
      </c>
      <c r="D15" s="28">
        <v>195.0</v>
      </c>
      <c r="E15" s="284">
        <v>15.0</v>
      </c>
      <c r="F15" s="284">
        <v>168.0</v>
      </c>
      <c r="G15" s="284" t="s">
        <v>268</v>
      </c>
      <c r="H15" s="284" t="s">
        <v>268</v>
      </c>
      <c r="I15" s="305">
        <v>0.0</v>
      </c>
      <c r="J15" s="305">
        <v>0.0</v>
      </c>
      <c r="K15" s="305">
        <v>0.0</v>
      </c>
      <c r="L15" s="305">
        <v>0.0</v>
      </c>
      <c r="M15" s="306">
        <v>0.0</v>
      </c>
      <c r="N15" s="305">
        <v>0.0</v>
      </c>
      <c r="O15" s="298">
        <v>0.0</v>
      </c>
      <c r="P15" s="298">
        <v>0.0</v>
      </c>
      <c r="Q15" s="298">
        <v>0.0</v>
      </c>
      <c r="R15" s="298">
        <v>0.0</v>
      </c>
      <c r="S15" s="298">
        <v>0.0</v>
      </c>
      <c r="T15" s="298">
        <v>0.0</v>
      </c>
      <c r="U15" s="308">
        <v>0.0</v>
      </c>
      <c r="V15" s="308">
        <v>0.0</v>
      </c>
      <c r="W15" s="308">
        <v>0.0</v>
      </c>
      <c r="X15" s="308">
        <v>0.0</v>
      </c>
      <c r="Y15" s="308">
        <v>0.0</v>
      </c>
      <c r="Z15" s="299">
        <v>0.0</v>
      </c>
      <c r="AA15" s="309">
        <v>0.0</v>
      </c>
      <c r="AB15" s="309">
        <v>0.0</v>
      </c>
      <c r="AC15" s="309">
        <v>0.0</v>
      </c>
      <c r="AD15" s="309">
        <v>0.0</v>
      </c>
      <c r="AE15" s="309">
        <v>0.0</v>
      </c>
      <c r="AF15" s="311">
        <v>0.0</v>
      </c>
      <c r="AG15" s="315">
        <v>0.0</v>
      </c>
      <c r="AH15" s="315">
        <v>0.0</v>
      </c>
      <c r="AI15" s="315">
        <v>0.0</v>
      </c>
      <c r="AJ15" s="315">
        <v>0.0</v>
      </c>
      <c r="AK15" s="315">
        <v>0.0</v>
      </c>
      <c r="AL15" s="315">
        <v>0.0</v>
      </c>
      <c r="AM15" s="315">
        <v>0.0</v>
      </c>
      <c r="AN15" s="315">
        <v>0.0</v>
      </c>
      <c r="AO15" s="315">
        <v>0.0</v>
      </c>
      <c r="AP15" s="315">
        <v>0.0</v>
      </c>
      <c r="AQ15" s="315">
        <v>0.0</v>
      </c>
      <c r="AR15" s="315">
        <v>0.0</v>
      </c>
      <c r="AS15" s="316">
        <v>0.0</v>
      </c>
      <c r="AT15" s="316">
        <v>0.0</v>
      </c>
      <c r="AU15" s="316">
        <v>0.0</v>
      </c>
      <c r="AV15" s="316">
        <v>0.0</v>
      </c>
      <c r="AW15" s="316">
        <v>0.0</v>
      </c>
      <c r="AX15" s="316">
        <v>0.0</v>
      </c>
      <c r="AY15" s="316">
        <v>0.0</v>
      </c>
      <c r="AZ15" s="316">
        <v>0.0</v>
      </c>
      <c r="BA15" s="316">
        <v>0.0</v>
      </c>
      <c r="BB15" s="316">
        <v>0.0</v>
      </c>
      <c r="BC15" s="316">
        <v>0.0</v>
      </c>
      <c r="BD15" s="316">
        <v>0.0</v>
      </c>
      <c r="BE15" s="28">
        <v>0.0</v>
      </c>
      <c r="BF15" s="28">
        <v>0.0</v>
      </c>
      <c r="BG15" s="28">
        <v>0.0</v>
      </c>
      <c r="BH15" s="28">
        <v>0.0</v>
      </c>
      <c r="BI15" s="28">
        <v>0.0</v>
      </c>
      <c r="BJ15" s="28">
        <v>0.0</v>
      </c>
      <c r="BK15" s="28">
        <v>0.0</v>
      </c>
      <c r="BL15" s="28">
        <v>0.0</v>
      </c>
      <c r="BM15" s="28">
        <v>0.0</v>
      </c>
      <c r="BN15" s="28">
        <v>0.0</v>
      </c>
      <c r="BO15" s="28">
        <v>0.0</v>
      </c>
      <c r="BP15" s="28">
        <v>0.0</v>
      </c>
      <c r="BQ15" s="11">
        <f t="shared" si="2"/>
        <v>0</v>
      </c>
      <c r="BR15" s="11"/>
      <c r="BS15" s="11"/>
      <c r="BT15" s="302">
        <f t="shared" ref="BT15:CE15" si="15">AVERAGE(I15,U15,AG15,AS15)</f>
        <v>0</v>
      </c>
      <c r="BU15" s="302">
        <f t="shared" si="15"/>
        <v>0</v>
      </c>
      <c r="BV15" s="302">
        <f t="shared" si="15"/>
        <v>0</v>
      </c>
      <c r="BW15" s="302">
        <f t="shared" si="15"/>
        <v>0</v>
      </c>
      <c r="BX15" s="302">
        <f t="shared" si="15"/>
        <v>0</v>
      </c>
      <c r="BY15" s="302">
        <f t="shared" si="15"/>
        <v>0</v>
      </c>
      <c r="BZ15" s="302">
        <f t="shared" si="15"/>
        <v>0</v>
      </c>
      <c r="CA15" s="302">
        <f t="shared" si="15"/>
        <v>0</v>
      </c>
      <c r="CB15" s="302">
        <f t="shared" si="15"/>
        <v>0</v>
      </c>
      <c r="CC15" s="302">
        <f t="shared" si="15"/>
        <v>0</v>
      </c>
      <c r="CD15" s="302">
        <f t="shared" si="15"/>
        <v>0</v>
      </c>
      <c r="CE15" s="302">
        <f t="shared" si="15"/>
        <v>0</v>
      </c>
    </row>
    <row r="16">
      <c r="A16" s="295" t="s">
        <v>297</v>
      </c>
      <c r="B16" s="296">
        <v>15.0</v>
      </c>
      <c r="C16" s="303" t="s">
        <v>298</v>
      </c>
      <c r="D16" s="5">
        <v>195.0</v>
      </c>
      <c r="E16" s="304">
        <v>15.0</v>
      </c>
      <c r="F16" s="284">
        <v>168.0</v>
      </c>
      <c r="G16" s="284">
        <v>8.0</v>
      </c>
      <c r="H16" s="284" t="s">
        <v>271</v>
      </c>
      <c r="I16" s="305">
        <v>2047.0</v>
      </c>
      <c r="J16" s="305">
        <v>1772.0</v>
      </c>
      <c r="K16" s="305">
        <v>2184.0</v>
      </c>
      <c r="L16" s="305">
        <v>1762.0</v>
      </c>
      <c r="M16" s="306">
        <v>1490.0</v>
      </c>
      <c r="N16" s="305">
        <v>1741.0</v>
      </c>
      <c r="O16" s="307">
        <v>1862.0</v>
      </c>
      <c r="P16" s="307">
        <v>1054.0</v>
      </c>
      <c r="Q16" s="307">
        <v>3089.0</v>
      </c>
      <c r="R16" s="307">
        <v>2030.0</v>
      </c>
      <c r="S16" s="307">
        <v>2363.0</v>
      </c>
      <c r="T16" s="307">
        <v>2800.0</v>
      </c>
      <c r="U16" s="308">
        <v>1948.0</v>
      </c>
      <c r="V16" s="308">
        <v>2541.0</v>
      </c>
      <c r="W16" s="308">
        <v>3210.0</v>
      </c>
      <c r="X16" s="308">
        <v>1784.0</v>
      </c>
      <c r="Y16" s="308">
        <v>2656.0</v>
      </c>
      <c r="Z16" s="308">
        <v>2025.0</v>
      </c>
      <c r="AA16" s="309">
        <v>302.0</v>
      </c>
      <c r="AB16" s="309">
        <v>3414.0</v>
      </c>
      <c r="AC16" s="309">
        <v>1644.0</v>
      </c>
      <c r="AD16" s="309">
        <v>207.0</v>
      </c>
      <c r="AE16" s="309">
        <v>1033.0</v>
      </c>
      <c r="AF16" s="311">
        <v>2627.0</v>
      </c>
      <c r="AG16" s="312">
        <v>1349.0</v>
      </c>
      <c r="AH16" s="312">
        <v>995.0</v>
      </c>
      <c r="AI16" s="312">
        <v>1032.0</v>
      </c>
      <c r="AJ16" s="312">
        <v>2229.0</v>
      </c>
      <c r="AK16" s="312">
        <v>1610.0</v>
      </c>
      <c r="AL16" s="312">
        <v>1026.0</v>
      </c>
      <c r="AM16" s="312">
        <v>1838.0</v>
      </c>
      <c r="AN16" s="312">
        <v>820.0</v>
      </c>
      <c r="AO16" s="312">
        <v>970.0</v>
      </c>
      <c r="AP16" s="312">
        <v>2535.0</v>
      </c>
      <c r="AQ16" s="312">
        <v>1858.0</v>
      </c>
      <c r="AR16" s="312">
        <v>2087.0</v>
      </c>
      <c r="AS16" s="313">
        <v>2326.0</v>
      </c>
      <c r="AT16" s="313">
        <v>1677.0</v>
      </c>
      <c r="AU16" s="313">
        <v>2248.0</v>
      </c>
      <c r="AV16" s="313">
        <v>1583.0</v>
      </c>
      <c r="AW16" s="313">
        <v>1634.0</v>
      </c>
      <c r="AX16" s="313">
        <v>1942.0</v>
      </c>
      <c r="AY16" s="313">
        <v>1548.0</v>
      </c>
      <c r="AZ16" s="313">
        <v>2391.0</v>
      </c>
      <c r="BA16" s="313">
        <v>697.0</v>
      </c>
      <c r="BB16" s="313">
        <v>2256.0</v>
      </c>
      <c r="BC16" s="313">
        <v>1646.0</v>
      </c>
      <c r="BD16" s="313">
        <v>2090.0</v>
      </c>
      <c r="BE16" s="28">
        <v>2500.0</v>
      </c>
      <c r="BF16" s="28">
        <v>1703.0</v>
      </c>
      <c r="BG16" s="28">
        <v>3790.0</v>
      </c>
      <c r="BH16" s="28">
        <v>1411.0</v>
      </c>
      <c r="BI16" s="28">
        <v>1543.0</v>
      </c>
      <c r="BJ16" s="28">
        <v>2266.0</v>
      </c>
      <c r="BK16" s="28">
        <v>2105.0</v>
      </c>
      <c r="BL16" s="28">
        <v>2355.0</v>
      </c>
      <c r="BM16" s="28">
        <v>3788.0</v>
      </c>
      <c r="BN16" s="28">
        <v>2965.0</v>
      </c>
      <c r="BO16" s="28">
        <v>2592.0</v>
      </c>
      <c r="BP16" s="28">
        <v>1517.0</v>
      </c>
      <c r="BQ16" s="11">
        <f t="shared" si="2"/>
        <v>28535</v>
      </c>
      <c r="BR16" s="11"/>
      <c r="BS16" s="11"/>
      <c r="BT16" s="302">
        <f t="shared" ref="BT16:CE16" si="16">AVERAGE(I16,U16,AG16,AS16)</f>
        <v>1917.5</v>
      </c>
      <c r="BU16" s="302">
        <f t="shared" si="16"/>
        <v>1746.25</v>
      </c>
      <c r="BV16" s="302">
        <f t="shared" si="16"/>
        <v>2168.5</v>
      </c>
      <c r="BW16" s="302">
        <f t="shared" si="16"/>
        <v>1839.5</v>
      </c>
      <c r="BX16" s="302">
        <f t="shared" si="16"/>
        <v>1847.5</v>
      </c>
      <c r="BY16" s="302">
        <f t="shared" si="16"/>
        <v>1683.5</v>
      </c>
      <c r="BZ16" s="302">
        <f t="shared" si="16"/>
        <v>1387.5</v>
      </c>
      <c r="CA16" s="302">
        <f t="shared" si="16"/>
        <v>1919.75</v>
      </c>
      <c r="CB16" s="302">
        <f t="shared" si="16"/>
        <v>1600</v>
      </c>
      <c r="CC16" s="302">
        <f t="shared" si="16"/>
        <v>1757</v>
      </c>
      <c r="CD16" s="302">
        <f t="shared" si="16"/>
        <v>1725</v>
      </c>
      <c r="CE16" s="302">
        <f t="shared" si="16"/>
        <v>2401</v>
      </c>
    </row>
    <row r="17">
      <c r="A17" s="295" t="s">
        <v>295</v>
      </c>
      <c r="B17" s="296">
        <v>16.0</v>
      </c>
      <c r="C17" s="303" t="s">
        <v>299</v>
      </c>
      <c r="D17" s="28">
        <v>195.0</v>
      </c>
      <c r="E17" s="304">
        <v>15.0</v>
      </c>
      <c r="F17" s="284" t="s">
        <v>287</v>
      </c>
      <c r="G17" s="284" t="s">
        <v>268</v>
      </c>
      <c r="H17" s="284" t="s">
        <v>268</v>
      </c>
      <c r="I17" s="305">
        <v>0.0</v>
      </c>
      <c r="J17" s="305">
        <v>0.0</v>
      </c>
      <c r="K17" s="305">
        <v>0.0</v>
      </c>
      <c r="L17" s="305">
        <v>0.0</v>
      </c>
      <c r="M17" s="306">
        <v>0.0</v>
      </c>
      <c r="N17" s="305">
        <v>2.0</v>
      </c>
      <c r="O17" s="298">
        <v>0.0</v>
      </c>
      <c r="P17" s="298">
        <v>0.0</v>
      </c>
      <c r="Q17" s="298">
        <v>0.0</v>
      </c>
      <c r="R17" s="307">
        <v>700.0</v>
      </c>
      <c r="S17" s="307">
        <v>135.0</v>
      </c>
      <c r="T17" s="307">
        <v>167.0</v>
      </c>
      <c r="U17" s="308">
        <v>0.0</v>
      </c>
      <c r="V17" s="308">
        <v>0.0</v>
      </c>
      <c r="W17" s="308">
        <v>0.0</v>
      </c>
      <c r="X17" s="308">
        <v>0.0</v>
      </c>
      <c r="Y17" s="308">
        <v>0.0</v>
      </c>
      <c r="Z17" s="308">
        <v>12.0</v>
      </c>
      <c r="AA17" s="309">
        <v>45.0</v>
      </c>
      <c r="AB17" s="309">
        <v>966.0</v>
      </c>
      <c r="AC17" s="309">
        <v>1.0</v>
      </c>
      <c r="AD17" s="309">
        <v>0.0</v>
      </c>
      <c r="AE17" s="309">
        <v>85.0</v>
      </c>
      <c r="AF17" s="311">
        <v>576.0</v>
      </c>
      <c r="AG17" s="312">
        <v>293.0</v>
      </c>
      <c r="AH17" s="312">
        <v>355.0</v>
      </c>
      <c r="AI17" s="312">
        <v>249.0</v>
      </c>
      <c r="AJ17" s="312">
        <v>655.0</v>
      </c>
      <c r="AK17" s="312">
        <v>1160.0</v>
      </c>
      <c r="AL17" s="312">
        <v>160.0</v>
      </c>
      <c r="AM17" s="312">
        <v>145.0</v>
      </c>
      <c r="AN17" s="312">
        <v>230.0</v>
      </c>
      <c r="AO17" s="312">
        <v>460.0</v>
      </c>
      <c r="AP17" s="312">
        <v>359.0</v>
      </c>
      <c r="AQ17" s="312">
        <v>542.0</v>
      </c>
      <c r="AR17" s="312">
        <v>450.0</v>
      </c>
      <c r="AS17" s="313">
        <v>590.0</v>
      </c>
      <c r="AT17" s="313">
        <v>287.0</v>
      </c>
      <c r="AU17" s="313">
        <v>669.0</v>
      </c>
      <c r="AV17" s="313">
        <v>452.0</v>
      </c>
      <c r="AW17" s="313">
        <v>519.0</v>
      </c>
      <c r="AX17" s="313">
        <v>350.0</v>
      </c>
      <c r="AY17" s="313">
        <v>190.0</v>
      </c>
      <c r="AZ17" s="313">
        <v>0.0</v>
      </c>
      <c r="BA17" s="313">
        <v>410.0</v>
      </c>
      <c r="BB17" s="313">
        <v>378.0</v>
      </c>
      <c r="BC17" s="313">
        <v>238.0</v>
      </c>
      <c r="BD17" s="313">
        <v>220.0</v>
      </c>
      <c r="BE17" s="28">
        <v>330.0</v>
      </c>
      <c r="BF17" s="28">
        <v>344.0</v>
      </c>
      <c r="BG17" s="28">
        <v>528.0</v>
      </c>
      <c r="BH17" s="28">
        <v>330.0</v>
      </c>
      <c r="BI17" s="28">
        <v>3.0</v>
      </c>
      <c r="BJ17" s="28">
        <v>0.0</v>
      </c>
      <c r="BK17" s="28">
        <v>1026.0</v>
      </c>
      <c r="BL17" s="28">
        <v>109.0</v>
      </c>
      <c r="BM17" s="28">
        <v>28.0</v>
      </c>
      <c r="BN17" s="28">
        <v>442.0</v>
      </c>
      <c r="BO17" s="28">
        <v>356.0</v>
      </c>
      <c r="BP17" s="28">
        <v>170.0</v>
      </c>
      <c r="BQ17" s="11">
        <f t="shared" si="2"/>
        <v>3666</v>
      </c>
      <c r="BR17" s="11"/>
      <c r="BS17" s="11"/>
      <c r="BT17" s="302">
        <f t="shared" ref="BT17:CE17" si="17">AVERAGE(I17,U17,AG17,AS17)</f>
        <v>220.75</v>
      </c>
      <c r="BU17" s="302">
        <f t="shared" si="17"/>
        <v>160.5</v>
      </c>
      <c r="BV17" s="302">
        <f t="shared" si="17"/>
        <v>229.5</v>
      </c>
      <c r="BW17" s="302">
        <f t="shared" si="17"/>
        <v>276.75</v>
      </c>
      <c r="BX17" s="302">
        <f t="shared" si="17"/>
        <v>419.75</v>
      </c>
      <c r="BY17" s="302">
        <f t="shared" si="17"/>
        <v>131</v>
      </c>
      <c r="BZ17" s="302">
        <f t="shared" si="17"/>
        <v>95</v>
      </c>
      <c r="CA17" s="302">
        <f t="shared" si="17"/>
        <v>299</v>
      </c>
      <c r="CB17" s="302">
        <f t="shared" si="17"/>
        <v>217.75</v>
      </c>
      <c r="CC17" s="302">
        <f t="shared" si="17"/>
        <v>359.25</v>
      </c>
      <c r="CD17" s="302">
        <f t="shared" si="17"/>
        <v>250</v>
      </c>
      <c r="CE17" s="302">
        <f t="shared" si="17"/>
        <v>353.25</v>
      </c>
    </row>
    <row r="18">
      <c r="A18" s="295" t="s">
        <v>300</v>
      </c>
      <c r="B18" s="296">
        <v>17.0</v>
      </c>
      <c r="C18" s="303" t="s">
        <v>301</v>
      </c>
      <c r="D18" s="28">
        <v>205.0</v>
      </c>
      <c r="E18" s="304">
        <v>15.0</v>
      </c>
      <c r="F18" s="284">
        <v>579.0</v>
      </c>
      <c r="G18" s="284">
        <v>8.0</v>
      </c>
      <c r="H18" s="284" t="s">
        <v>268</v>
      </c>
      <c r="I18" s="305">
        <v>1850.0</v>
      </c>
      <c r="J18" s="305">
        <v>1892.0</v>
      </c>
      <c r="K18" s="305">
        <v>1973.0</v>
      </c>
      <c r="L18" s="305">
        <v>1834.0</v>
      </c>
      <c r="M18" s="306">
        <v>1404.0</v>
      </c>
      <c r="N18" s="305">
        <v>1839.0</v>
      </c>
      <c r="O18" s="307">
        <v>1682.0</v>
      </c>
      <c r="P18" s="307">
        <v>1349.0</v>
      </c>
      <c r="Q18" s="307">
        <v>1457.0</v>
      </c>
      <c r="R18" s="307">
        <v>1072.0</v>
      </c>
      <c r="S18" s="307">
        <v>2167.0</v>
      </c>
      <c r="T18" s="307">
        <v>1493.0</v>
      </c>
      <c r="U18" s="308">
        <v>251.0</v>
      </c>
      <c r="V18" s="308">
        <v>340.0</v>
      </c>
      <c r="W18" s="308">
        <v>249.0</v>
      </c>
      <c r="X18" s="299">
        <v>0.0</v>
      </c>
      <c r="Y18" s="308">
        <v>2.0</v>
      </c>
      <c r="Z18" s="308">
        <v>61.0</v>
      </c>
      <c r="AA18" s="309">
        <v>487.0</v>
      </c>
      <c r="AB18" s="309">
        <v>2159.0</v>
      </c>
      <c r="AC18" s="309">
        <v>1269.0</v>
      </c>
      <c r="AD18" s="309">
        <v>166.0</v>
      </c>
      <c r="AE18" s="309">
        <v>730.0</v>
      </c>
      <c r="AF18" s="311">
        <v>947.0</v>
      </c>
      <c r="AG18" s="312">
        <v>1054.0</v>
      </c>
      <c r="AH18" s="312">
        <v>1031.0</v>
      </c>
      <c r="AI18" s="312">
        <v>945.0</v>
      </c>
      <c r="AJ18" s="312">
        <v>1845.0</v>
      </c>
      <c r="AK18" s="312">
        <v>1740.0</v>
      </c>
      <c r="AL18" s="312">
        <v>1080.0</v>
      </c>
      <c r="AM18" s="312">
        <v>765.0</v>
      </c>
      <c r="AN18" s="312">
        <v>840.0</v>
      </c>
      <c r="AO18" s="312">
        <v>1450.0</v>
      </c>
      <c r="AP18" s="312">
        <v>1010.0</v>
      </c>
      <c r="AQ18" s="312">
        <v>1670.0</v>
      </c>
      <c r="AR18" s="312">
        <v>1678.0</v>
      </c>
      <c r="AS18" s="313">
        <v>1804.0</v>
      </c>
      <c r="AT18" s="313">
        <v>1381.0</v>
      </c>
      <c r="AU18" s="313">
        <v>1502.0</v>
      </c>
      <c r="AV18" s="313">
        <v>1356.0</v>
      </c>
      <c r="AW18" s="313">
        <v>1548.0</v>
      </c>
      <c r="AX18" s="313">
        <v>2069.0</v>
      </c>
      <c r="AY18" s="313">
        <v>1140.0</v>
      </c>
      <c r="AZ18" s="313">
        <v>1367.0</v>
      </c>
      <c r="BA18" s="313">
        <v>472.0</v>
      </c>
      <c r="BB18" s="313">
        <v>1307.0</v>
      </c>
      <c r="BC18" s="313">
        <v>908.0</v>
      </c>
      <c r="BD18" s="313">
        <v>1277.0</v>
      </c>
      <c r="BE18" s="28">
        <v>1479.0</v>
      </c>
      <c r="BF18" s="28">
        <v>1457.0</v>
      </c>
      <c r="BG18" s="28">
        <v>2247.0</v>
      </c>
      <c r="BH18" s="28">
        <v>1104.0</v>
      </c>
      <c r="BI18" s="28">
        <v>1052.0</v>
      </c>
      <c r="BJ18" s="28">
        <v>1386.0</v>
      </c>
      <c r="BK18" s="28">
        <v>1138.0</v>
      </c>
      <c r="BL18" s="28">
        <v>1316.0</v>
      </c>
      <c r="BM18" s="28">
        <v>1402.0</v>
      </c>
      <c r="BN18" s="28">
        <v>1515.0</v>
      </c>
      <c r="BO18" s="28">
        <v>1266.0</v>
      </c>
      <c r="BP18" s="28">
        <v>1042.0</v>
      </c>
      <c r="BQ18" s="11">
        <f t="shared" si="2"/>
        <v>16404</v>
      </c>
      <c r="BR18" s="11"/>
      <c r="BS18" s="11"/>
      <c r="BT18" s="302">
        <f t="shared" ref="BT18:CE18" si="18">AVERAGE(I18,U18,AG18,AS18)</f>
        <v>1239.75</v>
      </c>
      <c r="BU18" s="302">
        <f t="shared" si="18"/>
        <v>1161</v>
      </c>
      <c r="BV18" s="302">
        <f t="shared" si="18"/>
        <v>1167.25</v>
      </c>
      <c r="BW18" s="302">
        <f t="shared" si="18"/>
        <v>1258.75</v>
      </c>
      <c r="BX18" s="302">
        <f t="shared" si="18"/>
        <v>1173.5</v>
      </c>
      <c r="BY18" s="302">
        <f t="shared" si="18"/>
        <v>1262.25</v>
      </c>
      <c r="BZ18" s="302">
        <f t="shared" si="18"/>
        <v>1018.5</v>
      </c>
      <c r="CA18" s="302">
        <f t="shared" si="18"/>
        <v>1428.75</v>
      </c>
      <c r="CB18" s="302">
        <f t="shared" si="18"/>
        <v>1162</v>
      </c>
      <c r="CC18" s="302">
        <f t="shared" si="18"/>
        <v>888.75</v>
      </c>
      <c r="CD18" s="302">
        <f t="shared" si="18"/>
        <v>1368.75</v>
      </c>
      <c r="CE18" s="302">
        <f t="shared" si="18"/>
        <v>1348.75</v>
      </c>
    </row>
    <row r="19">
      <c r="A19" s="295" t="s">
        <v>302</v>
      </c>
      <c r="B19" s="296">
        <v>18.0</v>
      </c>
      <c r="C19" s="303" t="s">
        <v>303</v>
      </c>
      <c r="D19" s="28">
        <v>205.0</v>
      </c>
      <c r="E19" s="304">
        <v>15.0</v>
      </c>
      <c r="F19" s="284" t="s">
        <v>287</v>
      </c>
      <c r="G19" s="284" t="s">
        <v>268</v>
      </c>
      <c r="H19" s="284" t="s">
        <v>268</v>
      </c>
      <c r="I19" s="305">
        <v>0.0</v>
      </c>
      <c r="J19" s="305">
        <v>0.0</v>
      </c>
      <c r="K19" s="305">
        <v>0.0</v>
      </c>
      <c r="L19" s="305">
        <v>1.0</v>
      </c>
      <c r="M19" s="306">
        <v>59.0</v>
      </c>
      <c r="N19" s="305">
        <v>0.0</v>
      </c>
      <c r="O19" s="298">
        <v>0.0</v>
      </c>
      <c r="P19" s="298">
        <v>0.0</v>
      </c>
      <c r="Q19" s="307">
        <v>370.0</v>
      </c>
      <c r="R19" s="307">
        <v>318.0</v>
      </c>
      <c r="S19" s="307">
        <v>205.0</v>
      </c>
      <c r="T19" s="307">
        <v>187.0</v>
      </c>
      <c r="U19" s="308">
        <v>1747.0</v>
      </c>
      <c r="V19" s="308">
        <v>1809.0</v>
      </c>
      <c r="W19" s="308">
        <v>924.0</v>
      </c>
      <c r="X19" s="308">
        <v>585.0</v>
      </c>
      <c r="Y19" s="308">
        <v>1411.0</v>
      </c>
      <c r="Z19" s="308">
        <v>731.0</v>
      </c>
      <c r="AA19" s="309">
        <v>225.0</v>
      </c>
      <c r="AB19" s="309">
        <v>4.0</v>
      </c>
      <c r="AC19" s="309">
        <v>2.0</v>
      </c>
      <c r="AD19" s="309">
        <v>0.0</v>
      </c>
      <c r="AE19" s="309">
        <v>1.0</v>
      </c>
      <c r="AF19" s="311">
        <v>369.0</v>
      </c>
      <c r="AG19" s="312">
        <v>581.0</v>
      </c>
      <c r="AH19" s="312">
        <v>100.0</v>
      </c>
      <c r="AI19" s="312">
        <v>100.0</v>
      </c>
      <c r="AJ19" s="312">
        <v>495.0</v>
      </c>
      <c r="AK19" s="312">
        <v>300.0</v>
      </c>
      <c r="AL19" s="312">
        <v>0.0</v>
      </c>
      <c r="AM19" s="312">
        <v>100.0</v>
      </c>
      <c r="AN19" s="312">
        <v>35.0</v>
      </c>
      <c r="AO19" s="312">
        <v>170.0</v>
      </c>
      <c r="AP19" s="312">
        <v>230.0</v>
      </c>
      <c r="AQ19" s="312">
        <v>220.0</v>
      </c>
      <c r="AR19" s="312">
        <v>180.0</v>
      </c>
      <c r="AS19" s="313">
        <v>200.0</v>
      </c>
      <c r="AT19" s="313">
        <v>153.0</v>
      </c>
      <c r="AU19" s="313">
        <v>190.0</v>
      </c>
      <c r="AV19" s="313">
        <v>234.0</v>
      </c>
      <c r="AW19" s="313">
        <v>383.0</v>
      </c>
      <c r="AX19" s="313">
        <v>130.0</v>
      </c>
      <c r="AY19" s="313">
        <v>0.0</v>
      </c>
      <c r="AZ19" s="313">
        <v>0.0</v>
      </c>
      <c r="BA19" s="313">
        <v>0.0</v>
      </c>
      <c r="BB19" s="313">
        <v>0.0</v>
      </c>
      <c r="BC19" s="313">
        <v>530.0</v>
      </c>
      <c r="BD19" s="313">
        <v>100.0</v>
      </c>
      <c r="BE19" s="28">
        <v>190.0</v>
      </c>
      <c r="BF19" s="28">
        <v>330.0</v>
      </c>
      <c r="BG19" s="28">
        <v>309.0</v>
      </c>
      <c r="BH19" s="28">
        <v>0.0</v>
      </c>
      <c r="BI19" s="28">
        <v>959.0</v>
      </c>
      <c r="BJ19" s="28">
        <v>51.0</v>
      </c>
      <c r="BK19" s="28">
        <v>6.0</v>
      </c>
      <c r="BL19" s="28">
        <v>0.0</v>
      </c>
      <c r="BM19" s="28">
        <v>0.0</v>
      </c>
      <c r="BN19" s="28">
        <v>406.0</v>
      </c>
      <c r="BO19" s="28">
        <v>223.0</v>
      </c>
      <c r="BP19" s="28">
        <v>54.0</v>
      </c>
      <c r="BQ19" s="11">
        <f t="shared" si="2"/>
        <v>2528</v>
      </c>
      <c r="BR19" s="11"/>
      <c r="BS19" s="11"/>
      <c r="BT19" s="302">
        <f t="shared" ref="BT19:CE19" si="19">AVERAGE(I19,U19,AG19,AS19)</f>
        <v>632</v>
      </c>
      <c r="BU19" s="302">
        <f t="shared" si="19"/>
        <v>515.5</v>
      </c>
      <c r="BV19" s="302">
        <f t="shared" si="19"/>
        <v>303.5</v>
      </c>
      <c r="BW19" s="302">
        <f t="shared" si="19"/>
        <v>328.75</v>
      </c>
      <c r="BX19" s="302">
        <f t="shared" si="19"/>
        <v>538.25</v>
      </c>
      <c r="BY19" s="302">
        <f t="shared" si="19"/>
        <v>215.25</v>
      </c>
      <c r="BZ19" s="302">
        <f t="shared" si="19"/>
        <v>81.25</v>
      </c>
      <c r="CA19" s="302">
        <f t="shared" si="19"/>
        <v>9.75</v>
      </c>
      <c r="CB19" s="302">
        <f t="shared" si="19"/>
        <v>135.5</v>
      </c>
      <c r="CC19" s="302">
        <f t="shared" si="19"/>
        <v>137</v>
      </c>
      <c r="CD19" s="302">
        <f t="shared" si="19"/>
        <v>239</v>
      </c>
      <c r="CE19" s="302">
        <f t="shared" si="19"/>
        <v>209</v>
      </c>
    </row>
    <row r="20">
      <c r="A20" s="295" t="s">
        <v>304</v>
      </c>
      <c r="B20" s="296">
        <v>19.0</v>
      </c>
      <c r="C20" s="303" t="s">
        <v>305</v>
      </c>
      <c r="D20" s="28">
        <v>215.0</v>
      </c>
      <c r="E20" s="284">
        <v>15.0</v>
      </c>
      <c r="F20" s="284">
        <v>701.0</v>
      </c>
      <c r="G20" s="284" t="s">
        <v>268</v>
      </c>
      <c r="H20" s="284" t="s">
        <v>268</v>
      </c>
      <c r="I20" s="305">
        <v>0.0</v>
      </c>
      <c r="J20" s="298">
        <v>0.0</v>
      </c>
      <c r="K20" s="298">
        <v>0.0</v>
      </c>
      <c r="L20" s="298">
        <v>0.0</v>
      </c>
      <c r="M20" s="298">
        <v>0.0</v>
      </c>
      <c r="N20" s="298">
        <v>0.0</v>
      </c>
      <c r="O20" s="298">
        <v>0.0</v>
      </c>
      <c r="P20" s="298">
        <v>0.0</v>
      </c>
      <c r="Q20" s="298">
        <v>0.0</v>
      </c>
      <c r="R20" s="298">
        <v>0.0</v>
      </c>
      <c r="S20" s="298">
        <v>0.0</v>
      </c>
      <c r="T20" s="298">
        <v>0.0</v>
      </c>
      <c r="U20" s="299">
        <v>0.0</v>
      </c>
      <c r="V20" s="299">
        <v>0.0</v>
      </c>
      <c r="W20" s="299">
        <v>0.0</v>
      </c>
      <c r="X20" s="299">
        <v>0.0</v>
      </c>
      <c r="Y20" s="299">
        <v>0.0</v>
      </c>
      <c r="Z20" s="299">
        <v>0.0</v>
      </c>
      <c r="AA20" s="310">
        <v>0.0</v>
      </c>
      <c r="AB20" s="309">
        <v>200.0</v>
      </c>
      <c r="AC20" s="309">
        <v>394.0</v>
      </c>
      <c r="AD20" s="309">
        <v>0.0</v>
      </c>
      <c r="AE20" s="309">
        <v>63.0</v>
      </c>
      <c r="AF20" s="311">
        <v>50.0</v>
      </c>
      <c r="AG20" s="312">
        <v>70.0</v>
      </c>
      <c r="AH20" s="312">
        <v>50.0</v>
      </c>
      <c r="AI20" s="312">
        <v>68.0</v>
      </c>
      <c r="AJ20" s="312">
        <v>190.0</v>
      </c>
      <c r="AK20" s="312">
        <v>140.0</v>
      </c>
      <c r="AL20" s="312">
        <v>130.0</v>
      </c>
      <c r="AM20" s="312">
        <v>100.0</v>
      </c>
      <c r="AN20" s="312">
        <v>130.0</v>
      </c>
      <c r="AO20" s="312">
        <v>40.0</v>
      </c>
      <c r="AP20" s="312">
        <v>111.0</v>
      </c>
      <c r="AQ20" s="312">
        <v>80.0</v>
      </c>
      <c r="AR20" s="312">
        <v>250.0</v>
      </c>
      <c r="AS20" s="313">
        <v>270.0</v>
      </c>
      <c r="AT20" s="313">
        <v>119.0</v>
      </c>
      <c r="AU20" s="313">
        <v>167.0</v>
      </c>
      <c r="AV20" s="313">
        <v>178.0</v>
      </c>
      <c r="AW20" s="313">
        <v>308.0</v>
      </c>
      <c r="AX20" s="313">
        <v>92.0</v>
      </c>
      <c r="AY20" s="313">
        <v>301.0</v>
      </c>
      <c r="AZ20" s="313">
        <v>326.0</v>
      </c>
      <c r="BA20" s="313">
        <v>0.0</v>
      </c>
      <c r="BB20" s="313">
        <v>318.0</v>
      </c>
      <c r="BC20" s="313">
        <v>135.0</v>
      </c>
      <c r="BD20" s="313">
        <v>120.0</v>
      </c>
      <c r="BE20" s="28">
        <v>120.0</v>
      </c>
      <c r="BF20" s="28">
        <v>210.0</v>
      </c>
      <c r="BG20" s="28">
        <v>274.0</v>
      </c>
      <c r="BH20" s="28">
        <v>0.0</v>
      </c>
      <c r="BI20" s="28">
        <v>0.0</v>
      </c>
      <c r="BJ20" s="28">
        <v>416.0</v>
      </c>
      <c r="BK20" s="28">
        <v>6.0</v>
      </c>
      <c r="BL20" s="28">
        <v>0.0</v>
      </c>
      <c r="BM20" s="28">
        <v>0.0</v>
      </c>
      <c r="BN20" s="28">
        <v>379.0</v>
      </c>
      <c r="BO20" s="28">
        <v>52.0</v>
      </c>
      <c r="BP20" s="28">
        <v>255.0</v>
      </c>
      <c r="BQ20" s="11">
        <f t="shared" si="2"/>
        <v>1712</v>
      </c>
      <c r="BR20" s="11"/>
      <c r="BS20" s="11"/>
      <c r="BT20" s="302">
        <f t="shared" ref="BT20:CE20" si="20">AVERAGE(I20,U20,AG20,AS20)</f>
        <v>85</v>
      </c>
      <c r="BU20" s="302">
        <f t="shared" si="20"/>
        <v>42.25</v>
      </c>
      <c r="BV20" s="302">
        <f t="shared" si="20"/>
        <v>58.75</v>
      </c>
      <c r="BW20" s="302">
        <f t="shared" si="20"/>
        <v>92</v>
      </c>
      <c r="BX20" s="302">
        <f t="shared" si="20"/>
        <v>112</v>
      </c>
      <c r="BY20" s="302">
        <f t="shared" si="20"/>
        <v>55.5</v>
      </c>
      <c r="BZ20" s="302">
        <f t="shared" si="20"/>
        <v>100.25</v>
      </c>
      <c r="CA20" s="302">
        <f t="shared" si="20"/>
        <v>164</v>
      </c>
      <c r="CB20" s="302">
        <f t="shared" si="20"/>
        <v>108.5</v>
      </c>
      <c r="CC20" s="302">
        <f t="shared" si="20"/>
        <v>107.25</v>
      </c>
      <c r="CD20" s="302">
        <f t="shared" si="20"/>
        <v>69.5</v>
      </c>
      <c r="CE20" s="302">
        <f t="shared" si="20"/>
        <v>105</v>
      </c>
    </row>
    <row r="21">
      <c r="A21" s="295" t="s">
        <v>306</v>
      </c>
      <c r="B21" s="296">
        <v>20.0</v>
      </c>
      <c r="C21" s="303" t="s">
        <v>307</v>
      </c>
      <c r="D21" s="5">
        <v>6.5</v>
      </c>
      <c r="E21" s="304">
        <v>16.0</v>
      </c>
      <c r="F21" s="284">
        <v>210.0</v>
      </c>
      <c r="G21" s="284">
        <v>12.0</v>
      </c>
      <c r="H21" s="284" t="s">
        <v>268</v>
      </c>
      <c r="I21" s="305">
        <v>20.0</v>
      </c>
      <c r="J21" s="305">
        <v>112.0</v>
      </c>
      <c r="K21" s="305">
        <v>573.0</v>
      </c>
      <c r="L21" s="305">
        <v>43.0</v>
      </c>
      <c r="M21" s="306">
        <v>441.0</v>
      </c>
      <c r="N21" s="305">
        <v>67.0</v>
      </c>
      <c r="O21" s="307">
        <v>225.0</v>
      </c>
      <c r="P21" s="307">
        <v>192.0</v>
      </c>
      <c r="Q21" s="307">
        <v>357.0</v>
      </c>
      <c r="R21" s="307">
        <v>226.0</v>
      </c>
      <c r="S21" s="307">
        <v>306.0</v>
      </c>
      <c r="T21" s="307">
        <v>183.0</v>
      </c>
      <c r="U21" s="308">
        <v>0.0</v>
      </c>
      <c r="V21" s="308">
        <v>0.0</v>
      </c>
      <c r="W21" s="308">
        <v>0.0</v>
      </c>
      <c r="X21" s="308">
        <v>0.0</v>
      </c>
      <c r="Y21" s="308">
        <v>0.0</v>
      </c>
      <c r="Z21" s="308">
        <v>0.0</v>
      </c>
      <c r="AA21" s="309">
        <v>137.0</v>
      </c>
      <c r="AB21" s="309">
        <v>152.0</v>
      </c>
      <c r="AC21" s="309">
        <v>5.0</v>
      </c>
      <c r="AD21" s="309">
        <v>0.0</v>
      </c>
      <c r="AE21" s="309">
        <v>116.0</v>
      </c>
      <c r="AF21" s="311">
        <v>80.0</v>
      </c>
      <c r="AG21" s="300">
        <v>192.0</v>
      </c>
      <c r="AH21" s="300">
        <v>326.0</v>
      </c>
      <c r="AI21" s="300">
        <v>50.0</v>
      </c>
      <c r="AJ21" s="300">
        <v>230.0</v>
      </c>
      <c r="AK21" s="300">
        <v>195.0</v>
      </c>
      <c r="AL21" s="300">
        <v>200.0</v>
      </c>
      <c r="AM21" s="300">
        <v>60.0</v>
      </c>
      <c r="AN21" s="300">
        <v>180.0</v>
      </c>
      <c r="AO21" s="300">
        <v>265.0</v>
      </c>
      <c r="AP21" s="300">
        <v>328.0</v>
      </c>
      <c r="AQ21" s="300">
        <v>362.0</v>
      </c>
      <c r="AR21" s="300">
        <v>230.0</v>
      </c>
      <c r="AS21" s="301">
        <v>380.0</v>
      </c>
      <c r="AT21" s="301">
        <v>240.0</v>
      </c>
      <c r="AU21" s="301">
        <v>340.0</v>
      </c>
      <c r="AV21" s="301">
        <v>281.0</v>
      </c>
      <c r="AW21" s="301">
        <v>369.0</v>
      </c>
      <c r="AX21" s="301">
        <v>284.0</v>
      </c>
      <c r="AY21" s="302">
        <v>97.0</v>
      </c>
      <c r="AZ21" s="302">
        <v>7.0</v>
      </c>
      <c r="BA21" s="302">
        <v>0.0</v>
      </c>
      <c r="BB21" s="302">
        <v>72.0</v>
      </c>
      <c r="BC21" s="302">
        <v>457.0</v>
      </c>
      <c r="BD21" s="302">
        <v>290.0</v>
      </c>
      <c r="BE21" s="28">
        <v>190.0</v>
      </c>
      <c r="BF21" s="28">
        <v>292.0</v>
      </c>
      <c r="BG21" s="28">
        <v>569.0</v>
      </c>
      <c r="BH21" s="28">
        <v>320.0</v>
      </c>
      <c r="BI21" s="28">
        <v>54.0</v>
      </c>
      <c r="BJ21" s="28">
        <v>2.0</v>
      </c>
      <c r="BK21" s="28">
        <v>3.0</v>
      </c>
      <c r="BL21" s="28">
        <v>470.0</v>
      </c>
      <c r="BM21" s="28">
        <v>39.0</v>
      </c>
      <c r="BN21" s="28">
        <v>595.0</v>
      </c>
      <c r="BO21" s="28">
        <v>320.0</v>
      </c>
      <c r="BP21" s="28">
        <v>264.0</v>
      </c>
      <c r="BQ21" s="11">
        <f t="shared" si="2"/>
        <v>3118</v>
      </c>
      <c r="BR21" s="11"/>
      <c r="BS21" s="11"/>
      <c r="BT21" s="302">
        <f t="shared" ref="BT21:CE21" si="21">AVERAGE(I21,U21,AG21,AS21)</f>
        <v>148</v>
      </c>
      <c r="BU21" s="302">
        <f t="shared" si="21"/>
        <v>169.5</v>
      </c>
      <c r="BV21" s="302">
        <f t="shared" si="21"/>
        <v>240.75</v>
      </c>
      <c r="BW21" s="302">
        <f t="shared" si="21"/>
        <v>138.5</v>
      </c>
      <c r="BX21" s="302">
        <f t="shared" si="21"/>
        <v>251.25</v>
      </c>
      <c r="BY21" s="302">
        <f t="shared" si="21"/>
        <v>137.75</v>
      </c>
      <c r="BZ21" s="302">
        <f t="shared" si="21"/>
        <v>129.75</v>
      </c>
      <c r="CA21" s="302">
        <f t="shared" si="21"/>
        <v>132.75</v>
      </c>
      <c r="CB21" s="302">
        <f t="shared" si="21"/>
        <v>156.75</v>
      </c>
      <c r="CC21" s="302">
        <f t="shared" si="21"/>
        <v>156.5</v>
      </c>
      <c r="CD21" s="302">
        <f t="shared" si="21"/>
        <v>310.25</v>
      </c>
      <c r="CE21" s="302">
        <f t="shared" si="21"/>
        <v>195.75</v>
      </c>
    </row>
    <row r="22">
      <c r="A22" s="295" t="s">
        <v>306</v>
      </c>
      <c r="B22" s="296">
        <v>21.0</v>
      </c>
      <c r="C22" s="303" t="s">
        <v>308</v>
      </c>
      <c r="D22" s="5">
        <v>6.5</v>
      </c>
      <c r="E22" s="304">
        <v>16.0</v>
      </c>
      <c r="F22" s="284">
        <v>300.0</v>
      </c>
      <c r="G22" s="284">
        <v>12.0</v>
      </c>
      <c r="H22" s="284" t="s">
        <v>268</v>
      </c>
      <c r="I22" s="305">
        <v>10.0</v>
      </c>
      <c r="J22" s="305">
        <v>0.0</v>
      </c>
      <c r="K22" s="305">
        <v>0.0</v>
      </c>
      <c r="L22" s="305">
        <v>0.0</v>
      </c>
      <c r="M22" s="306">
        <v>769.0</v>
      </c>
      <c r="N22" s="305">
        <v>0.0</v>
      </c>
      <c r="O22" s="298">
        <v>0.0</v>
      </c>
      <c r="P22" s="307">
        <v>10.0</v>
      </c>
      <c r="Q22" s="307">
        <v>0.0</v>
      </c>
      <c r="R22" s="298">
        <v>0.0</v>
      </c>
      <c r="S22" s="307">
        <v>86.0</v>
      </c>
      <c r="T22" s="307">
        <v>275.0</v>
      </c>
      <c r="U22" s="308">
        <v>377.0</v>
      </c>
      <c r="V22" s="308">
        <v>657.0</v>
      </c>
      <c r="W22" s="308">
        <v>367.0</v>
      </c>
      <c r="X22" s="308">
        <v>220.0</v>
      </c>
      <c r="Y22" s="308">
        <v>679.0</v>
      </c>
      <c r="Z22" s="308">
        <v>673.0</v>
      </c>
      <c r="AA22" s="309">
        <v>0.0</v>
      </c>
      <c r="AB22" s="309">
        <v>0.0</v>
      </c>
      <c r="AC22" s="309">
        <v>0.0</v>
      </c>
      <c r="AD22" s="309">
        <v>0.0</v>
      </c>
      <c r="AE22" s="309">
        <v>0.0</v>
      </c>
      <c r="AF22" s="311">
        <v>0.0</v>
      </c>
      <c r="AG22" s="300">
        <v>0.0</v>
      </c>
      <c r="AH22" s="300">
        <v>0.0</v>
      </c>
      <c r="AI22" s="300">
        <v>290.0</v>
      </c>
      <c r="AJ22" s="300">
        <v>210.0</v>
      </c>
      <c r="AK22" s="300">
        <v>60.0</v>
      </c>
      <c r="AL22" s="300">
        <v>0.0</v>
      </c>
      <c r="AM22" s="300">
        <v>20.0</v>
      </c>
      <c r="AN22" s="300">
        <v>70.0</v>
      </c>
      <c r="AO22" s="300">
        <v>130.0</v>
      </c>
      <c r="AP22" s="300">
        <v>150.0</v>
      </c>
      <c r="AQ22" s="300">
        <v>150.0</v>
      </c>
      <c r="AR22" s="300">
        <v>90.0</v>
      </c>
      <c r="AS22" s="301">
        <v>130.0</v>
      </c>
      <c r="AT22" s="301">
        <v>82.0</v>
      </c>
      <c r="AU22" s="301">
        <v>168.0</v>
      </c>
      <c r="AV22" s="301">
        <v>154.0</v>
      </c>
      <c r="AW22" s="301">
        <v>176.0</v>
      </c>
      <c r="AX22" s="301">
        <v>200.0</v>
      </c>
      <c r="AY22" s="302">
        <v>100.0</v>
      </c>
      <c r="AZ22" s="302">
        <v>122.0</v>
      </c>
      <c r="BA22" s="302">
        <v>60.0</v>
      </c>
      <c r="BB22" s="302">
        <v>112.0</v>
      </c>
      <c r="BC22" s="302">
        <v>100.0</v>
      </c>
      <c r="BD22" s="302">
        <v>275.0</v>
      </c>
      <c r="BE22" s="28">
        <v>213.0</v>
      </c>
      <c r="BF22" s="28">
        <v>217.0</v>
      </c>
      <c r="BG22" s="28">
        <v>157.0</v>
      </c>
      <c r="BH22" s="28">
        <v>196.0</v>
      </c>
      <c r="BI22" s="28">
        <v>0.0</v>
      </c>
      <c r="BJ22" s="28">
        <v>2.0</v>
      </c>
      <c r="BK22" s="28">
        <v>0.0</v>
      </c>
      <c r="BL22" s="28">
        <v>1.0</v>
      </c>
      <c r="BM22" s="28">
        <v>2.0</v>
      </c>
      <c r="BN22" s="28">
        <v>115.0</v>
      </c>
      <c r="BO22" s="28">
        <v>179.0</v>
      </c>
      <c r="BP22" s="28">
        <v>179.0</v>
      </c>
      <c r="BQ22" s="11">
        <f t="shared" si="2"/>
        <v>1261</v>
      </c>
      <c r="BR22" s="11"/>
      <c r="BS22" s="11"/>
      <c r="BT22" s="302">
        <f t="shared" ref="BT22:CE22" si="22">AVERAGE(I22,U22,AG22,AS22)</f>
        <v>129.25</v>
      </c>
      <c r="BU22" s="302">
        <f t="shared" si="22"/>
        <v>184.75</v>
      </c>
      <c r="BV22" s="302">
        <f t="shared" si="22"/>
        <v>206.25</v>
      </c>
      <c r="BW22" s="302">
        <f t="shared" si="22"/>
        <v>146</v>
      </c>
      <c r="BX22" s="302">
        <f t="shared" si="22"/>
        <v>421</v>
      </c>
      <c r="BY22" s="302">
        <f t="shared" si="22"/>
        <v>218.25</v>
      </c>
      <c r="BZ22" s="302">
        <f t="shared" si="22"/>
        <v>30</v>
      </c>
      <c r="CA22" s="302">
        <f t="shared" si="22"/>
        <v>50.5</v>
      </c>
      <c r="CB22" s="302">
        <f t="shared" si="22"/>
        <v>47.5</v>
      </c>
      <c r="CC22" s="302">
        <f t="shared" si="22"/>
        <v>65.5</v>
      </c>
      <c r="CD22" s="302">
        <f t="shared" si="22"/>
        <v>84</v>
      </c>
      <c r="CE22" s="302">
        <f t="shared" si="22"/>
        <v>160</v>
      </c>
    </row>
    <row r="23">
      <c r="A23" s="295" t="s">
        <v>309</v>
      </c>
      <c r="B23" s="296">
        <v>22.0</v>
      </c>
      <c r="C23" s="303" t="s">
        <v>310</v>
      </c>
      <c r="D23" s="28">
        <v>7.0</v>
      </c>
      <c r="E23" s="284">
        <v>16.0</v>
      </c>
      <c r="F23" s="284">
        <v>210.0</v>
      </c>
      <c r="G23" s="284" t="s">
        <v>268</v>
      </c>
      <c r="H23" s="284" t="s">
        <v>268</v>
      </c>
      <c r="I23" s="305">
        <v>0.0</v>
      </c>
      <c r="J23" s="305">
        <v>0.0</v>
      </c>
      <c r="K23" s="305">
        <v>0.0</v>
      </c>
      <c r="L23" s="305">
        <v>0.0</v>
      </c>
      <c r="M23" s="305">
        <v>0.0</v>
      </c>
      <c r="N23" s="305">
        <v>0.0</v>
      </c>
      <c r="O23" s="305">
        <v>0.0</v>
      </c>
      <c r="P23" s="305">
        <v>0.0</v>
      </c>
      <c r="Q23" s="305">
        <v>0.0</v>
      </c>
      <c r="R23" s="305">
        <v>0.0</v>
      </c>
      <c r="S23" s="305">
        <v>0.0</v>
      </c>
      <c r="T23" s="305">
        <v>0.0</v>
      </c>
      <c r="U23" s="317">
        <v>0.0</v>
      </c>
      <c r="V23" s="317">
        <v>0.0</v>
      </c>
      <c r="W23" s="317">
        <v>0.0</v>
      </c>
      <c r="X23" s="317">
        <v>0.0</v>
      </c>
      <c r="Y23" s="317">
        <v>0.0</v>
      </c>
      <c r="Z23" s="317">
        <v>0.0</v>
      </c>
      <c r="AA23" s="317">
        <v>0.0</v>
      </c>
      <c r="AB23" s="317">
        <v>0.0</v>
      </c>
      <c r="AC23" s="317">
        <v>0.0</v>
      </c>
      <c r="AD23" s="317">
        <v>0.0</v>
      </c>
      <c r="AE23" s="317">
        <v>0.0</v>
      </c>
      <c r="AF23" s="317">
        <v>0.0</v>
      </c>
      <c r="AG23" s="300">
        <v>0.0</v>
      </c>
      <c r="AH23" s="300">
        <v>0.0</v>
      </c>
      <c r="AI23" s="300">
        <v>0.0</v>
      </c>
      <c r="AJ23" s="300">
        <v>0.0</v>
      </c>
      <c r="AK23" s="300">
        <v>0.0</v>
      </c>
      <c r="AL23" s="300">
        <v>0.0</v>
      </c>
      <c r="AM23" s="300">
        <v>0.0</v>
      </c>
      <c r="AN23" s="300">
        <v>0.0</v>
      </c>
      <c r="AO23" s="300">
        <v>0.0</v>
      </c>
      <c r="AP23" s="300">
        <v>0.0</v>
      </c>
      <c r="AQ23" s="300">
        <v>0.0</v>
      </c>
      <c r="AR23" s="300">
        <v>0.0</v>
      </c>
      <c r="AS23" s="302">
        <v>0.0</v>
      </c>
      <c r="AT23" s="302">
        <v>0.0</v>
      </c>
      <c r="AU23" s="302">
        <v>0.0</v>
      </c>
      <c r="AV23" s="302">
        <v>0.0</v>
      </c>
      <c r="AW23" s="302">
        <v>0.0</v>
      </c>
      <c r="AX23" s="302">
        <v>0.0</v>
      </c>
      <c r="AY23" s="302">
        <v>0.0</v>
      </c>
      <c r="AZ23" s="302">
        <v>0.0</v>
      </c>
      <c r="BA23" s="302">
        <v>0.0</v>
      </c>
      <c r="BB23" s="302">
        <v>0.0</v>
      </c>
      <c r="BC23" s="302">
        <v>0.0</v>
      </c>
      <c r="BD23" s="302">
        <v>0.0</v>
      </c>
      <c r="BE23" s="28">
        <v>0.0</v>
      </c>
      <c r="BF23" s="28">
        <v>0.0</v>
      </c>
      <c r="BG23" s="28">
        <v>0.0</v>
      </c>
      <c r="BH23" s="28">
        <v>0.0</v>
      </c>
      <c r="BI23" s="28">
        <v>0.0</v>
      </c>
      <c r="BJ23" s="28">
        <v>0.0</v>
      </c>
      <c r="BK23" s="28">
        <v>0.0</v>
      </c>
      <c r="BL23" s="28">
        <v>0.0</v>
      </c>
      <c r="BM23" s="28">
        <v>0.0</v>
      </c>
      <c r="BN23" s="28">
        <v>0.0</v>
      </c>
      <c r="BO23" s="28">
        <v>0.0</v>
      </c>
      <c r="BP23" s="28">
        <v>0.0</v>
      </c>
      <c r="BQ23" s="11">
        <f t="shared" si="2"/>
        <v>0</v>
      </c>
      <c r="BR23" s="11"/>
      <c r="BS23" s="11"/>
      <c r="BT23" s="302">
        <f t="shared" ref="BT23:CE23" si="23">AVERAGE(I23,U23,AG23,AS23)</f>
        <v>0</v>
      </c>
      <c r="BU23" s="302">
        <f t="shared" si="23"/>
        <v>0</v>
      </c>
      <c r="BV23" s="302">
        <f t="shared" si="23"/>
        <v>0</v>
      </c>
      <c r="BW23" s="302">
        <f t="shared" si="23"/>
        <v>0</v>
      </c>
      <c r="BX23" s="302">
        <f t="shared" si="23"/>
        <v>0</v>
      </c>
      <c r="BY23" s="302">
        <f t="shared" si="23"/>
        <v>0</v>
      </c>
      <c r="BZ23" s="302">
        <f t="shared" si="23"/>
        <v>0</v>
      </c>
      <c r="CA23" s="302">
        <f t="shared" si="23"/>
        <v>0</v>
      </c>
      <c r="CB23" s="302">
        <f t="shared" si="23"/>
        <v>0</v>
      </c>
      <c r="CC23" s="302">
        <f t="shared" si="23"/>
        <v>0</v>
      </c>
      <c r="CD23" s="302">
        <f t="shared" si="23"/>
        <v>0</v>
      </c>
      <c r="CE23" s="302">
        <f t="shared" si="23"/>
        <v>0</v>
      </c>
    </row>
    <row r="24">
      <c r="A24" s="295" t="s">
        <v>309</v>
      </c>
      <c r="B24" s="296">
        <v>23.0</v>
      </c>
      <c r="C24" s="303" t="s">
        <v>311</v>
      </c>
      <c r="D24" s="5">
        <v>7.0</v>
      </c>
      <c r="E24" s="304">
        <v>16.0</v>
      </c>
      <c r="F24" s="284">
        <v>300.0</v>
      </c>
      <c r="G24" s="284" t="s">
        <v>268</v>
      </c>
      <c r="H24" s="284" t="s">
        <v>268</v>
      </c>
      <c r="I24" s="305">
        <v>0.0</v>
      </c>
      <c r="J24" s="305">
        <v>0.0</v>
      </c>
      <c r="K24" s="305">
        <v>0.0</v>
      </c>
      <c r="L24" s="305">
        <v>0.0</v>
      </c>
      <c r="M24" s="305">
        <v>0.0</v>
      </c>
      <c r="N24" s="305">
        <v>0.0</v>
      </c>
      <c r="O24" s="305">
        <v>0.0</v>
      </c>
      <c r="P24" s="305">
        <v>0.0</v>
      </c>
      <c r="Q24" s="305">
        <v>0.0</v>
      </c>
      <c r="R24" s="305">
        <v>0.0</v>
      </c>
      <c r="S24" s="305">
        <v>0.0</v>
      </c>
      <c r="T24" s="305">
        <v>0.0</v>
      </c>
      <c r="U24" s="308">
        <v>80.0</v>
      </c>
      <c r="V24" s="308">
        <v>128.0</v>
      </c>
      <c r="W24" s="308">
        <v>120.0</v>
      </c>
      <c r="X24" s="308">
        <v>0.0</v>
      </c>
      <c r="Y24" s="308">
        <v>0.0</v>
      </c>
      <c r="Z24" s="308">
        <v>2.0</v>
      </c>
      <c r="AA24" s="309">
        <v>0.0</v>
      </c>
      <c r="AB24" s="309">
        <v>0.0</v>
      </c>
      <c r="AC24" s="309">
        <v>0.0</v>
      </c>
      <c r="AD24" s="309">
        <v>0.0</v>
      </c>
      <c r="AE24" s="309">
        <v>0.0</v>
      </c>
      <c r="AF24" s="311">
        <v>0.0</v>
      </c>
      <c r="AG24" s="300">
        <v>0.0</v>
      </c>
      <c r="AH24" s="300">
        <v>0.0</v>
      </c>
      <c r="AI24" s="300">
        <v>0.0</v>
      </c>
      <c r="AJ24" s="300">
        <v>0.0</v>
      </c>
      <c r="AK24" s="300">
        <v>0.0</v>
      </c>
      <c r="AL24" s="300">
        <v>0.0</v>
      </c>
      <c r="AM24" s="300">
        <v>0.0</v>
      </c>
      <c r="AN24" s="300">
        <v>0.0</v>
      </c>
      <c r="AO24" s="300">
        <v>0.0</v>
      </c>
      <c r="AP24" s="300">
        <v>0.0</v>
      </c>
      <c r="AQ24" s="300">
        <v>0.0</v>
      </c>
      <c r="AR24" s="300">
        <v>0.0</v>
      </c>
      <c r="AS24" s="301">
        <v>0.0</v>
      </c>
      <c r="AT24" s="301">
        <v>1.0</v>
      </c>
      <c r="AU24" s="301">
        <v>0.0</v>
      </c>
      <c r="AV24" s="301">
        <v>0.0</v>
      </c>
      <c r="AW24" s="301">
        <v>0.0</v>
      </c>
      <c r="AX24" s="301">
        <v>0.0</v>
      </c>
      <c r="AY24" s="302">
        <v>0.0</v>
      </c>
      <c r="AZ24" s="302">
        <v>0.0</v>
      </c>
      <c r="BA24" s="302">
        <v>0.0</v>
      </c>
      <c r="BB24" s="302">
        <v>0.0</v>
      </c>
      <c r="BC24" s="302">
        <v>0.0</v>
      </c>
      <c r="BD24" s="302">
        <v>0.0</v>
      </c>
      <c r="BE24" s="28">
        <v>0.0</v>
      </c>
      <c r="BF24" s="28">
        <v>0.0</v>
      </c>
      <c r="BG24" s="28">
        <v>0.0</v>
      </c>
      <c r="BH24" s="28">
        <v>0.0</v>
      </c>
      <c r="BI24" s="28">
        <v>0.0</v>
      </c>
      <c r="BJ24" s="28">
        <v>0.0</v>
      </c>
      <c r="BK24" s="28">
        <v>0.0</v>
      </c>
      <c r="BL24" s="28">
        <v>0.0</v>
      </c>
      <c r="BM24" s="28">
        <v>0.0</v>
      </c>
      <c r="BN24" s="28">
        <v>0.0</v>
      </c>
      <c r="BO24" s="28">
        <v>0.0</v>
      </c>
      <c r="BP24" s="28">
        <v>0.0</v>
      </c>
      <c r="BQ24" s="11">
        <f t="shared" si="2"/>
        <v>0</v>
      </c>
      <c r="BR24" s="11"/>
      <c r="BS24" s="11"/>
      <c r="BT24" s="302">
        <f t="shared" ref="BT24:CE24" si="24">AVERAGE(I24,U24,AG24,AS24)</f>
        <v>20</v>
      </c>
      <c r="BU24" s="302">
        <f t="shared" si="24"/>
        <v>32.25</v>
      </c>
      <c r="BV24" s="302">
        <f t="shared" si="24"/>
        <v>30</v>
      </c>
      <c r="BW24" s="302">
        <f t="shared" si="24"/>
        <v>0</v>
      </c>
      <c r="BX24" s="302">
        <f t="shared" si="24"/>
        <v>0</v>
      </c>
      <c r="BY24" s="302">
        <f t="shared" si="24"/>
        <v>0.5</v>
      </c>
      <c r="BZ24" s="302">
        <f t="shared" si="24"/>
        <v>0</v>
      </c>
      <c r="CA24" s="302">
        <f t="shared" si="24"/>
        <v>0</v>
      </c>
      <c r="CB24" s="302">
        <f t="shared" si="24"/>
        <v>0</v>
      </c>
      <c r="CC24" s="302">
        <f t="shared" si="24"/>
        <v>0</v>
      </c>
      <c r="CD24" s="302">
        <f t="shared" si="24"/>
        <v>0</v>
      </c>
      <c r="CE24" s="302">
        <f t="shared" si="24"/>
        <v>0</v>
      </c>
    </row>
    <row r="25">
      <c r="A25" s="295" t="s">
        <v>312</v>
      </c>
      <c r="B25" s="296">
        <v>24.0</v>
      </c>
      <c r="C25" s="303" t="s">
        <v>313</v>
      </c>
      <c r="D25" s="28">
        <v>195.0</v>
      </c>
      <c r="E25" s="304">
        <v>16.0</v>
      </c>
      <c r="F25" s="284">
        <v>210.0</v>
      </c>
      <c r="G25" s="284" t="s">
        <v>268</v>
      </c>
      <c r="H25" s="284" t="s">
        <v>268</v>
      </c>
      <c r="I25" s="305">
        <v>0.0</v>
      </c>
      <c r="J25" s="305">
        <v>6.0</v>
      </c>
      <c r="K25" s="305">
        <v>0.0</v>
      </c>
      <c r="L25" s="305">
        <v>2.0</v>
      </c>
      <c r="M25" s="306">
        <v>284.0</v>
      </c>
      <c r="N25" s="305">
        <v>0.0</v>
      </c>
      <c r="O25" s="307">
        <v>0.0</v>
      </c>
      <c r="P25" s="307">
        <v>3.0</v>
      </c>
      <c r="Q25" s="307">
        <v>0.0</v>
      </c>
      <c r="R25" s="307">
        <v>0.0</v>
      </c>
      <c r="S25" s="307">
        <v>0.0</v>
      </c>
      <c r="T25" s="307">
        <v>0.0</v>
      </c>
      <c r="U25" s="308">
        <v>0.0</v>
      </c>
      <c r="V25" s="308">
        <v>0.0</v>
      </c>
      <c r="W25" s="308">
        <v>70.0</v>
      </c>
      <c r="X25" s="308">
        <v>30.0</v>
      </c>
      <c r="Y25" s="308">
        <v>54.0</v>
      </c>
      <c r="Z25" s="308">
        <v>280.0</v>
      </c>
      <c r="AA25" s="309">
        <v>60.0</v>
      </c>
      <c r="AB25" s="309">
        <v>20.0</v>
      </c>
      <c r="AC25" s="309">
        <v>40.0</v>
      </c>
      <c r="AD25" s="309">
        <v>20.0</v>
      </c>
      <c r="AE25" s="309">
        <v>0.0</v>
      </c>
      <c r="AF25" s="311">
        <v>40.0</v>
      </c>
      <c r="AG25" s="300">
        <v>70.0</v>
      </c>
      <c r="AH25" s="300">
        <v>0.0</v>
      </c>
      <c r="AI25" s="300">
        <v>10.0</v>
      </c>
      <c r="AJ25" s="300">
        <v>75.0</v>
      </c>
      <c r="AK25" s="300">
        <v>40.0</v>
      </c>
      <c r="AL25" s="300">
        <v>65.0</v>
      </c>
      <c r="AM25" s="300">
        <v>20.0</v>
      </c>
      <c r="AN25" s="300">
        <v>120.0</v>
      </c>
      <c r="AO25" s="300">
        <v>20.0</v>
      </c>
      <c r="AP25" s="300">
        <v>20.0</v>
      </c>
      <c r="AQ25" s="300">
        <v>70.0</v>
      </c>
      <c r="AR25" s="300">
        <v>90.0</v>
      </c>
      <c r="AS25" s="301">
        <v>80.0</v>
      </c>
      <c r="AT25" s="301">
        <v>34.0</v>
      </c>
      <c r="AU25" s="301">
        <v>90.0</v>
      </c>
      <c r="AV25" s="301">
        <v>90.0</v>
      </c>
      <c r="AW25" s="301">
        <v>54.0</v>
      </c>
      <c r="AX25" s="301">
        <v>136.0</v>
      </c>
      <c r="AY25" s="302">
        <v>0.0</v>
      </c>
      <c r="AZ25" s="302">
        <v>61.0</v>
      </c>
      <c r="BA25" s="302">
        <v>43.0</v>
      </c>
      <c r="BB25" s="302">
        <v>44.0</v>
      </c>
      <c r="BC25" s="302">
        <v>4.0</v>
      </c>
      <c r="BD25" s="302">
        <v>145.0</v>
      </c>
      <c r="BE25" s="28">
        <v>40.0</v>
      </c>
      <c r="BF25" s="28">
        <v>70.0</v>
      </c>
      <c r="BG25" s="28">
        <v>100.0</v>
      </c>
      <c r="BH25" s="28">
        <v>10.0</v>
      </c>
      <c r="BI25" s="28">
        <v>2.0</v>
      </c>
      <c r="BJ25" s="28">
        <v>0.0</v>
      </c>
      <c r="BK25" s="28">
        <v>230.0</v>
      </c>
      <c r="BL25" s="28">
        <v>6.0</v>
      </c>
      <c r="BM25" s="28">
        <v>0.0</v>
      </c>
      <c r="BN25" s="28">
        <v>0.0</v>
      </c>
      <c r="BO25" s="28">
        <v>0.0</v>
      </c>
      <c r="BP25" s="28">
        <v>193.0</v>
      </c>
      <c r="BQ25" s="11">
        <f t="shared" si="2"/>
        <v>651</v>
      </c>
      <c r="BR25" s="11"/>
      <c r="BS25" s="11"/>
      <c r="BT25" s="302">
        <f t="shared" ref="BT25:CE25" si="25">AVERAGE(I25,U25,AG25,AS25)</f>
        <v>37.5</v>
      </c>
      <c r="BU25" s="302">
        <f t="shared" si="25"/>
        <v>10</v>
      </c>
      <c r="BV25" s="302">
        <f t="shared" si="25"/>
        <v>42.5</v>
      </c>
      <c r="BW25" s="302">
        <f t="shared" si="25"/>
        <v>49.25</v>
      </c>
      <c r="BX25" s="302">
        <f t="shared" si="25"/>
        <v>108</v>
      </c>
      <c r="BY25" s="302">
        <f t="shared" si="25"/>
        <v>120.25</v>
      </c>
      <c r="BZ25" s="302">
        <f t="shared" si="25"/>
        <v>20</v>
      </c>
      <c r="CA25" s="302">
        <f t="shared" si="25"/>
        <v>51</v>
      </c>
      <c r="CB25" s="302">
        <f t="shared" si="25"/>
        <v>25.75</v>
      </c>
      <c r="CC25" s="302">
        <f t="shared" si="25"/>
        <v>21</v>
      </c>
      <c r="CD25" s="302">
        <f t="shared" si="25"/>
        <v>18.5</v>
      </c>
      <c r="CE25" s="302">
        <f t="shared" si="25"/>
        <v>68.75</v>
      </c>
    </row>
    <row r="26">
      <c r="A26" s="295" t="s">
        <v>312</v>
      </c>
      <c r="B26" s="296">
        <v>25.0</v>
      </c>
      <c r="C26" s="303" t="s">
        <v>314</v>
      </c>
      <c r="D26" s="28">
        <v>195.0</v>
      </c>
      <c r="E26" s="304">
        <v>16.0</v>
      </c>
      <c r="F26" s="284">
        <v>804.0</v>
      </c>
      <c r="G26" s="284" t="s">
        <v>268</v>
      </c>
      <c r="H26" s="284" t="s">
        <v>268</v>
      </c>
      <c r="I26" s="305">
        <v>0.0</v>
      </c>
      <c r="J26" s="305">
        <v>0.0</v>
      </c>
      <c r="K26" s="305">
        <v>0.0</v>
      </c>
      <c r="L26" s="305">
        <v>0.0</v>
      </c>
      <c r="M26" s="305">
        <v>0.0</v>
      </c>
      <c r="N26" s="305">
        <v>0.0</v>
      </c>
      <c r="O26" s="305">
        <v>0.0</v>
      </c>
      <c r="P26" s="305">
        <v>0.0</v>
      </c>
      <c r="Q26" s="305">
        <v>0.0</v>
      </c>
      <c r="R26" s="305">
        <v>0.0</v>
      </c>
      <c r="S26" s="305">
        <v>0.0</v>
      </c>
      <c r="T26" s="305">
        <v>0.0</v>
      </c>
      <c r="U26" s="308">
        <v>0.0</v>
      </c>
      <c r="V26" s="308">
        <v>0.0</v>
      </c>
      <c r="W26" s="308">
        <v>120.0</v>
      </c>
      <c r="X26" s="308">
        <v>100.0</v>
      </c>
      <c r="Y26" s="308">
        <v>20.0</v>
      </c>
      <c r="Z26" s="308">
        <v>65.0</v>
      </c>
      <c r="AA26" s="309">
        <v>90.0</v>
      </c>
      <c r="AB26" s="309">
        <v>2.0</v>
      </c>
      <c r="AC26" s="309">
        <v>60.0</v>
      </c>
      <c r="AD26" s="309">
        <v>60.0</v>
      </c>
      <c r="AE26" s="309">
        <v>40.0</v>
      </c>
      <c r="AF26" s="311">
        <v>40.0</v>
      </c>
      <c r="AG26" s="300">
        <v>120.0</v>
      </c>
      <c r="AH26" s="300">
        <v>20.0</v>
      </c>
      <c r="AI26" s="300">
        <v>0.0</v>
      </c>
      <c r="AJ26" s="300">
        <v>190.0</v>
      </c>
      <c r="AK26" s="300">
        <v>0.0</v>
      </c>
      <c r="AL26" s="300">
        <v>10.0</v>
      </c>
      <c r="AM26" s="300">
        <v>20.0</v>
      </c>
      <c r="AN26" s="300">
        <v>110.0</v>
      </c>
      <c r="AO26" s="300">
        <v>70.0</v>
      </c>
      <c r="AP26" s="300">
        <v>60.0</v>
      </c>
      <c r="AQ26" s="300">
        <v>70.0</v>
      </c>
      <c r="AR26" s="300">
        <v>80.0</v>
      </c>
      <c r="AS26" s="301">
        <v>50.0</v>
      </c>
      <c r="AT26" s="301">
        <v>5.0</v>
      </c>
      <c r="AU26" s="301">
        <v>148.0</v>
      </c>
      <c r="AV26" s="301">
        <v>116.0</v>
      </c>
      <c r="AW26" s="301">
        <v>143.0</v>
      </c>
      <c r="AX26" s="301">
        <v>139.0</v>
      </c>
      <c r="AY26" s="302">
        <v>64.0</v>
      </c>
      <c r="AZ26" s="302">
        <v>68.0</v>
      </c>
      <c r="BA26" s="302">
        <v>32.0</v>
      </c>
      <c r="BB26" s="302">
        <v>11.0</v>
      </c>
      <c r="BC26" s="302">
        <v>27.0</v>
      </c>
      <c r="BD26" s="302">
        <v>60.0</v>
      </c>
      <c r="BE26" s="28">
        <v>40.0</v>
      </c>
      <c r="BF26" s="28">
        <v>72.0</v>
      </c>
      <c r="BG26" s="28">
        <v>136.0</v>
      </c>
      <c r="BH26" s="28">
        <v>10.0</v>
      </c>
      <c r="BI26" s="28">
        <v>0.0</v>
      </c>
      <c r="BJ26" s="28">
        <v>0.0</v>
      </c>
      <c r="BK26" s="28">
        <v>0.0</v>
      </c>
      <c r="BL26" s="28">
        <v>2.0</v>
      </c>
      <c r="BM26" s="28">
        <v>0.0</v>
      </c>
      <c r="BN26" s="28">
        <v>0.0</v>
      </c>
      <c r="BO26" s="28">
        <v>0.0</v>
      </c>
      <c r="BP26" s="28">
        <v>250.0</v>
      </c>
      <c r="BQ26" s="11">
        <f t="shared" si="2"/>
        <v>510</v>
      </c>
      <c r="BR26" s="11"/>
      <c r="BS26" s="11"/>
      <c r="BT26" s="302">
        <f t="shared" ref="BT26:CE26" si="26">AVERAGE(I26,U26,AG26,AS26)</f>
        <v>42.5</v>
      </c>
      <c r="BU26" s="302">
        <f t="shared" si="26"/>
        <v>6.25</v>
      </c>
      <c r="BV26" s="302">
        <f t="shared" si="26"/>
        <v>67</v>
      </c>
      <c r="BW26" s="302">
        <f t="shared" si="26"/>
        <v>101.5</v>
      </c>
      <c r="BX26" s="302">
        <f t="shared" si="26"/>
        <v>40.75</v>
      </c>
      <c r="BY26" s="302">
        <f t="shared" si="26"/>
        <v>53.5</v>
      </c>
      <c r="BZ26" s="302">
        <f t="shared" si="26"/>
        <v>43.5</v>
      </c>
      <c r="CA26" s="302">
        <f t="shared" si="26"/>
        <v>45</v>
      </c>
      <c r="CB26" s="302">
        <f t="shared" si="26"/>
        <v>40.5</v>
      </c>
      <c r="CC26" s="302">
        <f t="shared" si="26"/>
        <v>32.75</v>
      </c>
      <c r="CD26" s="302">
        <f t="shared" si="26"/>
        <v>34.25</v>
      </c>
      <c r="CE26" s="302">
        <f t="shared" si="26"/>
        <v>45</v>
      </c>
    </row>
    <row r="27">
      <c r="A27" s="295" t="s">
        <v>315</v>
      </c>
      <c r="B27" s="296">
        <v>26.0</v>
      </c>
      <c r="C27" s="303" t="s">
        <v>316</v>
      </c>
      <c r="D27" s="28">
        <v>205.0</v>
      </c>
      <c r="E27" s="284">
        <v>16.0</v>
      </c>
      <c r="F27" s="284">
        <v>168.0</v>
      </c>
      <c r="G27" s="284" t="s">
        <v>268</v>
      </c>
      <c r="H27" s="284" t="s">
        <v>268</v>
      </c>
      <c r="I27" s="305">
        <v>0.0</v>
      </c>
      <c r="J27" s="305">
        <v>0.0</v>
      </c>
      <c r="K27" s="305">
        <v>0.0</v>
      </c>
      <c r="L27" s="305">
        <v>0.0</v>
      </c>
      <c r="M27" s="305">
        <v>0.0</v>
      </c>
      <c r="N27" s="305">
        <v>0.0</v>
      </c>
      <c r="O27" s="305">
        <v>0.0</v>
      </c>
      <c r="P27" s="305">
        <v>0.0</v>
      </c>
      <c r="Q27" s="305">
        <v>0.0</v>
      </c>
      <c r="R27" s="305">
        <v>0.0</v>
      </c>
      <c r="S27" s="305">
        <v>0.0</v>
      </c>
      <c r="T27" s="305">
        <v>0.0</v>
      </c>
      <c r="U27" s="317">
        <v>0.0</v>
      </c>
      <c r="V27" s="317">
        <v>0.0</v>
      </c>
      <c r="W27" s="317">
        <v>0.0</v>
      </c>
      <c r="X27" s="317">
        <v>0.0</v>
      </c>
      <c r="Y27" s="317">
        <v>0.0</v>
      </c>
      <c r="Z27" s="317">
        <v>0.0</v>
      </c>
      <c r="AA27" s="317">
        <v>0.0</v>
      </c>
      <c r="AB27" s="317">
        <v>0.0</v>
      </c>
      <c r="AC27" s="317">
        <v>0.0</v>
      </c>
      <c r="AD27" s="317">
        <v>0.0</v>
      </c>
      <c r="AE27" s="317">
        <v>0.0</v>
      </c>
      <c r="AF27" s="317">
        <v>0.0</v>
      </c>
      <c r="AG27" s="300">
        <v>0.0</v>
      </c>
      <c r="AH27" s="300">
        <v>465.0</v>
      </c>
      <c r="AI27" s="300">
        <v>627.0</v>
      </c>
      <c r="AJ27" s="300">
        <v>161.0</v>
      </c>
      <c r="AK27" s="300">
        <v>390.0</v>
      </c>
      <c r="AL27" s="300">
        <v>570.0</v>
      </c>
      <c r="AM27" s="300">
        <v>210.0</v>
      </c>
      <c r="AN27" s="300">
        <v>416.0</v>
      </c>
      <c r="AO27" s="300">
        <v>274.0</v>
      </c>
      <c r="AP27" s="300">
        <v>330.0</v>
      </c>
      <c r="AQ27" s="300">
        <v>603.0</v>
      </c>
      <c r="AR27" s="300">
        <v>700.0</v>
      </c>
      <c r="AS27" s="301">
        <v>692.0</v>
      </c>
      <c r="AT27" s="301">
        <v>447.0</v>
      </c>
      <c r="AU27" s="301">
        <v>518.0</v>
      </c>
      <c r="AV27" s="301">
        <v>682.0</v>
      </c>
      <c r="AW27" s="301">
        <v>548.0</v>
      </c>
      <c r="AX27" s="301">
        <v>680.0</v>
      </c>
      <c r="AY27" s="302">
        <v>333.0</v>
      </c>
      <c r="AZ27" s="302">
        <v>330.0</v>
      </c>
      <c r="BA27" s="302">
        <v>132.0</v>
      </c>
      <c r="BB27" s="302">
        <v>360.0</v>
      </c>
      <c r="BC27" s="302">
        <v>509.0</v>
      </c>
      <c r="BD27" s="302">
        <v>349.0</v>
      </c>
      <c r="BE27" s="28">
        <v>386.0</v>
      </c>
      <c r="BF27" s="28">
        <v>450.0</v>
      </c>
      <c r="BG27" s="28">
        <v>684.0</v>
      </c>
      <c r="BH27" s="28">
        <v>353.0</v>
      </c>
      <c r="BI27" s="28">
        <v>407.0</v>
      </c>
      <c r="BJ27" s="28">
        <v>857.0</v>
      </c>
      <c r="BK27" s="28">
        <v>29.0</v>
      </c>
      <c r="BL27" s="28">
        <v>0.0</v>
      </c>
      <c r="BM27" s="28">
        <v>429.0</v>
      </c>
      <c r="BN27" s="28">
        <v>712.0</v>
      </c>
      <c r="BO27" s="28">
        <v>474.0</v>
      </c>
      <c r="BP27" s="28">
        <v>404.0</v>
      </c>
      <c r="BQ27" s="11">
        <f t="shared" si="2"/>
        <v>5185</v>
      </c>
      <c r="BR27" s="11"/>
      <c r="BS27" s="11"/>
      <c r="BT27" s="302">
        <f t="shared" ref="BT27:CE27" si="27">AVERAGE(I27,U27,AG27,AS27)</f>
        <v>173</v>
      </c>
      <c r="BU27" s="302">
        <f t="shared" si="27"/>
        <v>228</v>
      </c>
      <c r="BV27" s="302">
        <f t="shared" si="27"/>
        <v>286.25</v>
      </c>
      <c r="BW27" s="302">
        <f t="shared" si="27"/>
        <v>210.75</v>
      </c>
      <c r="BX27" s="302">
        <f t="shared" si="27"/>
        <v>234.5</v>
      </c>
      <c r="BY27" s="302">
        <f t="shared" si="27"/>
        <v>312.5</v>
      </c>
      <c r="BZ27" s="302">
        <f t="shared" si="27"/>
        <v>135.75</v>
      </c>
      <c r="CA27" s="302">
        <f t="shared" si="27"/>
        <v>186.5</v>
      </c>
      <c r="CB27" s="302">
        <f t="shared" si="27"/>
        <v>101.5</v>
      </c>
      <c r="CC27" s="302">
        <f t="shared" si="27"/>
        <v>172.5</v>
      </c>
      <c r="CD27" s="302">
        <f t="shared" si="27"/>
        <v>278</v>
      </c>
      <c r="CE27" s="302">
        <f t="shared" si="27"/>
        <v>262.25</v>
      </c>
    </row>
    <row r="28">
      <c r="A28" s="295" t="s">
        <v>317</v>
      </c>
      <c r="B28" s="296">
        <v>27.0</v>
      </c>
      <c r="C28" s="303" t="s">
        <v>318</v>
      </c>
      <c r="D28" s="28">
        <v>205.0</v>
      </c>
      <c r="E28" s="304">
        <v>16.0</v>
      </c>
      <c r="F28" s="284">
        <v>210.0</v>
      </c>
      <c r="G28" s="284" t="s">
        <v>268</v>
      </c>
      <c r="H28" s="284" t="s">
        <v>268</v>
      </c>
      <c r="I28" s="305">
        <v>0.0</v>
      </c>
      <c r="J28" s="305">
        <v>0.0</v>
      </c>
      <c r="K28" s="305">
        <v>0.0</v>
      </c>
      <c r="L28" s="305">
        <v>0.0</v>
      </c>
      <c r="M28" s="306">
        <v>0.0</v>
      </c>
      <c r="N28" s="305">
        <v>0.0</v>
      </c>
      <c r="O28" s="307">
        <v>0.0</v>
      </c>
      <c r="P28" s="307">
        <v>0.0</v>
      </c>
      <c r="Q28" s="307">
        <v>0.0</v>
      </c>
      <c r="R28" s="307">
        <v>0.0</v>
      </c>
      <c r="S28" s="307">
        <v>0.0</v>
      </c>
      <c r="T28" s="307">
        <v>0.0</v>
      </c>
      <c r="U28" s="308">
        <v>208.0</v>
      </c>
      <c r="V28" s="308">
        <v>268.0</v>
      </c>
      <c r="W28" s="308">
        <v>257.0</v>
      </c>
      <c r="X28" s="308">
        <v>20.0</v>
      </c>
      <c r="Y28" s="308">
        <v>631.0</v>
      </c>
      <c r="Z28" s="308">
        <v>538.0</v>
      </c>
      <c r="AA28" s="309">
        <v>0.0</v>
      </c>
      <c r="AB28" s="309">
        <v>0.0</v>
      </c>
      <c r="AC28" s="309">
        <v>0.0</v>
      </c>
      <c r="AD28" s="309">
        <v>0.0</v>
      </c>
      <c r="AE28" s="309">
        <v>0.0</v>
      </c>
      <c r="AF28" s="311">
        <v>0.0</v>
      </c>
      <c r="AG28" s="300">
        <v>0.0</v>
      </c>
      <c r="AH28" s="300">
        <v>0.0</v>
      </c>
      <c r="AI28" s="300">
        <v>0.0</v>
      </c>
      <c r="AJ28" s="300">
        <v>0.0</v>
      </c>
      <c r="AK28" s="300">
        <v>0.0</v>
      </c>
      <c r="AL28" s="300">
        <v>0.0</v>
      </c>
      <c r="AM28" s="300">
        <v>0.0</v>
      </c>
      <c r="AN28" s="300">
        <v>0.0</v>
      </c>
      <c r="AO28" s="300">
        <v>0.0</v>
      </c>
      <c r="AP28" s="300">
        <v>0.0</v>
      </c>
      <c r="AQ28" s="300">
        <v>0.0</v>
      </c>
      <c r="AR28" s="300">
        <v>0.0</v>
      </c>
      <c r="AS28" s="302">
        <v>0.0</v>
      </c>
      <c r="AT28" s="302">
        <v>0.0</v>
      </c>
      <c r="AU28" s="302">
        <v>0.0</v>
      </c>
      <c r="AV28" s="302">
        <v>0.0</v>
      </c>
      <c r="AW28" s="302">
        <v>0.0</v>
      </c>
      <c r="AX28" s="302">
        <v>0.0</v>
      </c>
      <c r="AY28" s="302">
        <v>0.0</v>
      </c>
      <c r="AZ28" s="302">
        <v>0.0</v>
      </c>
      <c r="BA28" s="302">
        <v>0.0</v>
      </c>
      <c r="BB28" s="302">
        <v>0.0</v>
      </c>
      <c r="BC28" s="302">
        <v>0.0</v>
      </c>
      <c r="BD28" s="302">
        <v>0.0</v>
      </c>
      <c r="BE28" s="28">
        <v>0.0</v>
      </c>
      <c r="BF28" s="28">
        <v>0.0</v>
      </c>
      <c r="BG28" s="28">
        <v>0.0</v>
      </c>
      <c r="BH28" s="28">
        <v>0.0</v>
      </c>
      <c r="BI28" s="28">
        <v>0.0</v>
      </c>
      <c r="BJ28" s="28">
        <v>0.0</v>
      </c>
      <c r="BK28" s="28">
        <v>0.0</v>
      </c>
      <c r="BL28" s="28">
        <v>0.0</v>
      </c>
      <c r="BM28" s="28">
        <v>7.0</v>
      </c>
      <c r="BN28" s="28">
        <v>0.0</v>
      </c>
      <c r="BO28" s="28">
        <v>0.0</v>
      </c>
      <c r="BP28" s="28">
        <v>0.0</v>
      </c>
      <c r="BQ28" s="11">
        <f t="shared" si="2"/>
        <v>7</v>
      </c>
      <c r="BR28" s="11"/>
      <c r="BS28" s="11"/>
      <c r="BT28" s="302">
        <f t="shared" ref="BT28:CE28" si="28">AVERAGE(I28,U28,AG28,AS28)</f>
        <v>52</v>
      </c>
      <c r="BU28" s="302">
        <f t="shared" si="28"/>
        <v>67</v>
      </c>
      <c r="BV28" s="302">
        <f t="shared" si="28"/>
        <v>64.25</v>
      </c>
      <c r="BW28" s="302">
        <f t="shared" si="28"/>
        <v>5</v>
      </c>
      <c r="BX28" s="302">
        <f t="shared" si="28"/>
        <v>157.75</v>
      </c>
      <c r="BY28" s="302">
        <f t="shared" si="28"/>
        <v>134.5</v>
      </c>
      <c r="BZ28" s="302">
        <f t="shared" si="28"/>
        <v>0</v>
      </c>
      <c r="CA28" s="302">
        <f t="shared" si="28"/>
        <v>0</v>
      </c>
      <c r="CB28" s="302">
        <f t="shared" si="28"/>
        <v>0</v>
      </c>
      <c r="CC28" s="302">
        <f t="shared" si="28"/>
        <v>0</v>
      </c>
      <c r="CD28" s="302">
        <f t="shared" si="28"/>
        <v>0</v>
      </c>
      <c r="CE28" s="302">
        <f t="shared" si="28"/>
        <v>0</v>
      </c>
    </row>
    <row r="29">
      <c r="A29" s="295" t="s">
        <v>317</v>
      </c>
      <c r="B29" s="296">
        <v>28.0</v>
      </c>
      <c r="C29" s="303" t="s">
        <v>319</v>
      </c>
      <c r="D29" s="28">
        <v>205.0</v>
      </c>
      <c r="E29" s="304">
        <v>16.0</v>
      </c>
      <c r="F29" s="284">
        <v>804.0</v>
      </c>
      <c r="G29" s="284" t="s">
        <v>268</v>
      </c>
      <c r="H29" s="284" t="s">
        <v>268</v>
      </c>
      <c r="I29" s="305">
        <v>0.0</v>
      </c>
      <c r="J29" s="305">
        <v>0.0</v>
      </c>
      <c r="K29" s="305">
        <v>0.0</v>
      </c>
      <c r="L29" s="305">
        <v>0.0</v>
      </c>
      <c r="M29" s="306">
        <v>0.0</v>
      </c>
      <c r="N29" s="305">
        <v>0.0</v>
      </c>
      <c r="O29" s="307">
        <v>0.0</v>
      </c>
      <c r="P29" s="307">
        <v>0.0</v>
      </c>
      <c r="Q29" s="307">
        <v>0.0</v>
      </c>
      <c r="R29" s="307">
        <v>0.0</v>
      </c>
      <c r="S29" s="307">
        <v>0.0</v>
      </c>
      <c r="T29" s="307">
        <v>0.0</v>
      </c>
      <c r="U29" s="308">
        <v>0.0</v>
      </c>
      <c r="V29" s="308">
        <v>0.0</v>
      </c>
      <c r="W29" s="308">
        <v>0.0</v>
      </c>
      <c r="X29" s="308">
        <v>0.0</v>
      </c>
      <c r="Y29" s="308">
        <v>0.0</v>
      </c>
      <c r="Z29" s="308">
        <v>0.0</v>
      </c>
      <c r="AA29" s="309">
        <v>0.0</v>
      </c>
      <c r="AB29" s="309">
        <v>0.0</v>
      </c>
      <c r="AC29" s="309">
        <v>0.0</v>
      </c>
      <c r="AD29" s="309">
        <v>0.0</v>
      </c>
      <c r="AE29" s="309">
        <v>0.0</v>
      </c>
      <c r="AF29" s="311">
        <v>0.0</v>
      </c>
      <c r="AG29" s="300">
        <v>0.0</v>
      </c>
      <c r="AH29" s="300">
        <v>0.0</v>
      </c>
      <c r="AI29" s="300">
        <v>0.0</v>
      </c>
      <c r="AJ29" s="300">
        <v>0.0</v>
      </c>
      <c r="AK29" s="300">
        <v>0.0</v>
      </c>
      <c r="AL29" s="300">
        <v>0.0</v>
      </c>
      <c r="AM29" s="300">
        <v>0.0</v>
      </c>
      <c r="AN29" s="300">
        <v>0.0</v>
      </c>
      <c r="AO29" s="300">
        <v>0.0</v>
      </c>
      <c r="AP29" s="300">
        <v>0.0</v>
      </c>
      <c r="AQ29" s="300">
        <v>0.0</v>
      </c>
      <c r="AR29" s="300">
        <v>0.0</v>
      </c>
      <c r="AS29" s="302">
        <v>0.0</v>
      </c>
      <c r="AT29" s="302">
        <v>0.0</v>
      </c>
      <c r="AU29" s="302">
        <v>0.0</v>
      </c>
      <c r="AV29" s="302">
        <v>0.0</v>
      </c>
      <c r="AW29" s="302">
        <v>0.0</v>
      </c>
      <c r="AX29" s="302">
        <v>0.0</v>
      </c>
      <c r="AY29" s="302">
        <v>0.0</v>
      </c>
      <c r="AZ29" s="302">
        <v>0.0</v>
      </c>
      <c r="BA29" s="302">
        <v>0.0</v>
      </c>
      <c r="BB29" s="302">
        <v>0.0</v>
      </c>
      <c r="BC29" s="302">
        <v>0.0</v>
      </c>
      <c r="BD29" s="302">
        <v>0.0</v>
      </c>
      <c r="BE29" s="28">
        <v>0.0</v>
      </c>
      <c r="BF29" s="28">
        <v>0.0</v>
      </c>
      <c r="BG29" s="28">
        <v>0.0</v>
      </c>
      <c r="BH29" s="28">
        <v>0.0</v>
      </c>
      <c r="BI29" s="28">
        <v>0.0</v>
      </c>
      <c r="BJ29" s="28">
        <v>0.0</v>
      </c>
      <c r="BK29" s="28">
        <v>0.0</v>
      </c>
      <c r="BL29" s="28">
        <v>0.0</v>
      </c>
      <c r="BM29" s="28">
        <v>5.0</v>
      </c>
      <c r="BN29" s="28">
        <v>0.0</v>
      </c>
      <c r="BO29" s="28">
        <v>0.0</v>
      </c>
      <c r="BP29" s="28">
        <v>0.0</v>
      </c>
      <c r="BQ29" s="11">
        <f t="shared" si="2"/>
        <v>5</v>
      </c>
      <c r="BR29" s="11"/>
      <c r="BS29" s="11"/>
      <c r="BT29" s="302">
        <f t="shared" ref="BT29:CE29" si="29">AVERAGE(I29,U29,AG29,AS29)</f>
        <v>0</v>
      </c>
      <c r="BU29" s="302">
        <f t="shared" si="29"/>
        <v>0</v>
      </c>
      <c r="BV29" s="302">
        <f t="shared" si="29"/>
        <v>0</v>
      </c>
      <c r="BW29" s="302">
        <f t="shared" si="29"/>
        <v>0</v>
      </c>
      <c r="BX29" s="302">
        <f t="shared" si="29"/>
        <v>0</v>
      </c>
      <c r="BY29" s="302">
        <f t="shared" si="29"/>
        <v>0</v>
      </c>
      <c r="BZ29" s="302">
        <f t="shared" si="29"/>
        <v>0</v>
      </c>
      <c r="CA29" s="302">
        <f t="shared" si="29"/>
        <v>0</v>
      </c>
      <c r="CB29" s="302">
        <f t="shared" si="29"/>
        <v>0</v>
      </c>
      <c r="CC29" s="302">
        <f t="shared" si="29"/>
        <v>0</v>
      </c>
      <c r="CD29" s="302">
        <f t="shared" si="29"/>
        <v>0</v>
      </c>
      <c r="CE29" s="302">
        <f t="shared" si="29"/>
        <v>0</v>
      </c>
    </row>
    <row r="30">
      <c r="A30" s="295" t="s">
        <v>320</v>
      </c>
      <c r="B30" s="296">
        <v>29.0</v>
      </c>
      <c r="C30" s="303" t="s">
        <v>321</v>
      </c>
      <c r="D30" s="28">
        <v>215.0</v>
      </c>
      <c r="E30" s="284">
        <v>16.0</v>
      </c>
      <c r="F30" s="284">
        <v>577.0</v>
      </c>
      <c r="G30" s="284">
        <v>12.0</v>
      </c>
      <c r="H30" s="284" t="s">
        <v>268</v>
      </c>
      <c r="I30" s="305">
        <v>0.0</v>
      </c>
      <c r="J30" s="305">
        <v>0.0</v>
      </c>
      <c r="K30" s="305">
        <v>0.0</v>
      </c>
      <c r="L30" s="305">
        <v>0.0</v>
      </c>
      <c r="M30" s="305">
        <v>0.0</v>
      </c>
      <c r="N30" s="305">
        <v>0.0</v>
      </c>
      <c r="O30" s="305">
        <v>0.0</v>
      </c>
      <c r="P30" s="305">
        <v>0.0</v>
      </c>
      <c r="Q30" s="305">
        <v>0.0</v>
      </c>
      <c r="R30" s="305">
        <v>0.0</v>
      </c>
      <c r="S30" s="305">
        <v>0.0</v>
      </c>
      <c r="T30" s="305">
        <v>0.0</v>
      </c>
      <c r="U30" s="317">
        <v>0.0</v>
      </c>
      <c r="V30" s="317">
        <v>0.0</v>
      </c>
      <c r="W30" s="317">
        <v>0.0</v>
      </c>
      <c r="X30" s="317">
        <v>0.0</v>
      </c>
      <c r="Y30" s="317">
        <v>0.0</v>
      </c>
      <c r="Z30" s="317">
        <v>0.0</v>
      </c>
      <c r="AA30" s="317">
        <v>0.0</v>
      </c>
      <c r="AB30" s="317">
        <v>0.0</v>
      </c>
      <c r="AC30" s="317">
        <v>0.0</v>
      </c>
      <c r="AD30" s="317">
        <v>0.0</v>
      </c>
      <c r="AE30" s="317">
        <v>0.0</v>
      </c>
      <c r="AF30" s="317">
        <v>0.0</v>
      </c>
      <c r="AG30" s="300">
        <v>0.0</v>
      </c>
      <c r="AH30" s="300">
        <v>0.0</v>
      </c>
      <c r="AI30" s="300">
        <v>0.0</v>
      </c>
      <c r="AJ30" s="300">
        <v>0.0</v>
      </c>
      <c r="AK30" s="300">
        <v>0.0</v>
      </c>
      <c r="AL30" s="300">
        <v>0.0</v>
      </c>
      <c r="AM30" s="300">
        <v>0.0</v>
      </c>
      <c r="AN30" s="300">
        <v>0.0</v>
      </c>
      <c r="AO30" s="300">
        <v>0.0</v>
      </c>
      <c r="AP30" s="300">
        <v>0.0</v>
      </c>
      <c r="AQ30" s="300">
        <v>0.0</v>
      </c>
      <c r="AR30" s="300">
        <v>0.0</v>
      </c>
      <c r="AS30" s="302">
        <v>0.0</v>
      </c>
      <c r="AT30" s="302">
        <v>0.0</v>
      </c>
      <c r="AU30" s="302">
        <v>0.0</v>
      </c>
      <c r="AV30" s="302">
        <v>0.0</v>
      </c>
      <c r="AW30" s="302">
        <v>0.0</v>
      </c>
      <c r="AX30" s="302">
        <v>0.0</v>
      </c>
      <c r="AY30" s="302">
        <v>0.0</v>
      </c>
      <c r="AZ30" s="302">
        <v>0.0</v>
      </c>
      <c r="BA30" s="302">
        <v>0.0</v>
      </c>
      <c r="BB30" s="302">
        <v>0.0</v>
      </c>
      <c r="BC30" s="302">
        <v>0.0</v>
      </c>
      <c r="BD30" s="302">
        <v>30.0</v>
      </c>
      <c r="BE30" s="28">
        <v>55.0</v>
      </c>
      <c r="BF30" s="28">
        <v>40.0</v>
      </c>
      <c r="BG30" s="28">
        <v>101.0</v>
      </c>
      <c r="BH30" s="28">
        <v>80.0</v>
      </c>
      <c r="BI30" s="28">
        <v>0.0</v>
      </c>
      <c r="BJ30" s="28">
        <v>50.0</v>
      </c>
      <c r="BK30" s="28">
        <v>380.0</v>
      </c>
      <c r="BL30" s="28">
        <v>0.0</v>
      </c>
      <c r="BM30" s="28">
        <v>0.0</v>
      </c>
      <c r="BN30" s="28">
        <v>0.0</v>
      </c>
      <c r="BO30" s="28">
        <v>0.0</v>
      </c>
      <c r="BP30" s="28">
        <v>0.0</v>
      </c>
      <c r="BQ30" s="11">
        <f t="shared" si="2"/>
        <v>706</v>
      </c>
      <c r="BR30" s="11"/>
      <c r="BS30" s="11"/>
      <c r="BT30" s="302">
        <f t="shared" ref="BT30:CE30" si="30">AVERAGE(I30,U30,AG30,AS30)</f>
        <v>0</v>
      </c>
      <c r="BU30" s="302">
        <f t="shared" si="30"/>
        <v>0</v>
      </c>
      <c r="BV30" s="302">
        <f t="shared" si="30"/>
        <v>0</v>
      </c>
      <c r="BW30" s="302">
        <f t="shared" si="30"/>
        <v>0</v>
      </c>
      <c r="BX30" s="302">
        <f t="shared" si="30"/>
        <v>0</v>
      </c>
      <c r="BY30" s="302">
        <f t="shared" si="30"/>
        <v>0</v>
      </c>
      <c r="BZ30" s="302">
        <f t="shared" si="30"/>
        <v>0</v>
      </c>
      <c r="CA30" s="302">
        <f t="shared" si="30"/>
        <v>0</v>
      </c>
      <c r="CB30" s="302">
        <f t="shared" si="30"/>
        <v>0</v>
      </c>
      <c r="CC30" s="302">
        <f t="shared" si="30"/>
        <v>0</v>
      </c>
      <c r="CD30" s="302">
        <f t="shared" si="30"/>
        <v>0</v>
      </c>
      <c r="CE30" s="302">
        <f t="shared" si="30"/>
        <v>7.5</v>
      </c>
    </row>
    <row r="31">
      <c r="A31" s="295" t="s">
        <v>322</v>
      </c>
      <c r="B31" s="296">
        <v>30.0</v>
      </c>
      <c r="C31" s="303" t="s">
        <v>323</v>
      </c>
      <c r="D31" s="28">
        <v>265.0</v>
      </c>
      <c r="E31" s="284">
        <v>16.0</v>
      </c>
      <c r="F31" s="284">
        <v>700.0</v>
      </c>
      <c r="G31" s="284" t="s">
        <v>268</v>
      </c>
      <c r="H31" s="284" t="s">
        <v>268</v>
      </c>
      <c r="I31" s="305">
        <v>600.0</v>
      </c>
      <c r="J31" s="305">
        <v>513.0</v>
      </c>
      <c r="K31" s="305">
        <v>786.0</v>
      </c>
      <c r="L31" s="305">
        <v>42.0</v>
      </c>
      <c r="M31" s="306">
        <v>1331.0</v>
      </c>
      <c r="N31" s="305">
        <v>791.0</v>
      </c>
      <c r="O31" s="307">
        <v>4.0</v>
      </c>
      <c r="P31" s="307">
        <v>384.0</v>
      </c>
      <c r="Q31" s="307">
        <v>329.0</v>
      </c>
      <c r="R31" s="307">
        <v>298.0</v>
      </c>
      <c r="S31" s="307">
        <v>783.0</v>
      </c>
      <c r="T31" s="307">
        <v>530.0</v>
      </c>
      <c r="U31" s="308">
        <v>257.0</v>
      </c>
      <c r="V31" s="308">
        <v>290.0</v>
      </c>
      <c r="W31" s="308">
        <v>138.0</v>
      </c>
      <c r="X31" s="308">
        <v>120.0</v>
      </c>
      <c r="Y31" s="308">
        <v>200.0</v>
      </c>
      <c r="Z31" s="308">
        <v>120.0</v>
      </c>
      <c r="AA31" s="309">
        <v>222.0</v>
      </c>
      <c r="AB31" s="309">
        <v>6.0</v>
      </c>
      <c r="AC31" s="309">
        <v>1.0</v>
      </c>
      <c r="AD31" s="309">
        <v>0.0</v>
      </c>
      <c r="AE31" s="309">
        <v>0.0</v>
      </c>
      <c r="AF31" s="311">
        <v>368.0</v>
      </c>
      <c r="AG31" s="300">
        <v>754.0</v>
      </c>
      <c r="AH31" s="300">
        <v>167.0</v>
      </c>
      <c r="AI31" s="300">
        <v>257.0</v>
      </c>
      <c r="AJ31" s="300">
        <v>620.0</v>
      </c>
      <c r="AK31" s="300">
        <v>1100.0</v>
      </c>
      <c r="AL31" s="300">
        <v>400.0</v>
      </c>
      <c r="AM31" s="300">
        <v>150.0</v>
      </c>
      <c r="AN31" s="300">
        <v>320.0</v>
      </c>
      <c r="AO31" s="300">
        <v>345.0</v>
      </c>
      <c r="AP31" s="300">
        <v>347.0</v>
      </c>
      <c r="AQ31" s="300">
        <v>320.0</v>
      </c>
      <c r="AR31" s="300">
        <v>240.0</v>
      </c>
      <c r="AS31" s="301">
        <v>470.0</v>
      </c>
      <c r="AT31" s="301">
        <v>440.0</v>
      </c>
      <c r="AU31" s="301">
        <v>430.0</v>
      </c>
      <c r="AV31" s="301">
        <v>337.0</v>
      </c>
      <c r="AW31" s="301">
        <v>372.0</v>
      </c>
      <c r="AX31" s="301">
        <v>481.0</v>
      </c>
      <c r="AY31" s="302">
        <v>157.0</v>
      </c>
      <c r="AZ31" s="302">
        <v>138.0</v>
      </c>
      <c r="BA31" s="302">
        <v>200.0</v>
      </c>
      <c r="BB31" s="302">
        <v>339.0</v>
      </c>
      <c r="BC31" s="302">
        <v>128.0</v>
      </c>
      <c r="BD31" s="302">
        <v>247.0</v>
      </c>
      <c r="BE31" s="28">
        <v>410.0</v>
      </c>
      <c r="BF31" s="28">
        <v>461.0</v>
      </c>
      <c r="BG31" s="28">
        <v>743.0</v>
      </c>
      <c r="BH31" s="28">
        <v>560.0</v>
      </c>
      <c r="BI31" s="28">
        <v>149.0</v>
      </c>
      <c r="BJ31" s="28">
        <v>333.0</v>
      </c>
      <c r="BK31" s="28">
        <v>16.0</v>
      </c>
      <c r="BL31" s="28">
        <v>2.0</v>
      </c>
      <c r="BM31" s="28">
        <v>236.0</v>
      </c>
      <c r="BN31" s="28">
        <v>547.0</v>
      </c>
      <c r="BO31" s="28">
        <v>180.0</v>
      </c>
      <c r="BP31" s="28">
        <v>174.0</v>
      </c>
      <c r="BQ31" s="11">
        <f t="shared" si="2"/>
        <v>3811</v>
      </c>
      <c r="BR31" s="11"/>
      <c r="BS31" s="11"/>
      <c r="BT31" s="302">
        <f t="shared" ref="BT31:CE31" si="31">AVERAGE(I31,U31,AG31,AS31)</f>
        <v>520.25</v>
      </c>
      <c r="BU31" s="302">
        <f t="shared" si="31"/>
        <v>352.5</v>
      </c>
      <c r="BV31" s="302">
        <f t="shared" si="31"/>
        <v>402.75</v>
      </c>
      <c r="BW31" s="302">
        <f t="shared" si="31"/>
        <v>279.75</v>
      </c>
      <c r="BX31" s="302">
        <f t="shared" si="31"/>
        <v>750.75</v>
      </c>
      <c r="BY31" s="302">
        <f t="shared" si="31"/>
        <v>448</v>
      </c>
      <c r="BZ31" s="302">
        <f t="shared" si="31"/>
        <v>133.25</v>
      </c>
      <c r="CA31" s="302">
        <f t="shared" si="31"/>
        <v>212</v>
      </c>
      <c r="CB31" s="302">
        <f t="shared" si="31"/>
        <v>218.75</v>
      </c>
      <c r="CC31" s="302">
        <f t="shared" si="31"/>
        <v>246</v>
      </c>
      <c r="CD31" s="302">
        <f t="shared" si="31"/>
        <v>307.75</v>
      </c>
      <c r="CE31" s="302">
        <f t="shared" si="31"/>
        <v>346.25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26.29"/>
  </cols>
  <sheetData>
    <row r="1">
      <c r="A1" s="28" t="s">
        <v>324</v>
      </c>
      <c r="B1" s="28" t="s">
        <v>325</v>
      </c>
      <c r="C1" s="28" t="s">
        <v>326</v>
      </c>
      <c r="D1" s="28" t="s">
        <v>327</v>
      </c>
      <c r="E1" s="28" t="s">
        <v>328</v>
      </c>
      <c r="F1" s="28" t="s">
        <v>329</v>
      </c>
      <c r="G1" s="28" t="s">
        <v>330</v>
      </c>
      <c r="H1" s="28" t="s">
        <v>331</v>
      </c>
      <c r="I1" s="28" t="s">
        <v>332</v>
      </c>
      <c r="J1" s="28" t="s">
        <v>333</v>
      </c>
      <c r="K1" s="28" t="s">
        <v>334</v>
      </c>
      <c r="L1" s="28" t="s">
        <v>335</v>
      </c>
      <c r="M1" s="28" t="s">
        <v>336</v>
      </c>
    </row>
    <row r="2">
      <c r="A2" s="28" t="s">
        <v>337</v>
      </c>
      <c r="B2" s="28">
        <v>376.0</v>
      </c>
      <c r="C2" s="28">
        <v>253.0</v>
      </c>
      <c r="D2" s="28">
        <v>204.0</v>
      </c>
      <c r="E2" s="28">
        <v>466.0</v>
      </c>
      <c r="F2" s="28">
        <v>440.0</v>
      </c>
      <c r="G2" s="28">
        <v>9.0</v>
      </c>
      <c r="H2" s="28">
        <v>238.0</v>
      </c>
      <c r="I2" s="28">
        <v>934.0</v>
      </c>
      <c r="J2" s="28">
        <v>0.0</v>
      </c>
      <c r="K2" s="28">
        <v>380.0</v>
      </c>
      <c r="L2" s="28">
        <v>77.0</v>
      </c>
      <c r="M2" s="28">
        <v>839.0</v>
      </c>
    </row>
    <row r="3">
      <c r="A3" s="28" t="s">
        <v>338</v>
      </c>
      <c r="B3" s="28">
        <v>2304.0</v>
      </c>
      <c r="C3" s="28">
        <v>2213.0</v>
      </c>
      <c r="D3" s="28">
        <v>3850.0</v>
      </c>
      <c r="E3" s="28">
        <v>1260.0</v>
      </c>
      <c r="F3" s="28">
        <v>2290.0</v>
      </c>
      <c r="G3" s="28">
        <v>2117.0</v>
      </c>
      <c r="H3" s="28">
        <v>2420.0</v>
      </c>
      <c r="I3" s="28">
        <v>2848.0</v>
      </c>
      <c r="J3" s="28">
        <v>3018.0</v>
      </c>
      <c r="K3" s="28">
        <v>2557.0</v>
      </c>
      <c r="L3" s="28">
        <v>1967.0</v>
      </c>
      <c r="M3" s="28">
        <v>3511.0</v>
      </c>
    </row>
    <row r="4">
      <c r="A4" s="28" t="s">
        <v>339</v>
      </c>
      <c r="B4" s="28">
        <v>2516.0</v>
      </c>
      <c r="C4" s="28">
        <v>2955.0</v>
      </c>
      <c r="D4" s="28">
        <v>4247.0</v>
      </c>
      <c r="E4" s="28">
        <v>2431.0</v>
      </c>
      <c r="F4" s="28">
        <v>2060.0</v>
      </c>
      <c r="G4" s="28">
        <v>1978.0</v>
      </c>
      <c r="H4" s="28">
        <v>3071.0</v>
      </c>
      <c r="I4" s="28">
        <v>3335.0</v>
      </c>
      <c r="J4" s="28">
        <v>2327.0</v>
      </c>
      <c r="K4" s="28">
        <v>1717.0</v>
      </c>
      <c r="L4" s="28">
        <v>2684.0</v>
      </c>
      <c r="M4" s="28">
        <v>2773.0</v>
      </c>
    </row>
    <row r="5">
      <c r="A5" s="28" t="s">
        <v>340</v>
      </c>
      <c r="B5" s="28">
        <v>2908.0</v>
      </c>
      <c r="C5" s="28">
        <v>2610.0</v>
      </c>
      <c r="D5" s="28">
        <v>4540.0</v>
      </c>
      <c r="E5" s="28">
        <v>2744.0</v>
      </c>
      <c r="F5" s="28">
        <v>1979.0</v>
      </c>
      <c r="G5" s="28">
        <v>2251.0</v>
      </c>
      <c r="H5" s="28">
        <v>2610.0</v>
      </c>
      <c r="I5" s="28">
        <v>2972.0</v>
      </c>
      <c r="J5" s="28">
        <v>2642.0</v>
      </c>
      <c r="K5" s="28">
        <v>2883.0</v>
      </c>
      <c r="L5" s="28">
        <v>3748.0</v>
      </c>
      <c r="M5" s="28">
        <v>2377.0</v>
      </c>
    </row>
    <row r="6">
      <c r="A6" s="28" t="s">
        <v>341</v>
      </c>
      <c r="B6" s="28">
        <v>450.0</v>
      </c>
      <c r="C6" s="28">
        <v>613.0</v>
      </c>
      <c r="D6" s="28">
        <v>1286.0</v>
      </c>
      <c r="E6" s="28">
        <v>672.0</v>
      </c>
      <c r="F6" s="28">
        <v>1333.0</v>
      </c>
      <c r="G6" s="28">
        <v>214.0</v>
      </c>
      <c r="H6" s="28">
        <v>1361.0</v>
      </c>
      <c r="I6" s="28">
        <v>1276.0</v>
      </c>
      <c r="J6" s="28">
        <v>1217.0</v>
      </c>
      <c r="K6" s="28">
        <v>735.0</v>
      </c>
      <c r="L6" s="28">
        <v>1001.0</v>
      </c>
      <c r="M6" s="28">
        <v>600.0</v>
      </c>
    </row>
    <row r="7">
      <c r="A7" s="28" t="s">
        <v>342</v>
      </c>
      <c r="B7" s="28">
        <v>787.0</v>
      </c>
      <c r="C7" s="28">
        <v>917.0</v>
      </c>
      <c r="D7" s="28">
        <v>1703.0</v>
      </c>
      <c r="E7" s="28">
        <v>366.0</v>
      </c>
      <c r="F7" s="28">
        <v>568.0</v>
      </c>
      <c r="G7" s="28">
        <v>551.0</v>
      </c>
      <c r="H7" s="28">
        <v>916.0</v>
      </c>
      <c r="I7" s="28">
        <v>1063.0</v>
      </c>
      <c r="J7" s="28">
        <v>620.0</v>
      </c>
      <c r="K7" s="28">
        <v>660.0</v>
      </c>
      <c r="L7" s="28">
        <v>454.0</v>
      </c>
      <c r="M7" s="28">
        <v>1369.0</v>
      </c>
    </row>
    <row r="8">
      <c r="A8" s="28" t="s">
        <v>343</v>
      </c>
      <c r="B8" s="28">
        <v>1273.0</v>
      </c>
      <c r="C8" s="28">
        <v>1227.0</v>
      </c>
      <c r="D8" s="28">
        <v>2317.0</v>
      </c>
      <c r="E8" s="28">
        <v>305.0</v>
      </c>
      <c r="F8" s="28">
        <v>1191.0</v>
      </c>
      <c r="G8" s="28">
        <v>1171.0</v>
      </c>
      <c r="H8" s="28">
        <v>1239.0</v>
      </c>
      <c r="I8" s="28">
        <v>1074.0</v>
      </c>
      <c r="J8" s="28">
        <v>550.0</v>
      </c>
      <c r="K8" s="28">
        <v>726.0</v>
      </c>
      <c r="L8" s="28">
        <v>1226.0</v>
      </c>
      <c r="M8" s="28">
        <v>1189.0</v>
      </c>
    </row>
    <row r="9">
      <c r="A9" s="28" t="s">
        <v>344</v>
      </c>
      <c r="B9" s="28">
        <v>50.0</v>
      </c>
      <c r="C9" s="28">
        <v>100.0</v>
      </c>
      <c r="D9" s="28">
        <v>360.0</v>
      </c>
      <c r="E9" s="28">
        <v>208.0</v>
      </c>
      <c r="F9" s="28">
        <v>1.0</v>
      </c>
      <c r="G9" s="28">
        <v>1.0</v>
      </c>
      <c r="H9" s="28">
        <v>318.0</v>
      </c>
      <c r="I9" s="28">
        <v>472.0</v>
      </c>
      <c r="J9" s="28">
        <v>0.0</v>
      </c>
      <c r="K9" s="28">
        <v>0.0</v>
      </c>
      <c r="L9" s="28">
        <v>34.0</v>
      </c>
      <c r="M9" s="28">
        <v>0.0</v>
      </c>
    </row>
    <row r="10">
      <c r="A10" s="28" t="s">
        <v>345</v>
      </c>
      <c r="B10" s="28">
        <v>0.0</v>
      </c>
      <c r="C10" s="28">
        <v>0.0</v>
      </c>
      <c r="D10" s="28">
        <v>0.0</v>
      </c>
      <c r="E10" s="28">
        <v>0.0</v>
      </c>
      <c r="F10" s="28">
        <v>0.0</v>
      </c>
      <c r="G10" s="28">
        <v>0.0</v>
      </c>
      <c r="H10" s="28">
        <v>0.0</v>
      </c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</row>
    <row r="11">
      <c r="A11" s="28" t="s">
        <v>346</v>
      </c>
      <c r="B11" s="28">
        <v>2660.0</v>
      </c>
      <c r="C11" s="28">
        <v>2174.0</v>
      </c>
      <c r="D11" s="28">
        <v>4299.0</v>
      </c>
      <c r="E11" s="28">
        <v>2197.0</v>
      </c>
      <c r="F11" s="28">
        <v>2309.0</v>
      </c>
      <c r="G11" s="28">
        <v>1857.0</v>
      </c>
      <c r="H11" s="28">
        <v>2060.0</v>
      </c>
      <c r="I11" s="28">
        <v>2054.0</v>
      </c>
      <c r="J11" s="28">
        <v>2709.0</v>
      </c>
      <c r="K11" s="28">
        <v>2471.0</v>
      </c>
      <c r="L11" s="28">
        <v>2329.0</v>
      </c>
      <c r="M11" s="28">
        <v>2677.0</v>
      </c>
    </row>
    <row r="12">
      <c r="A12" s="28" t="s">
        <v>347</v>
      </c>
      <c r="B12" s="28">
        <v>755.0</v>
      </c>
      <c r="C12" s="28">
        <v>722.0</v>
      </c>
      <c r="D12" s="28">
        <v>1115.0</v>
      </c>
      <c r="E12" s="28">
        <v>557.0</v>
      </c>
      <c r="F12" s="28">
        <v>521.0</v>
      </c>
      <c r="G12" s="28">
        <v>1018.0</v>
      </c>
      <c r="H12" s="28">
        <v>22.0</v>
      </c>
      <c r="I12" s="28">
        <v>737.0</v>
      </c>
      <c r="J12" s="28">
        <v>0.0</v>
      </c>
      <c r="K12" s="28">
        <v>751.0</v>
      </c>
      <c r="L12" s="28">
        <v>353.0</v>
      </c>
      <c r="M12" s="28">
        <v>1117.0</v>
      </c>
    </row>
    <row r="13">
      <c r="A13" s="28" t="s">
        <v>348</v>
      </c>
      <c r="B13" s="28">
        <v>816.0</v>
      </c>
      <c r="C13" s="28">
        <v>740.0</v>
      </c>
      <c r="D13" s="28">
        <v>762.0</v>
      </c>
      <c r="E13" s="28">
        <v>1120.0</v>
      </c>
      <c r="F13" s="28">
        <v>614.0</v>
      </c>
      <c r="G13" s="28">
        <v>9.0</v>
      </c>
      <c r="H13" s="28">
        <v>1182.0</v>
      </c>
      <c r="I13" s="28">
        <v>1.0</v>
      </c>
      <c r="J13" s="28">
        <v>219.0</v>
      </c>
      <c r="K13" s="28">
        <v>427.0</v>
      </c>
      <c r="L13" s="28">
        <v>449.0</v>
      </c>
      <c r="M13" s="28">
        <v>1005.0</v>
      </c>
    </row>
    <row r="14">
      <c r="A14" s="28" t="s">
        <v>349</v>
      </c>
      <c r="B14" s="28">
        <v>0.0</v>
      </c>
      <c r="C14" s="28">
        <v>0.0</v>
      </c>
      <c r="D14" s="28">
        <v>0.0</v>
      </c>
      <c r="E14" s="28">
        <v>0.0</v>
      </c>
      <c r="F14" s="28">
        <v>0.0</v>
      </c>
      <c r="G14" s="28">
        <v>0.0</v>
      </c>
      <c r="H14" s="28">
        <v>0.0</v>
      </c>
      <c r="I14" s="28">
        <v>0.0</v>
      </c>
      <c r="J14" s="28">
        <v>0.0</v>
      </c>
      <c r="K14" s="28">
        <v>0.0</v>
      </c>
      <c r="L14" s="28">
        <v>0.0</v>
      </c>
      <c r="M14" s="28">
        <v>0.0</v>
      </c>
    </row>
    <row r="15">
      <c r="A15" s="28" t="s">
        <v>350</v>
      </c>
      <c r="B15" s="28">
        <v>0.0</v>
      </c>
      <c r="C15" s="28">
        <v>0.0</v>
      </c>
      <c r="D15" s="28">
        <v>0.0</v>
      </c>
      <c r="E15" s="28">
        <v>0.0</v>
      </c>
      <c r="F15" s="28">
        <v>0.0</v>
      </c>
      <c r="G15" s="28">
        <v>0.0</v>
      </c>
      <c r="H15" s="28">
        <v>0.0</v>
      </c>
      <c r="I15" s="28">
        <v>0.0</v>
      </c>
      <c r="J15" s="28">
        <v>0.0</v>
      </c>
      <c r="K15" s="28">
        <v>0.0</v>
      </c>
      <c r="L15" s="28">
        <v>0.0</v>
      </c>
      <c r="M15" s="28">
        <v>0.0</v>
      </c>
    </row>
    <row r="16">
      <c r="A16" s="28" t="s">
        <v>351</v>
      </c>
      <c r="B16" s="28">
        <v>2500.0</v>
      </c>
      <c r="C16" s="28">
        <v>1703.0</v>
      </c>
      <c r="D16" s="28">
        <v>3790.0</v>
      </c>
      <c r="E16" s="28">
        <v>1411.0</v>
      </c>
      <c r="F16" s="28">
        <v>1543.0</v>
      </c>
      <c r="G16" s="28">
        <v>2266.0</v>
      </c>
      <c r="H16" s="28">
        <v>2105.0</v>
      </c>
      <c r="I16" s="28">
        <v>2355.0</v>
      </c>
      <c r="J16" s="28">
        <v>3788.0</v>
      </c>
      <c r="K16" s="28">
        <v>2965.0</v>
      </c>
      <c r="L16" s="28">
        <v>2592.0</v>
      </c>
      <c r="M16" s="28">
        <v>1517.0</v>
      </c>
    </row>
    <row r="17">
      <c r="A17" s="28" t="s">
        <v>352</v>
      </c>
      <c r="B17" s="28">
        <v>330.0</v>
      </c>
      <c r="C17" s="28">
        <v>344.0</v>
      </c>
      <c r="D17" s="28">
        <v>528.0</v>
      </c>
      <c r="E17" s="28">
        <v>330.0</v>
      </c>
      <c r="F17" s="28">
        <v>3.0</v>
      </c>
      <c r="G17" s="28">
        <v>0.0</v>
      </c>
      <c r="H17" s="28">
        <v>1026.0</v>
      </c>
      <c r="I17" s="28">
        <v>109.0</v>
      </c>
      <c r="J17" s="28">
        <v>28.0</v>
      </c>
      <c r="K17" s="28">
        <v>442.0</v>
      </c>
      <c r="L17" s="28">
        <v>356.0</v>
      </c>
      <c r="M17" s="28">
        <v>170.0</v>
      </c>
    </row>
    <row r="18">
      <c r="A18" s="28" t="s">
        <v>353</v>
      </c>
      <c r="B18" s="28">
        <v>1479.0</v>
      </c>
      <c r="C18" s="28">
        <v>1457.0</v>
      </c>
      <c r="D18" s="28">
        <v>2247.0</v>
      </c>
      <c r="E18" s="28">
        <v>1104.0</v>
      </c>
      <c r="F18" s="28">
        <v>1052.0</v>
      </c>
      <c r="G18" s="28">
        <v>1386.0</v>
      </c>
      <c r="H18" s="28">
        <v>1138.0</v>
      </c>
      <c r="I18" s="28">
        <v>1316.0</v>
      </c>
      <c r="J18" s="28">
        <v>1402.0</v>
      </c>
      <c r="K18" s="28">
        <v>1515.0</v>
      </c>
      <c r="L18" s="28">
        <v>1266.0</v>
      </c>
      <c r="M18" s="28">
        <v>1042.0</v>
      </c>
    </row>
    <row r="19">
      <c r="A19" s="28" t="s">
        <v>354</v>
      </c>
      <c r="B19" s="28">
        <v>190.0</v>
      </c>
      <c r="C19" s="28">
        <v>330.0</v>
      </c>
      <c r="D19" s="28">
        <v>309.0</v>
      </c>
      <c r="E19" s="28">
        <v>0.0</v>
      </c>
      <c r="F19" s="28">
        <v>959.0</v>
      </c>
      <c r="G19" s="28">
        <v>51.0</v>
      </c>
      <c r="H19" s="28">
        <v>6.0</v>
      </c>
      <c r="I19" s="28">
        <v>0.0</v>
      </c>
      <c r="J19" s="28">
        <v>0.0</v>
      </c>
      <c r="K19" s="28">
        <v>406.0</v>
      </c>
      <c r="L19" s="28">
        <v>223.0</v>
      </c>
      <c r="M19" s="28">
        <v>54.0</v>
      </c>
    </row>
    <row r="20">
      <c r="A20" s="28" t="s">
        <v>355</v>
      </c>
      <c r="B20" s="28">
        <v>120.0</v>
      </c>
      <c r="C20" s="28">
        <v>210.0</v>
      </c>
      <c r="D20" s="28">
        <v>274.0</v>
      </c>
      <c r="E20" s="28">
        <v>0.0</v>
      </c>
      <c r="F20" s="28">
        <v>0.0</v>
      </c>
      <c r="G20" s="28">
        <v>416.0</v>
      </c>
      <c r="H20" s="28">
        <v>6.0</v>
      </c>
      <c r="I20" s="28">
        <v>0.0</v>
      </c>
      <c r="J20" s="28">
        <v>0.0</v>
      </c>
      <c r="K20" s="28">
        <v>379.0</v>
      </c>
      <c r="L20" s="28">
        <v>52.0</v>
      </c>
      <c r="M20" s="28">
        <v>255.0</v>
      </c>
    </row>
    <row r="21">
      <c r="A21" s="28" t="s">
        <v>356</v>
      </c>
      <c r="B21" s="28">
        <v>190.0</v>
      </c>
      <c r="C21" s="28">
        <v>292.0</v>
      </c>
      <c r="D21" s="28">
        <v>569.0</v>
      </c>
      <c r="E21" s="28">
        <v>320.0</v>
      </c>
      <c r="F21" s="28">
        <v>54.0</v>
      </c>
      <c r="G21" s="28">
        <v>2.0</v>
      </c>
      <c r="H21" s="28">
        <v>3.0</v>
      </c>
      <c r="I21" s="28">
        <v>470.0</v>
      </c>
      <c r="J21" s="28">
        <v>39.0</v>
      </c>
      <c r="K21" s="28">
        <v>595.0</v>
      </c>
      <c r="L21" s="28">
        <v>320.0</v>
      </c>
      <c r="M21" s="28">
        <v>264.0</v>
      </c>
    </row>
    <row r="22">
      <c r="A22" s="28" t="s">
        <v>357</v>
      </c>
      <c r="B22" s="28">
        <v>213.0</v>
      </c>
      <c r="C22" s="28">
        <v>217.0</v>
      </c>
      <c r="D22" s="28">
        <v>157.0</v>
      </c>
      <c r="E22" s="28">
        <v>196.0</v>
      </c>
      <c r="F22" s="28">
        <v>0.0</v>
      </c>
      <c r="G22" s="28">
        <v>2.0</v>
      </c>
      <c r="H22" s="28">
        <v>0.0</v>
      </c>
      <c r="I22" s="28">
        <v>1.0</v>
      </c>
      <c r="J22" s="28">
        <v>2.0</v>
      </c>
      <c r="K22" s="28">
        <v>115.0</v>
      </c>
      <c r="L22" s="28">
        <v>179.0</v>
      </c>
      <c r="M22" s="28">
        <v>179.0</v>
      </c>
    </row>
    <row r="23">
      <c r="A23" s="28" t="s">
        <v>358</v>
      </c>
      <c r="B23" s="28">
        <v>0.0</v>
      </c>
      <c r="C23" s="28">
        <v>0.0</v>
      </c>
      <c r="D23" s="28">
        <v>0.0</v>
      </c>
      <c r="E23" s="28">
        <v>0.0</v>
      </c>
      <c r="F23" s="28">
        <v>0.0</v>
      </c>
      <c r="G23" s="28">
        <v>0.0</v>
      </c>
      <c r="H23" s="28">
        <v>0.0</v>
      </c>
      <c r="I23" s="28">
        <v>0.0</v>
      </c>
      <c r="J23" s="28">
        <v>0.0</v>
      </c>
      <c r="K23" s="28">
        <v>0.0</v>
      </c>
      <c r="L23" s="28">
        <v>0.0</v>
      </c>
      <c r="M23" s="28">
        <v>0.0</v>
      </c>
    </row>
    <row r="24">
      <c r="A24" s="28" t="s">
        <v>359</v>
      </c>
      <c r="B24" s="28">
        <v>0.0</v>
      </c>
      <c r="C24" s="28">
        <v>0.0</v>
      </c>
      <c r="D24" s="28">
        <v>0.0</v>
      </c>
      <c r="E24" s="28">
        <v>0.0</v>
      </c>
      <c r="F24" s="28">
        <v>0.0</v>
      </c>
      <c r="G24" s="28">
        <v>0.0</v>
      </c>
      <c r="H24" s="28">
        <v>0.0</v>
      </c>
      <c r="I24" s="28">
        <v>0.0</v>
      </c>
      <c r="J24" s="28">
        <v>0.0</v>
      </c>
      <c r="K24" s="28">
        <v>0.0</v>
      </c>
      <c r="L24" s="28">
        <v>0.0</v>
      </c>
      <c r="M24" s="28">
        <v>0.0</v>
      </c>
    </row>
    <row r="25">
      <c r="A25" s="28" t="s">
        <v>360</v>
      </c>
      <c r="B25" s="28">
        <v>40.0</v>
      </c>
      <c r="C25" s="28">
        <v>70.0</v>
      </c>
      <c r="D25" s="28">
        <v>100.0</v>
      </c>
      <c r="E25" s="28">
        <v>10.0</v>
      </c>
      <c r="F25" s="28">
        <v>2.0</v>
      </c>
      <c r="G25" s="28">
        <v>0.0</v>
      </c>
      <c r="H25" s="28">
        <v>230.0</v>
      </c>
      <c r="I25" s="28">
        <v>6.0</v>
      </c>
      <c r="J25" s="28">
        <v>0.0</v>
      </c>
      <c r="K25" s="28">
        <v>0.0</v>
      </c>
      <c r="L25" s="28">
        <v>0.0</v>
      </c>
      <c r="M25" s="28">
        <v>193.0</v>
      </c>
    </row>
    <row r="26">
      <c r="A26" s="28" t="s">
        <v>361</v>
      </c>
      <c r="B26" s="28">
        <v>40.0</v>
      </c>
      <c r="C26" s="28">
        <v>72.0</v>
      </c>
      <c r="D26" s="28">
        <v>136.0</v>
      </c>
      <c r="E26" s="28">
        <v>10.0</v>
      </c>
      <c r="F26" s="28">
        <v>0.0</v>
      </c>
      <c r="G26" s="28">
        <v>0.0</v>
      </c>
      <c r="H26" s="28">
        <v>0.0</v>
      </c>
      <c r="I26" s="28">
        <v>2.0</v>
      </c>
      <c r="J26" s="28">
        <v>0.0</v>
      </c>
      <c r="K26" s="28">
        <v>0.0</v>
      </c>
      <c r="L26" s="28">
        <v>0.0</v>
      </c>
      <c r="M26" s="28">
        <v>250.0</v>
      </c>
    </row>
    <row r="27">
      <c r="A27" s="28" t="s">
        <v>362</v>
      </c>
      <c r="B27" s="28">
        <v>386.0</v>
      </c>
      <c r="C27" s="28">
        <v>450.0</v>
      </c>
      <c r="D27" s="28">
        <v>684.0</v>
      </c>
      <c r="E27" s="28">
        <v>353.0</v>
      </c>
      <c r="F27" s="28">
        <v>407.0</v>
      </c>
      <c r="G27" s="28">
        <v>857.0</v>
      </c>
      <c r="H27" s="28">
        <v>29.0</v>
      </c>
      <c r="I27" s="28">
        <v>0.0</v>
      </c>
      <c r="J27" s="28">
        <v>429.0</v>
      </c>
      <c r="K27" s="28">
        <v>712.0</v>
      </c>
      <c r="L27" s="28">
        <v>474.0</v>
      </c>
      <c r="M27" s="28">
        <v>404.0</v>
      </c>
    </row>
    <row r="28">
      <c r="A28" s="28" t="s">
        <v>363</v>
      </c>
      <c r="B28" s="28">
        <v>0.0</v>
      </c>
      <c r="C28" s="28">
        <v>0.0</v>
      </c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  <c r="J28" s="28">
        <v>7.0</v>
      </c>
      <c r="K28" s="28">
        <v>0.0</v>
      </c>
      <c r="L28" s="28">
        <v>0.0</v>
      </c>
      <c r="M28" s="28">
        <v>0.0</v>
      </c>
    </row>
    <row r="29">
      <c r="A29" s="28" t="s">
        <v>364</v>
      </c>
      <c r="B29" s="28">
        <v>0.0</v>
      </c>
      <c r="C29" s="28">
        <v>0.0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  <c r="J29" s="28">
        <v>5.0</v>
      </c>
      <c r="K29" s="28">
        <v>0.0</v>
      </c>
      <c r="L29" s="28">
        <v>0.0</v>
      </c>
      <c r="M29" s="28">
        <v>0.0</v>
      </c>
    </row>
    <row r="30">
      <c r="A30" s="28" t="s">
        <v>365</v>
      </c>
      <c r="B30" s="28">
        <v>55.0</v>
      </c>
      <c r="C30" s="28">
        <v>40.0</v>
      </c>
      <c r="D30" s="28">
        <v>101.0</v>
      </c>
      <c r="E30" s="28">
        <v>80.0</v>
      </c>
      <c r="F30" s="28">
        <v>0.0</v>
      </c>
      <c r="G30" s="28">
        <v>50.0</v>
      </c>
      <c r="H30" s="28">
        <v>380.0</v>
      </c>
      <c r="I30" s="28">
        <v>0.0</v>
      </c>
      <c r="J30" s="28">
        <v>0.0</v>
      </c>
      <c r="K30" s="28">
        <v>0.0</v>
      </c>
      <c r="L30" s="28">
        <v>0.0</v>
      </c>
      <c r="M30" s="28">
        <v>0.0</v>
      </c>
    </row>
    <row r="31">
      <c r="A31" s="28" t="s">
        <v>366</v>
      </c>
      <c r="B31" s="28">
        <v>410.0</v>
      </c>
      <c r="C31" s="28">
        <v>461.0</v>
      </c>
      <c r="D31" s="28">
        <v>743.0</v>
      </c>
      <c r="E31" s="28">
        <v>560.0</v>
      </c>
      <c r="F31" s="28">
        <v>149.0</v>
      </c>
      <c r="G31" s="28">
        <v>333.0</v>
      </c>
      <c r="H31" s="28">
        <v>16.0</v>
      </c>
      <c r="I31" s="28">
        <v>2.0</v>
      </c>
      <c r="J31" s="28">
        <v>236.0</v>
      </c>
      <c r="K31" s="28">
        <v>547.0</v>
      </c>
      <c r="L31" s="28">
        <v>180.0</v>
      </c>
      <c r="M31" s="28">
        <v>174.0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29"/>
    <col customWidth="1" min="2" max="2" width="5.86"/>
    <col customWidth="1" min="3" max="3" width="25.71"/>
    <col customWidth="1" min="4" max="4" width="6.57"/>
    <col customWidth="1" min="5" max="5" width="6.14"/>
    <col customWidth="1" min="6" max="7" width="9.86"/>
    <col customWidth="1" min="8" max="8" width="6.14"/>
    <col customWidth="1" min="9" max="9" width="6.86"/>
    <col customWidth="1" min="10" max="10" width="8.14"/>
    <col customWidth="1" min="11" max="11" width="7.43"/>
    <col customWidth="1" min="12" max="12" width="7.57"/>
    <col customWidth="1" min="13" max="14" width="7.71"/>
    <col customWidth="1" min="15" max="15" width="7.57"/>
  </cols>
  <sheetData>
    <row r="1">
      <c r="A1" s="318" t="s">
        <v>249</v>
      </c>
      <c r="B1" s="318" t="s">
        <v>174</v>
      </c>
      <c r="C1" s="318" t="s">
        <v>173</v>
      </c>
      <c r="D1" s="319" t="s">
        <v>250</v>
      </c>
      <c r="E1" s="319" t="s">
        <v>251</v>
      </c>
      <c r="F1" s="320" t="s">
        <v>252</v>
      </c>
      <c r="G1" s="320" t="s">
        <v>5</v>
      </c>
      <c r="H1" s="321">
        <v>2018.0</v>
      </c>
      <c r="I1" s="322">
        <v>2019.0</v>
      </c>
      <c r="J1" s="323">
        <v>2020.0</v>
      </c>
      <c r="K1" s="324">
        <v>2021.0</v>
      </c>
      <c r="L1" s="325">
        <v>2022.0</v>
      </c>
      <c r="M1" s="326">
        <v>2023.0</v>
      </c>
      <c r="N1" s="327" t="s">
        <v>141</v>
      </c>
      <c r="O1" s="328" t="s">
        <v>367</v>
      </c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</row>
    <row r="2">
      <c r="A2" s="296">
        <v>4.0</v>
      </c>
      <c r="B2" s="330" t="s">
        <v>275</v>
      </c>
      <c r="C2" s="331" t="s">
        <v>368</v>
      </c>
      <c r="D2" s="5">
        <v>165.0</v>
      </c>
      <c r="E2" s="5">
        <v>13.0</v>
      </c>
      <c r="F2" s="284">
        <v>168.0</v>
      </c>
      <c r="G2" s="284"/>
      <c r="H2" s="332">
        <v>11936.0</v>
      </c>
      <c r="I2" s="333">
        <v>10442.0</v>
      </c>
      <c r="J2" s="334">
        <v>4948.0</v>
      </c>
      <c r="K2" s="335">
        <v>6630.0</v>
      </c>
      <c r="L2" s="336">
        <v>6290.0</v>
      </c>
      <c r="M2" s="337">
        <v>34264.0</v>
      </c>
      <c r="N2" s="338">
        <f>M2/M32</f>
        <v>0.137275641</v>
      </c>
      <c r="O2" s="339">
        <f t="shared" ref="O2:O32" si="1">SUM(H2:L2)</f>
        <v>40246</v>
      </c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</row>
    <row r="3">
      <c r="A3" s="296">
        <v>3.0</v>
      </c>
      <c r="B3" s="330" t="s">
        <v>273</v>
      </c>
      <c r="C3" s="331" t="s">
        <v>369</v>
      </c>
      <c r="D3" s="5">
        <v>155.0</v>
      </c>
      <c r="E3" s="5">
        <v>12.0</v>
      </c>
      <c r="F3" s="284">
        <v>168.0</v>
      </c>
      <c r="G3" s="284">
        <v>8.0</v>
      </c>
      <c r="H3" s="332">
        <v>27079.0</v>
      </c>
      <c r="I3" s="340">
        <v>28271.0</v>
      </c>
      <c r="J3" s="334">
        <v>20080.0</v>
      </c>
      <c r="K3" s="335">
        <v>27240.0</v>
      </c>
      <c r="L3" s="336">
        <v>21697.0</v>
      </c>
      <c r="M3" s="337">
        <v>32094.0</v>
      </c>
      <c r="N3" s="338">
        <f>M3/M32</f>
        <v>0.1285817308</v>
      </c>
      <c r="O3" s="339">
        <f t="shared" si="1"/>
        <v>124367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</row>
    <row r="4">
      <c r="A4" s="296">
        <v>2.0</v>
      </c>
      <c r="B4" s="330" t="s">
        <v>270</v>
      </c>
      <c r="C4" s="331" t="s">
        <v>370</v>
      </c>
      <c r="D4" s="5">
        <v>145.0</v>
      </c>
      <c r="E4" s="5">
        <v>12.0</v>
      </c>
      <c r="F4" s="284">
        <v>168.0</v>
      </c>
      <c r="G4" s="284">
        <v>8.0</v>
      </c>
      <c r="H4" s="332">
        <v>34071.0</v>
      </c>
      <c r="I4" s="333">
        <v>37718.0</v>
      </c>
      <c r="J4" s="334">
        <v>24136.0</v>
      </c>
      <c r="K4" s="335">
        <v>25582.0</v>
      </c>
      <c r="L4" s="336">
        <v>3048.0</v>
      </c>
      <c r="M4" s="337">
        <v>30355.0</v>
      </c>
      <c r="N4" s="338">
        <f>M4/M32</f>
        <v>0.1216145833</v>
      </c>
      <c r="O4" s="339">
        <f t="shared" si="1"/>
        <v>124555</v>
      </c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</row>
    <row r="5">
      <c r="A5" s="296">
        <v>10.0</v>
      </c>
      <c r="B5" s="330" t="s">
        <v>286</v>
      </c>
      <c r="C5" s="331" t="s">
        <v>371</v>
      </c>
      <c r="D5" s="28">
        <v>185.0</v>
      </c>
      <c r="E5" s="5">
        <v>14.0</v>
      </c>
      <c r="F5" s="284" t="s">
        <v>287</v>
      </c>
      <c r="G5" s="284"/>
      <c r="H5" s="332">
        <v>19774.0</v>
      </c>
      <c r="I5" s="333">
        <v>25404.0</v>
      </c>
      <c r="J5" s="334">
        <v>17619.0</v>
      </c>
      <c r="K5" s="335">
        <v>24173.0</v>
      </c>
      <c r="L5" s="336">
        <v>1085.0</v>
      </c>
      <c r="M5" s="337">
        <v>29796.0</v>
      </c>
      <c r="N5" s="338">
        <f>M5/M32</f>
        <v>0.119375</v>
      </c>
      <c r="O5" s="339">
        <f t="shared" si="1"/>
        <v>88055</v>
      </c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0"/>
      <c r="AG5" s="280"/>
      <c r="AH5" s="280"/>
      <c r="AI5" s="280"/>
      <c r="AJ5" s="280"/>
    </row>
    <row r="6">
      <c r="A6" s="296">
        <v>15.0</v>
      </c>
      <c r="B6" s="330" t="s">
        <v>298</v>
      </c>
      <c r="C6" s="331" t="s">
        <v>372</v>
      </c>
      <c r="D6" s="5">
        <v>195.0</v>
      </c>
      <c r="E6" s="5">
        <v>15.0</v>
      </c>
      <c r="F6" s="284">
        <v>168.0</v>
      </c>
      <c r="G6" s="284">
        <v>8.0</v>
      </c>
      <c r="H6" s="341">
        <v>21313.0</v>
      </c>
      <c r="I6" s="342">
        <v>24194.0</v>
      </c>
      <c r="J6" s="343">
        <v>23391.0</v>
      </c>
      <c r="K6" s="344">
        <v>18449.0</v>
      </c>
      <c r="L6" s="336">
        <v>0.0</v>
      </c>
      <c r="M6" s="337">
        <v>28535.0</v>
      </c>
      <c r="N6" s="338">
        <f>M6/M32</f>
        <v>0.1143229167</v>
      </c>
      <c r="O6" s="339">
        <f t="shared" si="1"/>
        <v>87347</v>
      </c>
      <c r="P6" s="345"/>
      <c r="Q6" s="345"/>
      <c r="R6" s="345"/>
      <c r="S6" s="346">
        <v>2018.0</v>
      </c>
      <c r="T6" s="346">
        <v>2019.0</v>
      </c>
      <c r="U6" s="346">
        <v>2020.0</v>
      </c>
      <c r="V6" s="346">
        <v>2021.0</v>
      </c>
      <c r="W6" s="346">
        <v>2022.0</v>
      </c>
      <c r="X6" s="346">
        <v>2023.0</v>
      </c>
      <c r="Y6" s="346"/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</row>
    <row r="7">
      <c r="A7" s="296">
        <v>17.0</v>
      </c>
      <c r="B7" s="330" t="s">
        <v>301</v>
      </c>
      <c r="C7" s="331" t="s">
        <v>373</v>
      </c>
      <c r="D7" s="28">
        <v>205.0</v>
      </c>
      <c r="E7" s="5">
        <v>15.0</v>
      </c>
      <c r="F7" s="284">
        <v>579.0</v>
      </c>
      <c r="G7" s="284">
        <v>8.0</v>
      </c>
      <c r="H7" s="332">
        <v>20409.0</v>
      </c>
      <c r="I7" s="333">
        <v>20012.0</v>
      </c>
      <c r="J7" s="334">
        <v>12965.0</v>
      </c>
      <c r="K7" s="335">
        <v>15203.0</v>
      </c>
      <c r="L7" s="336">
        <v>16131.0</v>
      </c>
      <c r="M7" s="337">
        <v>16404.0</v>
      </c>
      <c r="N7" s="338">
        <f>M7/M32</f>
        <v>0.06572115385</v>
      </c>
      <c r="O7" s="339">
        <f t="shared" si="1"/>
        <v>84720</v>
      </c>
      <c r="P7" s="345"/>
      <c r="Q7" s="345"/>
      <c r="R7" s="345"/>
      <c r="S7" s="345">
        <f t="shared" ref="S7:U7" si="2">sum(H2:H31)</f>
        <v>193829</v>
      </c>
      <c r="T7" s="345">
        <f t="shared" si="2"/>
        <v>208467</v>
      </c>
      <c r="U7" s="345">
        <f t="shared" si="2"/>
        <v>157400</v>
      </c>
      <c r="V7" s="345">
        <f t="shared" ref="V7:W7" si="3">SUM(K2:K31)</f>
        <v>203563</v>
      </c>
      <c r="W7" s="345">
        <f t="shared" si="3"/>
        <v>201196</v>
      </c>
      <c r="X7" s="347">
        <v>227157.33333333334</v>
      </c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</row>
    <row r="8">
      <c r="A8" s="296">
        <v>7.0</v>
      </c>
      <c r="B8" s="330" t="s">
        <v>281</v>
      </c>
      <c r="C8" s="331" t="s">
        <v>374</v>
      </c>
      <c r="D8" s="5">
        <v>175.0</v>
      </c>
      <c r="E8" s="5">
        <v>14.0</v>
      </c>
      <c r="F8" s="284">
        <v>168.0</v>
      </c>
      <c r="G8" s="284">
        <v>8.0</v>
      </c>
      <c r="H8" s="332">
        <v>5697.0</v>
      </c>
      <c r="I8" s="333">
        <v>8430.0</v>
      </c>
      <c r="J8" s="334">
        <v>6525.0</v>
      </c>
      <c r="K8" s="335">
        <v>9072.0</v>
      </c>
      <c r="L8" s="336">
        <v>7572.0</v>
      </c>
      <c r="M8" s="337">
        <v>13488.0</v>
      </c>
      <c r="N8" s="338">
        <f>M8/M32</f>
        <v>0.05403846154</v>
      </c>
      <c r="O8" s="339">
        <f t="shared" si="1"/>
        <v>37296</v>
      </c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  <c r="AG8" s="280"/>
      <c r="AH8" s="280"/>
      <c r="AI8" s="280"/>
      <c r="AJ8" s="280"/>
    </row>
    <row r="9">
      <c r="A9" s="296">
        <v>5.0</v>
      </c>
      <c r="B9" s="330" t="s">
        <v>277</v>
      </c>
      <c r="C9" s="331" t="s">
        <v>375</v>
      </c>
      <c r="D9" s="28">
        <v>165.0</v>
      </c>
      <c r="E9" s="5">
        <v>13.0</v>
      </c>
      <c r="F9" s="284">
        <v>219.0</v>
      </c>
      <c r="G9" s="284">
        <v>8.0</v>
      </c>
      <c r="H9" s="348">
        <v>19842.0</v>
      </c>
      <c r="I9" s="349">
        <v>19600.0</v>
      </c>
      <c r="J9" s="350">
        <v>17351.0</v>
      </c>
      <c r="K9" s="351">
        <v>24514.0</v>
      </c>
      <c r="L9" s="352">
        <v>26465.0</v>
      </c>
      <c r="M9" s="347">
        <v>10758.0</v>
      </c>
      <c r="N9" s="338">
        <f>M9/M32</f>
        <v>0.04310096154</v>
      </c>
      <c r="O9" s="339">
        <f t="shared" si="1"/>
        <v>107772</v>
      </c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</row>
    <row r="10">
      <c r="A10" s="296">
        <v>6.0</v>
      </c>
      <c r="B10" s="330" t="s">
        <v>279</v>
      </c>
      <c r="C10" s="331" t="s">
        <v>376</v>
      </c>
      <c r="D10" s="5">
        <v>175.0</v>
      </c>
      <c r="E10" s="5">
        <v>13.0</v>
      </c>
      <c r="F10" s="284">
        <v>168.0</v>
      </c>
      <c r="G10" s="284">
        <v>8.0</v>
      </c>
      <c r="H10" s="348">
        <v>5383.0</v>
      </c>
      <c r="I10" s="349">
        <v>3903.0</v>
      </c>
      <c r="J10" s="350">
        <v>2910.0</v>
      </c>
      <c r="K10" s="351">
        <v>6933.0</v>
      </c>
      <c r="L10" s="352">
        <v>27362.0</v>
      </c>
      <c r="M10" s="347">
        <v>9974.0</v>
      </c>
      <c r="N10" s="338">
        <f>M10/M32</f>
        <v>0.0399599359</v>
      </c>
      <c r="O10" s="339">
        <f t="shared" si="1"/>
        <v>46491</v>
      </c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</row>
    <row r="11">
      <c r="A11" s="296">
        <v>11.0</v>
      </c>
      <c r="B11" s="330" t="s">
        <v>289</v>
      </c>
      <c r="C11" s="331" t="s">
        <v>377</v>
      </c>
      <c r="D11" s="28">
        <v>185.0</v>
      </c>
      <c r="E11" s="5">
        <v>14.0</v>
      </c>
      <c r="F11" s="284" t="s">
        <v>290</v>
      </c>
      <c r="G11" s="284">
        <v>8.0</v>
      </c>
      <c r="H11" s="332">
        <v>3785.0</v>
      </c>
      <c r="I11" s="333">
        <v>5941.0</v>
      </c>
      <c r="J11" s="334">
        <v>4591.0</v>
      </c>
      <c r="K11" s="335">
        <v>6675.0</v>
      </c>
      <c r="L11" s="336">
        <v>23747.0</v>
      </c>
      <c r="M11" s="337">
        <v>7668.0</v>
      </c>
      <c r="N11" s="338">
        <f>M11/M32</f>
        <v>0.03072115385</v>
      </c>
      <c r="O11" s="339">
        <f t="shared" si="1"/>
        <v>44739</v>
      </c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</row>
    <row r="12">
      <c r="A12" s="296">
        <v>12.0</v>
      </c>
      <c r="B12" s="330" t="s">
        <v>292</v>
      </c>
      <c r="C12" s="331" t="s">
        <v>378</v>
      </c>
      <c r="D12" s="5">
        <v>195.0</v>
      </c>
      <c r="E12" s="5">
        <v>14.0</v>
      </c>
      <c r="F12" s="284">
        <v>168.0</v>
      </c>
      <c r="G12" s="284">
        <v>8.0</v>
      </c>
      <c r="H12" s="332">
        <v>6988.0</v>
      </c>
      <c r="I12" s="333">
        <v>7885.0</v>
      </c>
      <c r="J12" s="334">
        <v>6415.0</v>
      </c>
      <c r="K12" s="335">
        <v>7059.0</v>
      </c>
      <c r="L12" s="336">
        <v>6935.0</v>
      </c>
      <c r="M12" s="337">
        <v>7344.0</v>
      </c>
      <c r="N12" s="338">
        <f>M12/M32</f>
        <v>0.02942307692</v>
      </c>
      <c r="O12" s="339">
        <f t="shared" si="1"/>
        <v>35282</v>
      </c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</row>
    <row r="13">
      <c r="A13" s="296">
        <v>26.0</v>
      </c>
      <c r="B13" s="330" t="s">
        <v>316</v>
      </c>
      <c r="C13" s="331" t="s">
        <v>379</v>
      </c>
      <c r="D13" s="28">
        <v>205.0</v>
      </c>
      <c r="E13" s="28">
        <v>16.0</v>
      </c>
      <c r="F13" s="284">
        <v>168.0</v>
      </c>
      <c r="G13" s="284">
        <v>12.0</v>
      </c>
      <c r="H13" s="353">
        <v>0.0</v>
      </c>
      <c r="I13" s="354">
        <v>0.0</v>
      </c>
      <c r="J13" s="355">
        <v>0.0</v>
      </c>
      <c r="K13" s="335">
        <v>4803.0</v>
      </c>
      <c r="L13" s="336">
        <v>2817.0</v>
      </c>
      <c r="M13" s="337">
        <v>5185.0</v>
      </c>
      <c r="N13" s="338">
        <f>M13/M32</f>
        <v>0.02077323718</v>
      </c>
      <c r="O13" s="339">
        <f t="shared" si="1"/>
        <v>7620</v>
      </c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</row>
    <row r="14">
      <c r="A14" s="296">
        <v>1.0</v>
      </c>
      <c r="B14" s="330" t="s">
        <v>267</v>
      </c>
      <c r="C14" s="331" t="s">
        <v>380</v>
      </c>
      <c r="D14" s="28">
        <v>5.0</v>
      </c>
      <c r="E14" s="28">
        <v>12.0</v>
      </c>
      <c r="F14" s="284">
        <v>268.0</v>
      </c>
      <c r="G14" s="284">
        <v>10.0</v>
      </c>
      <c r="H14" s="353">
        <v>0.0</v>
      </c>
      <c r="I14" s="354">
        <v>0.0</v>
      </c>
      <c r="J14" s="355">
        <v>0.0</v>
      </c>
      <c r="K14" s="335">
        <v>1200.0</v>
      </c>
      <c r="L14" s="336">
        <v>30.0</v>
      </c>
      <c r="M14" s="337">
        <v>4216.0</v>
      </c>
      <c r="N14" s="338">
        <f>M14/M32</f>
        <v>0.01689102564</v>
      </c>
      <c r="O14" s="339">
        <f t="shared" si="1"/>
        <v>1230</v>
      </c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</row>
    <row r="15">
      <c r="A15" s="296">
        <v>30.0</v>
      </c>
      <c r="B15" s="330" t="s">
        <v>323</v>
      </c>
      <c r="C15" s="356" t="s">
        <v>381</v>
      </c>
      <c r="D15" s="28">
        <v>265.0</v>
      </c>
      <c r="E15" s="28">
        <v>16.0</v>
      </c>
      <c r="F15" s="284">
        <v>700.0</v>
      </c>
      <c r="G15" s="284"/>
      <c r="H15" s="332">
        <v>5818.0</v>
      </c>
      <c r="I15" s="333">
        <v>6391.0</v>
      </c>
      <c r="J15" s="334">
        <v>3570.0</v>
      </c>
      <c r="K15" s="335">
        <v>5147.0</v>
      </c>
      <c r="L15" s="336">
        <v>1679.0</v>
      </c>
      <c r="M15" s="337">
        <v>3811.0</v>
      </c>
      <c r="N15" s="338">
        <f>M15/M32</f>
        <v>0.01526842949</v>
      </c>
      <c r="O15" s="339">
        <f t="shared" si="1"/>
        <v>22605</v>
      </c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</row>
    <row r="16">
      <c r="A16" s="296">
        <v>16.0</v>
      </c>
      <c r="B16" s="330" t="s">
        <v>299</v>
      </c>
      <c r="C16" s="331" t="s">
        <v>382</v>
      </c>
      <c r="D16" s="28">
        <v>195.0</v>
      </c>
      <c r="E16" s="5">
        <v>15.0</v>
      </c>
      <c r="F16" s="284" t="s">
        <v>287</v>
      </c>
      <c r="G16" s="284"/>
      <c r="H16" s="332">
        <v>1528.0</v>
      </c>
      <c r="I16" s="333">
        <v>1004.0</v>
      </c>
      <c r="J16" s="334">
        <v>2576.0</v>
      </c>
      <c r="K16" s="335">
        <v>5120.0</v>
      </c>
      <c r="L16" s="336">
        <v>4303.0</v>
      </c>
      <c r="M16" s="337">
        <v>3666.0</v>
      </c>
      <c r="N16" s="338">
        <f>M16/M32</f>
        <v>0.0146875</v>
      </c>
      <c r="O16" s="339">
        <f t="shared" si="1"/>
        <v>14531</v>
      </c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>
      <c r="A17" s="296">
        <v>20.0</v>
      </c>
      <c r="B17" s="330" t="s">
        <v>307</v>
      </c>
      <c r="C17" s="331" t="s">
        <v>383</v>
      </c>
      <c r="D17" s="5">
        <v>6.5</v>
      </c>
      <c r="E17" s="5">
        <v>16.0</v>
      </c>
      <c r="F17" s="284">
        <v>210.0</v>
      </c>
      <c r="G17" s="284">
        <v>12.0</v>
      </c>
      <c r="H17" s="332">
        <v>1400.0</v>
      </c>
      <c r="I17" s="333">
        <v>2745.0</v>
      </c>
      <c r="J17" s="334">
        <v>2412.0</v>
      </c>
      <c r="K17" s="335">
        <v>2676.0</v>
      </c>
      <c r="L17" s="336">
        <v>781.0</v>
      </c>
      <c r="M17" s="337">
        <v>3118.0</v>
      </c>
      <c r="N17" s="338">
        <f>M17/M32</f>
        <v>0.01249198718</v>
      </c>
      <c r="O17" s="339">
        <f t="shared" si="1"/>
        <v>10014</v>
      </c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>
      <c r="A18" s="296">
        <v>18.0</v>
      </c>
      <c r="B18" s="330" t="s">
        <v>303</v>
      </c>
      <c r="C18" s="331" t="s">
        <v>354</v>
      </c>
      <c r="D18" s="28">
        <v>205.0</v>
      </c>
      <c r="E18" s="5">
        <v>15.0</v>
      </c>
      <c r="F18" s="284" t="s">
        <v>287</v>
      </c>
      <c r="G18" s="284"/>
      <c r="H18" s="357">
        <f t="shared" ref="H18:L18" si="4">H16+H17</f>
        <v>2928</v>
      </c>
      <c r="I18" s="358">
        <f t="shared" si="4"/>
        <v>3749</v>
      </c>
      <c r="J18" s="359">
        <f t="shared" si="4"/>
        <v>4988</v>
      </c>
      <c r="K18" s="360">
        <f t="shared" si="4"/>
        <v>7796</v>
      </c>
      <c r="L18" s="361">
        <f t="shared" si="4"/>
        <v>5084</v>
      </c>
      <c r="M18" s="337">
        <v>2528.0</v>
      </c>
      <c r="N18" s="338">
        <f>M18/M32</f>
        <v>0.01012820513</v>
      </c>
      <c r="O18" s="339">
        <f t="shared" si="1"/>
        <v>24545</v>
      </c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>
      <c r="A19" s="296">
        <v>19.0</v>
      </c>
      <c r="B19" s="330" t="s">
        <v>305</v>
      </c>
      <c r="C19" s="362" t="s">
        <v>355</v>
      </c>
      <c r="D19" s="28">
        <v>215.0</v>
      </c>
      <c r="E19" s="28">
        <v>15.0</v>
      </c>
      <c r="F19" s="284">
        <v>701.0</v>
      </c>
      <c r="G19" s="284"/>
      <c r="H19" s="363">
        <v>0.0</v>
      </c>
      <c r="I19" s="364">
        <v>0.0</v>
      </c>
      <c r="J19" s="365">
        <v>707.0</v>
      </c>
      <c r="K19" s="366">
        <v>1381.0</v>
      </c>
      <c r="L19" s="336">
        <v>6.0</v>
      </c>
      <c r="M19" s="337">
        <v>1712.0</v>
      </c>
      <c r="N19" s="338">
        <f>M19/M32</f>
        <v>0.006858974359</v>
      </c>
      <c r="O19" s="339">
        <f t="shared" si="1"/>
        <v>2094</v>
      </c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</row>
    <row r="20">
      <c r="A20" s="296">
        <v>8.0</v>
      </c>
      <c r="B20" s="330" t="s">
        <v>283</v>
      </c>
      <c r="C20" s="331" t="s">
        <v>384</v>
      </c>
      <c r="D20" s="28">
        <v>175.0</v>
      </c>
      <c r="E20" s="28">
        <v>14.0</v>
      </c>
      <c r="F20" s="284">
        <v>567.0</v>
      </c>
      <c r="G20" s="284"/>
      <c r="H20" s="367">
        <v>0.0</v>
      </c>
      <c r="I20" s="333">
        <v>555.0</v>
      </c>
      <c r="J20" s="334">
        <v>634.0</v>
      </c>
      <c r="K20" s="335">
        <v>1364.0</v>
      </c>
      <c r="L20" s="336">
        <v>10724.0</v>
      </c>
      <c r="M20" s="337">
        <v>1544.0</v>
      </c>
      <c r="N20" s="338">
        <f>M20/M32</f>
        <v>0.006185897436</v>
      </c>
      <c r="O20" s="339">
        <f t="shared" si="1"/>
        <v>13277</v>
      </c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</row>
    <row r="21">
      <c r="A21" s="296">
        <v>21.0</v>
      </c>
      <c r="B21" s="330" t="s">
        <v>308</v>
      </c>
      <c r="C21" s="331" t="s">
        <v>385</v>
      </c>
      <c r="D21" s="5">
        <v>6.5</v>
      </c>
      <c r="E21" s="5">
        <v>16.0</v>
      </c>
      <c r="F21" s="284">
        <v>300.0</v>
      </c>
      <c r="G21" s="284">
        <v>12.0</v>
      </c>
      <c r="H21" s="332">
        <v>3595.0</v>
      </c>
      <c r="I21" s="333">
        <v>1150.0</v>
      </c>
      <c r="J21" s="334">
        <v>330.0</v>
      </c>
      <c r="K21" s="335">
        <v>1184.0</v>
      </c>
      <c r="L21" s="336">
        <v>0.0</v>
      </c>
      <c r="M21" s="337">
        <v>1261.0</v>
      </c>
      <c r="N21" s="338">
        <f>M21/M32</f>
        <v>0.005052083333</v>
      </c>
      <c r="O21" s="339">
        <f t="shared" si="1"/>
        <v>6259</v>
      </c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</row>
    <row r="22">
      <c r="A22" s="296">
        <v>29.0</v>
      </c>
      <c r="B22" s="330" t="s">
        <v>321</v>
      </c>
      <c r="C22" s="331" t="s">
        <v>386</v>
      </c>
      <c r="D22" s="28">
        <v>215.0</v>
      </c>
      <c r="E22" s="28">
        <v>16.0</v>
      </c>
      <c r="F22" s="284">
        <v>577.0</v>
      </c>
      <c r="G22" s="284">
        <v>12.0</v>
      </c>
      <c r="H22" s="368">
        <v>0.0</v>
      </c>
      <c r="I22" s="369">
        <v>0.0</v>
      </c>
      <c r="J22" s="370">
        <v>0.0</v>
      </c>
      <c r="K22" s="371">
        <v>0.0</v>
      </c>
      <c r="L22" s="372">
        <v>0.0</v>
      </c>
      <c r="M22" s="337">
        <v>706.0</v>
      </c>
      <c r="N22" s="338">
        <f>M22/M32</f>
        <v>0.002828525641</v>
      </c>
      <c r="O22" s="339">
        <f t="shared" si="1"/>
        <v>0</v>
      </c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</row>
    <row r="23">
      <c r="A23" s="296">
        <v>24.0</v>
      </c>
      <c r="B23" s="330" t="s">
        <v>313</v>
      </c>
      <c r="C23" s="331" t="s">
        <v>387</v>
      </c>
      <c r="D23" s="28">
        <v>195.0</v>
      </c>
      <c r="E23" s="5">
        <v>16.0</v>
      </c>
      <c r="F23" s="284">
        <v>210.0</v>
      </c>
      <c r="G23" s="284"/>
      <c r="H23" s="373">
        <v>2.0</v>
      </c>
      <c r="I23" s="374">
        <v>295.0</v>
      </c>
      <c r="J23" s="365">
        <v>614.0</v>
      </c>
      <c r="K23" s="366">
        <v>607.0</v>
      </c>
      <c r="L23" s="336">
        <v>5580.0</v>
      </c>
      <c r="M23" s="337">
        <v>651.0</v>
      </c>
      <c r="N23" s="338">
        <f>M23/M32</f>
        <v>0.002608173077</v>
      </c>
      <c r="O23" s="339">
        <f t="shared" si="1"/>
        <v>7098</v>
      </c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</row>
    <row r="24">
      <c r="A24" s="296">
        <v>25.0</v>
      </c>
      <c r="B24" s="330" t="s">
        <v>314</v>
      </c>
      <c r="C24" s="331" t="s">
        <v>388</v>
      </c>
      <c r="D24" s="28">
        <v>195.0</v>
      </c>
      <c r="E24" s="5">
        <v>16.0</v>
      </c>
      <c r="F24" s="284">
        <v>804.0</v>
      </c>
      <c r="G24" s="284"/>
      <c r="H24" s="353">
        <v>0.0</v>
      </c>
      <c r="I24" s="333">
        <v>0.0</v>
      </c>
      <c r="J24" s="334">
        <v>597.0</v>
      </c>
      <c r="K24" s="335">
        <v>755.0</v>
      </c>
      <c r="L24" s="336">
        <v>0.0</v>
      </c>
      <c r="M24" s="337">
        <v>510.0</v>
      </c>
      <c r="N24" s="338">
        <f>M24/M32</f>
        <v>0.002043269231</v>
      </c>
      <c r="O24" s="339">
        <f t="shared" si="1"/>
        <v>1352</v>
      </c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</row>
    <row r="25">
      <c r="A25" s="296">
        <v>27.0</v>
      </c>
      <c r="B25" s="330" t="s">
        <v>318</v>
      </c>
      <c r="C25" s="331" t="s">
        <v>389</v>
      </c>
      <c r="D25" s="28">
        <v>205.0</v>
      </c>
      <c r="E25" s="5">
        <v>16.0</v>
      </c>
      <c r="F25" s="284">
        <v>210.0</v>
      </c>
      <c r="G25" s="284"/>
      <c r="H25" s="353">
        <v>0.0</v>
      </c>
      <c r="I25" s="333">
        <v>0.0</v>
      </c>
      <c r="J25" s="334">
        <v>0.0</v>
      </c>
      <c r="K25" s="335">
        <v>0.0</v>
      </c>
      <c r="L25" s="336">
        <v>863.0</v>
      </c>
      <c r="M25" s="337">
        <v>7.0</v>
      </c>
      <c r="N25" s="338">
        <f>M25/M32</f>
        <v>0.00002804487179</v>
      </c>
      <c r="O25" s="339">
        <f t="shared" si="1"/>
        <v>863</v>
      </c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</row>
    <row r="26">
      <c r="A26" s="296">
        <v>28.0</v>
      </c>
      <c r="B26" s="330" t="s">
        <v>319</v>
      </c>
      <c r="C26" s="331" t="s">
        <v>390</v>
      </c>
      <c r="D26" s="28">
        <v>205.0</v>
      </c>
      <c r="E26" s="5">
        <v>16.0</v>
      </c>
      <c r="F26" s="284">
        <v>804.0</v>
      </c>
      <c r="G26" s="284"/>
      <c r="H26" s="368">
        <v>0.0</v>
      </c>
      <c r="I26" s="369">
        <v>0.0</v>
      </c>
      <c r="J26" s="370">
        <v>0.0</v>
      </c>
      <c r="K26" s="371">
        <v>0.0</v>
      </c>
      <c r="L26" s="372">
        <v>0.0</v>
      </c>
      <c r="M26" s="337">
        <v>5.0</v>
      </c>
      <c r="N26" s="338">
        <f>M26/M32</f>
        <v>0.00002003205128</v>
      </c>
      <c r="O26" s="339">
        <f t="shared" si="1"/>
        <v>0</v>
      </c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</row>
    <row r="27">
      <c r="A27" s="296">
        <v>9.0</v>
      </c>
      <c r="B27" s="330" t="s">
        <v>285</v>
      </c>
      <c r="C27" s="331" t="s">
        <v>345</v>
      </c>
      <c r="D27" s="5">
        <v>185.0</v>
      </c>
      <c r="E27" s="5">
        <v>14.0</v>
      </c>
      <c r="F27" s="284">
        <v>168.0</v>
      </c>
      <c r="G27" s="284"/>
      <c r="H27" s="332">
        <v>2281.0</v>
      </c>
      <c r="I27" s="333">
        <v>456.0</v>
      </c>
      <c r="J27" s="334">
        <v>1.0</v>
      </c>
      <c r="K27" s="335">
        <v>0.0</v>
      </c>
      <c r="L27" s="336">
        <v>3.0</v>
      </c>
      <c r="M27" s="337">
        <v>0.0</v>
      </c>
      <c r="N27" s="338">
        <f>M27/M32</f>
        <v>0</v>
      </c>
      <c r="O27" s="339">
        <f t="shared" si="1"/>
        <v>2741</v>
      </c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</row>
    <row r="28">
      <c r="A28" s="296">
        <v>13.0</v>
      </c>
      <c r="B28" s="330" t="s">
        <v>294</v>
      </c>
      <c r="C28" s="331" t="s">
        <v>391</v>
      </c>
      <c r="D28" s="28">
        <v>195.0</v>
      </c>
      <c r="E28" s="5">
        <v>14.0</v>
      </c>
      <c r="F28" s="284">
        <v>569.0</v>
      </c>
      <c r="G28" s="284"/>
      <c r="H28" s="353">
        <v>0.0</v>
      </c>
      <c r="I28" s="333">
        <v>300.0</v>
      </c>
      <c r="J28" s="334">
        <v>28.0</v>
      </c>
      <c r="K28" s="335">
        <v>0.0</v>
      </c>
      <c r="L28" s="336">
        <v>6955.0</v>
      </c>
      <c r="M28" s="337">
        <v>0.0</v>
      </c>
      <c r="N28" s="338">
        <f>M28/M32</f>
        <v>0</v>
      </c>
      <c r="O28" s="339">
        <f t="shared" si="1"/>
        <v>7283</v>
      </c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</row>
    <row r="29">
      <c r="A29" s="296">
        <v>14.0</v>
      </c>
      <c r="B29" s="330" t="s">
        <v>296</v>
      </c>
      <c r="C29" s="331" t="s">
        <v>392</v>
      </c>
      <c r="D29" s="28">
        <v>195.0</v>
      </c>
      <c r="E29" s="28">
        <v>15.0</v>
      </c>
      <c r="F29" s="284">
        <v>168.0</v>
      </c>
      <c r="G29" s="284"/>
      <c r="H29" s="363">
        <v>0.0</v>
      </c>
      <c r="I29" s="364">
        <v>0.0</v>
      </c>
      <c r="J29" s="365">
        <v>12.0</v>
      </c>
      <c r="K29" s="366">
        <v>0.0</v>
      </c>
      <c r="L29" s="336">
        <v>22038.0</v>
      </c>
      <c r="M29" s="337">
        <v>0.0</v>
      </c>
      <c r="N29" s="338">
        <f>M29/M32</f>
        <v>0</v>
      </c>
      <c r="O29" s="339">
        <f t="shared" si="1"/>
        <v>22050</v>
      </c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</row>
    <row r="30">
      <c r="A30" s="296">
        <v>22.0</v>
      </c>
      <c r="B30" s="330" t="s">
        <v>310</v>
      </c>
      <c r="C30" s="331" t="s">
        <v>393</v>
      </c>
      <c r="D30" s="28">
        <v>7.0</v>
      </c>
      <c r="E30" s="28">
        <v>16.0</v>
      </c>
      <c r="F30" s="284">
        <v>210.0</v>
      </c>
      <c r="G30" s="284"/>
      <c r="H30" s="375">
        <v>0.0</v>
      </c>
      <c r="I30" s="376">
        <v>0.0</v>
      </c>
      <c r="J30" s="377">
        <v>0.0</v>
      </c>
      <c r="K30" s="378">
        <v>0.0</v>
      </c>
      <c r="L30" s="372">
        <v>0.0</v>
      </c>
      <c r="M30" s="337">
        <v>0.0</v>
      </c>
      <c r="N30" s="338">
        <f>M30/M32</f>
        <v>0</v>
      </c>
      <c r="O30" s="339">
        <f t="shared" si="1"/>
        <v>0</v>
      </c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</row>
    <row r="31">
      <c r="A31" s="296">
        <v>23.0</v>
      </c>
      <c r="B31" s="330" t="s">
        <v>311</v>
      </c>
      <c r="C31" s="331" t="s">
        <v>394</v>
      </c>
      <c r="D31" s="5">
        <v>7.0</v>
      </c>
      <c r="E31" s="5">
        <v>16.0</v>
      </c>
      <c r="F31" s="284">
        <v>300.0</v>
      </c>
      <c r="G31" s="284"/>
      <c r="H31" s="353">
        <v>0.0</v>
      </c>
      <c r="I31" s="333">
        <v>22.0</v>
      </c>
      <c r="J31" s="334">
        <v>0.0</v>
      </c>
      <c r="K31" s="335">
        <v>0.0</v>
      </c>
      <c r="L31" s="336">
        <v>1.0</v>
      </c>
      <c r="M31" s="337">
        <v>0.0</v>
      </c>
      <c r="N31" s="338">
        <f>M31/M32</f>
        <v>0</v>
      </c>
      <c r="O31" s="339">
        <f t="shared" si="1"/>
        <v>23</v>
      </c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  <c r="AB31" s="280"/>
      <c r="AC31" s="280"/>
      <c r="AD31" s="280"/>
      <c r="AE31" s="280"/>
      <c r="AF31" s="280"/>
      <c r="AG31" s="280"/>
      <c r="AH31" s="280"/>
      <c r="AI31" s="280"/>
      <c r="AJ31" s="280"/>
    </row>
    <row r="32">
      <c r="A32" s="296"/>
      <c r="B32" s="330"/>
      <c r="C32" s="356"/>
      <c r="D32" s="28"/>
      <c r="E32" s="28"/>
      <c r="F32" s="284"/>
      <c r="G32" s="284"/>
      <c r="H32" s="373">
        <f t="shared" ref="H32:M32" si="5">SUM(H2:H31)</f>
        <v>193829</v>
      </c>
      <c r="I32" s="373">
        <f t="shared" si="5"/>
        <v>208467</v>
      </c>
      <c r="J32" s="373">
        <f t="shared" si="5"/>
        <v>157400</v>
      </c>
      <c r="K32" s="373">
        <f t="shared" si="5"/>
        <v>203563</v>
      </c>
      <c r="L32" s="373">
        <f t="shared" si="5"/>
        <v>201196</v>
      </c>
      <c r="M32" s="337">
        <f t="shared" si="5"/>
        <v>249600</v>
      </c>
      <c r="N32" s="338">
        <f>M32/M32</f>
        <v>1</v>
      </c>
      <c r="O32" s="339">
        <f t="shared" si="1"/>
        <v>964455</v>
      </c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</row>
    <row r="33">
      <c r="A33" s="296"/>
      <c r="B33" s="330"/>
      <c r="C33" s="356"/>
      <c r="D33" s="28"/>
      <c r="E33" s="28"/>
      <c r="F33" s="284"/>
      <c r="G33" s="284"/>
      <c r="H33" s="373"/>
      <c r="I33" s="374"/>
      <c r="J33" s="365"/>
      <c r="K33" s="366"/>
      <c r="L33" s="336"/>
      <c r="M33" s="280"/>
      <c r="N33" s="338"/>
      <c r="O33" s="339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</row>
    <row r="34">
      <c r="A34" s="296"/>
      <c r="B34" s="330"/>
      <c r="C34" s="356"/>
      <c r="D34" s="28"/>
      <c r="E34" s="28"/>
      <c r="F34" s="284"/>
      <c r="G34" s="284"/>
      <c r="H34" s="373"/>
      <c r="I34" s="374"/>
      <c r="J34" s="365"/>
      <c r="K34" s="366"/>
      <c r="L34" s="336"/>
      <c r="M34" s="280"/>
      <c r="N34" s="338"/>
      <c r="O34" s="339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</row>
    <row r="35">
      <c r="A35" s="296"/>
      <c r="B35" s="330"/>
      <c r="C35" s="356"/>
      <c r="D35" s="28"/>
      <c r="E35" s="28"/>
      <c r="F35" s="284"/>
      <c r="G35" s="284"/>
      <c r="H35" s="373"/>
      <c r="I35" s="374"/>
      <c r="J35" s="365"/>
      <c r="K35" s="366"/>
      <c r="L35" s="336"/>
      <c r="M35" s="280"/>
      <c r="N35" s="338"/>
      <c r="O35" s="339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</row>
    <row r="36">
      <c r="A36" s="296"/>
      <c r="B36" s="330"/>
      <c r="C36" s="356"/>
      <c r="D36" s="28"/>
      <c r="E36" s="28"/>
      <c r="F36" s="284"/>
      <c r="G36" s="284"/>
      <c r="H36" s="373"/>
      <c r="I36" s="374"/>
      <c r="J36" s="365"/>
      <c r="K36" s="366"/>
      <c r="L36" s="336"/>
      <c r="M36" s="280"/>
      <c r="N36" s="338"/>
      <c r="O36" s="339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0"/>
      <c r="AC36" s="280"/>
      <c r="AD36" s="280"/>
      <c r="AE36" s="280"/>
      <c r="AF36" s="280"/>
      <c r="AG36" s="280"/>
      <c r="AH36" s="280"/>
      <c r="AI36" s="280"/>
      <c r="AJ36" s="280"/>
    </row>
    <row r="37">
      <c r="A37" s="296"/>
      <c r="B37" s="330"/>
      <c r="C37" s="356"/>
      <c r="D37" s="28"/>
      <c r="E37" s="28"/>
      <c r="F37" s="284"/>
      <c r="G37" s="284"/>
      <c r="H37" s="373"/>
      <c r="I37" s="374"/>
      <c r="J37" s="365"/>
      <c r="K37" s="366"/>
      <c r="L37" s="336"/>
      <c r="M37" s="280"/>
      <c r="N37" s="338"/>
      <c r="O37" s="339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</row>
    <row r="38">
      <c r="A38" s="296"/>
      <c r="B38" s="330"/>
      <c r="C38" s="356"/>
      <c r="D38" s="28"/>
      <c r="E38" s="28"/>
      <c r="F38" s="284"/>
      <c r="G38" s="284"/>
      <c r="H38" s="373"/>
      <c r="I38" s="374"/>
      <c r="J38" s="365"/>
      <c r="K38" s="366"/>
      <c r="L38" s="336"/>
      <c r="M38" s="280"/>
      <c r="N38" s="338"/>
      <c r="O38" s="339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</row>
    <row r="39">
      <c r="A39" s="296"/>
      <c r="B39" s="330"/>
      <c r="C39" s="356"/>
      <c r="D39" s="28"/>
      <c r="E39" s="28"/>
      <c r="F39" s="284"/>
      <c r="G39" s="284"/>
      <c r="H39" s="373"/>
      <c r="I39" s="374"/>
      <c r="J39" s="365"/>
      <c r="K39" s="366"/>
      <c r="L39" s="336"/>
      <c r="M39" s="280"/>
      <c r="N39" s="338"/>
      <c r="O39" s="339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</row>
    <row r="40">
      <c r="A40" s="296"/>
      <c r="B40" s="330"/>
      <c r="C40" s="356"/>
      <c r="D40" s="28"/>
      <c r="E40" s="28"/>
      <c r="F40" s="284"/>
      <c r="G40" s="284"/>
      <c r="H40" s="373"/>
      <c r="I40" s="374"/>
      <c r="J40" s="365"/>
      <c r="K40" s="366"/>
      <c r="L40" s="336"/>
      <c r="M40" s="280"/>
      <c r="N40" s="338"/>
      <c r="O40" s="339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</row>
    <row r="41">
      <c r="A41" s="296"/>
      <c r="B41" s="330"/>
      <c r="C41" s="356"/>
      <c r="D41" s="28"/>
      <c r="E41" s="28"/>
      <c r="F41" s="284"/>
      <c r="G41" s="284"/>
      <c r="H41" s="373"/>
      <c r="I41" s="374"/>
      <c r="J41" s="365"/>
      <c r="K41" s="366"/>
      <c r="L41" s="336"/>
      <c r="M41" s="280"/>
      <c r="N41" s="338"/>
      <c r="O41" s="339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4.14"/>
    <col customWidth="1" min="2" max="2" width="5.71"/>
    <col customWidth="1" min="3" max="3" width="13.43"/>
    <col customWidth="1" min="4" max="4" width="6.43"/>
    <col customWidth="1" min="5" max="5" width="9.0"/>
    <col customWidth="1" min="6" max="6" width="7.29"/>
    <col customWidth="1" min="7" max="7" width="5.43"/>
    <col customWidth="1" min="8" max="8" width="5.14"/>
    <col customWidth="1" hidden="1" min="9" max="9" width="23.29"/>
    <col customWidth="1" min="10" max="10" width="17.43"/>
    <col customWidth="1" hidden="1" min="11" max="22" width="14.14"/>
    <col customWidth="1" min="23" max="23" width="16.86"/>
    <col hidden="1" min="24" max="35" width="14.43"/>
    <col customWidth="1" min="36" max="36" width="17.0"/>
    <col hidden="1" min="37" max="48" width="14.43"/>
    <col customWidth="1" min="49" max="49" width="17.14"/>
    <col hidden="1" min="50" max="61" width="14.43"/>
  </cols>
  <sheetData>
    <row r="1">
      <c r="A1" s="282" t="s">
        <v>249</v>
      </c>
      <c r="B1" s="282" t="s">
        <v>174</v>
      </c>
      <c r="C1" s="282" t="s">
        <v>0</v>
      </c>
      <c r="D1" s="282" t="s">
        <v>250</v>
      </c>
      <c r="E1" s="282" t="s">
        <v>251</v>
      </c>
      <c r="F1" s="282" t="s">
        <v>252</v>
      </c>
      <c r="G1" s="282" t="s">
        <v>5</v>
      </c>
      <c r="H1" s="282" t="s">
        <v>2</v>
      </c>
      <c r="I1" s="28" t="s">
        <v>395</v>
      </c>
      <c r="J1" s="379" t="s">
        <v>396</v>
      </c>
      <c r="K1" s="380">
        <v>43466.0</v>
      </c>
      <c r="L1" s="379" t="s">
        <v>397</v>
      </c>
      <c r="M1" s="380">
        <v>43525.0</v>
      </c>
      <c r="N1" s="380">
        <v>43556.0</v>
      </c>
      <c r="O1" s="380">
        <v>43586.0</v>
      </c>
      <c r="P1" s="380">
        <v>43617.0</v>
      </c>
      <c r="Q1" s="380">
        <v>43647.0</v>
      </c>
      <c r="R1" s="380">
        <v>43678.0</v>
      </c>
      <c r="S1" s="380">
        <v>43709.0</v>
      </c>
      <c r="T1" s="380">
        <v>43739.0</v>
      </c>
      <c r="U1" s="380">
        <v>43770.0</v>
      </c>
      <c r="V1" s="380">
        <v>43800.0</v>
      </c>
      <c r="W1" s="28" t="s">
        <v>398</v>
      </c>
      <c r="X1" s="292">
        <v>44197.0</v>
      </c>
      <c r="Y1" s="292">
        <v>44228.0</v>
      </c>
      <c r="Z1" s="292">
        <v>44256.0</v>
      </c>
      <c r="AA1" s="292">
        <v>44287.0</v>
      </c>
      <c r="AB1" s="292">
        <v>44317.0</v>
      </c>
      <c r="AC1" s="292">
        <v>44348.0</v>
      </c>
      <c r="AD1" s="292">
        <v>44378.0</v>
      </c>
      <c r="AE1" s="292">
        <v>44409.0</v>
      </c>
      <c r="AF1" s="292">
        <v>44440.0</v>
      </c>
      <c r="AG1" s="292">
        <v>44470.0</v>
      </c>
      <c r="AH1" s="292">
        <v>44501.0</v>
      </c>
      <c r="AI1" s="292">
        <v>44531.0</v>
      </c>
      <c r="AJ1" s="28" t="s">
        <v>399</v>
      </c>
      <c r="AK1" s="292">
        <v>44197.0</v>
      </c>
      <c r="AL1" s="292">
        <v>44228.0</v>
      </c>
      <c r="AM1" s="292">
        <v>44256.0</v>
      </c>
      <c r="AN1" s="292">
        <v>44287.0</v>
      </c>
      <c r="AO1" s="292">
        <v>44317.0</v>
      </c>
      <c r="AP1" s="292">
        <v>44348.0</v>
      </c>
      <c r="AQ1" s="292">
        <v>44378.0</v>
      </c>
      <c r="AR1" s="292">
        <v>44409.0</v>
      </c>
      <c r="AS1" s="292">
        <v>44440.0</v>
      </c>
      <c r="AT1" s="292">
        <v>44470.0</v>
      </c>
      <c r="AU1" s="292">
        <v>44501.0</v>
      </c>
      <c r="AV1" s="292">
        <v>44531.0</v>
      </c>
      <c r="AW1" s="28" t="s">
        <v>400</v>
      </c>
      <c r="AX1" s="292">
        <v>44562.0</v>
      </c>
      <c r="AY1" s="292">
        <v>44593.0</v>
      </c>
      <c r="AZ1" s="292">
        <v>44621.0</v>
      </c>
      <c r="BA1" s="292">
        <v>44652.0</v>
      </c>
      <c r="BB1" s="292">
        <v>44682.0</v>
      </c>
      <c r="BC1" s="292">
        <v>44713.0</v>
      </c>
      <c r="BD1" s="292">
        <v>44743.0</v>
      </c>
      <c r="BE1" s="292">
        <v>44774.0</v>
      </c>
      <c r="BF1" s="292">
        <v>44805.0</v>
      </c>
      <c r="BG1" s="292">
        <v>44835.0</v>
      </c>
      <c r="BH1" s="292">
        <v>44866.0</v>
      </c>
      <c r="BI1" s="292">
        <v>44896.0</v>
      </c>
    </row>
    <row r="2">
      <c r="A2" s="381">
        <v>1.0</v>
      </c>
      <c r="B2" s="381" t="s">
        <v>267</v>
      </c>
      <c r="C2" s="382" t="s">
        <v>266</v>
      </c>
      <c r="D2" s="381">
        <v>5.0</v>
      </c>
      <c r="E2" s="381">
        <v>12.0</v>
      </c>
      <c r="F2" s="381">
        <v>268.0</v>
      </c>
      <c r="G2" s="381">
        <v>10.0</v>
      </c>
      <c r="H2" s="381" t="s">
        <v>268</v>
      </c>
      <c r="I2" s="28" t="s">
        <v>266</v>
      </c>
      <c r="J2" s="383">
        <v>217566.75</v>
      </c>
      <c r="K2" s="383">
        <v>1691.0</v>
      </c>
      <c r="L2" s="383">
        <v>2129.0</v>
      </c>
      <c r="M2" s="383">
        <v>2760.0</v>
      </c>
      <c r="N2" s="383">
        <v>336.0</v>
      </c>
      <c r="O2" s="383">
        <v>2239.0</v>
      </c>
      <c r="P2" s="383">
        <v>2809.0</v>
      </c>
      <c r="Q2" s="383">
        <v>2762.0</v>
      </c>
      <c r="R2" s="383">
        <v>1462.0</v>
      </c>
      <c r="S2" s="383">
        <v>2849.0</v>
      </c>
      <c r="T2" s="383">
        <v>2895.0</v>
      </c>
      <c r="U2" s="383">
        <v>3174.0</v>
      </c>
      <c r="V2" s="383">
        <v>2469.0</v>
      </c>
      <c r="W2" s="28">
        <v>0.0</v>
      </c>
      <c r="X2" s="28">
        <v>0.0</v>
      </c>
      <c r="Y2" s="28">
        <v>0.0</v>
      </c>
      <c r="Z2" s="28">
        <v>0.0</v>
      </c>
      <c r="AA2" s="28">
        <v>0.0</v>
      </c>
      <c r="AB2" s="28">
        <v>0.0</v>
      </c>
      <c r="AC2" s="28">
        <v>0.0</v>
      </c>
      <c r="AD2" s="28">
        <v>0.0</v>
      </c>
      <c r="AE2" s="28">
        <v>0.0</v>
      </c>
      <c r="AF2" s="28">
        <v>0.0</v>
      </c>
      <c r="AG2" s="28">
        <v>0.0</v>
      </c>
      <c r="AH2" s="28">
        <v>0.0</v>
      </c>
      <c r="AI2" s="28">
        <v>0.0</v>
      </c>
      <c r="AJ2" s="28">
        <v>16242.64</v>
      </c>
      <c r="AU2" s="28">
        <v>85.0</v>
      </c>
      <c r="AV2" s="28">
        <v>2041.0</v>
      </c>
      <c r="AW2" s="28">
        <v>30599.81</v>
      </c>
      <c r="AX2" s="28">
        <v>3251.0</v>
      </c>
      <c r="AY2" s="28">
        <v>1896.0</v>
      </c>
      <c r="AZ2" s="28">
        <v>1052.0</v>
      </c>
      <c r="BA2" s="28">
        <v>2045.0</v>
      </c>
      <c r="BB2" s="28">
        <v>2534.0</v>
      </c>
      <c r="BC2" s="28">
        <v>2480.0</v>
      </c>
      <c r="BD2" s="28">
        <v>2432.0</v>
      </c>
      <c r="BE2" s="28">
        <v>2729.0</v>
      </c>
      <c r="BF2" s="28">
        <v>449.0</v>
      </c>
      <c r="BG2" s="28">
        <v>1087.0</v>
      </c>
      <c r="BH2" s="28">
        <v>3072.0</v>
      </c>
      <c r="BI2" s="28">
        <v>3053.0</v>
      </c>
    </row>
    <row r="3">
      <c r="A3" s="381">
        <v>2.0</v>
      </c>
      <c r="B3" s="381" t="s">
        <v>270</v>
      </c>
      <c r="C3" s="382" t="s">
        <v>269</v>
      </c>
      <c r="D3" s="382">
        <v>145.0</v>
      </c>
      <c r="E3" s="382">
        <v>12.0</v>
      </c>
      <c r="F3" s="381">
        <v>168.0</v>
      </c>
      <c r="G3" s="381">
        <v>8.0</v>
      </c>
      <c r="H3" s="381" t="s">
        <v>271</v>
      </c>
      <c r="I3" s="28" t="s">
        <v>401</v>
      </c>
      <c r="J3" s="383">
        <v>251436.12</v>
      </c>
      <c r="K3" s="383">
        <v>4490.0</v>
      </c>
      <c r="L3" s="383">
        <v>3416.0</v>
      </c>
      <c r="M3" s="383">
        <v>2727.0</v>
      </c>
      <c r="N3" s="383">
        <v>2872.0</v>
      </c>
      <c r="O3" s="383">
        <v>2401.0</v>
      </c>
      <c r="P3" s="383">
        <v>2771.0</v>
      </c>
      <c r="Q3" s="383">
        <v>2877.0</v>
      </c>
      <c r="R3" s="383">
        <v>2624.0</v>
      </c>
      <c r="S3" s="383">
        <v>3195.0</v>
      </c>
      <c r="T3" s="383">
        <v>2917.0</v>
      </c>
      <c r="U3" s="383">
        <v>3593.0</v>
      </c>
      <c r="V3" s="383">
        <v>4041.0</v>
      </c>
      <c r="W3" s="28">
        <v>143112.942</v>
      </c>
      <c r="X3" s="28">
        <v>3011.0</v>
      </c>
      <c r="Y3" s="28">
        <v>1441.0</v>
      </c>
      <c r="Z3" s="28">
        <v>3145.0</v>
      </c>
      <c r="AA3" s="28">
        <v>862.0</v>
      </c>
      <c r="AB3" s="28">
        <v>3278.0</v>
      </c>
      <c r="AC3" s="28">
        <v>979.0</v>
      </c>
      <c r="AD3" s="28">
        <v>1102.0</v>
      </c>
      <c r="AE3" s="28">
        <v>3089.0</v>
      </c>
      <c r="AF3" s="28">
        <v>1478.0</v>
      </c>
      <c r="AG3" s="28">
        <v>54.0</v>
      </c>
      <c r="AH3" s="28">
        <v>846.0</v>
      </c>
      <c r="AI3" s="28">
        <v>2947.0</v>
      </c>
      <c r="AJ3" s="28">
        <v>185036.67</v>
      </c>
      <c r="AK3" s="28">
        <v>3754.0</v>
      </c>
      <c r="AL3" s="28">
        <v>2692.0</v>
      </c>
      <c r="AM3" s="28">
        <v>3222.0</v>
      </c>
      <c r="AN3" s="28">
        <v>2847.0</v>
      </c>
      <c r="AO3" s="28">
        <v>1409.0</v>
      </c>
      <c r="AP3" s="28">
        <v>2920.0</v>
      </c>
      <c r="AQ3" s="28">
        <v>1252.0</v>
      </c>
      <c r="AR3" s="28">
        <v>4636.0</v>
      </c>
      <c r="AS3" s="28">
        <v>16.0</v>
      </c>
      <c r="AT3" s="28">
        <v>1505.0</v>
      </c>
      <c r="AU3" s="28">
        <v>3124.0</v>
      </c>
      <c r="AV3" s="28">
        <v>532.0</v>
      </c>
      <c r="AW3" s="28">
        <v>167955.2</v>
      </c>
    </row>
    <row r="4">
      <c r="A4" s="381">
        <v>3.0</v>
      </c>
      <c r="B4" s="381" t="s">
        <v>273</v>
      </c>
      <c r="C4" s="382" t="s">
        <v>272</v>
      </c>
      <c r="D4" s="382">
        <v>155.0</v>
      </c>
      <c r="E4" s="382">
        <v>12.0</v>
      </c>
      <c r="F4" s="381">
        <v>168.0</v>
      </c>
      <c r="G4" s="381">
        <v>8.0</v>
      </c>
      <c r="H4" s="381" t="s">
        <v>271</v>
      </c>
      <c r="I4" s="28" t="s">
        <v>272</v>
      </c>
      <c r="J4" s="383">
        <v>173806.4</v>
      </c>
      <c r="K4" s="383">
        <v>2201.0</v>
      </c>
      <c r="L4" s="383">
        <v>930.0</v>
      </c>
      <c r="M4" s="383">
        <v>1408.0</v>
      </c>
      <c r="N4" s="383">
        <v>433.0</v>
      </c>
      <c r="O4" s="383">
        <v>1889.0</v>
      </c>
      <c r="P4" s="383">
        <v>1844.0</v>
      </c>
      <c r="Q4" s="383">
        <v>1633.0</v>
      </c>
      <c r="R4" s="383">
        <v>1741.0</v>
      </c>
      <c r="S4" s="383">
        <v>2156.0</v>
      </c>
      <c r="T4" s="383">
        <v>1565.0</v>
      </c>
      <c r="U4" s="383">
        <v>2302.0</v>
      </c>
      <c r="V4" s="383">
        <v>790.0</v>
      </c>
      <c r="W4" s="28">
        <v>147754.1855</v>
      </c>
      <c r="X4" s="28">
        <v>2824.0</v>
      </c>
      <c r="Y4" s="28">
        <v>2540.0</v>
      </c>
      <c r="Z4" s="28">
        <v>1711.0</v>
      </c>
      <c r="AA4" s="28">
        <v>822.0</v>
      </c>
      <c r="AB4" s="28">
        <v>1852.0</v>
      </c>
      <c r="AC4" s="28">
        <v>0.0</v>
      </c>
      <c r="AD4" s="28">
        <v>923.0</v>
      </c>
      <c r="AE4" s="28">
        <v>2756.0</v>
      </c>
      <c r="AF4" s="28">
        <v>1814.0</v>
      </c>
      <c r="AG4" s="28">
        <v>64.0</v>
      </c>
      <c r="AH4" s="28">
        <v>968.0</v>
      </c>
      <c r="AI4" s="28">
        <v>3114.0</v>
      </c>
      <c r="AJ4" s="28">
        <v>225559.4</v>
      </c>
      <c r="AK4" s="28">
        <v>2635.0</v>
      </c>
      <c r="AL4" s="28">
        <v>3465.0</v>
      </c>
      <c r="AM4" s="28">
        <v>2920.0</v>
      </c>
      <c r="AN4" s="28">
        <v>841.0</v>
      </c>
      <c r="AO4" s="28">
        <v>3558.0</v>
      </c>
      <c r="AP4" s="28">
        <v>3349.0</v>
      </c>
      <c r="AQ4" s="28">
        <v>2659.0</v>
      </c>
      <c r="AR4" s="28">
        <v>0.0</v>
      </c>
      <c r="AS4" s="28">
        <v>4897.0</v>
      </c>
      <c r="AT4" s="28">
        <v>1685.0</v>
      </c>
      <c r="AU4" s="28">
        <v>1125.0</v>
      </c>
      <c r="AV4" s="28">
        <v>3347.0</v>
      </c>
      <c r="AW4" s="28">
        <v>211344.75</v>
      </c>
      <c r="AX4" s="28">
        <v>1363.0</v>
      </c>
      <c r="AY4" s="28">
        <v>2717.0</v>
      </c>
      <c r="AZ4" s="28">
        <v>3599.0</v>
      </c>
      <c r="BA4" s="28">
        <v>2020.0</v>
      </c>
      <c r="BB4" s="28">
        <v>2339.0</v>
      </c>
      <c r="BC4" s="28">
        <v>3053.0</v>
      </c>
      <c r="BD4" s="28">
        <v>2302.0</v>
      </c>
      <c r="BE4" s="28">
        <v>2856.0</v>
      </c>
      <c r="BF4" s="28">
        <v>2827.0</v>
      </c>
      <c r="BG4" s="28">
        <v>1235.0</v>
      </c>
      <c r="BH4" s="28">
        <v>2128.0</v>
      </c>
      <c r="BI4" s="28">
        <v>2712.0</v>
      </c>
    </row>
    <row r="5">
      <c r="A5" s="381">
        <v>4.0</v>
      </c>
      <c r="B5" s="381" t="s">
        <v>275</v>
      </c>
      <c r="C5" s="382" t="s">
        <v>274</v>
      </c>
      <c r="D5" s="382">
        <v>165.0</v>
      </c>
      <c r="E5" s="382">
        <v>13.0</v>
      </c>
      <c r="F5" s="381">
        <v>168.0</v>
      </c>
      <c r="G5" s="381" t="s">
        <v>268</v>
      </c>
      <c r="H5" s="381" t="s">
        <v>268</v>
      </c>
      <c r="I5" s="28" t="s">
        <v>274</v>
      </c>
      <c r="J5" s="383">
        <v>38999.61</v>
      </c>
      <c r="K5" s="383">
        <v>300.0</v>
      </c>
      <c r="L5" s="383">
        <v>0.0</v>
      </c>
      <c r="M5" s="383">
        <v>0.0</v>
      </c>
      <c r="N5" s="383">
        <v>0.0</v>
      </c>
      <c r="O5" s="383">
        <v>0.0</v>
      </c>
      <c r="P5" s="383">
        <v>0.0</v>
      </c>
      <c r="Q5" s="383">
        <v>1210.0</v>
      </c>
      <c r="R5" s="383">
        <v>610.0</v>
      </c>
      <c r="S5" s="383">
        <v>374.0</v>
      </c>
      <c r="T5" s="383">
        <v>768.0</v>
      </c>
      <c r="U5" s="383">
        <v>261.0</v>
      </c>
      <c r="V5" s="383">
        <v>0.0</v>
      </c>
      <c r="W5" s="28">
        <v>23988.25</v>
      </c>
      <c r="X5" s="28">
        <v>0.0</v>
      </c>
      <c r="Y5" s="28">
        <v>378.0</v>
      </c>
      <c r="Z5" s="28">
        <v>1144.0</v>
      </c>
      <c r="AA5" s="28">
        <v>0.0</v>
      </c>
      <c r="AB5" s="28">
        <v>0.0</v>
      </c>
      <c r="AC5" s="28">
        <v>0.0</v>
      </c>
      <c r="AD5" s="28">
        <v>0.0</v>
      </c>
      <c r="AE5" s="28">
        <v>0.0</v>
      </c>
      <c r="AF5" s="28">
        <v>778.0</v>
      </c>
      <c r="AG5" s="28">
        <v>0.0</v>
      </c>
      <c r="AH5" s="28">
        <v>872.0</v>
      </c>
      <c r="AI5" s="28">
        <v>0.0</v>
      </c>
      <c r="AJ5" s="28">
        <v>64245.96</v>
      </c>
      <c r="AK5" s="28">
        <v>619.0</v>
      </c>
      <c r="AL5" s="28">
        <v>193.0</v>
      </c>
      <c r="AM5" s="28">
        <v>819.0</v>
      </c>
      <c r="AN5" s="28">
        <v>408.0</v>
      </c>
      <c r="AO5" s="28">
        <v>1425.0</v>
      </c>
      <c r="AP5" s="28">
        <v>975.0</v>
      </c>
      <c r="AQ5" s="28">
        <v>1435.0</v>
      </c>
      <c r="AR5" s="28">
        <v>0.0</v>
      </c>
      <c r="AS5" s="28">
        <v>2284.0</v>
      </c>
      <c r="AT5" s="28">
        <v>374.0</v>
      </c>
      <c r="AU5" s="28">
        <v>0.0</v>
      </c>
      <c r="AV5" s="28">
        <v>0.0</v>
      </c>
      <c r="AW5" s="28">
        <v>60041.83</v>
      </c>
      <c r="AX5" s="28">
        <v>2692.0</v>
      </c>
      <c r="AY5" s="28">
        <v>2368.0</v>
      </c>
      <c r="AZ5" s="28">
        <v>2338.0</v>
      </c>
      <c r="BA5" s="28">
        <v>2049.0</v>
      </c>
      <c r="BB5" s="28">
        <v>2048.0</v>
      </c>
      <c r="BC5" s="28">
        <v>2536.0</v>
      </c>
      <c r="BD5" s="28">
        <v>2403.0</v>
      </c>
      <c r="BE5" s="28">
        <v>2628.0</v>
      </c>
      <c r="BF5" s="28">
        <v>2834.0</v>
      </c>
      <c r="BG5" s="28">
        <v>3805.0</v>
      </c>
      <c r="BH5" s="28">
        <v>1668.0</v>
      </c>
      <c r="BI5" s="28">
        <v>4430.0</v>
      </c>
    </row>
    <row r="6">
      <c r="A6" s="381">
        <v>5.0</v>
      </c>
      <c r="B6" s="381" t="s">
        <v>277</v>
      </c>
      <c r="C6" s="382" t="s">
        <v>276</v>
      </c>
      <c r="D6" s="381">
        <v>165.0</v>
      </c>
      <c r="E6" s="382">
        <v>13.0</v>
      </c>
      <c r="F6" s="381">
        <v>219.0</v>
      </c>
      <c r="G6" s="381">
        <v>8.0</v>
      </c>
      <c r="H6" s="381" t="s">
        <v>271</v>
      </c>
      <c r="I6" s="28" t="s">
        <v>276</v>
      </c>
      <c r="J6" s="383">
        <v>85380.92</v>
      </c>
      <c r="K6" s="383">
        <v>0.0</v>
      </c>
      <c r="L6" s="383">
        <v>854.0</v>
      </c>
      <c r="M6" s="383">
        <v>1691.0</v>
      </c>
      <c r="N6" s="383">
        <v>1326.0</v>
      </c>
      <c r="O6" s="383">
        <v>0.0</v>
      </c>
      <c r="P6" s="383">
        <v>934.0</v>
      </c>
      <c r="Q6" s="383">
        <v>543.0</v>
      </c>
      <c r="R6" s="383">
        <v>1467.0</v>
      </c>
      <c r="S6" s="383">
        <v>0.0</v>
      </c>
      <c r="T6" s="383">
        <v>1012.0</v>
      </c>
      <c r="U6" s="383">
        <v>1066.0</v>
      </c>
      <c r="V6" s="383">
        <v>1753.0</v>
      </c>
      <c r="W6" s="28">
        <v>147956.562</v>
      </c>
      <c r="X6" s="28">
        <v>2738.0</v>
      </c>
      <c r="Y6" s="28">
        <v>2160.0</v>
      </c>
      <c r="Z6" s="28">
        <v>2577.0</v>
      </c>
      <c r="AA6" s="28">
        <v>685.0</v>
      </c>
      <c r="AB6" s="28">
        <v>781.0</v>
      </c>
      <c r="AC6" s="28">
        <v>0.0</v>
      </c>
      <c r="AD6" s="28">
        <v>822.0</v>
      </c>
      <c r="AE6" s="28">
        <v>2362.0</v>
      </c>
      <c r="AF6" s="28">
        <v>1288.0</v>
      </c>
      <c r="AG6" s="28">
        <v>0.0</v>
      </c>
      <c r="AH6" s="28">
        <v>854.0</v>
      </c>
      <c r="AI6" s="28">
        <v>2822.0</v>
      </c>
      <c r="AJ6" s="28">
        <v>227425.12</v>
      </c>
      <c r="AK6" s="28">
        <v>2065.0</v>
      </c>
      <c r="AL6" s="28">
        <v>2987.0</v>
      </c>
      <c r="AM6" s="28">
        <v>630.0</v>
      </c>
      <c r="AN6" s="28">
        <v>651.0</v>
      </c>
      <c r="AO6" s="28">
        <v>2869.0</v>
      </c>
      <c r="AP6" s="28">
        <v>3028.0</v>
      </c>
      <c r="AQ6" s="28">
        <v>2158.0</v>
      </c>
      <c r="AR6" s="28">
        <v>2838.0</v>
      </c>
      <c r="AS6" s="28">
        <v>2591.0</v>
      </c>
      <c r="AT6" s="28">
        <v>2256.0</v>
      </c>
      <c r="AU6" s="28">
        <v>2414.0</v>
      </c>
      <c r="AV6" s="28">
        <v>2332.0</v>
      </c>
      <c r="AW6" s="28">
        <v>269655.52</v>
      </c>
      <c r="AX6" s="28">
        <v>549.0</v>
      </c>
      <c r="AY6" s="28">
        <v>1181.0</v>
      </c>
      <c r="AZ6" s="28">
        <v>1352.0</v>
      </c>
      <c r="BA6" s="28">
        <v>0.0</v>
      </c>
      <c r="BB6" s="28">
        <v>0.0</v>
      </c>
      <c r="BC6" s="28">
        <v>0.0</v>
      </c>
      <c r="BD6" s="28">
        <v>996.0</v>
      </c>
      <c r="BE6" s="28">
        <v>1163.0</v>
      </c>
      <c r="BF6" s="28">
        <v>323.0</v>
      </c>
      <c r="BG6" s="28">
        <v>642.0</v>
      </c>
      <c r="BH6" s="28">
        <v>1465.0</v>
      </c>
      <c r="BI6" s="28">
        <v>410.0</v>
      </c>
    </row>
    <row r="7">
      <c r="A7" s="381">
        <v>6.0</v>
      </c>
      <c r="B7" s="381" t="s">
        <v>279</v>
      </c>
      <c r="C7" s="382" t="s">
        <v>278</v>
      </c>
      <c r="D7" s="382">
        <v>175.0</v>
      </c>
      <c r="E7" s="382">
        <v>13.0</v>
      </c>
      <c r="F7" s="381">
        <v>168.0</v>
      </c>
      <c r="G7" s="381">
        <v>8.0</v>
      </c>
      <c r="H7" s="381" t="s">
        <v>271</v>
      </c>
      <c r="I7" s="28" t="s">
        <v>278</v>
      </c>
      <c r="J7" s="383">
        <v>97312.2</v>
      </c>
      <c r="K7" s="383">
        <v>898.0</v>
      </c>
      <c r="L7" s="383">
        <v>862.0</v>
      </c>
      <c r="M7" s="383">
        <v>919.0</v>
      </c>
      <c r="N7" s="383">
        <v>537.0</v>
      </c>
      <c r="O7" s="383">
        <v>315.0</v>
      </c>
      <c r="P7" s="383">
        <v>1189.0</v>
      </c>
      <c r="Q7" s="383">
        <v>851.0</v>
      </c>
      <c r="R7" s="383">
        <v>266.0</v>
      </c>
      <c r="S7" s="383">
        <v>795.0</v>
      </c>
      <c r="T7" s="383">
        <v>430.0</v>
      </c>
      <c r="U7" s="383">
        <v>879.0</v>
      </c>
      <c r="V7" s="383">
        <v>271.0</v>
      </c>
      <c r="W7" s="28">
        <v>29388.57</v>
      </c>
      <c r="X7" s="28">
        <v>377.0</v>
      </c>
      <c r="Y7" s="28">
        <v>1682.0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44.0</v>
      </c>
      <c r="AI7" s="28">
        <v>791.0</v>
      </c>
      <c r="AJ7" s="28">
        <v>82639.44</v>
      </c>
      <c r="AK7" s="28">
        <v>1091.0</v>
      </c>
      <c r="AL7" s="28">
        <v>0.0</v>
      </c>
      <c r="AM7" s="28">
        <v>1536.0</v>
      </c>
      <c r="AN7" s="28">
        <v>88.0</v>
      </c>
      <c r="AO7" s="28">
        <v>717.0</v>
      </c>
      <c r="AP7" s="28">
        <v>1754.0</v>
      </c>
      <c r="AQ7" s="28">
        <v>110.0</v>
      </c>
      <c r="AR7" s="28">
        <v>2629.0</v>
      </c>
      <c r="AS7" s="28">
        <v>24.0</v>
      </c>
      <c r="AT7" s="28">
        <v>475.0</v>
      </c>
      <c r="AU7" s="28">
        <v>0.0</v>
      </c>
      <c r="AV7" s="28">
        <v>0.0</v>
      </c>
      <c r="AW7" s="28">
        <v>76603.32</v>
      </c>
      <c r="AX7" s="28">
        <v>0.0</v>
      </c>
      <c r="AY7" s="28">
        <v>1101.0</v>
      </c>
      <c r="AZ7" s="28">
        <v>330.0</v>
      </c>
      <c r="BA7" s="28">
        <v>1254.0</v>
      </c>
      <c r="BB7" s="28">
        <v>0.0</v>
      </c>
      <c r="BC7" s="28">
        <v>874.0</v>
      </c>
      <c r="BD7" s="28">
        <v>342.0</v>
      </c>
      <c r="BE7" s="28">
        <v>24.0</v>
      </c>
      <c r="BF7" s="28">
        <v>2200.0</v>
      </c>
      <c r="BG7" s="28">
        <v>0.0</v>
      </c>
      <c r="BH7" s="28">
        <v>1756.0</v>
      </c>
      <c r="BI7" s="28">
        <v>0.0</v>
      </c>
    </row>
    <row r="8">
      <c r="A8" s="381">
        <v>7.0</v>
      </c>
      <c r="B8" s="381" t="s">
        <v>281</v>
      </c>
      <c r="C8" s="382" t="s">
        <v>280</v>
      </c>
      <c r="D8" s="382">
        <v>175.0</v>
      </c>
      <c r="E8" s="382">
        <v>14.0</v>
      </c>
      <c r="F8" s="381">
        <v>168.0</v>
      </c>
      <c r="G8" s="381">
        <v>8.0</v>
      </c>
      <c r="H8" s="381" t="s">
        <v>271</v>
      </c>
      <c r="I8" s="28" t="s">
        <v>280</v>
      </c>
      <c r="J8" s="383">
        <v>6840.599999999999</v>
      </c>
      <c r="K8" s="379"/>
      <c r="L8" s="379"/>
      <c r="M8" s="379"/>
      <c r="N8" s="379"/>
      <c r="O8" s="379"/>
      <c r="P8" s="379"/>
      <c r="Q8" s="379"/>
      <c r="R8" s="379"/>
      <c r="S8" s="383">
        <v>202.0</v>
      </c>
      <c r="T8" s="383">
        <v>675.0</v>
      </c>
      <c r="U8" s="383">
        <v>0.0</v>
      </c>
      <c r="V8" s="383">
        <v>0.0</v>
      </c>
      <c r="W8" s="28">
        <v>69030.43333</v>
      </c>
      <c r="X8" s="28">
        <v>2016.0</v>
      </c>
      <c r="Y8" s="28">
        <v>0.0</v>
      </c>
      <c r="Z8" s="28">
        <v>1362.0</v>
      </c>
      <c r="AA8" s="28">
        <v>0.0</v>
      </c>
      <c r="AB8" s="28">
        <v>0.0</v>
      </c>
      <c r="AC8" s="28">
        <v>0.0</v>
      </c>
      <c r="AD8" s="28">
        <v>654.0</v>
      </c>
      <c r="AE8" s="28">
        <v>723.0</v>
      </c>
      <c r="AF8" s="28">
        <v>442.0</v>
      </c>
      <c r="AG8" s="28">
        <v>0.0</v>
      </c>
      <c r="AH8" s="28">
        <v>0.0</v>
      </c>
      <c r="AI8" s="28">
        <v>1069.0</v>
      </c>
      <c r="AJ8" s="28">
        <v>103957.84</v>
      </c>
      <c r="AK8" s="28">
        <v>1172.0</v>
      </c>
      <c r="AL8" s="28">
        <v>499.0</v>
      </c>
      <c r="AM8" s="28">
        <v>1798.0</v>
      </c>
      <c r="AN8" s="28">
        <v>0.0</v>
      </c>
      <c r="AO8" s="28">
        <v>62.0</v>
      </c>
      <c r="AP8" s="28">
        <v>2388.0</v>
      </c>
      <c r="AQ8" s="28">
        <v>0.0</v>
      </c>
      <c r="AR8" s="28">
        <v>824.0</v>
      </c>
      <c r="AS8" s="28">
        <v>1554.0</v>
      </c>
      <c r="AT8" s="28">
        <v>0.0</v>
      </c>
      <c r="AU8" s="28">
        <v>0.0</v>
      </c>
      <c r="AV8" s="28">
        <v>1875.0</v>
      </c>
      <c r="AW8" s="28">
        <v>134073.07</v>
      </c>
      <c r="AX8" s="28">
        <v>222.0</v>
      </c>
      <c r="AY8" s="28">
        <v>1657.0</v>
      </c>
      <c r="AZ8" s="28">
        <v>1521.0</v>
      </c>
      <c r="BA8" s="28">
        <v>272.0</v>
      </c>
      <c r="BB8" s="28">
        <v>1929.0</v>
      </c>
      <c r="BC8" s="28">
        <v>931.0</v>
      </c>
      <c r="BD8" s="28">
        <v>254.0</v>
      </c>
      <c r="BE8" s="28">
        <v>1543.0</v>
      </c>
      <c r="BF8" s="28">
        <v>0.0</v>
      </c>
      <c r="BG8" s="28">
        <v>2042.0</v>
      </c>
      <c r="BH8" s="28">
        <v>293.0</v>
      </c>
      <c r="BI8" s="28">
        <v>2315.0</v>
      </c>
    </row>
    <row r="9">
      <c r="A9" s="381">
        <v>8.0</v>
      </c>
      <c r="B9" s="381" t="s">
        <v>283</v>
      </c>
      <c r="C9" s="382" t="s">
        <v>282</v>
      </c>
      <c r="D9" s="381">
        <v>175.0</v>
      </c>
      <c r="E9" s="381">
        <v>14.0</v>
      </c>
      <c r="F9" s="381">
        <v>567.0</v>
      </c>
      <c r="G9" s="381" t="s">
        <v>268</v>
      </c>
      <c r="H9" s="381" t="s">
        <v>268</v>
      </c>
      <c r="I9" s="28" t="s">
        <v>402</v>
      </c>
      <c r="J9" s="383">
        <v>86723.7</v>
      </c>
      <c r="K9" s="383">
        <v>1852.0</v>
      </c>
      <c r="L9" s="383">
        <v>0.0</v>
      </c>
      <c r="M9" s="383">
        <v>817.0</v>
      </c>
      <c r="N9" s="383">
        <v>0.0</v>
      </c>
      <c r="O9" s="383">
        <v>0.0</v>
      </c>
      <c r="P9" s="383">
        <v>444.0</v>
      </c>
      <c r="Q9" s="383">
        <v>1392.0</v>
      </c>
      <c r="R9" s="383">
        <v>0.0</v>
      </c>
      <c r="S9" s="383">
        <v>0.0</v>
      </c>
      <c r="T9" s="383">
        <v>1072.0</v>
      </c>
      <c r="U9" s="383">
        <v>93.0</v>
      </c>
      <c r="V9" s="383">
        <v>1100.0</v>
      </c>
      <c r="W9" s="28">
        <v>2778.64</v>
      </c>
      <c r="X9" s="28">
        <v>0.0</v>
      </c>
      <c r="Y9" s="28">
        <v>0.0</v>
      </c>
      <c r="Z9" s="28">
        <v>0.0</v>
      </c>
      <c r="AA9" s="28">
        <v>0.0</v>
      </c>
      <c r="AB9" s="28">
        <v>136.0</v>
      </c>
      <c r="AC9" s="28">
        <v>240.0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8">
        <v>15836.16</v>
      </c>
      <c r="AK9" s="28">
        <v>0.0</v>
      </c>
      <c r="AL9" s="28">
        <v>0.0</v>
      </c>
      <c r="AM9" s="28">
        <v>645.0</v>
      </c>
      <c r="AN9" s="28">
        <v>0.0</v>
      </c>
      <c r="AO9" s="28">
        <v>0.0</v>
      </c>
      <c r="AP9" s="28">
        <v>0.0</v>
      </c>
      <c r="AQ9" s="28">
        <v>0.0</v>
      </c>
      <c r="AR9" s="28">
        <v>1417.0</v>
      </c>
      <c r="AS9" s="28">
        <v>0.0</v>
      </c>
      <c r="AT9" s="28">
        <v>0.0</v>
      </c>
      <c r="AU9" s="28">
        <v>0.0</v>
      </c>
      <c r="AV9" s="28">
        <v>0.0</v>
      </c>
      <c r="AW9" s="28">
        <v>9961.9</v>
      </c>
      <c r="AX9" s="28">
        <v>0.0</v>
      </c>
      <c r="AY9" s="28">
        <v>0.0</v>
      </c>
      <c r="AZ9" s="28">
        <v>0.0</v>
      </c>
      <c r="BA9" s="28">
        <v>0.0</v>
      </c>
      <c r="BB9" s="28">
        <v>0.0</v>
      </c>
      <c r="BC9" s="28">
        <v>0.0</v>
      </c>
      <c r="BD9" s="28">
        <v>0.0</v>
      </c>
      <c r="BE9" s="28">
        <v>0.0</v>
      </c>
      <c r="BF9" s="28">
        <v>1261.0</v>
      </c>
      <c r="BG9" s="28">
        <v>0.0</v>
      </c>
      <c r="BH9" s="28">
        <v>0.0</v>
      </c>
      <c r="BI9" s="28">
        <v>0.0</v>
      </c>
    </row>
    <row r="10">
      <c r="A10" s="381">
        <v>9.0</v>
      </c>
      <c r="B10" s="381" t="s">
        <v>285</v>
      </c>
      <c r="C10" s="382" t="s">
        <v>284</v>
      </c>
      <c r="D10" s="382">
        <v>185.0</v>
      </c>
      <c r="E10" s="382">
        <v>14.0</v>
      </c>
      <c r="F10" s="381">
        <v>168.0</v>
      </c>
      <c r="G10" s="381" t="s">
        <v>268</v>
      </c>
      <c r="H10" s="381" t="s">
        <v>268</v>
      </c>
      <c r="I10" s="384" t="s">
        <v>345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v>0.0</v>
      </c>
      <c r="V10" s="28">
        <v>0.0</v>
      </c>
      <c r="W10" s="28">
        <v>0.0</v>
      </c>
      <c r="X10" s="28">
        <v>0.0</v>
      </c>
      <c r="Y10" s="28">
        <v>0.0</v>
      </c>
      <c r="Z10" s="28">
        <v>0.0</v>
      </c>
      <c r="AA10" s="28">
        <v>0.0</v>
      </c>
      <c r="AB10" s="28">
        <v>0.0</v>
      </c>
      <c r="AC10" s="28">
        <v>0.0</v>
      </c>
      <c r="AD10" s="28">
        <v>0.0</v>
      </c>
      <c r="AE10" s="28">
        <v>0.0</v>
      </c>
      <c r="AF10" s="28">
        <v>0.0</v>
      </c>
      <c r="AG10" s="28">
        <v>0.0</v>
      </c>
      <c r="AH10" s="28">
        <v>0.0</v>
      </c>
      <c r="AI10" s="28">
        <v>0.0</v>
      </c>
      <c r="AJ10" s="28">
        <v>0.0</v>
      </c>
      <c r="AK10" s="28">
        <v>0.0</v>
      </c>
      <c r="AL10" s="28">
        <v>0.0</v>
      </c>
      <c r="AM10" s="28">
        <v>0.0</v>
      </c>
      <c r="AN10" s="28">
        <v>0.0</v>
      </c>
      <c r="AO10" s="28">
        <v>0.0</v>
      </c>
      <c r="AP10" s="28">
        <v>0.0</v>
      </c>
      <c r="AQ10" s="28">
        <v>0.0</v>
      </c>
      <c r="AR10" s="28">
        <v>0.0</v>
      </c>
      <c r="AS10" s="28">
        <v>0.0</v>
      </c>
      <c r="AT10" s="28">
        <v>0.0</v>
      </c>
      <c r="AU10" s="28">
        <v>0.0</v>
      </c>
      <c r="AV10" s="28">
        <v>0.0</v>
      </c>
      <c r="AW10" s="28">
        <v>0.0</v>
      </c>
      <c r="AX10" s="28">
        <v>0.0</v>
      </c>
      <c r="AY10" s="28">
        <v>1203.0</v>
      </c>
      <c r="AZ10" s="28">
        <v>418.0</v>
      </c>
      <c r="BA10" s="28">
        <v>744.0</v>
      </c>
      <c r="BB10" s="28">
        <v>122.0</v>
      </c>
      <c r="BC10" s="28">
        <v>1199.0</v>
      </c>
      <c r="BD10" s="28">
        <v>460.0</v>
      </c>
      <c r="BE10" s="28">
        <v>637.0</v>
      </c>
      <c r="BF10" s="28">
        <v>1028.0</v>
      </c>
      <c r="BG10" s="28">
        <v>1345.0</v>
      </c>
      <c r="BH10" s="28">
        <v>0.0</v>
      </c>
      <c r="BI10" s="28">
        <v>0.0</v>
      </c>
    </row>
    <row r="11">
      <c r="A11" s="381">
        <v>10.0</v>
      </c>
      <c r="B11" s="381" t="s">
        <v>286</v>
      </c>
      <c r="C11" s="382" t="s">
        <v>284</v>
      </c>
      <c r="D11" s="381">
        <v>185.0</v>
      </c>
      <c r="E11" s="382">
        <v>14.0</v>
      </c>
      <c r="F11" s="381" t="s">
        <v>287</v>
      </c>
      <c r="G11" s="381" t="s">
        <v>268</v>
      </c>
      <c r="H11" s="381" t="s">
        <v>268</v>
      </c>
      <c r="I11" s="28" t="s">
        <v>346</v>
      </c>
      <c r="J11" s="383">
        <v>246134.67</v>
      </c>
      <c r="K11" s="383">
        <v>1698.0</v>
      </c>
      <c r="L11" s="383">
        <v>2409.0</v>
      </c>
      <c r="M11" s="383">
        <v>1927.0</v>
      </c>
      <c r="N11" s="383">
        <v>1310.0</v>
      </c>
      <c r="O11" s="383">
        <v>1609.0</v>
      </c>
      <c r="P11" s="383">
        <v>2267.0</v>
      </c>
      <c r="Q11" s="383">
        <v>2194.0</v>
      </c>
      <c r="R11" s="383">
        <v>2428.0</v>
      </c>
      <c r="S11" s="383">
        <v>2460.0</v>
      </c>
      <c r="T11" s="383">
        <v>1270.0</v>
      </c>
      <c r="U11" s="383">
        <v>2646.0</v>
      </c>
      <c r="V11" s="383">
        <v>2619.0</v>
      </c>
      <c r="W11" s="28">
        <v>0.0</v>
      </c>
      <c r="X11" s="28">
        <v>0.0</v>
      </c>
      <c r="Y11" s="28">
        <v>0.0</v>
      </c>
      <c r="Z11" s="28">
        <v>0.0</v>
      </c>
      <c r="AA11" s="28">
        <v>0.0</v>
      </c>
      <c r="AB11" s="28">
        <v>0.0</v>
      </c>
      <c r="AC11" s="28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8">
        <v>0.0</v>
      </c>
      <c r="AJ11" s="28">
        <v>247358.33</v>
      </c>
      <c r="AK11" s="28">
        <v>2370.0</v>
      </c>
      <c r="AL11" s="28">
        <v>1976.0</v>
      </c>
      <c r="AM11" s="28">
        <v>1975.0</v>
      </c>
      <c r="AN11" s="28">
        <v>1579.0</v>
      </c>
      <c r="AO11" s="28">
        <v>2788.0</v>
      </c>
      <c r="AP11" s="28">
        <v>2013.0</v>
      </c>
      <c r="AQ11" s="28">
        <v>2038.0</v>
      </c>
      <c r="AR11" s="28">
        <v>2647.0</v>
      </c>
      <c r="AS11" s="28">
        <v>2470.0</v>
      </c>
      <c r="AT11" s="28">
        <v>1804.0</v>
      </c>
      <c r="AU11" s="28">
        <v>2156.0</v>
      </c>
      <c r="AV11" s="28">
        <v>2415.0</v>
      </c>
      <c r="AW11" s="28">
        <v>280328.4</v>
      </c>
      <c r="AX11" s="28">
        <v>2251.0</v>
      </c>
      <c r="AY11" s="28">
        <v>2131.0</v>
      </c>
      <c r="AZ11" s="28">
        <v>2209.0</v>
      </c>
      <c r="BA11" s="28">
        <v>1730.0</v>
      </c>
      <c r="BB11" s="28">
        <v>2089.0</v>
      </c>
      <c r="BC11" s="28">
        <v>2399.0</v>
      </c>
      <c r="BD11" s="28">
        <v>4209.0</v>
      </c>
      <c r="BE11" s="28">
        <v>3111.0</v>
      </c>
      <c r="BF11" s="28">
        <v>0.0</v>
      </c>
      <c r="BG11" s="28">
        <v>2396.0</v>
      </c>
      <c r="BH11" s="28">
        <v>1726.0</v>
      </c>
      <c r="BI11" s="28">
        <v>4065.0</v>
      </c>
    </row>
    <row r="12">
      <c r="A12" s="381">
        <v>11.0</v>
      </c>
      <c r="B12" s="381" t="s">
        <v>289</v>
      </c>
      <c r="C12" s="382" t="s">
        <v>288</v>
      </c>
      <c r="D12" s="381">
        <v>185.0</v>
      </c>
      <c r="E12" s="382">
        <v>14.0</v>
      </c>
      <c r="F12" s="381" t="s">
        <v>290</v>
      </c>
      <c r="G12" s="381">
        <v>8.0</v>
      </c>
      <c r="H12" s="381" t="s">
        <v>271</v>
      </c>
      <c r="I12" s="28" t="s">
        <v>288</v>
      </c>
      <c r="J12" s="383">
        <v>0.0</v>
      </c>
      <c r="K12" s="383">
        <v>0.0</v>
      </c>
      <c r="L12" s="383">
        <v>0.0</v>
      </c>
      <c r="M12" s="383">
        <v>0.0</v>
      </c>
      <c r="N12" s="383">
        <v>0.0</v>
      </c>
      <c r="O12" s="383">
        <v>0.0</v>
      </c>
      <c r="P12" s="383">
        <v>0.0</v>
      </c>
      <c r="Q12" s="383">
        <v>0.0</v>
      </c>
      <c r="R12" s="383">
        <v>0.0</v>
      </c>
      <c r="S12" s="383">
        <v>0.0</v>
      </c>
      <c r="T12" s="383">
        <v>0.0</v>
      </c>
      <c r="U12" s="383">
        <v>0.0</v>
      </c>
      <c r="V12" s="383">
        <v>0.0</v>
      </c>
      <c r="W12" s="28">
        <v>49611.08571</v>
      </c>
      <c r="X12" s="28">
        <v>6.0</v>
      </c>
      <c r="Y12" s="28">
        <v>781.0</v>
      </c>
      <c r="Z12" s="28">
        <v>536.0</v>
      </c>
      <c r="AA12" s="28">
        <v>382.0</v>
      </c>
      <c r="AB12" s="28">
        <v>0.0</v>
      </c>
      <c r="AC12" s="28">
        <v>0.0</v>
      </c>
      <c r="AD12" s="28">
        <v>0.0</v>
      </c>
      <c r="AE12" s="28">
        <v>1073.0</v>
      </c>
      <c r="AF12" s="28">
        <v>121.0</v>
      </c>
      <c r="AG12" s="28">
        <v>0.0</v>
      </c>
      <c r="AH12" s="28">
        <v>0.0</v>
      </c>
      <c r="AI12" s="28">
        <v>1271.0</v>
      </c>
      <c r="AJ12" s="28">
        <v>100929.34</v>
      </c>
      <c r="AK12" s="28">
        <v>697.0</v>
      </c>
      <c r="AL12" s="28">
        <v>657.0</v>
      </c>
      <c r="AM12" s="28">
        <v>692.0</v>
      </c>
      <c r="AN12" s="28">
        <v>1269.0</v>
      </c>
      <c r="AO12" s="28">
        <v>362.0</v>
      </c>
      <c r="AP12" s="28">
        <v>947.0</v>
      </c>
      <c r="AQ12" s="28">
        <v>390.0</v>
      </c>
      <c r="AR12" s="28">
        <v>0.0</v>
      </c>
      <c r="AS12" s="28">
        <v>406.0</v>
      </c>
      <c r="AT12" s="28">
        <v>1836.0</v>
      </c>
      <c r="AU12" s="28">
        <v>1106.0</v>
      </c>
      <c r="AV12" s="28">
        <v>0.0</v>
      </c>
      <c r="AW12" s="28">
        <v>87160.08</v>
      </c>
      <c r="AX12" s="28">
        <v>1830.0</v>
      </c>
      <c r="AY12" s="28">
        <v>732.0</v>
      </c>
      <c r="AZ12" s="28">
        <v>350.0</v>
      </c>
      <c r="BA12" s="28">
        <v>927.0</v>
      </c>
      <c r="BB12" s="28">
        <v>714.0</v>
      </c>
      <c r="BC12" s="28">
        <v>374.0</v>
      </c>
      <c r="BD12" s="28">
        <v>453.0</v>
      </c>
      <c r="BE12" s="28">
        <v>719.0</v>
      </c>
      <c r="BF12" s="28">
        <v>2232.0</v>
      </c>
      <c r="BG12" s="28">
        <v>222.0</v>
      </c>
      <c r="BH12" s="28">
        <v>0.0</v>
      </c>
      <c r="BI12" s="28">
        <v>0.0</v>
      </c>
    </row>
    <row r="13">
      <c r="A13" s="381">
        <v>12.0</v>
      </c>
      <c r="B13" s="381" t="s">
        <v>292</v>
      </c>
      <c r="C13" s="382" t="s">
        <v>291</v>
      </c>
      <c r="D13" s="382">
        <v>195.0</v>
      </c>
      <c r="E13" s="382">
        <v>14.0</v>
      </c>
      <c r="F13" s="381">
        <v>168.0</v>
      </c>
      <c r="G13" s="381">
        <v>8.0</v>
      </c>
      <c r="H13" s="381" t="s">
        <v>271</v>
      </c>
      <c r="I13" s="28" t="s">
        <v>291</v>
      </c>
      <c r="J13" s="383">
        <v>113786.31999999999</v>
      </c>
      <c r="K13" s="383">
        <v>288.0</v>
      </c>
      <c r="L13" s="383">
        <v>1257.0</v>
      </c>
      <c r="M13" s="383">
        <v>469.0</v>
      </c>
      <c r="N13" s="383">
        <v>82.0</v>
      </c>
      <c r="O13" s="383">
        <v>1673.0</v>
      </c>
      <c r="P13" s="383">
        <v>366.0</v>
      </c>
      <c r="Q13" s="383">
        <v>0.0</v>
      </c>
      <c r="R13" s="383">
        <v>1321.0</v>
      </c>
      <c r="S13" s="383">
        <v>1173.0</v>
      </c>
      <c r="T13" s="383">
        <v>0.0</v>
      </c>
      <c r="U13" s="383">
        <v>549.0</v>
      </c>
      <c r="V13" s="383">
        <v>938.0</v>
      </c>
      <c r="W13" s="28">
        <v>168436.6875</v>
      </c>
      <c r="X13" s="28">
        <v>2875.0</v>
      </c>
      <c r="Y13" s="28">
        <v>1265.0</v>
      </c>
      <c r="Z13" s="28">
        <v>2689.0</v>
      </c>
      <c r="AA13" s="28">
        <v>400.0</v>
      </c>
      <c r="AB13" s="28">
        <v>1994.0</v>
      </c>
      <c r="AC13" s="28">
        <v>553.0</v>
      </c>
      <c r="AD13" s="28">
        <v>834.0</v>
      </c>
      <c r="AE13" s="28">
        <v>2411.0</v>
      </c>
      <c r="AF13" s="28">
        <v>1287.0</v>
      </c>
      <c r="AG13" s="28">
        <v>9.0</v>
      </c>
      <c r="AH13" s="28">
        <v>656.0</v>
      </c>
      <c r="AI13" s="28">
        <v>2922.0</v>
      </c>
      <c r="AJ13" s="28">
        <v>98008.56</v>
      </c>
      <c r="AK13" s="28">
        <v>555.0</v>
      </c>
      <c r="AL13" s="28">
        <v>1513.0</v>
      </c>
      <c r="AM13" s="28">
        <v>0.0</v>
      </c>
      <c r="AN13" s="28">
        <v>384.0</v>
      </c>
      <c r="AO13" s="28">
        <v>2134.0</v>
      </c>
      <c r="AP13" s="28">
        <v>0.0</v>
      </c>
      <c r="AQ13" s="28">
        <v>1208.0</v>
      </c>
      <c r="AR13" s="28">
        <v>257.0</v>
      </c>
      <c r="AS13" s="28">
        <v>0.0</v>
      </c>
      <c r="AT13" s="28">
        <v>0.0</v>
      </c>
      <c r="AU13" s="28">
        <v>903.0</v>
      </c>
      <c r="AV13" s="28">
        <v>404.0</v>
      </c>
      <c r="AW13" s="28">
        <v>113498.31</v>
      </c>
      <c r="AX13" s="28">
        <v>0.0</v>
      </c>
      <c r="AY13" s="28">
        <v>0.0</v>
      </c>
      <c r="AZ13" s="28">
        <v>0.0</v>
      </c>
      <c r="BA13" s="28">
        <v>0.0</v>
      </c>
      <c r="BB13" s="28">
        <v>0.0</v>
      </c>
      <c r="BC13" s="28">
        <v>0.0</v>
      </c>
      <c r="BD13" s="28">
        <v>0.0</v>
      </c>
      <c r="BE13" s="28">
        <v>0.0</v>
      </c>
      <c r="BF13" s="28">
        <v>0.0</v>
      </c>
      <c r="BG13" s="28">
        <v>0.0</v>
      </c>
      <c r="BH13" s="28">
        <v>0.0</v>
      </c>
      <c r="BI13" s="28">
        <v>0.0</v>
      </c>
    </row>
    <row r="14">
      <c r="A14" s="381">
        <v>13.0</v>
      </c>
      <c r="B14" s="381" t="s">
        <v>294</v>
      </c>
      <c r="C14" s="382" t="s">
        <v>293</v>
      </c>
      <c r="D14" s="381">
        <v>195.0</v>
      </c>
      <c r="E14" s="382">
        <v>14.0</v>
      </c>
      <c r="F14" s="381">
        <v>569.0</v>
      </c>
      <c r="G14" s="381" t="s">
        <v>268</v>
      </c>
      <c r="H14" s="381" t="s">
        <v>268</v>
      </c>
      <c r="I14" s="28" t="s">
        <v>403</v>
      </c>
      <c r="J14" s="383">
        <v>5192.04</v>
      </c>
      <c r="K14" s="379"/>
      <c r="L14" s="379"/>
      <c r="M14" s="379"/>
      <c r="N14" s="379"/>
      <c r="O14" s="379"/>
      <c r="P14" s="379"/>
      <c r="Q14" s="379"/>
      <c r="R14" s="383">
        <v>588.0</v>
      </c>
      <c r="S14" s="383">
        <v>0.0</v>
      </c>
      <c r="T14" s="383">
        <v>0.0</v>
      </c>
      <c r="U14" s="383">
        <v>0.0</v>
      </c>
      <c r="V14" s="383">
        <v>0.0</v>
      </c>
      <c r="W14" s="28">
        <v>79514.71111</v>
      </c>
      <c r="X14" s="28">
        <v>223.0</v>
      </c>
      <c r="Y14" s="28">
        <v>849.0</v>
      </c>
      <c r="Z14" s="28">
        <v>665.0</v>
      </c>
      <c r="AA14" s="28">
        <v>0.0</v>
      </c>
      <c r="AB14" s="28">
        <v>1634.0</v>
      </c>
      <c r="AC14" s="28">
        <v>0.0</v>
      </c>
      <c r="AD14" s="28">
        <v>0.0</v>
      </c>
      <c r="AE14" s="28">
        <v>690.0</v>
      </c>
      <c r="AF14" s="28">
        <v>692.0</v>
      </c>
      <c r="AG14" s="28">
        <v>43.0</v>
      </c>
      <c r="AH14" s="28">
        <v>996.0</v>
      </c>
      <c r="AI14" s="28">
        <v>242.0</v>
      </c>
      <c r="AJ14" s="28">
        <v>0.0</v>
      </c>
      <c r="AK14" s="28">
        <v>0.0</v>
      </c>
      <c r="AL14" s="28">
        <v>0.0</v>
      </c>
      <c r="AM14" s="28">
        <v>0.0</v>
      </c>
      <c r="AN14" s="28">
        <v>0.0</v>
      </c>
      <c r="AO14" s="28">
        <v>0.0</v>
      </c>
      <c r="AP14" s="28">
        <v>0.0</v>
      </c>
      <c r="AQ14" s="28">
        <v>0.0</v>
      </c>
      <c r="AR14" s="28">
        <v>0.0</v>
      </c>
      <c r="AS14" s="28">
        <v>0.0</v>
      </c>
      <c r="AT14" s="28">
        <v>0.0</v>
      </c>
      <c r="AU14" s="28">
        <v>0.0</v>
      </c>
      <c r="AV14" s="28">
        <v>0.0</v>
      </c>
      <c r="AW14" s="28">
        <v>0.0</v>
      </c>
      <c r="AX14" s="28">
        <v>2047.0</v>
      </c>
      <c r="AY14" s="28">
        <v>1589.0</v>
      </c>
      <c r="AZ14" s="28">
        <v>2107.0</v>
      </c>
      <c r="BA14" s="28">
        <v>1674.0</v>
      </c>
      <c r="BB14" s="28">
        <v>1958.0</v>
      </c>
      <c r="BC14" s="28">
        <v>2103.0</v>
      </c>
      <c r="BD14" s="28">
        <v>1896.0</v>
      </c>
      <c r="BE14" s="28">
        <v>2302.0</v>
      </c>
      <c r="BF14" s="28">
        <v>2141.0</v>
      </c>
      <c r="BG14" s="28">
        <v>1409.0</v>
      </c>
      <c r="BH14" s="28">
        <v>1778.0</v>
      </c>
      <c r="BI14" s="28">
        <v>1960.0</v>
      </c>
    </row>
    <row r="15">
      <c r="A15" s="381">
        <v>14.0</v>
      </c>
      <c r="B15" s="381" t="s">
        <v>296</v>
      </c>
      <c r="C15" s="381" t="s">
        <v>295</v>
      </c>
      <c r="D15" s="381">
        <v>195.0</v>
      </c>
      <c r="E15" s="381">
        <v>15.0</v>
      </c>
      <c r="F15" s="381">
        <v>168.0</v>
      </c>
      <c r="G15" s="381" t="s">
        <v>268</v>
      </c>
      <c r="H15" s="381" t="s">
        <v>268</v>
      </c>
      <c r="I15" s="28" t="s">
        <v>295</v>
      </c>
      <c r="J15" s="383">
        <v>19426.77</v>
      </c>
      <c r="K15" s="379"/>
      <c r="L15" s="383">
        <v>0.0</v>
      </c>
      <c r="M15" s="383">
        <v>0.0</v>
      </c>
      <c r="N15" s="383">
        <v>0.0</v>
      </c>
      <c r="O15" s="383">
        <v>0.0</v>
      </c>
      <c r="P15" s="383">
        <v>0.0</v>
      </c>
      <c r="Q15" s="383">
        <v>0.0</v>
      </c>
      <c r="R15" s="383">
        <v>0.0</v>
      </c>
      <c r="S15" s="383">
        <v>0.0</v>
      </c>
      <c r="T15" s="383">
        <v>890.0</v>
      </c>
      <c r="U15" s="383">
        <v>0.0</v>
      </c>
      <c r="V15" s="383">
        <v>1009.0</v>
      </c>
      <c r="W15" s="28">
        <v>331517.1075</v>
      </c>
      <c r="X15" s="28">
        <v>3093.0</v>
      </c>
      <c r="Y15" s="28">
        <v>1300.0</v>
      </c>
      <c r="Z15" s="28">
        <v>4839.0</v>
      </c>
      <c r="AA15" s="28">
        <v>1004.0</v>
      </c>
      <c r="AB15" s="28">
        <v>3073.0</v>
      </c>
      <c r="AC15" s="28">
        <v>265.0</v>
      </c>
      <c r="AD15" s="28">
        <v>606.0</v>
      </c>
      <c r="AE15" s="28">
        <v>3921.0</v>
      </c>
      <c r="AF15" s="28">
        <v>1520.0</v>
      </c>
      <c r="AG15" s="28">
        <v>32.0</v>
      </c>
      <c r="AH15" s="28">
        <v>870.0</v>
      </c>
      <c r="AI15" s="28">
        <v>3724.0</v>
      </c>
      <c r="AJ15" s="28">
        <v>77064.0</v>
      </c>
      <c r="AK15" s="28">
        <v>0.0</v>
      </c>
      <c r="AL15" s="28">
        <v>1874.0</v>
      </c>
      <c r="AM15" s="28">
        <v>0.0</v>
      </c>
      <c r="AN15" s="28">
        <v>797.0</v>
      </c>
      <c r="AO15" s="28">
        <v>0.0</v>
      </c>
      <c r="AP15" s="28">
        <v>1760.0</v>
      </c>
      <c r="AQ15" s="28">
        <v>0.0</v>
      </c>
      <c r="AR15" s="28">
        <v>2007.0</v>
      </c>
      <c r="AS15" s="28">
        <v>1362.0</v>
      </c>
      <c r="AT15" s="28">
        <v>0.0</v>
      </c>
      <c r="AU15" s="28">
        <v>0.0</v>
      </c>
      <c r="AV15" s="28">
        <v>0.0</v>
      </c>
      <c r="AW15" s="28">
        <v>30017.39</v>
      </c>
      <c r="AX15" s="28">
        <v>0.0</v>
      </c>
      <c r="AY15" s="28">
        <v>0.0</v>
      </c>
      <c r="AZ15" s="28">
        <v>0.0</v>
      </c>
      <c r="BA15" s="28">
        <v>0.0</v>
      </c>
      <c r="BB15" s="28">
        <v>1130.0</v>
      </c>
      <c r="BC15" s="28">
        <v>0.0</v>
      </c>
      <c r="BD15" s="28">
        <v>0.0</v>
      </c>
      <c r="BE15" s="28">
        <v>161.0</v>
      </c>
      <c r="BF15" s="28">
        <v>1202.0</v>
      </c>
      <c r="BG15" s="28">
        <v>0.0</v>
      </c>
      <c r="BH15" s="28">
        <v>536.0</v>
      </c>
      <c r="BI15" s="28">
        <v>0.0</v>
      </c>
    </row>
    <row r="16">
      <c r="A16" s="381">
        <v>15.0</v>
      </c>
      <c r="B16" s="381" t="s">
        <v>298</v>
      </c>
      <c r="C16" s="382" t="s">
        <v>297</v>
      </c>
      <c r="D16" s="382">
        <v>195.0</v>
      </c>
      <c r="E16" s="382">
        <v>15.0</v>
      </c>
      <c r="F16" s="381">
        <v>168.0</v>
      </c>
      <c r="G16" s="381">
        <v>8.0</v>
      </c>
      <c r="H16" s="381" t="s">
        <v>271</v>
      </c>
      <c r="I16" s="28" t="s">
        <v>297</v>
      </c>
      <c r="J16" s="383">
        <v>344890.66000000003</v>
      </c>
      <c r="K16" s="383">
        <v>2256.0</v>
      </c>
      <c r="L16" s="383">
        <v>2101.0</v>
      </c>
      <c r="M16" s="383">
        <v>1983.0</v>
      </c>
      <c r="N16" s="383">
        <v>370.0</v>
      </c>
      <c r="O16" s="383">
        <v>1800.0</v>
      </c>
      <c r="P16" s="383">
        <v>1635.0</v>
      </c>
      <c r="Q16" s="383">
        <v>2132.0</v>
      </c>
      <c r="R16" s="383">
        <v>2165.0</v>
      </c>
      <c r="S16" s="383">
        <v>2308.0</v>
      </c>
      <c r="T16" s="383">
        <v>2070.0</v>
      </c>
      <c r="U16" s="383">
        <v>2415.0</v>
      </c>
      <c r="V16" s="383">
        <v>2211.0</v>
      </c>
      <c r="W16" s="28">
        <v>0.0</v>
      </c>
      <c r="X16" s="28">
        <v>0.0</v>
      </c>
      <c r="Y16" s="28">
        <v>0.0</v>
      </c>
      <c r="Z16" s="28">
        <v>0.0</v>
      </c>
      <c r="AA16" s="28">
        <v>0.0</v>
      </c>
      <c r="AB16" s="28">
        <v>0.0</v>
      </c>
      <c r="AC16" s="28">
        <v>0.0</v>
      </c>
      <c r="AD16" s="28">
        <v>0.0</v>
      </c>
      <c r="AE16" s="28">
        <v>0.0</v>
      </c>
      <c r="AF16" s="28">
        <v>0.0</v>
      </c>
      <c r="AG16" s="28">
        <v>0.0</v>
      </c>
      <c r="AH16" s="28">
        <v>0.0</v>
      </c>
      <c r="AI16" s="28">
        <v>0.0</v>
      </c>
      <c r="AJ16" s="28">
        <v>286506.48</v>
      </c>
      <c r="AK16" s="28">
        <v>557.0</v>
      </c>
      <c r="AL16" s="28">
        <v>2303.0</v>
      </c>
      <c r="AM16" s="28">
        <v>2930.0</v>
      </c>
      <c r="AN16" s="28">
        <v>0.0</v>
      </c>
      <c r="AO16" s="28">
        <v>721.0</v>
      </c>
      <c r="AP16" s="28">
        <v>1174.0</v>
      </c>
      <c r="AQ16" s="28">
        <v>2088.0</v>
      </c>
      <c r="AR16" s="28">
        <v>440.0</v>
      </c>
      <c r="AS16" s="28">
        <v>1848.0</v>
      </c>
      <c r="AT16" s="28">
        <v>3105.0</v>
      </c>
      <c r="AU16" s="28">
        <v>3466.0</v>
      </c>
      <c r="AV16" s="28">
        <v>2220.0</v>
      </c>
      <c r="AW16" s="28">
        <v>318510.68</v>
      </c>
      <c r="AX16" s="28">
        <v>0.0</v>
      </c>
      <c r="AY16" s="28">
        <v>0.0</v>
      </c>
      <c r="AZ16" s="28">
        <v>0.0</v>
      </c>
      <c r="BA16" s="28">
        <v>0.0</v>
      </c>
      <c r="BB16" s="28">
        <v>0.0</v>
      </c>
      <c r="BC16" s="28">
        <v>0.0</v>
      </c>
      <c r="BD16" s="28">
        <v>0.0</v>
      </c>
      <c r="BE16" s="28">
        <v>0.0</v>
      </c>
      <c r="BF16" s="28">
        <v>0.0</v>
      </c>
      <c r="BG16" s="28">
        <v>0.0</v>
      </c>
      <c r="BH16" s="28">
        <v>1464.0</v>
      </c>
      <c r="BI16" s="28">
        <v>0.0</v>
      </c>
    </row>
    <row r="17">
      <c r="A17" s="381">
        <v>16.0</v>
      </c>
      <c r="B17" s="381" t="s">
        <v>299</v>
      </c>
      <c r="C17" s="382" t="s">
        <v>295</v>
      </c>
      <c r="D17" s="381">
        <v>195.0</v>
      </c>
      <c r="E17" s="382">
        <v>15.0</v>
      </c>
      <c r="F17" s="381" t="s">
        <v>287</v>
      </c>
      <c r="G17" s="381" t="s">
        <v>268</v>
      </c>
      <c r="H17" s="381" t="s">
        <v>268</v>
      </c>
      <c r="I17" s="384" t="s">
        <v>382</v>
      </c>
      <c r="J17" s="28">
        <v>0.0</v>
      </c>
      <c r="W17" s="28">
        <v>0.0</v>
      </c>
      <c r="AJ17" s="28">
        <v>0.0</v>
      </c>
      <c r="AW17" s="28">
        <v>0.0</v>
      </c>
      <c r="AX17" s="28">
        <v>2222.0</v>
      </c>
      <c r="AY17" s="28">
        <v>187.0</v>
      </c>
      <c r="AZ17" s="28">
        <v>1689.0</v>
      </c>
      <c r="BA17" s="28">
        <v>1528.0</v>
      </c>
      <c r="BB17" s="28">
        <v>1749.0</v>
      </c>
      <c r="BC17" s="28">
        <v>2146.0</v>
      </c>
      <c r="BD17" s="28">
        <v>959.0</v>
      </c>
      <c r="BE17" s="28">
        <v>2083.0</v>
      </c>
      <c r="BF17" s="28">
        <v>0.0</v>
      </c>
      <c r="BG17" s="28">
        <v>1569.0</v>
      </c>
      <c r="BH17" s="28">
        <v>1378.0</v>
      </c>
      <c r="BI17" s="28">
        <v>1251.0</v>
      </c>
    </row>
    <row r="18">
      <c r="A18" s="381">
        <v>17.0</v>
      </c>
      <c r="B18" s="381" t="s">
        <v>301</v>
      </c>
      <c r="C18" s="382" t="s">
        <v>300</v>
      </c>
      <c r="D18" s="381">
        <v>205.0</v>
      </c>
      <c r="E18" s="382">
        <v>15.0</v>
      </c>
      <c r="F18" s="381">
        <v>579.0</v>
      </c>
      <c r="G18" s="381">
        <v>8.0</v>
      </c>
      <c r="H18" s="381" t="s">
        <v>268</v>
      </c>
      <c r="I18" s="28" t="s">
        <v>404</v>
      </c>
      <c r="J18" s="383">
        <v>280823.4</v>
      </c>
      <c r="K18" s="383">
        <v>2260.0</v>
      </c>
      <c r="L18" s="383">
        <v>1923.0</v>
      </c>
      <c r="M18" s="383">
        <v>2096.0</v>
      </c>
      <c r="N18" s="383">
        <v>349.0</v>
      </c>
      <c r="O18" s="383">
        <v>1452.0</v>
      </c>
      <c r="P18" s="383">
        <v>1866.0</v>
      </c>
      <c r="Q18" s="383">
        <v>1904.0</v>
      </c>
      <c r="R18" s="383">
        <v>2082.0</v>
      </c>
      <c r="S18" s="383">
        <v>1386.0</v>
      </c>
      <c r="T18" s="383">
        <v>670.0</v>
      </c>
      <c r="U18" s="383">
        <v>2442.0</v>
      </c>
      <c r="V18" s="383">
        <v>1208.0</v>
      </c>
      <c r="W18" s="28">
        <v>19571.07292</v>
      </c>
      <c r="X18" s="28">
        <v>240.0</v>
      </c>
      <c r="Y18" s="28">
        <v>853.0</v>
      </c>
      <c r="Z18" s="28">
        <v>0.0</v>
      </c>
      <c r="AA18" s="28">
        <v>0.0</v>
      </c>
      <c r="AB18" s="28">
        <v>0.0</v>
      </c>
      <c r="AC18" s="28">
        <v>0.0</v>
      </c>
      <c r="AD18" s="28">
        <v>0.0</v>
      </c>
      <c r="AE18" s="28">
        <v>0.0</v>
      </c>
      <c r="AF18" s="28">
        <v>0.0</v>
      </c>
      <c r="AG18" s="28">
        <v>0.0</v>
      </c>
      <c r="AH18" s="28">
        <v>0.0</v>
      </c>
      <c r="AI18" s="28">
        <v>794.0</v>
      </c>
      <c r="AJ18" s="28">
        <v>230784.4</v>
      </c>
      <c r="AK18" s="28">
        <v>2560.0</v>
      </c>
      <c r="AL18" s="28">
        <v>615.0</v>
      </c>
      <c r="AM18" s="28">
        <v>1815.0</v>
      </c>
      <c r="AN18" s="28">
        <v>1377.0</v>
      </c>
      <c r="AO18" s="28">
        <v>1115.0</v>
      </c>
      <c r="AP18" s="28">
        <v>565.0</v>
      </c>
      <c r="AQ18" s="28">
        <v>1616.0</v>
      </c>
      <c r="AR18" s="28">
        <v>2245.0</v>
      </c>
      <c r="AS18" s="28">
        <v>1112.0</v>
      </c>
      <c r="AT18" s="28">
        <v>864.0</v>
      </c>
      <c r="AU18" s="28">
        <v>1627.0</v>
      </c>
      <c r="AV18" s="28">
        <v>2269.0</v>
      </c>
      <c r="AW18" s="28">
        <v>218563.44</v>
      </c>
      <c r="AX18" s="28">
        <v>0.0</v>
      </c>
      <c r="AY18" s="28">
        <v>0.0</v>
      </c>
      <c r="AZ18" s="28">
        <v>0.0</v>
      </c>
      <c r="BA18" s="28">
        <v>0.0</v>
      </c>
      <c r="BB18" s="28">
        <v>0.0</v>
      </c>
      <c r="BC18" s="28">
        <v>0.0</v>
      </c>
      <c r="BD18" s="28">
        <v>695.0</v>
      </c>
      <c r="BE18" s="28">
        <v>0.0</v>
      </c>
      <c r="BF18" s="28">
        <v>354.0</v>
      </c>
      <c r="BG18" s="28">
        <v>837.0</v>
      </c>
      <c r="BH18" s="28">
        <v>0.0</v>
      </c>
      <c r="BI18" s="28">
        <v>0.0</v>
      </c>
    </row>
    <row r="19">
      <c r="A19" s="381">
        <v>18.0</v>
      </c>
      <c r="B19" s="381" t="s">
        <v>303</v>
      </c>
      <c r="C19" s="382" t="s">
        <v>302</v>
      </c>
      <c r="D19" s="381">
        <v>205.0</v>
      </c>
      <c r="E19" s="382">
        <v>15.0</v>
      </c>
      <c r="F19" s="381" t="s">
        <v>287</v>
      </c>
      <c r="G19" s="381" t="s">
        <v>268</v>
      </c>
      <c r="H19" s="381" t="s">
        <v>268</v>
      </c>
      <c r="I19" s="28" t="s">
        <v>302</v>
      </c>
      <c r="J19" s="383">
        <v>15471.960000000001</v>
      </c>
      <c r="K19" s="379"/>
      <c r="L19" s="383">
        <v>0.0</v>
      </c>
      <c r="M19" s="383">
        <v>0.0</v>
      </c>
      <c r="N19" s="383">
        <v>0.0</v>
      </c>
      <c r="O19" s="383">
        <v>0.0</v>
      </c>
      <c r="P19" s="383">
        <v>0.0</v>
      </c>
      <c r="Q19" s="383">
        <v>0.0</v>
      </c>
      <c r="R19" s="383">
        <v>0.0</v>
      </c>
      <c r="S19" s="383">
        <v>878.0</v>
      </c>
      <c r="T19" s="383">
        <v>478.0</v>
      </c>
      <c r="U19" s="383">
        <v>0.0</v>
      </c>
      <c r="V19" s="383">
        <v>0.0</v>
      </c>
      <c r="W19" s="28">
        <v>20152.5775</v>
      </c>
      <c r="X19" s="28">
        <v>76.0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395.0</v>
      </c>
      <c r="AE19" s="28">
        <v>720.0</v>
      </c>
      <c r="AF19" s="28">
        <v>0.0</v>
      </c>
      <c r="AG19" s="28">
        <v>0.0</v>
      </c>
      <c r="AH19" s="28">
        <v>0.0</v>
      </c>
      <c r="AI19" s="28">
        <v>932.0</v>
      </c>
      <c r="AJ19" s="28">
        <v>43882.58</v>
      </c>
      <c r="AK19" s="28">
        <v>555.0</v>
      </c>
      <c r="AL19" s="28">
        <v>0.0</v>
      </c>
      <c r="AM19" s="28">
        <v>0.0</v>
      </c>
      <c r="AN19" s="28">
        <v>1437.0</v>
      </c>
      <c r="AO19" s="28">
        <v>1280.0</v>
      </c>
      <c r="AP19" s="28">
        <v>1026.0</v>
      </c>
      <c r="AQ19" s="28">
        <v>0.0</v>
      </c>
      <c r="AR19" s="28">
        <v>0.0</v>
      </c>
      <c r="AS19" s="28">
        <v>0.0</v>
      </c>
      <c r="AT19" s="28">
        <v>0.0</v>
      </c>
      <c r="AU19" s="28">
        <v>0.0</v>
      </c>
      <c r="AV19" s="28">
        <v>0.0</v>
      </c>
      <c r="AW19" s="28">
        <v>16104.0</v>
      </c>
      <c r="AX19" s="28">
        <v>0.0</v>
      </c>
      <c r="AY19" s="28">
        <v>1303.0</v>
      </c>
      <c r="AZ19" s="28">
        <v>275.0</v>
      </c>
      <c r="BA19" s="28">
        <v>0.0</v>
      </c>
      <c r="BB19" s="28">
        <v>0.0</v>
      </c>
      <c r="BC19" s="28">
        <v>1257.0</v>
      </c>
      <c r="BD19" s="28">
        <v>0.0</v>
      </c>
      <c r="BE19" s="28">
        <v>1484.0</v>
      </c>
      <c r="BF19" s="28">
        <v>0.0</v>
      </c>
      <c r="BG19" s="28">
        <v>0.0</v>
      </c>
      <c r="BH19" s="28">
        <v>1023.0</v>
      </c>
      <c r="BI19" s="28">
        <v>146.0</v>
      </c>
    </row>
    <row r="20">
      <c r="A20" s="296">
        <v>19.0</v>
      </c>
      <c r="B20" s="296" t="s">
        <v>305</v>
      </c>
      <c r="C20" s="385" t="s">
        <v>304</v>
      </c>
      <c r="D20" s="296">
        <v>215.0</v>
      </c>
      <c r="E20" s="296">
        <v>15.0</v>
      </c>
      <c r="F20" s="296">
        <v>701.0</v>
      </c>
      <c r="G20" s="296" t="s">
        <v>268</v>
      </c>
      <c r="H20" s="296" t="s">
        <v>268</v>
      </c>
      <c r="I20" s="28" t="s">
        <v>405</v>
      </c>
      <c r="J20" s="383">
        <v>135109.75</v>
      </c>
      <c r="K20" s="383">
        <v>1075.0</v>
      </c>
      <c r="L20" s="383">
        <v>1040.0</v>
      </c>
      <c r="M20" s="383">
        <v>0.0</v>
      </c>
      <c r="N20" s="383">
        <v>57.0</v>
      </c>
      <c r="O20" s="383">
        <v>913.0</v>
      </c>
      <c r="P20" s="383">
        <v>640.0</v>
      </c>
      <c r="Q20" s="383">
        <v>0.0</v>
      </c>
      <c r="R20" s="383">
        <v>669.0</v>
      </c>
      <c r="S20" s="383">
        <v>166.0</v>
      </c>
      <c r="T20" s="383">
        <v>615.0</v>
      </c>
      <c r="U20" s="383">
        <v>550.0</v>
      </c>
      <c r="V20" s="383">
        <v>1116.0</v>
      </c>
      <c r="W20" s="28">
        <v>157679.9442</v>
      </c>
      <c r="X20" s="28">
        <v>1334.0</v>
      </c>
      <c r="Y20" s="28">
        <v>1657.0</v>
      </c>
      <c r="Z20" s="28">
        <v>732.0</v>
      </c>
      <c r="AA20" s="28">
        <v>564.0</v>
      </c>
      <c r="AB20" s="28">
        <v>1569.0</v>
      </c>
      <c r="AC20" s="28">
        <v>280.0</v>
      </c>
      <c r="AD20" s="28">
        <v>736.0</v>
      </c>
      <c r="AE20" s="28">
        <v>2180.0</v>
      </c>
      <c r="AF20" s="28">
        <v>1284.0</v>
      </c>
      <c r="AG20" s="28">
        <v>60.0</v>
      </c>
      <c r="AH20" s="28">
        <v>894.0</v>
      </c>
      <c r="AI20" s="28">
        <v>691.0</v>
      </c>
      <c r="AJ20" s="28">
        <v>37900.2</v>
      </c>
      <c r="AK20" s="28">
        <v>0.0</v>
      </c>
      <c r="AL20" s="28">
        <v>0.0</v>
      </c>
      <c r="AM20" s="28">
        <v>26.0</v>
      </c>
      <c r="AN20" s="28">
        <v>1309.0</v>
      </c>
      <c r="AO20" s="28">
        <v>827.0</v>
      </c>
      <c r="AP20" s="28">
        <v>418.0</v>
      </c>
      <c r="AQ20" s="28">
        <v>0.0</v>
      </c>
      <c r="AR20" s="28">
        <v>0.0</v>
      </c>
      <c r="AS20" s="28">
        <v>0.0</v>
      </c>
      <c r="AT20" s="28">
        <v>0.0</v>
      </c>
      <c r="AU20" s="28">
        <v>0.0</v>
      </c>
      <c r="AV20" s="28">
        <v>0.0</v>
      </c>
      <c r="AW20" s="28">
        <v>27214.98</v>
      </c>
      <c r="BB20" s="28">
        <v>6.0</v>
      </c>
      <c r="BC20" s="28">
        <v>94.0</v>
      </c>
      <c r="BD20" s="28">
        <v>1380.0</v>
      </c>
      <c r="BE20" s="28">
        <v>467.0</v>
      </c>
    </row>
    <row r="21">
      <c r="A21" s="381">
        <v>20.0</v>
      </c>
      <c r="B21" s="381" t="s">
        <v>307</v>
      </c>
      <c r="C21" s="382" t="s">
        <v>306</v>
      </c>
      <c r="D21" s="382">
        <v>6.5</v>
      </c>
      <c r="E21" s="382">
        <v>16.0</v>
      </c>
      <c r="F21" s="381">
        <v>210.0</v>
      </c>
      <c r="G21" s="381">
        <v>12.0</v>
      </c>
      <c r="H21" s="381" t="s">
        <v>268</v>
      </c>
      <c r="I21" s="28" t="s">
        <v>406</v>
      </c>
      <c r="J21" s="383">
        <v>1053.52</v>
      </c>
      <c r="K21" s="379"/>
      <c r="L21" s="383">
        <v>23.0</v>
      </c>
      <c r="M21" s="383">
        <v>29.0</v>
      </c>
      <c r="N21" s="383">
        <v>0.0</v>
      </c>
      <c r="O21" s="383">
        <v>0.0</v>
      </c>
      <c r="P21" s="383">
        <v>0.0</v>
      </c>
      <c r="Q21" s="383">
        <v>0.0</v>
      </c>
      <c r="R21" s="383">
        <v>0.0</v>
      </c>
      <c r="S21" s="383">
        <v>0.0</v>
      </c>
      <c r="T21" s="383">
        <v>0.0</v>
      </c>
      <c r="U21" s="383">
        <v>0.0</v>
      </c>
      <c r="V21" s="383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28">
        <v>57938.98</v>
      </c>
      <c r="AK21" s="28">
        <v>0.0</v>
      </c>
      <c r="AL21" s="28">
        <v>147.0</v>
      </c>
      <c r="AM21" s="28">
        <v>941.0</v>
      </c>
      <c r="AN21" s="28">
        <v>0.0</v>
      </c>
      <c r="AO21" s="28">
        <v>0.0</v>
      </c>
      <c r="AP21" s="28">
        <v>530.0</v>
      </c>
      <c r="AQ21" s="28">
        <v>598.0</v>
      </c>
      <c r="AR21" s="28">
        <v>0.0</v>
      </c>
      <c r="AS21" s="28">
        <v>0.0</v>
      </c>
      <c r="AT21" s="28">
        <v>0.0</v>
      </c>
      <c r="AU21" s="28">
        <v>229.0</v>
      </c>
      <c r="AV21" s="28">
        <v>709.0</v>
      </c>
      <c r="AW21" s="28">
        <v>51347.4</v>
      </c>
      <c r="AX21" s="28">
        <v>1600.0</v>
      </c>
      <c r="AY21" s="28">
        <v>257.0</v>
      </c>
      <c r="AZ21" s="28">
        <v>0.0</v>
      </c>
      <c r="BA21" s="28">
        <v>0.0</v>
      </c>
      <c r="BB21" s="28">
        <v>0.0</v>
      </c>
      <c r="BC21" s="28">
        <v>0.0</v>
      </c>
      <c r="BD21" s="28">
        <v>0.0</v>
      </c>
      <c r="BE21" s="28">
        <v>0.0</v>
      </c>
      <c r="BF21" s="28">
        <v>807.0</v>
      </c>
      <c r="BG21" s="28">
        <v>0.0</v>
      </c>
      <c r="BH21" s="28">
        <v>1056.0</v>
      </c>
      <c r="BI21" s="28">
        <v>238.0</v>
      </c>
    </row>
    <row r="22">
      <c r="A22" s="381">
        <v>21.0</v>
      </c>
      <c r="B22" s="381" t="s">
        <v>308</v>
      </c>
      <c r="C22" s="382" t="s">
        <v>306</v>
      </c>
      <c r="D22" s="382">
        <v>6.5</v>
      </c>
      <c r="E22" s="382">
        <v>16.0</v>
      </c>
      <c r="F22" s="381">
        <v>300.0</v>
      </c>
      <c r="G22" s="381">
        <v>12.0</v>
      </c>
      <c r="H22" s="381" t="s">
        <v>268</v>
      </c>
      <c r="I22" s="28" t="s">
        <v>407</v>
      </c>
      <c r="J22" s="383">
        <v>1134.0</v>
      </c>
      <c r="K22" s="379"/>
      <c r="L22" s="383">
        <v>26.0</v>
      </c>
      <c r="M22" s="383">
        <v>30.0</v>
      </c>
      <c r="N22" s="383">
        <v>0.0</v>
      </c>
      <c r="O22" s="383">
        <v>0.0</v>
      </c>
      <c r="P22" s="383">
        <v>0.0</v>
      </c>
      <c r="Q22" s="383">
        <v>0.0</v>
      </c>
      <c r="R22" s="379"/>
      <c r="S22" s="379"/>
      <c r="T22" s="379"/>
      <c r="U22" s="383">
        <v>0.0</v>
      </c>
      <c r="V22" s="383">
        <v>0.0</v>
      </c>
      <c r="W22" s="28">
        <v>500.94</v>
      </c>
      <c r="X22" s="28">
        <v>0.0</v>
      </c>
      <c r="Y22" s="28">
        <v>0.0</v>
      </c>
      <c r="Z22" s="28">
        <v>0.0</v>
      </c>
      <c r="AA22" s="28">
        <v>0.0</v>
      </c>
      <c r="AB22" s="28">
        <v>0.0</v>
      </c>
      <c r="AC22" s="28">
        <v>0.0</v>
      </c>
      <c r="AD22" s="28">
        <v>0.0</v>
      </c>
      <c r="AE22" s="28">
        <v>0.0</v>
      </c>
      <c r="AF22" s="28">
        <v>0.0</v>
      </c>
      <c r="AG22" s="28">
        <v>0.0</v>
      </c>
      <c r="AH22" s="28">
        <v>0.0</v>
      </c>
      <c r="AI22" s="28">
        <v>22.0</v>
      </c>
      <c r="AJ22" s="28">
        <v>1923.6</v>
      </c>
      <c r="AK22" s="28">
        <v>20.0</v>
      </c>
      <c r="AL22" s="28">
        <v>4.0</v>
      </c>
      <c r="AM22" s="28">
        <v>16.0</v>
      </c>
      <c r="AN22" s="28">
        <v>0.0</v>
      </c>
      <c r="AO22" s="28">
        <v>8.0</v>
      </c>
      <c r="AP22" s="28">
        <v>36.0</v>
      </c>
      <c r="AQ22" s="28">
        <v>0.0</v>
      </c>
      <c r="AR22" s="28">
        <v>0.0</v>
      </c>
      <c r="AS22" s="28">
        <v>0.0</v>
      </c>
      <c r="AT22" s="28">
        <v>0.0</v>
      </c>
      <c r="AU22" s="28">
        <v>0.0</v>
      </c>
      <c r="AV22" s="28">
        <v>0.0</v>
      </c>
      <c r="AW22" s="28">
        <v>23984.62</v>
      </c>
      <c r="AX22" s="28">
        <v>670.0</v>
      </c>
      <c r="AY22" s="28">
        <v>537.0</v>
      </c>
      <c r="AZ22" s="28">
        <v>119.0</v>
      </c>
      <c r="BA22" s="28">
        <v>0.0</v>
      </c>
      <c r="BB22" s="28">
        <v>0.0</v>
      </c>
      <c r="BC22" s="28">
        <v>0.0</v>
      </c>
      <c r="BD22" s="28">
        <v>0.0</v>
      </c>
      <c r="BE22" s="28">
        <v>0.0</v>
      </c>
      <c r="BF22" s="28">
        <v>0.0</v>
      </c>
      <c r="BG22" s="28">
        <v>420.0</v>
      </c>
      <c r="BH22" s="28">
        <v>340.0</v>
      </c>
      <c r="BI22" s="28">
        <v>638.0</v>
      </c>
    </row>
    <row r="23">
      <c r="A23" s="381">
        <v>22.0</v>
      </c>
      <c r="B23" s="381" t="s">
        <v>310</v>
      </c>
      <c r="C23" s="382" t="s">
        <v>309</v>
      </c>
      <c r="D23" s="381">
        <v>7.0</v>
      </c>
      <c r="E23" s="381">
        <v>16.0</v>
      </c>
      <c r="F23" s="381">
        <v>210.0</v>
      </c>
      <c r="G23" s="381" t="s">
        <v>268</v>
      </c>
      <c r="H23" s="381" t="s">
        <v>268</v>
      </c>
      <c r="I23" s="28" t="s">
        <v>408</v>
      </c>
      <c r="J23" s="386">
        <v>0.0</v>
      </c>
      <c r="K23" s="386">
        <v>0.0</v>
      </c>
      <c r="L23" s="386">
        <v>0.0</v>
      </c>
      <c r="M23" s="386">
        <v>0.0</v>
      </c>
      <c r="N23" s="386">
        <v>0.0</v>
      </c>
      <c r="O23" s="386">
        <v>0.0</v>
      </c>
      <c r="P23" s="386">
        <v>0.0</v>
      </c>
      <c r="Q23" s="386">
        <v>0.0</v>
      </c>
      <c r="R23" s="386">
        <v>0.0</v>
      </c>
      <c r="S23" s="386">
        <v>0.0</v>
      </c>
      <c r="T23" s="386">
        <v>0.0</v>
      </c>
      <c r="U23" s="386">
        <v>0.0</v>
      </c>
      <c r="V23" s="386">
        <v>0.0</v>
      </c>
      <c r="W23" s="386">
        <v>0.0</v>
      </c>
      <c r="X23" s="28">
        <v>0.0</v>
      </c>
      <c r="Y23" s="28">
        <v>0.0</v>
      </c>
      <c r="Z23" s="28">
        <v>693.0</v>
      </c>
      <c r="AA23" s="28">
        <v>248.0</v>
      </c>
      <c r="AB23" s="28">
        <v>63.0</v>
      </c>
      <c r="AC23" s="28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8">
        <v>0.0</v>
      </c>
      <c r="AJ23" s="28">
        <v>785.74</v>
      </c>
      <c r="AP23" s="28">
        <v>34.0</v>
      </c>
      <c r="AQ23" s="28">
        <v>0.0</v>
      </c>
      <c r="AR23" s="28">
        <v>0.0</v>
      </c>
      <c r="AS23" s="28">
        <v>0.0</v>
      </c>
      <c r="AT23" s="28">
        <v>0.0</v>
      </c>
      <c r="AU23" s="28">
        <v>0.0</v>
      </c>
      <c r="AV23" s="28">
        <v>0.0</v>
      </c>
      <c r="AW23" s="28">
        <v>0.0</v>
      </c>
      <c r="AX23" s="28">
        <v>676.0</v>
      </c>
      <c r="AY23" s="28">
        <v>556.0</v>
      </c>
      <c r="AZ23" s="28">
        <v>99.0</v>
      </c>
      <c r="BA23" s="28">
        <v>0.0</v>
      </c>
      <c r="BB23" s="28">
        <v>0.0</v>
      </c>
      <c r="BC23" s="28">
        <v>0.0</v>
      </c>
      <c r="BD23" s="28">
        <v>0.0</v>
      </c>
      <c r="BE23" s="28">
        <v>0.0</v>
      </c>
      <c r="BF23" s="28">
        <v>0.0</v>
      </c>
      <c r="BG23" s="28">
        <v>0.0</v>
      </c>
      <c r="BH23" s="28">
        <v>0.0</v>
      </c>
      <c r="BI23" s="28">
        <v>0.0</v>
      </c>
    </row>
    <row r="24">
      <c r="A24" s="381">
        <v>23.0</v>
      </c>
      <c r="B24" s="381" t="s">
        <v>311</v>
      </c>
      <c r="C24" s="382" t="s">
        <v>309</v>
      </c>
      <c r="D24" s="382">
        <v>7.0</v>
      </c>
      <c r="E24" s="382">
        <v>16.0</v>
      </c>
      <c r="F24" s="381">
        <v>300.0</v>
      </c>
      <c r="G24" s="381" t="s">
        <v>268</v>
      </c>
      <c r="H24" s="381" t="s">
        <v>268</v>
      </c>
      <c r="I24" s="28" t="s">
        <v>409</v>
      </c>
      <c r="J24" s="386">
        <v>0.0</v>
      </c>
      <c r="K24" s="386">
        <v>0.0</v>
      </c>
      <c r="L24" s="386">
        <v>0.0</v>
      </c>
      <c r="M24" s="386">
        <v>0.0</v>
      </c>
      <c r="N24" s="386">
        <v>0.0</v>
      </c>
      <c r="O24" s="386">
        <v>0.0</v>
      </c>
      <c r="P24" s="386">
        <v>0.0</v>
      </c>
      <c r="Q24" s="386">
        <v>0.0</v>
      </c>
      <c r="R24" s="386">
        <v>0.0</v>
      </c>
      <c r="S24" s="386">
        <v>0.0</v>
      </c>
      <c r="T24" s="386">
        <v>0.0</v>
      </c>
      <c r="U24" s="386">
        <v>0.0</v>
      </c>
      <c r="V24" s="386">
        <v>0.0</v>
      </c>
      <c r="W24" s="386">
        <v>0.0</v>
      </c>
      <c r="X24" s="28">
        <v>0.0</v>
      </c>
      <c r="Y24" s="28">
        <v>0.0</v>
      </c>
      <c r="Z24" s="28">
        <v>694.0</v>
      </c>
      <c r="AA24" s="28">
        <v>250.0</v>
      </c>
      <c r="AB24" s="28">
        <v>62.0</v>
      </c>
      <c r="AC24" s="28">
        <v>0.0</v>
      </c>
      <c r="AD24" s="28">
        <v>0.0</v>
      </c>
      <c r="AE24" s="28">
        <v>0.0</v>
      </c>
      <c r="AF24" s="28">
        <v>0.0</v>
      </c>
      <c r="AG24" s="28">
        <v>0.0</v>
      </c>
      <c r="AH24" s="28">
        <v>0.0</v>
      </c>
      <c r="AI24" s="28">
        <v>0.0</v>
      </c>
      <c r="AJ24" s="28">
        <v>30350.25</v>
      </c>
      <c r="AK24" s="28">
        <v>0.0</v>
      </c>
      <c r="AL24" s="28">
        <v>0.0</v>
      </c>
      <c r="AM24" s="28">
        <v>4.0</v>
      </c>
      <c r="AN24" s="28">
        <v>4.0</v>
      </c>
      <c r="AO24" s="28">
        <v>0.0</v>
      </c>
      <c r="AP24" s="28">
        <v>0.0</v>
      </c>
      <c r="AQ24" s="28">
        <v>339.0</v>
      </c>
      <c r="AR24" s="28">
        <v>36.0</v>
      </c>
      <c r="AS24" s="28">
        <v>173.0</v>
      </c>
      <c r="AT24" s="28">
        <v>445.0</v>
      </c>
      <c r="AU24" s="28">
        <v>282.0</v>
      </c>
      <c r="AV24" s="28">
        <v>362.0</v>
      </c>
      <c r="AW24" s="28">
        <v>0.0</v>
      </c>
      <c r="AX24" s="28">
        <v>0.0</v>
      </c>
      <c r="AY24" s="28">
        <v>0.0</v>
      </c>
      <c r="AZ24" s="28">
        <v>0.0</v>
      </c>
      <c r="BA24" s="28">
        <v>0.0</v>
      </c>
      <c r="BB24" s="28">
        <v>0.0</v>
      </c>
      <c r="BC24" s="28">
        <v>0.0</v>
      </c>
      <c r="BD24" s="28">
        <v>0.0</v>
      </c>
      <c r="BE24" s="28">
        <v>0.0</v>
      </c>
      <c r="BF24" s="28">
        <v>0.0</v>
      </c>
      <c r="BG24" s="28">
        <v>0.0</v>
      </c>
      <c r="BH24" s="28">
        <v>0.0</v>
      </c>
      <c r="BI24" s="28">
        <v>0.0</v>
      </c>
    </row>
    <row r="25">
      <c r="A25" s="381">
        <v>24.0</v>
      </c>
      <c r="B25" s="381" t="s">
        <v>313</v>
      </c>
      <c r="C25" s="382" t="s">
        <v>312</v>
      </c>
      <c r="D25" s="381">
        <v>195.0</v>
      </c>
      <c r="E25" s="382">
        <v>16.0</v>
      </c>
      <c r="F25" s="381">
        <v>210.0</v>
      </c>
      <c r="G25" s="381" t="s">
        <v>268</v>
      </c>
      <c r="H25" s="381" t="s">
        <v>268</v>
      </c>
      <c r="I25" s="28" t="s">
        <v>410</v>
      </c>
      <c r="J25" s="386">
        <v>0.0</v>
      </c>
      <c r="K25" s="386">
        <v>0.0</v>
      </c>
      <c r="L25" s="386">
        <v>0.0</v>
      </c>
      <c r="M25" s="386">
        <v>0.0</v>
      </c>
      <c r="N25" s="386">
        <v>0.0</v>
      </c>
      <c r="O25" s="386">
        <v>0.0</v>
      </c>
      <c r="P25" s="386">
        <v>0.0</v>
      </c>
      <c r="Q25" s="386">
        <v>0.0</v>
      </c>
      <c r="R25" s="386">
        <v>0.0</v>
      </c>
      <c r="S25" s="386">
        <v>0.0</v>
      </c>
      <c r="T25" s="386">
        <v>0.0</v>
      </c>
      <c r="U25" s="386">
        <v>0.0</v>
      </c>
      <c r="V25" s="386">
        <v>0.0</v>
      </c>
      <c r="W25" s="386">
        <v>0.0</v>
      </c>
      <c r="X25" s="28">
        <v>19753.0</v>
      </c>
      <c r="Y25" s="28">
        <v>16036.0</v>
      </c>
      <c r="Z25" s="28">
        <v>20787.0</v>
      </c>
      <c r="AA25" s="28">
        <v>5217.0</v>
      </c>
      <c r="AB25" s="28">
        <v>15927.0</v>
      </c>
      <c r="AC25" s="28">
        <v>2639.0</v>
      </c>
      <c r="AD25" s="28">
        <v>6072.0</v>
      </c>
      <c r="AE25" s="28">
        <v>20450.0</v>
      </c>
      <c r="AF25" s="28">
        <v>11179.0</v>
      </c>
      <c r="AG25" s="28">
        <v>262.0</v>
      </c>
      <c r="AH25" s="28">
        <v>7203.0</v>
      </c>
      <c r="AI25" s="28">
        <v>22323.0</v>
      </c>
      <c r="AJ25" s="28">
        <v>32108.94</v>
      </c>
      <c r="AK25" s="28">
        <v>0.0</v>
      </c>
      <c r="AL25" s="28">
        <v>0.0</v>
      </c>
      <c r="AM25" s="28">
        <v>4.0</v>
      </c>
      <c r="AN25" s="28">
        <v>4.0</v>
      </c>
      <c r="AO25" s="28">
        <v>0.0</v>
      </c>
      <c r="AP25" s="28">
        <v>0.0</v>
      </c>
      <c r="AQ25" s="28">
        <v>365.0</v>
      </c>
      <c r="AR25" s="28">
        <v>28.0</v>
      </c>
      <c r="AS25" s="28">
        <v>153.0</v>
      </c>
      <c r="AT25" s="28">
        <v>488.0</v>
      </c>
      <c r="AU25" s="28">
        <v>312.0</v>
      </c>
      <c r="AV25" s="28">
        <v>392.0</v>
      </c>
      <c r="AW25" s="28">
        <v>0.0</v>
      </c>
      <c r="AX25" s="28">
        <v>0.0</v>
      </c>
      <c r="AY25" s="28">
        <v>0.0</v>
      </c>
      <c r="AZ25" s="28">
        <v>0.0</v>
      </c>
      <c r="BA25" s="28">
        <v>0.0</v>
      </c>
      <c r="BB25" s="28">
        <v>0.0</v>
      </c>
      <c r="BC25" s="28">
        <v>0.0</v>
      </c>
      <c r="BD25" s="28">
        <v>0.0</v>
      </c>
      <c r="BE25" s="28">
        <v>0.0</v>
      </c>
      <c r="BF25" s="28">
        <v>0.0</v>
      </c>
      <c r="BG25" s="28">
        <v>0.0</v>
      </c>
      <c r="BH25" s="28">
        <v>0.0</v>
      </c>
      <c r="BI25" s="28">
        <v>0.0</v>
      </c>
    </row>
    <row r="26">
      <c r="A26" s="381">
        <v>25.0</v>
      </c>
      <c r="B26" s="381" t="s">
        <v>314</v>
      </c>
      <c r="C26" s="382" t="s">
        <v>312</v>
      </c>
      <c r="D26" s="381">
        <v>195.0</v>
      </c>
      <c r="E26" s="382">
        <v>16.0</v>
      </c>
      <c r="F26" s="381">
        <v>804.0</v>
      </c>
      <c r="G26" s="381" t="s">
        <v>268</v>
      </c>
      <c r="H26" s="381" t="s">
        <v>268</v>
      </c>
      <c r="I26" s="28" t="s">
        <v>411</v>
      </c>
      <c r="J26" s="386">
        <v>0.0</v>
      </c>
      <c r="K26" s="386">
        <v>0.0</v>
      </c>
      <c r="L26" s="386">
        <v>0.0</v>
      </c>
      <c r="M26" s="386">
        <v>0.0</v>
      </c>
      <c r="N26" s="386">
        <v>0.0</v>
      </c>
      <c r="O26" s="386">
        <v>0.0</v>
      </c>
      <c r="P26" s="386">
        <v>0.0</v>
      </c>
      <c r="Q26" s="386">
        <v>0.0</v>
      </c>
      <c r="R26" s="386">
        <v>0.0</v>
      </c>
      <c r="S26" s="386">
        <v>0.0</v>
      </c>
      <c r="T26" s="386">
        <v>0.0</v>
      </c>
      <c r="U26" s="386">
        <v>0.0</v>
      </c>
      <c r="V26" s="386">
        <v>0.0</v>
      </c>
      <c r="W26" s="386">
        <v>0.0</v>
      </c>
      <c r="AJ26" s="28">
        <v>1556.94</v>
      </c>
      <c r="AN26" s="28">
        <v>11.0</v>
      </c>
      <c r="AO26" s="28">
        <v>21.0</v>
      </c>
      <c r="AP26" s="28">
        <v>27.0</v>
      </c>
      <c r="AQ26" s="28">
        <v>8.0</v>
      </c>
      <c r="AR26" s="28">
        <v>0.0</v>
      </c>
      <c r="AS26" s="28">
        <v>10.0</v>
      </c>
      <c r="AT26" s="28">
        <v>0.0</v>
      </c>
      <c r="AU26" s="28">
        <v>0.0</v>
      </c>
      <c r="AV26" s="28">
        <v>0.0</v>
      </c>
      <c r="AW26" s="28">
        <v>0.0</v>
      </c>
      <c r="AX26" s="28">
        <v>0.0</v>
      </c>
      <c r="AY26" s="28">
        <v>0.0</v>
      </c>
      <c r="AZ26" s="28">
        <v>0.0</v>
      </c>
      <c r="BA26" s="28">
        <v>0.0</v>
      </c>
      <c r="BB26" s="28">
        <v>0.0</v>
      </c>
      <c r="BC26" s="28">
        <v>0.0</v>
      </c>
      <c r="BD26" s="28">
        <v>0.0</v>
      </c>
      <c r="BE26" s="28">
        <v>0.0</v>
      </c>
      <c r="BF26" s="28">
        <v>0.0</v>
      </c>
      <c r="BG26" s="28">
        <v>0.0</v>
      </c>
      <c r="BH26" s="28">
        <v>0.0</v>
      </c>
      <c r="BI26" s="28">
        <v>0.0</v>
      </c>
    </row>
    <row r="27">
      <c r="A27" s="381">
        <v>26.0</v>
      </c>
      <c r="B27" s="381" t="s">
        <v>316</v>
      </c>
      <c r="C27" s="382" t="s">
        <v>315</v>
      </c>
      <c r="D27" s="381">
        <v>205.0</v>
      </c>
      <c r="E27" s="381">
        <v>16.0</v>
      </c>
      <c r="F27" s="381">
        <v>168.0</v>
      </c>
      <c r="G27" s="381" t="s">
        <v>268</v>
      </c>
      <c r="H27" s="381" t="s">
        <v>268</v>
      </c>
      <c r="I27" s="28" t="s">
        <v>412</v>
      </c>
      <c r="J27" s="383">
        <v>66797.64</v>
      </c>
      <c r="K27" s="383">
        <v>187.0</v>
      </c>
      <c r="L27" s="383">
        <v>488.0</v>
      </c>
      <c r="M27" s="383">
        <v>306.0</v>
      </c>
      <c r="N27" s="383">
        <v>0.0</v>
      </c>
      <c r="O27" s="383">
        <v>50.0</v>
      </c>
      <c r="P27" s="383">
        <v>155.0</v>
      </c>
      <c r="Q27" s="383">
        <v>343.0</v>
      </c>
      <c r="R27" s="383">
        <v>383.0</v>
      </c>
      <c r="S27" s="383">
        <v>555.0</v>
      </c>
      <c r="T27" s="383">
        <v>383.0</v>
      </c>
      <c r="U27" s="383">
        <v>426.0</v>
      </c>
      <c r="V27" s="383">
        <v>0.0</v>
      </c>
      <c r="W27" s="28">
        <v>14240.0</v>
      </c>
      <c r="AE27" s="28">
        <v>525.0</v>
      </c>
      <c r="AF27" s="28">
        <v>475.0</v>
      </c>
      <c r="AG27" s="28">
        <v>0.0</v>
      </c>
      <c r="AH27" s="28">
        <v>0.0</v>
      </c>
      <c r="AI27" s="28">
        <v>0.0</v>
      </c>
      <c r="AJ27" s="28">
        <v>120916.17</v>
      </c>
      <c r="AK27" s="28">
        <v>4.0</v>
      </c>
      <c r="AL27" s="28">
        <v>714.0</v>
      </c>
      <c r="AM27" s="28">
        <v>2134.0</v>
      </c>
      <c r="AN27" s="28">
        <v>1276.0</v>
      </c>
      <c r="AO27" s="28">
        <v>0.0</v>
      </c>
      <c r="AP27" s="28">
        <v>0.0</v>
      </c>
      <c r="AQ27" s="28">
        <v>0.0</v>
      </c>
      <c r="AR27" s="28">
        <v>0.0</v>
      </c>
      <c r="AS27" s="28">
        <v>624.0</v>
      </c>
      <c r="AT27" s="28">
        <v>1272.0</v>
      </c>
      <c r="AU27" s="28">
        <v>1479.0</v>
      </c>
      <c r="AV27" s="28">
        <v>510.0</v>
      </c>
      <c r="AW27" s="28">
        <v>85557.92</v>
      </c>
      <c r="AX27" s="28">
        <v>0.0</v>
      </c>
      <c r="AY27" s="28">
        <v>0.0</v>
      </c>
      <c r="AZ27" s="28">
        <v>0.0</v>
      </c>
      <c r="BA27" s="28">
        <v>0.0</v>
      </c>
      <c r="BB27" s="28">
        <v>0.0</v>
      </c>
      <c r="BC27" s="28">
        <v>0.0</v>
      </c>
      <c r="BD27" s="28">
        <v>0.0</v>
      </c>
      <c r="BE27" s="28">
        <v>0.0</v>
      </c>
      <c r="BF27" s="28">
        <v>0.0</v>
      </c>
      <c r="BG27" s="28">
        <v>0.0</v>
      </c>
      <c r="BH27" s="28">
        <v>0.0</v>
      </c>
      <c r="BI27" s="28">
        <v>0.0</v>
      </c>
    </row>
    <row r="28">
      <c r="A28" s="381">
        <v>27.0</v>
      </c>
      <c r="B28" s="381" t="s">
        <v>318</v>
      </c>
      <c r="C28" s="382" t="s">
        <v>317</v>
      </c>
      <c r="D28" s="381">
        <v>205.0</v>
      </c>
      <c r="E28" s="382">
        <v>16.0</v>
      </c>
      <c r="F28" s="381">
        <v>210.0</v>
      </c>
      <c r="G28" s="381" t="s">
        <v>268</v>
      </c>
      <c r="H28" s="381" t="s">
        <v>268</v>
      </c>
      <c r="I28" s="28" t="s">
        <v>413</v>
      </c>
      <c r="J28" s="28">
        <v>0.0</v>
      </c>
      <c r="K28" s="28">
        <v>0.0</v>
      </c>
      <c r="L28" s="28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  <c r="S28" s="28">
        <v>0.0</v>
      </c>
      <c r="T28" s="28">
        <v>0.0</v>
      </c>
      <c r="U28" s="28">
        <v>0.0</v>
      </c>
      <c r="V28" s="28">
        <v>0.0</v>
      </c>
      <c r="W28" s="28">
        <v>0.0</v>
      </c>
      <c r="AK28" s="28">
        <v>19580.0</v>
      </c>
      <c r="AL28" s="28">
        <v>21253.0</v>
      </c>
      <c r="AM28" s="28">
        <v>22156.0</v>
      </c>
      <c r="AN28" s="28">
        <v>14480.0</v>
      </c>
      <c r="AO28" s="28">
        <v>21655.0</v>
      </c>
      <c r="AP28" s="28">
        <v>24580.0</v>
      </c>
      <c r="AQ28" s="28">
        <v>16920.0</v>
      </c>
      <c r="AR28" s="28">
        <v>21330.0</v>
      </c>
      <c r="AS28" s="28">
        <v>20523.0</v>
      </c>
      <c r="AT28" s="28">
        <v>16109.0</v>
      </c>
      <c r="AU28" s="28">
        <v>18535.0</v>
      </c>
      <c r="AV28" s="28">
        <v>20228.0</v>
      </c>
      <c r="AW28" s="28">
        <v>0.0</v>
      </c>
      <c r="AX28" s="28">
        <v>0.0</v>
      </c>
      <c r="AY28" s="28">
        <v>0.0</v>
      </c>
      <c r="AZ28" s="28">
        <v>0.0</v>
      </c>
      <c r="BA28" s="28">
        <v>0.0</v>
      </c>
      <c r="BB28" s="28">
        <v>0.0</v>
      </c>
      <c r="BC28" s="28">
        <v>0.0</v>
      </c>
      <c r="BD28" s="28">
        <v>0.0</v>
      </c>
      <c r="BE28" s="28">
        <v>0.0</v>
      </c>
      <c r="BF28" s="28">
        <v>0.0</v>
      </c>
      <c r="BG28" s="28">
        <v>0.0</v>
      </c>
      <c r="BH28" s="28">
        <v>0.0</v>
      </c>
      <c r="BI28" s="28">
        <v>0.0</v>
      </c>
    </row>
    <row r="29">
      <c r="A29" s="381">
        <v>28.0</v>
      </c>
      <c r="B29" s="381" t="s">
        <v>319</v>
      </c>
      <c r="C29" s="382" t="s">
        <v>317</v>
      </c>
      <c r="D29" s="381">
        <v>205.0</v>
      </c>
      <c r="E29" s="382">
        <v>16.0</v>
      </c>
      <c r="F29" s="381">
        <v>804.0</v>
      </c>
      <c r="G29" s="381" t="s">
        <v>268</v>
      </c>
      <c r="H29" s="381" t="s">
        <v>268</v>
      </c>
      <c r="I29" s="28" t="s">
        <v>414</v>
      </c>
      <c r="J29" s="28">
        <v>0.0</v>
      </c>
      <c r="K29" s="28">
        <v>0.0</v>
      </c>
      <c r="L29" s="28">
        <v>0.0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  <c r="R29" s="28">
        <v>0.0</v>
      </c>
      <c r="S29" s="28">
        <v>0.0</v>
      </c>
      <c r="T29" s="28">
        <v>0.0</v>
      </c>
      <c r="U29" s="28">
        <v>0.0</v>
      </c>
      <c r="V29" s="28">
        <v>0.0</v>
      </c>
      <c r="W29" s="28">
        <v>0.0</v>
      </c>
      <c r="AJ29" s="28">
        <v>591.0</v>
      </c>
      <c r="AN29" s="28">
        <v>14.0</v>
      </c>
      <c r="AO29" s="28">
        <v>6.0</v>
      </c>
      <c r="AP29" s="28">
        <v>0.0</v>
      </c>
      <c r="AQ29" s="28">
        <v>0.0</v>
      </c>
      <c r="AR29" s="28">
        <v>0.0</v>
      </c>
      <c r="AS29" s="28">
        <v>10.0</v>
      </c>
      <c r="AT29" s="28">
        <v>0.0</v>
      </c>
      <c r="AU29" s="28">
        <v>0.0</v>
      </c>
      <c r="AV29" s="28">
        <v>0.0</v>
      </c>
      <c r="AW29" s="28">
        <v>0.0</v>
      </c>
      <c r="AX29" s="28">
        <v>0.0</v>
      </c>
      <c r="AY29" s="28">
        <v>0.0</v>
      </c>
      <c r="AZ29" s="28">
        <v>0.0</v>
      </c>
      <c r="BA29" s="28">
        <v>0.0</v>
      </c>
      <c r="BB29" s="28">
        <v>0.0</v>
      </c>
      <c r="BC29" s="28">
        <v>0.0</v>
      </c>
      <c r="BD29" s="28">
        <v>0.0</v>
      </c>
      <c r="BE29" s="28">
        <v>0.0</v>
      </c>
      <c r="BF29" s="28">
        <v>0.0</v>
      </c>
      <c r="BG29" s="28">
        <v>0.0</v>
      </c>
      <c r="BH29" s="28">
        <v>0.0</v>
      </c>
      <c r="BI29" s="28">
        <v>0.0</v>
      </c>
    </row>
    <row r="30">
      <c r="A30" s="381">
        <v>29.0</v>
      </c>
      <c r="B30" s="381" t="s">
        <v>321</v>
      </c>
      <c r="C30" s="382" t="s">
        <v>320</v>
      </c>
      <c r="D30" s="381">
        <v>215.0</v>
      </c>
      <c r="E30" s="381">
        <v>16.0</v>
      </c>
      <c r="F30" s="381">
        <v>577.0</v>
      </c>
      <c r="G30" s="381">
        <v>12.0</v>
      </c>
      <c r="H30" s="381" t="s">
        <v>268</v>
      </c>
      <c r="I30" s="28" t="s">
        <v>415</v>
      </c>
      <c r="J30" s="383">
        <v>13475.0</v>
      </c>
      <c r="K30" s="379"/>
      <c r="L30" s="383">
        <v>0.0</v>
      </c>
      <c r="M30" s="383">
        <v>0.0</v>
      </c>
      <c r="N30" s="383">
        <v>0.0</v>
      </c>
      <c r="O30" s="383">
        <v>0.0</v>
      </c>
      <c r="P30" s="383">
        <v>0.0</v>
      </c>
      <c r="Q30" s="383">
        <v>0.0</v>
      </c>
      <c r="R30" s="383">
        <v>0.0</v>
      </c>
      <c r="S30" s="383">
        <v>0.0</v>
      </c>
      <c r="T30" s="383">
        <v>0.0</v>
      </c>
      <c r="U30" s="383">
        <v>321.0</v>
      </c>
      <c r="V30" s="383">
        <v>379.0</v>
      </c>
      <c r="W30" s="28">
        <v>53256.528</v>
      </c>
      <c r="X30" s="28">
        <v>110.0</v>
      </c>
      <c r="Y30" s="28">
        <v>1130.0</v>
      </c>
      <c r="Z30" s="28">
        <v>0.0</v>
      </c>
      <c r="AA30" s="28">
        <v>0.0</v>
      </c>
      <c r="AB30" s="28">
        <v>724.0</v>
      </c>
      <c r="AC30" s="28">
        <v>139.0</v>
      </c>
      <c r="AD30" s="28">
        <v>0.0</v>
      </c>
      <c r="AF30" s="28">
        <v>0.0</v>
      </c>
      <c r="AG30" s="28">
        <v>0.0</v>
      </c>
      <c r="AH30" s="28">
        <v>0.0</v>
      </c>
      <c r="AI30" s="28">
        <v>840.0</v>
      </c>
      <c r="AJ30" s="28">
        <v>118419.84</v>
      </c>
      <c r="AK30" s="28">
        <v>375.0</v>
      </c>
      <c r="AL30" s="28">
        <v>1061.0</v>
      </c>
      <c r="AM30" s="28">
        <v>49.0</v>
      </c>
      <c r="AN30" s="28">
        <v>184.0</v>
      </c>
      <c r="AO30" s="28">
        <v>1685.0</v>
      </c>
      <c r="AP30" s="28">
        <v>0.0</v>
      </c>
      <c r="AQ30" s="28">
        <v>577.0</v>
      </c>
      <c r="AR30" s="28">
        <v>1326.0</v>
      </c>
      <c r="AS30" s="28">
        <v>989.0</v>
      </c>
      <c r="AT30" s="28">
        <v>0.0</v>
      </c>
      <c r="AU30" s="28">
        <v>0.0</v>
      </c>
      <c r="AV30" s="28">
        <v>162.0</v>
      </c>
      <c r="AW30" s="28">
        <v>32281.26</v>
      </c>
    </row>
    <row r="31">
      <c r="A31" s="282">
        <v>30.0</v>
      </c>
      <c r="B31" s="282" t="s">
        <v>323</v>
      </c>
      <c r="C31" s="387" t="s">
        <v>322</v>
      </c>
      <c r="D31" s="282">
        <v>265.0</v>
      </c>
      <c r="E31" s="282">
        <v>16.0</v>
      </c>
      <c r="F31" s="282">
        <v>700.0</v>
      </c>
      <c r="G31" s="282" t="s">
        <v>268</v>
      </c>
      <c r="H31" s="282" t="s">
        <v>268</v>
      </c>
      <c r="I31" s="28" t="s">
        <v>416</v>
      </c>
      <c r="J31" s="383">
        <v>0.0</v>
      </c>
      <c r="K31" s="379"/>
      <c r="L31" s="383">
        <v>0.0</v>
      </c>
      <c r="M31" s="383">
        <v>0.0</v>
      </c>
      <c r="N31" s="383">
        <v>0.0</v>
      </c>
      <c r="O31" s="383">
        <v>0.0</v>
      </c>
      <c r="P31" s="383">
        <v>0.0</v>
      </c>
      <c r="Q31" s="383">
        <v>0.0</v>
      </c>
      <c r="R31" s="383">
        <v>0.0</v>
      </c>
      <c r="S31" s="383">
        <v>0.0</v>
      </c>
      <c r="T31" s="383">
        <v>0.0</v>
      </c>
      <c r="U31" s="383">
        <v>0.0</v>
      </c>
      <c r="V31" s="383">
        <v>0.0</v>
      </c>
      <c r="W31" s="28">
        <v>41163.694</v>
      </c>
      <c r="X31" s="28">
        <v>830.0</v>
      </c>
      <c r="Y31" s="28">
        <v>0.0</v>
      </c>
      <c r="Z31" s="28">
        <v>0.0</v>
      </c>
      <c r="AA31" s="28">
        <v>0.0</v>
      </c>
      <c r="AB31" s="28">
        <v>761.0</v>
      </c>
      <c r="AC31" s="28">
        <v>183.0</v>
      </c>
      <c r="AD31" s="28">
        <v>0.0</v>
      </c>
      <c r="AE31" s="28">
        <v>0.0</v>
      </c>
      <c r="AF31" s="28">
        <v>0.0</v>
      </c>
      <c r="AG31" s="28">
        <v>0.0</v>
      </c>
      <c r="AH31" s="28">
        <v>203.0</v>
      </c>
      <c r="AI31" s="28">
        <v>142.0</v>
      </c>
      <c r="AJ31" s="28">
        <v>84029.84</v>
      </c>
      <c r="AK31" s="28">
        <v>551.0</v>
      </c>
      <c r="AL31" s="28">
        <v>553.0</v>
      </c>
      <c r="AM31" s="28">
        <v>0.0</v>
      </c>
      <c r="AN31" s="28">
        <v>0.0</v>
      </c>
      <c r="AO31" s="28">
        <v>668.0</v>
      </c>
      <c r="AP31" s="28">
        <v>1636.0</v>
      </c>
      <c r="AQ31" s="28">
        <v>79.0</v>
      </c>
      <c r="AR31" s="28">
        <v>0.0</v>
      </c>
      <c r="AS31" s="28">
        <v>0.0</v>
      </c>
      <c r="AT31" s="28">
        <v>0.0</v>
      </c>
      <c r="AU31" s="28">
        <v>227.0</v>
      </c>
      <c r="AV31" s="28">
        <v>658.0</v>
      </c>
      <c r="AW31" s="28">
        <v>72985.52</v>
      </c>
    </row>
    <row r="32">
      <c r="A32" s="280"/>
      <c r="B32" s="280"/>
      <c r="C32" s="280"/>
      <c r="D32" s="280"/>
      <c r="E32" s="280"/>
      <c r="F32" s="280"/>
      <c r="G32" s="280"/>
      <c r="H32" s="280"/>
      <c r="AK32" s="28">
        <v>38.0</v>
      </c>
      <c r="AM32" s="28">
        <v>163.0</v>
      </c>
      <c r="AP32" s="28">
        <v>77.0</v>
      </c>
      <c r="AR32" s="28">
        <v>110.0</v>
      </c>
      <c r="AS32" s="28">
        <v>38.0</v>
      </c>
      <c r="AV32" s="28">
        <v>0.0</v>
      </c>
    </row>
    <row r="33">
      <c r="A33" s="280"/>
      <c r="B33" s="280"/>
      <c r="C33" s="280"/>
      <c r="D33" s="280"/>
      <c r="E33" s="280"/>
      <c r="F33" s="280"/>
      <c r="G33" s="280"/>
      <c r="H33" s="280"/>
      <c r="AL33" s="28">
        <v>114.0</v>
      </c>
      <c r="AO33" s="28">
        <v>123.0</v>
      </c>
      <c r="AP33" s="28">
        <v>163.0</v>
      </c>
      <c r="AS33" s="28">
        <v>187.0</v>
      </c>
      <c r="AV33" s="28">
        <v>45.0</v>
      </c>
    </row>
    <row r="34">
      <c r="A34" s="280"/>
      <c r="B34" s="280"/>
      <c r="C34" s="280"/>
      <c r="D34" s="280"/>
      <c r="E34" s="280"/>
      <c r="F34" s="280"/>
      <c r="G34" s="280"/>
      <c r="H34" s="280"/>
      <c r="AN34" s="28">
        <v>61.0</v>
      </c>
      <c r="AO34" s="28">
        <v>104.0</v>
      </c>
      <c r="AT34" s="28">
        <v>124.0</v>
      </c>
      <c r="AU34" s="28">
        <v>89.0</v>
      </c>
    </row>
    <row r="35">
      <c r="A35" s="280"/>
      <c r="B35" s="280"/>
      <c r="C35" s="280"/>
      <c r="D35" s="280"/>
      <c r="E35" s="280"/>
      <c r="F35" s="280"/>
      <c r="G35" s="280"/>
      <c r="H35" s="280"/>
    </row>
    <row r="36">
      <c r="A36" s="280"/>
      <c r="B36" s="280"/>
      <c r="C36" s="280"/>
      <c r="D36" s="280"/>
      <c r="E36" s="280"/>
      <c r="F36" s="280"/>
      <c r="G36" s="280"/>
      <c r="H36" s="280"/>
    </row>
    <row r="37">
      <c r="A37" s="280"/>
      <c r="B37" s="280"/>
      <c r="C37" s="280"/>
      <c r="D37" s="280"/>
      <c r="E37" s="280"/>
      <c r="F37" s="280"/>
      <c r="G37" s="280"/>
      <c r="H37" s="280"/>
    </row>
    <row r="38">
      <c r="A38" s="280"/>
      <c r="B38" s="280"/>
      <c r="C38" s="280"/>
      <c r="D38" s="280"/>
      <c r="E38" s="280"/>
      <c r="F38" s="280"/>
      <c r="G38" s="280"/>
      <c r="H38" s="280"/>
    </row>
    <row r="39">
      <c r="A39" s="280"/>
      <c r="B39" s="280"/>
      <c r="C39" s="280"/>
      <c r="D39" s="280"/>
      <c r="E39" s="280"/>
      <c r="F39" s="280"/>
      <c r="G39" s="280"/>
      <c r="H39" s="280"/>
    </row>
    <row r="40">
      <c r="A40" s="280"/>
      <c r="B40" s="280"/>
      <c r="C40" s="280"/>
      <c r="D40" s="280"/>
      <c r="E40" s="280"/>
      <c r="F40" s="280"/>
      <c r="G40" s="280"/>
      <c r="H40" s="280"/>
    </row>
    <row r="41">
      <c r="A41" s="280"/>
      <c r="B41" s="280"/>
      <c r="C41" s="280"/>
      <c r="D41" s="280"/>
      <c r="E41" s="280"/>
      <c r="F41" s="280"/>
      <c r="G41" s="280"/>
      <c r="H41" s="280"/>
    </row>
    <row r="42">
      <c r="A42" s="280"/>
      <c r="B42" s="280"/>
      <c r="C42" s="280"/>
      <c r="D42" s="280"/>
      <c r="E42" s="280"/>
      <c r="F42" s="280"/>
      <c r="G42" s="280"/>
      <c r="H42" s="280"/>
    </row>
    <row r="43">
      <c r="A43" s="280"/>
      <c r="B43" s="280"/>
      <c r="C43" s="280"/>
      <c r="D43" s="280"/>
      <c r="E43" s="280"/>
      <c r="F43" s="280"/>
      <c r="G43" s="280"/>
      <c r="H43" s="280"/>
    </row>
    <row r="44">
      <c r="A44" s="280"/>
      <c r="B44" s="280"/>
      <c r="C44" s="280"/>
      <c r="D44" s="280"/>
      <c r="E44" s="280"/>
      <c r="F44" s="280"/>
      <c r="G44" s="280"/>
      <c r="H44" s="280"/>
    </row>
    <row r="45">
      <c r="A45" s="280"/>
      <c r="B45" s="280"/>
      <c r="C45" s="280"/>
      <c r="D45" s="280"/>
      <c r="E45" s="280"/>
      <c r="F45" s="280"/>
      <c r="G45" s="280"/>
      <c r="H45" s="280"/>
    </row>
    <row r="46">
      <c r="A46" s="280"/>
      <c r="B46" s="280"/>
      <c r="C46" s="280"/>
      <c r="D46" s="280"/>
      <c r="E46" s="280"/>
      <c r="F46" s="280"/>
      <c r="G46" s="280"/>
      <c r="H46" s="280"/>
    </row>
    <row r="47">
      <c r="A47" s="280"/>
      <c r="B47" s="280"/>
      <c r="C47" s="280"/>
      <c r="D47" s="280"/>
      <c r="E47" s="280"/>
      <c r="F47" s="280"/>
      <c r="G47" s="280"/>
      <c r="H47" s="280"/>
    </row>
    <row r="48">
      <c r="A48" s="280"/>
      <c r="B48" s="280"/>
      <c r="C48" s="280"/>
      <c r="D48" s="280"/>
      <c r="E48" s="280"/>
      <c r="F48" s="280"/>
      <c r="G48" s="280"/>
      <c r="H48" s="280"/>
    </row>
    <row r="49">
      <c r="A49" s="280"/>
      <c r="B49" s="280"/>
      <c r="C49" s="280"/>
      <c r="D49" s="280"/>
      <c r="E49" s="280"/>
      <c r="F49" s="280"/>
      <c r="G49" s="280"/>
      <c r="H49" s="280"/>
    </row>
    <row r="50">
      <c r="A50" s="280"/>
      <c r="B50" s="280"/>
      <c r="C50" s="280"/>
      <c r="D50" s="280"/>
      <c r="E50" s="280"/>
      <c r="F50" s="280"/>
      <c r="G50" s="280"/>
      <c r="H50" s="280"/>
    </row>
    <row r="51">
      <c r="A51" s="280"/>
      <c r="B51" s="280"/>
      <c r="C51" s="280"/>
      <c r="D51" s="280"/>
      <c r="E51" s="280"/>
      <c r="F51" s="280"/>
      <c r="G51" s="280"/>
      <c r="H51" s="280"/>
    </row>
    <row r="52">
      <c r="A52" s="280"/>
      <c r="B52" s="280"/>
      <c r="C52" s="280"/>
      <c r="D52" s="280"/>
      <c r="E52" s="280"/>
      <c r="F52" s="280"/>
      <c r="G52" s="280"/>
      <c r="H52" s="280"/>
    </row>
    <row r="53">
      <c r="A53" s="280"/>
      <c r="B53" s="280"/>
      <c r="C53" s="280"/>
      <c r="D53" s="280"/>
      <c r="E53" s="280"/>
      <c r="F53" s="280"/>
      <c r="G53" s="280"/>
      <c r="H53" s="280"/>
    </row>
    <row r="54">
      <c r="A54" s="280"/>
      <c r="B54" s="280"/>
      <c r="C54" s="280"/>
      <c r="D54" s="280"/>
      <c r="E54" s="280"/>
      <c r="F54" s="280"/>
      <c r="G54" s="280"/>
      <c r="H54" s="280"/>
    </row>
    <row r="55">
      <c r="A55" s="280"/>
      <c r="B55" s="280"/>
      <c r="C55" s="280"/>
      <c r="D55" s="280"/>
      <c r="E55" s="280"/>
      <c r="F55" s="280"/>
      <c r="G55" s="280"/>
      <c r="H55" s="280"/>
    </row>
    <row r="56">
      <c r="A56" s="280"/>
      <c r="B56" s="280"/>
      <c r="C56" s="280"/>
      <c r="D56" s="280"/>
      <c r="E56" s="280"/>
      <c r="F56" s="280"/>
      <c r="G56" s="280"/>
      <c r="H56" s="280"/>
    </row>
    <row r="57">
      <c r="A57" s="280"/>
      <c r="B57" s="280"/>
      <c r="C57" s="280"/>
      <c r="D57" s="280"/>
      <c r="E57" s="280"/>
      <c r="F57" s="280"/>
      <c r="G57" s="280"/>
      <c r="H57" s="280"/>
    </row>
    <row r="58">
      <c r="A58" s="280"/>
      <c r="B58" s="280"/>
      <c r="C58" s="280"/>
      <c r="D58" s="280"/>
      <c r="E58" s="280"/>
      <c r="F58" s="280"/>
      <c r="G58" s="280"/>
      <c r="H58" s="280"/>
    </row>
    <row r="59">
      <c r="A59" s="280"/>
      <c r="B59" s="280"/>
      <c r="C59" s="280"/>
      <c r="D59" s="280"/>
      <c r="E59" s="280"/>
      <c r="F59" s="280"/>
      <c r="G59" s="280"/>
      <c r="H59" s="280"/>
    </row>
    <row r="60">
      <c r="A60" s="280"/>
      <c r="B60" s="280"/>
      <c r="C60" s="280"/>
      <c r="D60" s="280"/>
      <c r="E60" s="280"/>
      <c r="F60" s="280"/>
      <c r="G60" s="280"/>
      <c r="H60" s="280"/>
    </row>
    <row r="61">
      <c r="A61" s="280"/>
      <c r="B61" s="280"/>
      <c r="C61" s="280"/>
      <c r="D61" s="280"/>
      <c r="E61" s="280"/>
      <c r="F61" s="280"/>
      <c r="G61" s="280"/>
      <c r="H61" s="280"/>
    </row>
    <row r="62">
      <c r="A62" s="280"/>
      <c r="B62" s="280"/>
      <c r="C62" s="280"/>
      <c r="D62" s="280"/>
      <c r="E62" s="280"/>
      <c r="F62" s="280"/>
      <c r="G62" s="280"/>
      <c r="H62" s="280"/>
    </row>
    <row r="63">
      <c r="A63" s="280"/>
      <c r="B63" s="280"/>
      <c r="C63" s="280"/>
      <c r="D63" s="280"/>
      <c r="E63" s="280"/>
      <c r="F63" s="280"/>
      <c r="G63" s="280"/>
      <c r="H63" s="280"/>
    </row>
    <row r="64">
      <c r="A64" s="280"/>
      <c r="B64" s="280"/>
      <c r="C64" s="280"/>
      <c r="D64" s="280"/>
      <c r="E64" s="280"/>
      <c r="F64" s="280"/>
      <c r="G64" s="280"/>
      <c r="H64" s="280"/>
    </row>
    <row r="65">
      <c r="A65" s="280"/>
      <c r="B65" s="280"/>
      <c r="C65" s="280"/>
      <c r="D65" s="280"/>
      <c r="E65" s="280"/>
      <c r="F65" s="280"/>
      <c r="G65" s="280"/>
      <c r="H65" s="280"/>
    </row>
    <row r="66">
      <c r="A66" s="280"/>
      <c r="B66" s="280"/>
      <c r="C66" s="280"/>
      <c r="D66" s="280"/>
      <c r="E66" s="280"/>
      <c r="F66" s="280"/>
      <c r="G66" s="280"/>
      <c r="H66" s="280"/>
    </row>
    <row r="67">
      <c r="A67" s="280"/>
      <c r="B67" s="280"/>
      <c r="C67" s="280"/>
      <c r="D67" s="280"/>
      <c r="E67" s="280"/>
      <c r="F67" s="280"/>
      <c r="G67" s="280"/>
      <c r="H67" s="280"/>
    </row>
    <row r="68">
      <c r="A68" s="280"/>
      <c r="B68" s="280"/>
      <c r="C68" s="280"/>
      <c r="D68" s="280"/>
      <c r="E68" s="280"/>
      <c r="F68" s="280"/>
      <c r="G68" s="280"/>
      <c r="H68" s="280"/>
    </row>
    <row r="69">
      <c r="A69" s="280"/>
      <c r="B69" s="280"/>
      <c r="C69" s="280"/>
      <c r="D69" s="280"/>
      <c r="E69" s="280"/>
      <c r="F69" s="280"/>
      <c r="G69" s="280"/>
      <c r="H69" s="280"/>
    </row>
    <row r="70">
      <c r="A70" s="280"/>
      <c r="B70" s="280"/>
      <c r="C70" s="280"/>
      <c r="D70" s="280"/>
      <c r="E70" s="280"/>
      <c r="F70" s="280"/>
      <c r="G70" s="280"/>
      <c r="H70" s="280"/>
    </row>
    <row r="71">
      <c r="A71" s="280"/>
      <c r="B71" s="280"/>
      <c r="C71" s="280"/>
      <c r="D71" s="280"/>
      <c r="E71" s="280"/>
      <c r="F71" s="280"/>
      <c r="G71" s="280"/>
      <c r="H71" s="280"/>
    </row>
    <row r="72">
      <c r="A72" s="280"/>
      <c r="B72" s="280"/>
      <c r="C72" s="280"/>
      <c r="D72" s="280"/>
      <c r="E72" s="280"/>
      <c r="F72" s="280"/>
      <c r="G72" s="280"/>
      <c r="H72" s="280"/>
    </row>
    <row r="73">
      <c r="A73" s="280"/>
      <c r="B73" s="280"/>
      <c r="C73" s="280"/>
      <c r="D73" s="280"/>
      <c r="E73" s="280"/>
      <c r="F73" s="280"/>
      <c r="G73" s="280"/>
      <c r="H73" s="280"/>
    </row>
    <row r="74">
      <c r="A74" s="280"/>
      <c r="B74" s="280"/>
      <c r="C74" s="280"/>
      <c r="D74" s="280"/>
      <c r="E74" s="280"/>
      <c r="F74" s="280"/>
      <c r="G74" s="280"/>
      <c r="H74" s="280"/>
    </row>
    <row r="75">
      <c r="A75" s="280"/>
      <c r="B75" s="280"/>
      <c r="C75" s="280"/>
      <c r="D75" s="280"/>
      <c r="E75" s="280"/>
      <c r="F75" s="280"/>
      <c r="G75" s="280"/>
      <c r="H75" s="280"/>
    </row>
    <row r="76">
      <c r="A76" s="280"/>
      <c r="B76" s="280"/>
      <c r="C76" s="280"/>
      <c r="D76" s="280"/>
      <c r="E76" s="280"/>
      <c r="F76" s="280"/>
      <c r="G76" s="280"/>
      <c r="H76" s="280"/>
    </row>
    <row r="77">
      <c r="A77" s="280"/>
      <c r="B77" s="280"/>
      <c r="C77" s="280"/>
      <c r="D77" s="280"/>
      <c r="E77" s="280"/>
      <c r="F77" s="280"/>
      <c r="G77" s="280"/>
      <c r="H77" s="280"/>
    </row>
    <row r="78">
      <c r="A78" s="280"/>
      <c r="B78" s="280"/>
      <c r="C78" s="280"/>
      <c r="D78" s="280"/>
      <c r="E78" s="280"/>
      <c r="F78" s="280"/>
      <c r="G78" s="280"/>
      <c r="H78" s="280"/>
    </row>
    <row r="79">
      <c r="A79" s="280"/>
      <c r="B79" s="280"/>
      <c r="C79" s="280"/>
      <c r="D79" s="280"/>
      <c r="E79" s="280"/>
      <c r="F79" s="280"/>
      <c r="G79" s="280"/>
      <c r="H79" s="280"/>
    </row>
    <row r="80">
      <c r="A80" s="280"/>
      <c r="B80" s="280"/>
      <c r="C80" s="280"/>
      <c r="D80" s="280"/>
      <c r="E80" s="280"/>
      <c r="F80" s="280"/>
      <c r="G80" s="280"/>
      <c r="H80" s="280"/>
    </row>
    <row r="81">
      <c r="A81" s="280"/>
      <c r="B81" s="280"/>
      <c r="C81" s="280"/>
      <c r="D81" s="280"/>
      <c r="E81" s="280"/>
      <c r="F81" s="280"/>
      <c r="G81" s="280"/>
      <c r="H81" s="280"/>
    </row>
    <row r="82">
      <c r="A82" s="280"/>
      <c r="B82" s="280"/>
      <c r="C82" s="280"/>
      <c r="D82" s="280"/>
      <c r="E82" s="280"/>
      <c r="F82" s="280"/>
      <c r="G82" s="280"/>
      <c r="H82" s="280"/>
    </row>
    <row r="83">
      <c r="A83" s="280"/>
      <c r="B83" s="280"/>
      <c r="C83" s="280"/>
      <c r="D83" s="280"/>
      <c r="E83" s="280"/>
      <c r="F83" s="280"/>
      <c r="G83" s="280"/>
      <c r="H83" s="280"/>
    </row>
    <row r="84">
      <c r="A84" s="280"/>
      <c r="B84" s="280"/>
      <c r="C84" s="280"/>
      <c r="D84" s="280"/>
      <c r="E84" s="280"/>
      <c r="F84" s="280"/>
      <c r="G84" s="280"/>
      <c r="H84" s="280"/>
    </row>
    <row r="85">
      <c r="A85" s="280"/>
      <c r="B85" s="280"/>
      <c r="C85" s="280"/>
      <c r="D85" s="280"/>
      <c r="E85" s="280"/>
      <c r="F85" s="280"/>
      <c r="G85" s="280"/>
      <c r="H85" s="280"/>
    </row>
    <row r="86">
      <c r="A86" s="280"/>
      <c r="B86" s="280"/>
      <c r="C86" s="280"/>
      <c r="D86" s="280"/>
      <c r="E86" s="280"/>
      <c r="F86" s="280"/>
      <c r="G86" s="280"/>
      <c r="H86" s="280"/>
    </row>
    <row r="87">
      <c r="A87" s="280"/>
      <c r="B87" s="280"/>
      <c r="C87" s="280"/>
      <c r="D87" s="280"/>
      <c r="E87" s="280"/>
      <c r="F87" s="280"/>
      <c r="G87" s="280"/>
      <c r="H87" s="280"/>
    </row>
    <row r="88">
      <c r="A88" s="280"/>
      <c r="B88" s="280"/>
      <c r="C88" s="280"/>
      <c r="D88" s="280"/>
      <c r="E88" s="280"/>
      <c r="F88" s="280"/>
      <c r="G88" s="280"/>
      <c r="H88" s="280"/>
    </row>
    <row r="89">
      <c r="A89" s="280"/>
      <c r="B89" s="280"/>
      <c r="C89" s="280"/>
      <c r="D89" s="280"/>
      <c r="E89" s="280"/>
      <c r="F89" s="280"/>
      <c r="G89" s="280"/>
      <c r="H89" s="280"/>
    </row>
    <row r="90">
      <c r="A90" s="280"/>
      <c r="B90" s="280"/>
      <c r="C90" s="280"/>
      <c r="D90" s="280"/>
      <c r="E90" s="280"/>
      <c r="F90" s="280"/>
      <c r="G90" s="280"/>
      <c r="H90" s="280"/>
    </row>
    <row r="91">
      <c r="A91" s="280"/>
      <c r="B91" s="280"/>
      <c r="C91" s="280"/>
      <c r="D91" s="280"/>
      <c r="E91" s="280"/>
      <c r="F91" s="280"/>
      <c r="G91" s="280"/>
      <c r="H91" s="280"/>
    </row>
    <row r="92">
      <c r="A92" s="280"/>
      <c r="B92" s="280"/>
      <c r="C92" s="280"/>
      <c r="D92" s="280"/>
      <c r="E92" s="280"/>
      <c r="F92" s="280"/>
      <c r="G92" s="280"/>
      <c r="H92" s="280"/>
    </row>
    <row r="93">
      <c r="A93" s="280"/>
      <c r="B93" s="280"/>
      <c r="C93" s="280"/>
      <c r="D93" s="280"/>
      <c r="E93" s="280"/>
      <c r="F93" s="280"/>
      <c r="G93" s="280"/>
      <c r="H93" s="280"/>
    </row>
    <row r="94">
      <c r="A94" s="280"/>
      <c r="B94" s="280"/>
      <c r="C94" s="280"/>
      <c r="D94" s="280"/>
      <c r="E94" s="280"/>
      <c r="F94" s="280"/>
      <c r="G94" s="280"/>
      <c r="H94" s="280"/>
    </row>
    <row r="95">
      <c r="A95" s="280"/>
      <c r="B95" s="280"/>
      <c r="C95" s="280"/>
      <c r="D95" s="280"/>
      <c r="E95" s="280"/>
      <c r="F95" s="280"/>
      <c r="G95" s="280"/>
      <c r="H95" s="280"/>
    </row>
    <row r="96">
      <c r="A96" s="280"/>
      <c r="B96" s="280"/>
      <c r="C96" s="280"/>
      <c r="D96" s="280"/>
      <c r="E96" s="280"/>
      <c r="F96" s="280"/>
      <c r="G96" s="280"/>
      <c r="H96" s="280"/>
    </row>
    <row r="97">
      <c r="A97" s="280"/>
      <c r="B97" s="280"/>
      <c r="C97" s="280"/>
      <c r="D97" s="280"/>
      <c r="E97" s="280"/>
      <c r="F97" s="280"/>
      <c r="G97" s="280"/>
      <c r="H97" s="280"/>
    </row>
    <row r="98">
      <c r="A98" s="280"/>
      <c r="B98" s="280"/>
      <c r="C98" s="280"/>
      <c r="D98" s="280"/>
      <c r="E98" s="280"/>
      <c r="F98" s="280"/>
      <c r="G98" s="280"/>
      <c r="H98" s="280"/>
    </row>
    <row r="99">
      <c r="A99" s="280"/>
      <c r="B99" s="280"/>
      <c r="C99" s="280"/>
      <c r="D99" s="280"/>
      <c r="E99" s="280"/>
      <c r="F99" s="280"/>
      <c r="G99" s="280"/>
      <c r="H99" s="280"/>
    </row>
    <row r="100">
      <c r="A100" s="280"/>
      <c r="B100" s="280"/>
      <c r="C100" s="280"/>
      <c r="D100" s="280"/>
      <c r="E100" s="280"/>
      <c r="F100" s="280"/>
      <c r="G100" s="280"/>
      <c r="H100" s="280"/>
    </row>
    <row r="101">
      <c r="A101" s="280"/>
      <c r="B101" s="280"/>
      <c r="C101" s="280"/>
      <c r="D101" s="280"/>
      <c r="E101" s="280"/>
      <c r="F101" s="280"/>
      <c r="G101" s="280"/>
      <c r="H101" s="280"/>
    </row>
    <row r="102">
      <c r="A102" s="280"/>
      <c r="B102" s="280"/>
      <c r="C102" s="280"/>
      <c r="D102" s="280"/>
      <c r="E102" s="280"/>
      <c r="F102" s="280"/>
      <c r="G102" s="280"/>
      <c r="H102" s="280"/>
    </row>
    <row r="103">
      <c r="A103" s="280"/>
      <c r="B103" s="280"/>
      <c r="C103" s="280"/>
      <c r="D103" s="280"/>
      <c r="E103" s="280"/>
      <c r="F103" s="280"/>
      <c r="G103" s="280"/>
      <c r="H103" s="280"/>
    </row>
    <row r="104">
      <c r="A104" s="280"/>
      <c r="B104" s="280"/>
      <c r="C104" s="280"/>
      <c r="D104" s="280"/>
      <c r="E104" s="280"/>
      <c r="F104" s="280"/>
      <c r="G104" s="280"/>
      <c r="H104" s="280"/>
    </row>
    <row r="105">
      <c r="A105" s="280"/>
      <c r="B105" s="280"/>
      <c r="C105" s="280"/>
      <c r="D105" s="280"/>
      <c r="E105" s="280"/>
      <c r="F105" s="280"/>
      <c r="G105" s="280"/>
      <c r="H105" s="280"/>
    </row>
    <row r="106">
      <c r="A106" s="280"/>
      <c r="B106" s="280"/>
      <c r="C106" s="280"/>
      <c r="D106" s="280"/>
      <c r="E106" s="280"/>
      <c r="F106" s="280"/>
      <c r="G106" s="280"/>
      <c r="H106" s="280"/>
    </row>
    <row r="107">
      <c r="A107" s="280"/>
      <c r="B107" s="280"/>
      <c r="C107" s="280"/>
      <c r="D107" s="280"/>
      <c r="E107" s="280"/>
      <c r="F107" s="280"/>
      <c r="G107" s="280"/>
      <c r="H107" s="280"/>
    </row>
    <row r="108">
      <c r="A108" s="280"/>
      <c r="B108" s="280"/>
      <c r="C108" s="280"/>
      <c r="D108" s="280"/>
      <c r="E108" s="280"/>
      <c r="F108" s="280"/>
      <c r="G108" s="280"/>
      <c r="H108" s="280"/>
    </row>
    <row r="109">
      <c r="A109" s="280"/>
      <c r="B109" s="280"/>
      <c r="C109" s="280"/>
      <c r="D109" s="280"/>
      <c r="E109" s="280"/>
      <c r="F109" s="280"/>
      <c r="G109" s="280"/>
      <c r="H109" s="280"/>
    </row>
    <row r="110">
      <c r="A110" s="280"/>
      <c r="B110" s="280"/>
      <c r="C110" s="280"/>
      <c r="D110" s="280"/>
      <c r="E110" s="280"/>
      <c r="F110" s="280"/>
      <c r="G110" s="280"/>
      <c r="H110" s="280"/>
    </row>
    <row r="111">
      <c r="A111" s="280"/>
      <c r="B111" s="280"/>
      <c r="C111" s="280"/>
      <c r="D111" s="280"/>
      <c r="E111" s="280"/>
      <c r="F111" s="280"/>
      <c r="G111" s="280"/>
      <c r="H111" s="280"/>
    </row>
    <row r="112">
      <c r="A112" s="280"/>
      <c r="B112" s="280"/>
      <c r="C112" s="280"/>
      <c r="D112" s="280"/>
      <c r="E112" s="280"/>
      <c r="F112" s="280"/>
      <c r="G112" s="280"/>
      <c r="H112" s="280"/>
    </row>
    <row r="113">
      <c r="A113" s="280"/>
      <c r="B113" s="280"/>
      <c r="C113" s="280"/>
      <c r="D113" s="280"/>
      <c r="E113" s="280"/>
      <c r="F113" s="280"/>
      <c r="G113" s="280"/>
      <c r="H113" s="280"/>
    </row>
    <row r="114">
      <c r="A114" s="280"/>
      <c r="B114" s="280"/>
      <c r="C114" s="280"/>
      <c r="D114" s="280"/>
      <c r="E114" s="280"/>
      <c r="F114" s="280"/>
      <c r="G114" s="280"/>
      <c r="H114" s="280"/>
    </row>
    <row r="115">
      <c r="A115" s="280"/>
      <c r="B115" s="280"/>
      <c r="C115" s="280"/>
      <c r="D115" s="280"/>
      <c r="E115" s="280"/>
      <c r="F115" s="280"/>
      <c r="G115" s="280"/>
      <c r="H115" s="280"/>
    </row>
    <row r="116">
      <c r="A116" s="280"/>
      <c r="B116" s="280"/>
      <c r="C116" s="280"/>
      <c r="D116" s="280"/>
      <c r="E116" s="280"/>
      <c r="F116" s="280"/>
      <c r="G116" s="280"/>
      <c r="H116" s="280"/>
    </row>
    <row r="117">
      <c r="A117" s="280"/>
      <c r="B117" s="280"/>
      <c r="C117" s="280"/>
      <c r="D117" s="280"/>
      <c r="E117" s="280"/>
      <c r="F117" s="280"/>
      <c r="G117" s="280"/>
      <c r="H117" s="280"/>
    </row>
    <row r="118">
      <c r="A118" s="280"/>
      <c r="B118" s="280"/>
      <c r="C118" s="280"/>
      <c r="D118" s="280"/>
      <c r="E118" s="280"/>
      <c r="F118" s="280"/>
      <c r="G118" s="280"/>
      <c r="H118" s="280"/>
    </row>
    <row r="119">
      <c r="A119" s="280"/>
      <c r="B119" s="280"/>
      <c r="C119" s="280"/>
      <c r="D119" s="280"/>
      <c r="E119" s="280"/>
      <c r="F119" s="280"/>
      <c r="G119" s="280"/>
      <c r="H119" s="280"/>
    </row>
    <row r="120">
      <c r="A120" s="280"/>
      <c r="B120" s="280"/>
      <c r="C120" s="280"/>
      <c r="D120" s="280"/>
      <c r="E120" s="280"/>
      <c r="F120" s="280"/>
      <c r="G120" s="280"/>
      <c r="H120" s="280"/>
    </row>
    <row r="121">
      <c r="A121" s="280"/>
      <c r="B121" s="280"/>
      <c r="C121" s="280"/>
      <c r="D121" s="280"/>
      <c r="E121" s="280"/>
      <c r="F121" s="280"/>
      <c r="G121" s="280"/>
      <c r="H121" s="280"/>
    </row>
    <row r="122">
      <c r="A122" s="280"/>
      <c r="B122" s="280"/>
      <c r="C122" s="280"/>
      <c r="D122" s="280"/>
      <c r="E122" s="280"/>
      <c r="F122" s="280"/>
      <c r="G122" s="280"/>
      <c r="H122" s="280"/>
    </row>
    <row r="123">
      <c r="A123" s="280"/>
      <c r="B123" s="280"/>
      <c r="C123" s="280"/>
      <c r="D123" s="280"/>
      <c r="E123" s="280"/>
      <c r="F123" s="280"/>
      <c r="G123" s="280"/>
      <c r="H123" s="280"/>
    </row>
    <row r="124">
      <c r="A124" s="280"/>
      <c r="B124" s="280"/>
      <c r="C124" s="280"/>
      <c r="D124" s="280"/>
      <c r="E124" s="280"/>
      <c r="F124" s="280"/>
      <c r="G124" s="280"/>
      <c r="H124" s="280"/>
    </row>
    <row r="125">
      <c r="A125" s="280"/>
      <c r="B125" s="280"/>
      <c r="C125" s="280"/>
      <c r="D125" s="280"/>
      <c r="E125" s="280"/>
      <c r="F125" s="280"/>
      <c r="G125" s="280"/>
      <c r="H125" s="280"/>
    </row>
    <row r="126">
      <c r="A126" s="280"/>
      <c r="B126" s="280"/>
      <c r="C126" s="280"/>
      <c r="D126" s="280"/>
      <c r="E126" s="280"/>
      <c r="F126" s="280"/>
      <c r="G126" s="280"/>
      <c r="H126" s="280"/>
    </row>
    <row r="127">
      <c r="A127" s="280"/>
      <c r="B127" s="280"/>
      <c r="C127" s="280"/>
      <c r="D127" s="280"/>
      <c r="E127" s="280"/>
      <c r="F127" s="280"/>
      <c r="G127" s="280"/>
      <c r="H127" s="280"/>
    </row>
    <row r="128">
      <c r="A128" s="280"/>
      <c r="B128" s="280"/>
      <c r="C128" s="280"/>
      <c r="D128" s="280"/>
      <c r="E128" s="280"/>
      <c r="F128" s="280"/>
      <c r="G128" s="280"/>
      <c r="H128" s="280"/>
    </row>
    <row r="129">
      <c r="A129" s="280"/>
      <c r="B129" s="280"/>
      <c r="C129" s="280"/>
      <c r="D129" s="280"/>
      <c r="E129" s="280"/>
      <c r="F129" s="280"/>
      <c r="G129" s="280"/>
      <c r="H129" s="280"/>
    </row>
    <row r="130">
      <c r="A130" s="280"/>
      <c r="B130" s="280"/>
      <c r="C130" s="280"/>
      <c r="D130" s="280"/>
      <c r="E130" s="280"/>
      <c r="F130" s="280"/>
      <c r="G130" s="280"/>
      <c r="H130" s="280"/>
    </row>
    <row r="131">
      <c r="A131" s="280"/>
      <c r="B131" s="280"/>
      <c r="C131" s="280"/>
      <c r="D131" s="280"/>
      <c r="E131" s="280"/>
      <c r="F131" s="280"/>
      <c r="G131" s="280"/>
      <c r="H131" s="280"/>
    </row>
    <row r="132">
      <c r="A132" s="280"/>
      <c r="B132" s="280"/>
      <c r="C132" s="280"/>
      <c r="D132" s="280"/>
      <c r="E132" s="280"/>
      <c r="F132" s="280"/>
      <c r="G132" s="280"/>
      <c r="H132" s="280"/>
    </row>
    <row r="133">
      <c r="A133" s="280"/>
      <c r="B133" s="280"/>
      <c r="C133" s="280"/>
      <c r="D133" s="280"/>
      <c r="E133" s="280"/>
      <c r="F133" s="280"/>
      <c r="G133" s="280"/>
      <c r="H133" s="280"/>
    </row>
    <row r="134">
      <c r="A134" s="280"/>
      <c r="B134" s="280"/>
      <c r="C134" s="280"/>
      <c r="D134" s="280"/>
      <c r="E134" s="280"/>
      <c r="F134" s="280"/>
      <c r="G134" s="280"/>
      <c r="H134" s="280"/>
    </row>
    <row r="135">
      <c r="A135" s="280"/>
      <c r="B135" s="280"/>
      <c r="C135" s="280"/>
      <c r="D135" s="280"/>
      <c r="E135" s="280"/>
      <c r="F135" s="280"/>
      <c r="G135" s="280"/>
      <c r="H135" s="280"/>
    </row>
    <row r="136">
      <c r="A136" s="280"/>
      <c r="B136" s="280"/>
      <c r="C136" s="280"/>
      <c r="D136" s="280"/>
      <c r="E136" s="280"/>
      <c r="F136" s="280"/>
      <c r="G136" s="280"/>
      <c r="H136" s="280"/>
    </row>
    <row r="137">
      <c r="A137" s="280"/>
      <c r="B137" s="280"/>
      <c r="C137" s="280"/>
      <c r="D137" s="280"/>
      <c r="E137" s="280"/>
      <c r="F137" s="280"/>
      <c r="G137" s="280"/>
      <c r="H137" s="280"/>
    </row>
    <row r="138">
      <c r="A138" s="280"/>
      <c r="B138" s="280"/>
      <c r="C138" s="280"/>
      <c r="D138" s="280"/>
      <c r="E138" s="280"/>
      <c r="F138" s="280"/>
      <c r="G138" s="280"/>
      <c r="H138" s="280"/>
    </row>
    <row r="139">
      <c r="A139" s="280"/>
      <c r="B139" s="280"/>
      <c r="C139" s="280"/>
      <c r="D139" s="280"/>
      <c r="E139" s="280"/>
      <c r="F139" s="280"/>
      <c r="G139" s="280"/>
      <c r="H139" s="280"/>
    </row>
    <row r="140">
      <c r="A140" s="280"/>
      <c r="B140" s="280"/>
      <c r="C140" s="280"/>
      <c r="D140" s="280"/>
      <c r="E140" s="280"/>
      <c r="F140" s="280"/>
      <c r="G140" s="280"/>
      <c r="H140" s="280"/>
    </row>
    <row r="141">
      <c r="A141" s="280"/>
      <c r="B141" s="280"/>
      <c r="C141" s="280"/>
      <c r="D141" s="280"/>
      <c r="E141" s="280"/>
      <c r="F141" s="280"/>
      <c r="G141" s="280"/>
      <c r="H141" s="280"/>
    </row>
    <row r="142">
      <c r="A142" s="280"/>
      <c r="B142" s="280"/>
      <c r="C142" s="280"/>
      <c r="D142" s="280"/>
      <c r="E142" s="280"/>
      <c r="F142" s="280"/>
      <c r="G142" s="280"/>
      <c r="H142" s="280"/>
    </row>
    <row r="143">
      <c r="A143" s="280"/>
      <c r="B143" s="280"/>
      <c r="C143" s="280"/>
      <c r="D143" s="280"/>
      <c r="E143" s="280"/>
      <c r="F143" s="280"/>
      <c r="G143" s="280"/>
      <c r="H143" s="280"/>
    </row>
    <row r="144">
      <c r="A144" s="280"/>
      <c r="B144" s="280"/>
      <c r="C144" s="280"/>
      <c r="D144" s="280"/>
      <c r="E144" s="280"/>
      <c r="F144" s="280"/>
      <c r="G144" s="280"/>
      <c r="H144" s="280"/>
    </row>
    <row r="145">
      <c r="A145" s="280"/>
      <c r="B145" s="280"/>
      <c r="C145" s="280"/>
      <c r="D145" s="280"/>
      <c r="E145" s="280"/>
      <c r="F145" s="280"/>
      <c r="G145" s="280"/>
      <c r="H145" s="280"/>
    </row>
    <row r="146">
      <c r="A146" s="280"/>
      <c r="B146" s="280"/>
      <c r="C146" s="280"/>
      <c r="D146" s="280"/>
      <c r="E146" s="280"/>
      <c r="F146" s="280"/>
      <c r="G146" s="280"/>
      <c r="H146" s="280"/>
    </row>
    <row r="147">
      <c r="A147" s="280"/>
      <c r="B147" s="280"/>
      <c r="C147" s="280"/>
      <c r="D147" s="280"/>
      <c r="E147" s="280"/>
      <c r="F147" s="280"/>
      <c r="G147" s="280"/>
      <c r="H147" s="280"/>
    </row>
    <row r="148">
      <c r="A148" s="280"/>
      <c r="B148" s="280"/>
      <c r="C148" s="280"/>
      <c r="D148" s="280"/>
      <c r="E148" s="280"/>
      <c r="F148" s="280"/>
      <c r="G148" s="280"/>
      <c r="H148" s="280"/>
    </row>
    <row r="149">
      <c r="A149" s="280"/>
      <c r="B149" s="280"/>
      <c r="C149" s="280"/>
      <c r="D149" s="280"/>
      <c r="E149" s="280"/>
      <c r="F149" s="280"/>
      <c r="G149" s="280"/>
      <c r="H149" s="280"/>
    </row>
    <row r="150">
      <c r="A150" s="280"/>
      <c r="B150" s="280"/>
      <c r="C150" s="280"/>
      <c r="D150" s="280"/>
      <c r="E150" s="280"/>
      <c r="F150" s="280"/>
      <c r="G150" s="280"/>
      <c r="H150" s="280"/>
    </row>
    <row r="151">
      <c r="A151" s="280"/>
      <c r="B151" s="280"/>
      <c r="C151" s="280"/>
      <c r="D151" s="280"/>
      <c r="E151" s="280"/>
      <c r="F151" s="280"/>
      <c r="G151" s="280"/>
      <c r="H151" s="280"/>
    </row>
    <row r="152">
      <c r="A152" s="280"/>
      <c r="B152" s="280"/>
      <c r="C152" s="280"/>
      <c r="D152" s="280"/>
      <c r="E152" s="280"/>
      <c r="F152" s="280"/>
      <c r="G152" s="280"/>
      <c r="H152" s="280"/>
    </row>
    <row r="153">
      <c r="A153" s="280"/>
      <c r="B153" s="280"/>
      <c r="C153" s="280"/>
      <c r="D153" s="280"/>
      <c r="E153" s="280"/>
      <c r="F153" s="280"/>
      <c r="G153" s="280"/>
      <c r="H153" s="280"/>
    </row>
    <row r="154">
      <c r="A154" s="280"/>
      <c r="B154" s="280"/>
      <c r="C154" s="280"/>
      <c r="D154" s="280"/>
      <c r="E154" s="280"/>
      <c r="F154" s="280"/>
      <c r="G154" s="280"/>
      <c r="H154" s="280"/>
    </row>
    <row r="155">
      <c r="A155" s="280"/>
      <c r="B155" s="280"/>
      <c r="C155" s="280"/>
      <c r="D155" s="280"/>
      <c r="E155" s="280"/>
      <c r="F155" s="280"/>
      <c r="G155" s="280"/>
      <c r="H155" s="280"/>
    </row>
    <row r="156">
      <c r="A156" s="280"/>
      <c r="B156" s="280"/>
      <c r="C156" s="280"/>
      <c r="D156" s="280"/>
      <c r="E156" s="280"/>
      <c r="F156" s="280"/>
      <c r="G156" s="280"/>
      <c r="H156" s="280"/>
    </row>
    <row r="157">
      <c r="A157" s="280"/>
      <c r="B157" s="280"/>
      <c r="C157" s="280"/>
      <c r="D157" s="280"/>
      <c r="E157" s="280"/>
      <c r="F157" s="280"/>
      <c r="G157" s="280"/>
      <c r="H157" s="280"/>
    </row>
    <row r="158">
      <c r="A158" s="280"/>
      <c r="B158" s="280"/>
      <c r="C158" s="280"/>
      <c r="D158" s="280"/>
      <c r="E158" s="280"/>
      <c r="F158" s="280"/>
      <c r="G158" s="280"/>
      <c r="H158" s="280"/>
    </row>
    <row r="159">
      <c r="A159" s="280"/>
      <c r="B159" s="280"/>
      <c r="C159" s="280"/>
      <c r="D159" s="280"/>
      <c r="E159" s="280"/>
      <c r="F159" s="280"/>
      <c r="G159" s="280"/>
      <c r="H159" s="280"/>
    </row>
    <row r="160">
      <c r="A160" s="280"/>
      <c r="B160" s="280"/>
      <c r="C160" s="280"/>
      <c r="D160" s="280"/>
      <c r="E160" s="280"/>
      <c r="F160" s="280"/>
      <c r="G160" s="280"/>
      <c r="H160" s="280"/>
    </row>
    <row r="161">
      <c r="A161" s="280"/>
      <c r="B161" s="280"/>
      <c r="C161" s="280"/>
      <c r="D161" s="280"/>
      <c r="E161" s="280"/>
      <c r="F161" s="280"/>
      <c r="G161" s="280"/>
      <c r="H161" s="280"/>
    </row>
    <row r="162">
      <c r="A162" s="280"/>
      <c r="B162" s="280"/>
      <c r="C162" s="280"/>
      <c r="D162" s="280"/>
      <c r="E162" s="280"/>
      <c r="F162" s="280"/>
      <c r="G162" s="280"/>
      <c r="H162" s="280"/>
    </row>
    <row r="163">
      <c r="A163" s="280"/>
      <c r="B163" s="280"/>
      <c r="C163" s="280"/>
      <c r="D163" s="280"/>
      <c r="E163" s="280"/>
      <c r="F163" s="280"/>
      <c r="G163" s="280"/>
      <c r="H163" s="280"/>
    </row>
    <row r="164">
      <c r="A164" s="280"/>
      <c r="B164" s="280"/>
      <c r="C164" s="280"/>
      <c r="D164" s="280"/>
      <c r="E164" s="280"/>
      <c r="F164" s="280"/>
      <c r="G164" s="280"/>
      <c r="H164" s="280"/>
    </row>
    <row r="165">
      <c r="A165" s="280"/>
      <c r="B165" s="280"/>
      <c r="C165" s="280"/>
      <c r="D165" s="280"/>
      <c r="E165" s="280"/>
      <c r="F165" s="280"/>
      <c r="G165" s="280"/>
      <c r="H165" s="280"/>
    </row>
    <row r="166">
      <c r="A166" s="280"/>
      <c r="B166" s="280"/>
      <c r="C166" s="280"/>
      <c r="D166" s="280"/>
      <c r="E166" s="280"/>
      <c r="F166" s="280"/>
      <c r="G166" s="280"/>
      <c r="H166" s="280"/>
    </row>
    <row r="167">
      <c r="A167" s="280"/>
      <c r="B167" s="280"/>
      <c r="C167" s="280"/>
      <c r="D167" s="280"/>
      <c r="E167" s="280"/>
      <c r="F167" s="280"/>
      <c r="G167" s="280"/>
      <c r="H167" s="280"/>
    </row>
    <row r="168">
      <c r="A168" s="280"/>
      <c r="B168" s="280"/>
      <c r="C168" s="280"/>
      <c r="D168" s="280"/>
      <c r="E168" s="280"/>
      <c r="F168" s="280"/>
      <c r="G168" s="280"/>
      <c r="H168" s="280"/>
    </row>
    <row r="169">
      <c r="A169" s="280"/>
      <c r="B169" s="280"/>
      <c r="C169" s="280"/>
      <c r="D169" s="280"/>
      <c r="E169" s="280"/>
      <c r="F169" s="280"/>
      <c r="G169" s="280"/>
      <c r="H169" s="280"/>
    </row>
    <row r="170">
      <c r="A170" s="280"/>
      <c r="B170" s="280"/>
      <c r="C170" s="280"/>
      <c r="D170" s="280"/>
      <c r="E170" s="280"/>
      <c r="F170" s="280"/>
      <c r="G170" s="280"/>
      <c r="H170" s="280"/>
    </row>
    <row r="171">
      <c r="A171" s="280"/>
      <c r="B171" s="280"/>
      <c r="C171" s="280"/>
      <c r="D171" s="280"/>
      <c r="E171" s="280"/>
      <c r="F171" s="280"/>
      <c r="G171" s="280"/>
      <c r="H171" s="280"/>
    </row>
    <row r="172">
      <c r="A172" s="280"/>
      <c r="B172" s="280"/>
      <c r="C172" s="280"/>
      <c r="D172" s="280"/>
      <c r="E172" s="280"/>
      <c r="F172" s="280"/>
      <c r="G172" s="280"/>
      <c r="H172" s="280"/>
    </row>
    <row r="173">
      <c r="A173" s="280"/>
      <c r="B173" s="280"/>
      <c r="C173" s="280"/>
      <c r="D173" s="280"/>
      <c r="E173" s="280"/>
      <c r="F173" s="280"/>
      <c r="G173" s="280"/>
      <c r="H173" s="280"/>
    </row>
    <row r="174">
      <c r="A174" s="280"/>
      <c r="B174" s="280"/>
      <c r="C174" s="280"/>
      <c r="D174" s="280"/>
      <c r="E174" s="280"/>
      <c r="F174" s="280"/>
      <c r="G174" s="280"/>
      <c r="H174" s="280"/>
    </row>
    <row r="175">
      <c r="A175" s="280"/>
      <c r="B175" s="280"/>
      <c r="C175" s="280"/>
      <c r="D175" s="280"/>
      <c r="E175" s="280"/>
      <c r="F175" s="280"/>
      <c r="G175" s="280"/>
      <c r="H175" s="280"/>
    </row>
    <row r="176">
      <c r="A176" s="280"/>
      <c r="B176" s="280"/>
      <c r="C176" s="280"/>
      <c r="D176" s="280"/>
      <c r="E176" s="280"/>
      <c r="F176" s="280"/>
      <c r="G176" s="280"/>
      <c r="H176" s="280"/>
    </row>
    <row r="177">
      <c r="A177" s="280"/>
      <c r="B177" s="280"/>
      <c r="C177" s="280"/>
      <c r="D177" s="280"/>
      <c r="E177" s="280"/>
      <c r="F177" s="280"/>
      <c r="G177" s="280"/>
      <c r="H177" s="280"/>
    </row>
    <row r="178">
      <c r="A178" s="280"/>
      <c r="B178" s="280"/>
      <c r="C178" s="280"/>
      <c r="D178" s="280"/>
      <c r="E178" s="280"/>
      <c r="F178" s="280"/>
      <c r="G178" s="280"/>
      <c r="H178" s="280"/>
    </row>
    <row r="179">
      <c r="A179" s="280"/>
      <c r="B179" s="280"/>
      <c r="C179" s="280"/>
      <c r="D179" s="280"/>
      <c r="E179" s="280"/>
      <c r="F179" s="280"/>
      <c r="G179" s="280"/>
      <c r="H179" s="280"/>
    </row>
    <row r="180">
      <c r="A180" s="280"/>
      <c r="B180" s="280"/>
      <c r="C180" s="280"/>
      <c r="D180" s="280"/>
      <c r="E180" s="280"/>
      <c r="F180" s="280"/>
      <c r="G180" s="280"/>
      <c r="H180" s="280"/>
    </row>
    <row r="181">
      <c r="A181" s="280"/>
      <c r="B181" s="280"/>
      <c r="C181" s="280"/>
      <c r="D181" s="280"/>
      <c r="E181" s="280"/>
      <c r="F181" s="280"/>
      <c r="G181" s="280"/>
      <c r="H181" s="280"/>
    </row>
    <row r="182">
      <c r="A182" s="280"/>
      <c r="B182" s="280"/>
      <c r="C182" s="280"/>
      <c r="D182" s="280"/>
      <c r="E182" s="280"/>
      <c r="F182" s="280"/>
      <c r="G182" s="280"/>
      <c r="H182" s="280"/>
    </row>
    <row r="183">
      <c r="A183" s="280"/>
      <c r="B183" s="280"/>
      <c r="C183" s="280"/>
      <c r="D183" s="280"/>
      <c r="E183" s="280"/>
      <c r="F183" s="280"/>
      <c r="G183" s="280"/>
      <c r="H183" s="280"/>
    </row>
    <row r="184">
      <c r="A184" s="280"/>
      <c r="B184" s="280"/>
      <c r="C184" s="280"/>
      <c r="D184" s="280"/>
      <c r="E184" s="280"/>
      <c r="F184" s="280"/>
      <c r="G184" s="280"/>
      <c r="H184" s="280"/>
    </row>
    <row r="185">
      <c r="A185" s="280"/>
      <c r="B185" s="280"/>
      <c r="C185" s="280"/>
      <c r="D185" s="280"/>
      <c r="E185" s="280"/>
      <c r="F185" s="280"/>
      <c r="G185" s="280"/>
      <c r="H185" s="280"/>
    </row>
    <row r="186">
      <c r="A186" s="280"/>
      <c r="B186" s="280"/>
      <c r="C186" s="280"/>
      <c r="D186" s="280"/>
      <c r="E186" s="280"/>
      <c r="F186" s="280"/>
      <c r="G186" s="280"/>
      <c r="H186" s="280"/>
    </row>
    <row r="187">
      <c r="A187" s="280"/>
      <c r="B187" s="280"/>
      <c r="C187" s="280"/>
      <c r="D187" s="280"/>
      <c r="E187" s="280"/>
      <c r="F187" s="280"/>
      <c r="G187" s="280"/>
      <c r="H187" s="280"/>
    </row>
    <row r="188">
      <c r="A188" s="280"/>
      <c r="B188" s="280"/>
      <c r="C188" s="280"/>
      <c r="D188" s="280"/>
      <c r="E188" s="280"/>
      <c r="F188" s="280"/>
      <c r="G188" s="280"/>
      <c r="H188" s="280"/>
    </row>
    <row r="189">
      <c r="A189" s="280"/>
      <c r="B189" s="280"/>
      <c r="C189" s="280"/>
      <c r="D189" s="280"/>
      <c r="E189" s="280"/>
      <c r="F189" s="280"/>
      <c r="G189" s="280"/>
      <c r="H189" s="280"/>
    </row>
    <row r="190">
      <c r="A190" s="280"/>
      <c r="B190" s="280"/>
      <c r="C190" s="280"/>
      <c r="D190" s="280"/>
      <c r="E190" s="280"/>
      <c r="F190" s="280"/>
      <c r="G190" s="280"/>
      <c r="H190" s="280"/>
    </row>
    <row r="191">
      <c r="A191" s="280"/>
      <c r="B191" s="280"/>
      <c r="C191" s="280"/>
      <c r="D191" s="280"/>
      <c r="E191" s="280"/>
      <c r="F191" s="280"/>
      <c r="G191" s="280"/>
      <c r="H191" s="280"/>
    </row>
    <row r="192">
      <c r="A192" s="280"/>
      <c r="B192" s="280"/>
      <c r="C192" s="280"/>
      <c r="D192" s="280"/>
      <c r="E192" s="280"/>
      <c r="F192" s="280"/>
      <c r="G192" s="280"/>
      <c r="H192" s="280"/>
    </row>
    <row r="193">
      <c r="A193" s="280"/>
      <c r="B193" s="280"/>
      <c r="C193" s="280"/>
      <c r="D193" s="280"/>
      <c r="E193" s="280"/>
      <c r="F193" s="280"/>
      <c r="G193" s="280"/>
      <c r="H193" s="280"/>
    </row>
    <row r="194">
      <c r="A194" s="280"/>
      <c r="B194" s="280"/>
      <c r="C194" s="280"/>
      <c r="D194" s="280"/>
      <c r="E194" s="280"/>
      <c r="F194" s="280"/>
      <c r="G194" s="280"/>
      <c r="H194" s="280"/>
    </row>
    <row r="195">
      <c r="A195" s="280"/>
      <c r="B195" s="280"/>
      <c r="C195" s="280"/>
      <c r="D195" s="280"/>
      <c r="E195" s="280"/>
      <c r="F195" s="280"/>
      <c r="G195" s="280"/>
      <c r="H195" s="280"/>
    </row>
    <row r="196">
      <c r="A196" s="280"/>
      <c r="B196" s="280"/>
      <c r="C196" s="280"/>
      <c r="D196" s="280"/>
      <c r="E196" s="280"/>
      <c r="F196" s="280"/>
      <c r="G196" s="280"/>
      <c r="H196" s="280"/>
    </row>
    <row r="197">
      <c r="A197" s="280"/>
      <c r="B197" s="280"/>
      <c r="C197" s="280"/>
      <c r="D197" s="280"/>
      <c r="E197" s="280"/>
      <c r="F197" s="280"/>
      <c r="G197" s="280"/>
      <c r="H197" s="280"/>
    </row>
    <row r="198">
      <c r="A198" s="280"/>
      <c r="B198" s="280"/>
      <c r="C198" s="280"/>
      <c r="D198" s="280"/>
      <c r="E198" s="280"/>
      <c r="F198" s="280"/>
      <c r="G198" s="280"/>
      <c r="H198" s="280"/>
    </row>
    <row r="199">
      <c r="A199" s="280"/>
      <c r="B199" s="280"/>
      <c r="C199" s="280"/>
      <c r="D199" s="280"/>
      <c r="E199" s="280"/>
      <c r="F199" s="280"/>
      <c r="G199" s="280"/>
      <c r="H199" s="280"/>
    </row>
    <row r="200">
      <c r="A200" s="280"/>
      <c r="B200" s="280"/>
      <c r="C200" s="280"/>
      <c r="D200" s="280"/>
      <c r="E200" s="280"/>
      <c r="F200" s="280"/>
      <c r="G200" s="280"/>
      <c r="H200" s="280"/>
    </row>
    <row r="201">
      <c r="A201" s="280"/>
      <c r="B201" s="280"/>
      <c r="C201" s="280"/>
      <c r="D201" s="280"/>
      <c r="E201" s="280"/>
      <c r="F201" s="280"/>
      <c r="G201" s="280"/>
      <c r="H201" s="280"/>
    </row>
    <row r="202">
      <c r="A202" s="280"/>
      <c r="B202" s="280"/>
      <c r="C202" s="280"/>
      <c r="D202" s="280"/>
      <c r="E202" s="280"/>
      <c r="F202" s="280"/>
      <c r="G202" s="280"/>
      <c r="H202" s="280"/>
    </row>
    <row r="203">
      <c r="A203" s="280"/>
      <c r="B203" s="280"/>
      <c r="C203" s="280"/>
      <c r="D203" s="280"/>
      <c r="E203" s="280"/>
      <c r="F203" s="280"/>
      <c r="G203" s="280"/>
      <c r="H203" s="280"/>
    </row>
    <row r="204">
      <c r="A204" s="280"/>
      <c r="B204" s="280"/>
      <c r="C204" s="280"/>
      <c r="D204" s="280"/>
      <c r="E204" s="280"/>
      <c r="F204" s="280"/>
      <c r="G204" s="280"/>
      <c r="H204" s="280"/>
    </row>
    <row r="205">
      <c r="A205" s="280"/>
      <c r="B205" s="280"/>
      <c r="C205" s="280"/>
      <c r="D205" s="280"/>
      <c r="E205" s="280"/>
      <c r="F205" s="280"/>
      <c r="G205" s="280"/>
      <c r="H205" s="280"/>
    </row>
    <row r="206">
      <c r="A206" s="280"/>
      <c r="B206" s="280"/>
      <c r="C206" s="280"/>
      <c r="D206" s="280"/>
      <c r="E206" s="280"/>
      <c r="F206" s="280"/>
      <c r="G206" s="280"/>
      <c r="H206" s="280"/>
    </row>
    <row r="207">
      <c r="A207" s="280"/>
      <c r="B207" s="280"/>
      <c r="C207" s="280"/>
      <c r="D207" s="280"/>
      <c r="E207" s="280"/>
      <c r="F207" s="280"/>
      <c r="G207" s="280"/>
      <c r="H207" s="280"/>
    </row>
    <row r="208">
      <c r="A208" s="280"/>
      <c r="B208" s="280"/>
      <c r="C208" s="280"/>
      <c r="D208" s="280"/>
      <c r="E208" s="280"/>
      <c r="F208" s="280"/>
      <c r="G208" s="280"/>
      <c r="H208" s="280"/>
    </row>
    <row r="209">
      <c r="A209" s="280"/>
      <c r="B209" s="280"/>
      <c r="C209" s="280"/>
      <c r="D209" s="280"/>
      <c r="E209" s="280"/>
      <c r="F209" s="280"/>
      <c r="G209" s="280"/>
      <c r="H209" s="280"/>
    </row>
    <row r="210">
      <c r="A210" s="280"/>
      <c r="B210" s="280"/>
      <c r="C210" s="280"/>
      <c r="D210" s="280"/>
      <c r="E210" s="280"/>
      <c r="F210" s="280"/>
      <c r="G210" s="280"/>
      <c r="H210" s="280"/>
    </row>
    <row r="211">
      <c r="A211" s="280"/>
      <c r="B211" s="280"/>
      <c r="C211" s="280"/>
      <c r="D211" s="280"/>
      <c r="E211" s="280"/>
      <c r="F211" s="280"/>
      <c r="G211" s="280"/>
      <c r="H211" s="280"/>
    </row>
    <row r="212">
      <c r="A212" s="280"/>
      <c r="B212" s="280"/>
      <c r="C212" s="280"/>
      <c r="D212" s="280"/>
      <c r="E212" s="280"/>
      <c r="F212" s="280"/>
      <c r="G212" s="280"/>
      <c r="H212" s="280"/>
    </row>
    <row r="213">
      <c r="A213" s="280"/>
      <c r="B213" s="280"/>
      <c r="C213" s="280"/>
      <c r="D213" s="280"/>
      <c r="E213" s="280"/>
      <c r="F213" s="280"/>
      <c r="G213" s="280"/>
      <c r="H213" s="280"/>
    </row>
    <row r="214">
      <c r="A214" s="280"/>
      <c r="B214" s="280"/>
      <c r="C214" s="280"/>
      <c r="D214" s="280"/>
      <c r="E214" s="280"/>
      <c r="F214" s="280"/>
      <c r="G214" s="280"/>
      <c r="H214" s="280"/>
    </row>
    <row r="215">
      <c r="A215" s="280"/>
      <c r="B215" s="280"/>
      <c r="C215" s="280"/>
      <c r="D215" s="280"/>
      <c r="E215" s="280"/>
      <c r="F215" s="280"/>
      <c r="G215" s="280"/>
      <c r="H215" s="280"/>
    </row>
    <row r="216">
      <c r="A216" s="280"/>
      <c r="B216" s="280"/>
      <c r="C216" s="280"/>
      <c r="D216" s="280"/>
      <c r="E216" s="280"/>
      <c r="F216" s="280"/>
      <c r="G216" s="280"/>
      <c r="H216" s="280"/>
    </row>
    <row r="217">
      <c r="A217" s="280"/>
      <c r="B217" s="280"/>
      <c r="C217" s="280"/>
      <c r="D217" s="280"/>
      <c r="E217" s="280"/>
      <c r="F217" s="280"/>
      <c r="G217" s="280"/>
      <c r="H217" s="280"/>
    </row>
    <row r="218">
      <c r="A218" s="280"/>
      <c r="B218" s="280"/>
      <c r="C218" s="280"/>
      <c r="D218" s="280"/>
      <c r="E218" s="280"/>
      <c r="F218" s="280"/>
      <c r="G218" s="280"/>
      <c r="H218" s="280"/>
    </row>
    <row r="219">
      <c r="A219" s="280"/>
      <c r="B219" s="280"/>
      <c r="C219" s="280"/>
      <c r="D219" s="280"/>
      <c r="E219" s="280"/>
      <c r="F219" s="280"/>
      <c r="G219" s="280"/>
      <c r="H219" s="280"/>
    </row>
    <row r="220">
      <c r="A220" s="280"/>
      <c r="B220" s="280"/>
      <c r="C220" s="280"/>
      <c r="D220" s="280"/>
      <c r="E220" s="280"/>
      <c r="F220" s="280"/>
      <c r="G220" s="280"/>
      <c r="H220" s="280"/>
    </row>
    <row r="221">
      <c r="A221" s="280"/>
      <c r="B221" s="280"/>
      <c r="C221" s="280"/>
      <c r="D221" s="280"/>
      <c r="E221" s="280"/>
      <c r="F221" s="280"/>
      <c r="G221" s="280"/>
      <c r="H221" s="280"/>
    </row>
    <row r="222">
      <c r="A222" s="280"/>
      <c r="B222" s="280"/>
      <c r="C222" s="280"/>
      <c r="D222" s="280"/>
      <c r="E222" s="280"/>
      <c r="F222" s="280"/>
      <c r="G222" s="280"/>
      <c r="H222" s="280"/>
    </row>
    <row r="223">
      <c r="A223" s="280"/>
      <c r="B223" s="280"/>
      <c r="C223" s="280"/>
      <c r="D223" s="280"/>
      <c r="E223" s="280"/>
      <c r="F223" s="280"/>
      <c r="G223" s="280"/>
      <c r="H223" s="280"/>
    </row>
    <row r="224">
      <c r="A224" s="280"/>
      <c r="B224" s="280"/>
      <c r="C224" s="280"/>
      <c r="D224" s="280"/>
      <c r="E224" s="280"/>
      <c r="F224" s="280"/>
      <c r="G224" s="280"/>
      <c r="H224" s="280"/>
    </row>
    <row r="225">
      <c r="A225" s="280"/>
      <c r="B225" s="280"/>
      <c r="C225" s="280"/>
      <c r="D225" s="280"/>
      <c r="E225" s="280"/>
      <c r="F225" s="280"/>
      <c r="G225" s="280"/>
      <c r="H225" s="280"/>
    </row>
    <row r="226">
      <c r="A226" s="280"/>
      <c r="B226" s="280"/>
      <c r="C226" s="280"/>
      <c r="D226" s="280"/>
      <c r="E226" s="280"/>
      <c r="F226" s="280"/>
      <c r="G226" s="280"/>
      <c r="H226" s="280"/>
    </row>
    <row r="227">
      <c r="A227" s="280"/>
      <c r="B227" s="280"/>
      <c r="C227" s="280"/>
      <c r="D227" s="280"/>
      <c r="E227" s="280"/>
      <c r="F227" s="280"/>
      <c r="G227" s="280"/>
      <c r="H227" s="280"/>
    </row>
    <row r="228">
      <c r="A228" s="280"/>
      <c r="B228" s="280"/>
      <c r="C228" s="280"/>
      <c r="D228" s="280"/>
      <c r="E228" s="280"/>
      <c r="F228" s="280"/>
      <c r="G228" s="280"/>
      <c r="H228" s="280"/>
    </row>
    <row r="229">
      <c r="A229" s="280"/>
      <c r="B229" s="280"/>
      <c r="C229" s="280"/>
      <c r="D229" s="280"/>
      <c r="E229" s="280"/>
      <c r="F229" s="280"/>
      <c r="G229" s="280"/>
      <c r="H229" s="280"/>
    </row>
    <row r="230">
      <c r="A230" s="280"/>
      <c r="B230" s="280"/>
      <c r="C230" s="280"/>
      <c r="D230" s="280"/>
      <c r="E230" s="280"/>
      <c r="F230" s="280"/>
      <c r="G230" s="280"/>
      <c r="H230" s="280"/>
    </row>
    <row r="231">
      <c r="A231" s="280"/>
      <c r="B231" s="280"/>
      <c r="C231" s="280"/>
      <c r="D231" s="280"/>
      <c r="E231" s="280"/>
      <c r="F231" s="280"/>
      <c r="G231" s="280"/>
      <c r="H231" s="280"/>
    </row>
    <row r="232">
      <c r="A232" s="280"/>
      <c r="B232" s="280"/>
      <c r="C232" s="280"/>
      <c r="D232" s="280"/>
      <c r="E232" s="280"/>
      <c r="F232" s="280"/>
      <c r="G232" s="280"/>
      <c r="H232" s="280"/>
    </row>
    <row r="233">
      <c r="A233" s="280"/>
      <c r="B233" s="280"/>
      <c r="C233" s="280"/>
      <c r="D233" s="280"/>
      <c r="E233" s="280"/>
      <c r="F233" s="280"/>
      <c r="G233" s="280"/>
      <c r="H233" s="280"/>
    </row>
    <row r="234">
      <c r="A234" s="280"/>
      <c r="B234" s="280"/>
      <c r="C234" s="280"/>
      <c r="D234" s="280"/>
      <c r="E234" s="280"/>
      <c r="F234" s="280"/>
      <c r="G234" s="280"/>
      <c r="H234" s="280"/>
    </row>
    <row r="235">
      <c r="A235" s="280"/>
      <c r="B235" s="280"/>
      <c r="C235" s="280"/>
      <c r="D235" s="280"/>
      <c r="E235" s="280"/>
      <c r="F235" s="280"/>
      <c r="G235" s="280"/>
      <c r="H235" s="280"/>
    </row>
    <row r="236">
      <c r="A236" s="280"/>
      <c r="B236" s="280"/>
      <c r="C236" s="280"/>
      <c r="D236" s="280"/>
      <c r="E236" s="280"/>
      <c r="F236" s="280"/>
      <c r="G236" s="280"/>
      <c r="H236" s="280"/>
    </row>
    <row r="237">
      <c r="A237" s="280"/>
      <c r="B237" s="280"/>
      <c r="C237" s="280"/>
      <c r="D237" s="280"/>
      <c r="E237" s="280"/>
      <c r="F237" s="280"/>
      <c r="G237" s="280"/>
      <c r="H237" s="280"/>
    </row>
    <row r="238">
      <c r="A238" s="280"/>
      <c r="B238" s="280"/>
      <c r="C238" s="280"/>
      <c r="D238" s="280"/>
      <c r="E238" s="280"/>
      <c r="F238" s="280"/>
      <c r="G238" s="280"/>
      <c r="H238" s="280"/>
    </row>
    <row r="239">
      <c r="A239" s="280"/>
      <c r="B239" s="280"/>
      <c r="C239" s="280"/>
      <c r="D239" s="280"/>
      <c r="E239" s="280"/>
      <c r="F239" s="280"/>
      <c r="G239" s="280"/>
      <c r="H239" s="280"/>
    </row>
    <row r="240">
      <c r="A240" s="280"/>
      <c r="B240" s="280"/>
      <c r="C240" s="280"/>
      <c r="D240" s="280"/>
      <c r="E240" s="280"/>
      <c r="F240" s="280"/>
      <c r="G240" s="280"/>
      <c r="H240" s="280"/>
    </row>
    <row r="241">
      <c r="A241" s="280"/>
      <c r="B241" s="280"/>
      <c r="C241" s="280"/>
      <c r="D241" s="280"/>
      <c r="E241" s="280"/>
      <c r="F241" s="280"/>
      <c r="G241" s="280"/>
      <c r="H241" s="280"/>
    </row>
    <row r="242">
      <c r="A242" s="280"/>
      <c r="B242" s="280"/>
      <c r="C242" s="280"/>
      <c r="D242" s="280"/>
      <c r="E242" s="280"/>
      <c r="F242" s="280"/>
      <c r="G242" s="280"/>
      <c r="H242" s="280"/>
    </row>
    <row r="243">
      <c r="A243" s="280"/>
      <c r="B243" s="280"/>
      <c r="C243" s="280"/>
      <c r="D243" s="280"/>
      <c r="E243" s="280"/>
      <c r="F243" s="280"/>
      <c r="G243" s="280"/>
      <c r="H243" s="280"/>
    </row>
    <row r="244">
      <c r="A244" s="280"/>
      <c r="B244" s="280"/>
      <c r="C244" s="280"/>
      <c r="D244" s="280"/>
      <c r="E244" s="280"/>
      <c r="F244" s="280"/>
      <c r="G244" s="280"/>
      <c r="H244" s="280"/>
    </row>
    <row r="245">
      <c r="A245" s="280"/>
      <c r="B245" s="280"/>
      <c r="C245" s="280"/>
      <c r="D245" s="280"/>
      <c r="E245" s="280"/>
      <c r="F245" s="280"/>
      <c r="G245" s="280"/>
      <c r="H245" s="280"/>
    </row>
    <row r="246">
      <c r="A246" s="280"/>
      <c r="B246" s="280"/>
      <c r="C246" s="280"/>
      <c r="D246" s="280"/>
      <c r="E246" s="280"/>
      <c r="F246" s="280"/>
      <c r="G246" s="280"/>
      <c r="H246" s="280"/>
    </row>
    <row r="247">
      <c r="A247" s="280"/>
      <c r="B247" s="280"/>
      <c r="C247" s="280"/>
      <c r="D247" s="280"/>
      <c r="E247" s="280"/>
      <c r="F247" s="280"/>
      <c r="G247" s="280"/>
      <c r="H247" s="280"/>
    </row>
    <row r="248">
      <c r="A248" s="280"/>
      <c r="B248" s="280"/>
      <c r="C248" s="280"/>
      <c r="D248" s="280"/>
      <c r="E248" s="280"/>
      <c r="F248" s="280"/>
      <c r="G248" s="280"/>
      <c r="H248" s="280"/>
    </row>
    <row r="249">
      <c r="A249" s="280"/>
      <c r="B249" s="280"/>
      <c r="C249" s="280"/>
      <c r="D249" s="280"/>
      <c r="E249" s="280"/>
      <c r="F249" s="280"/>
      <c r="G249" s="280"/>
      <c r="H249" s="280"/>
    </row>
    <row r="250">
      <c r="A250" s="280"/>
      <c r="B250" s="280"/>
      <c r="C250" s="280"/>
      <c r="D250" s="280"/>
      <c r="E250" s="280"/>
      <c r="F250" s="280"/>
      <c r="G250" s="280"/>
      <c r="H250" s="280"/>
    </row>
    <row r="251">
      <c r="A251" s="280"/>
      <c r="B251" s="280"/>
      <c r="C251" s="280"/>
      <c r="D251" s="280"/>
      <c r="E251" s="280"/>
      <c r="F251" s="280"/>
      <c r="G251" s="280"/>
      <c r="H251" s="280"/>
    </row>
    <row r="252">
      <c r="A252" s="280"/>
      <c r="B252" s="280"/>
      <c r="C252" s="280"/>
      <c r="D252" s="280"/>
      <c r="E252" s="280"/>
      <c r="F252" s="280"/>
      <c r="G252" s="280"/>
      <c r="H252" s="280"/>
    </row>
    <row r="253">
      <c r="A253" s="280"/>
      <c r="B253" s="280"/>
      <c r="C253" s="280"/>
      <c r="D253" s="280"/>
      <c r="E253" s="280"/>
      <c r="F253" s="280"/>
      <c r="G253" s="280"/>
      <c r="H253" s="280"/>
    </row>
    <row r="254">
      <c r="A254" s="280"/>
      <c r="B254" s="280"/>
      <c r="C254" s="280"/>
      <c r="D254" s="280"/>
      <c r="E254" s="280"/>
      <c r="F254" s="280"/>
      <c r="G254" s="280"/>
      <c r="H254" s="280"/>
    </row>
    <row r="255">
      <c r="A255" s="280"/>
      <c r="B255" s="280"/>
      <c r="C255" s="280"/>
      <c r="D255" s="280"/>
      <c r="E255" s="280"/>
      <c r="F255" s="280"/>
      <c r="G255" s="280"/>
      <c r="H255" s="280"/>
    </row>
    <row r="256">
      <c r="A256" s="280"/>
      <c r="B256" s="280"/>
      <c r="C256" s="280"/>
      <c r="D256" s="280"/>
      <c r="E256" s="280"/>
      <c r="F256" s="280"/>
      <c r="G256" s="280"/>
      <c r="H256" s="280"/>
    </row>
    <row r="257">
      <c r="A257" s="280"/>
      <c r="B257" s="280"/>
      <c r="C257" s="280"/>
      <c r="D257" s="280"/>
      <c r="E257" s="280"/>
      <c r="F257" s="280"/>
      <c r="G257" s="280"/>
      <c r="H257" s="280"/>
    </row>
    <row r="258">
      <c r="A258" s="280"/>
      <c r="B258" s="280"/>
      <c r="C258" s="280"/>
      <c r="D258" s="280"/>
      <c r="E258" s="280"/>
      <c r="F258" s="280"/>
      <c r="G258" s="280"/>
      <c r="H258" s="280"/>
    </row>
    <row r="259">
      <c r="A259" s="280"/>
      <c r="B259" s="280"/>
      <c r="C259" s="280"/>
      <c r="D259" s="280"/>
      <c r="E259" s="280"/>
      <c r="F259" s="280"/>
      <c r="G259" s="280"/>
      <c r="H259" s="280"/>
    </row>
    <row r="260">
      <c r="A260" s="280"/>
      <c r="B260" s="280"/>
      <c r="C260" s="280"/>
      <c r="D260" s="280"/>
      <c r="E260" s="280"/>
      <c r="F260" s="280"/>
      <c r="G260" s="280"/>
      <c r="H260" s="280"/>
    </row>
    <row r="261">
      <c r="A261" s="280"/>
      <c r="B261" s="280"/>
      <c r="C261" s="280"/>
      <c r="D261" s="280"/>
      <c r="E261" s="280"/>
      <c r="F261" s="280"/>
      <c r="G261" s="280"/>
      <c r="H261" s="280"/>
    </row>
    <row r="262">
      <c r="A262" s="280"/>
      <c r="B262" s="280"/>
      <c r="C262" s="280"/>
      <c r="D262" s="280"/>
      <c r="E262" s="280"/>
      <c r="F262" s="280"/>
      <c r="G262" s="280"/>
      <c r="H262" s="280"/>
    </row>
    <row r="263">
      <c r="A263" s="280"/>
      <c r="B263" s="280"/>
      <c r="C263" s="280"/>
      <c r="D263" s="280"/>
      <c r="E263" s="280"/>
      <c r="F263" s="280"/>
      <c r="G263" s="280"/>
      <c r="H263" s="280"/>
    </row>
    <row r="264">
      <c r="A264" s="280"/>
      <c r="B264" s="280"/>
      <c r="C264" s="280"/>
      <c r="D264" s="280"/>
      <c r="E264" s="280"/>
      <c r="F264" s="280"/>
      <c r="G264" s="280"/>
      <c r="H264" s="280"/>
    </row>
    <row r="265">
      <c r="A265" s="280"/>
      <c r="B265" s="280"/>
      <c r="C265" s="280"/>
      <c r="D265" s="280"/>
      <c r="E265" s="280"/>
      <c r="F265" s="280"/>
      <c r="G265" s="280"/>
      <c r="H265" s="280"/>
    </row>
    <row r="266">
      <c r="A266" s="280"/>
      <c r="B266" s="280"/>
      <c r="C266" s="280"/>
      <c r="D266" s="280"/>
      <c r="E266" s="280"/>
      <c r="F266" s="280"/>
      <c r="G266" s="280"/>
      <c r="H266" s="280"/>
    </row>
    <row r="267">
      <c r="A267" s="280"/>
      <c r="B267" s="280"/>
      <c r="C267" s="280"/>
      <c r="D267" s="280"/>
      <c r="E267" s="280"/>
      <c r="F267" s="280"/>
      <c r="G267" s="280"/>
      <c r="H267" s="280"/>
    </row>
    <row r="268">
      <c r="A268" s="280"/>
      <c r="B268" s="280"/>
      <c r="C268" s="280"/>
      <c r="D268" s="280"/>
      <c r="E268" s="280"/>
      <c r="F268" s="280"/>
      <c r="G268" s="280"/>
      <c r="H268" s="280"/>
    </row>
    <row r="269">
      <c r="A269" s="280"/>
      <c r="B269" s="280"/>
      <c r="C269" s="280"/>
      <c r="D269" s="280"/>
      <c r="E269" s="280"/>
      <c r="F269" s="280"/>
      <c r="G269" s="280"/>
      <c r="H269" s="280"/>
    </row>
    <row r="270">
      <c r="A270" s="280"/>
      <c r="B270" s="280"/>
      <c r="C270" s="280"/>
      <c r="D270" s="280"/>
      <c r="E270" s="280"/>
      <c r="F270" s="280"/>
      <c r="G270" s="280"/>
      <c r="H270" s="280"/>
    </row>
    <row r="271">
      <c r="A271" s="280"/>
      <c r="B271" s="280"/>
      <c r="C271" s="280"/>
      <c r="D271" s="280"/>
      <c r="E271" s="280"/>
      <c r="F271" s="280"/>
      <c r="G271" s="280"/>
      <c r="H271" s="280"/>
    </row>
    <row r="272">
      <c r="A272" s="280"/>
      <c r="B272" s="280"/>
      <c r="C272" s="280"/>
      <c r="D272" s="280"/>
      <c r="E272" s="280"/>
      <c r="F272" s="280"/>
      <c r="G272" s="280"/>
      <c r="H272" s="280"/>
    </row>
    <row r="273">
      <c r="A273" s="280"/>
      <c r="B273" s="280"/>
      <c r="C273" s="280"/>
      <c r="D273" s="280"/>
      <c r="E273" s="280"/>
      <c r="F273" s="280"/>
      <c r="G273" s="280"/>
      <c r="H273" s="280"/>
    </row>
    <row r="274">
      <c r="A274" s="280"/>
      <c r="B274" s="280"/>
      <c r="C274" s="280"/>
      <c r="D274" s="280"/>
      <c r="E274" s="280"/>
      <c r="F274" s="280"/>
      <c r="G274" s="280"/>
      <c r="H274" s="280"/>
    </row>
    <row r="275">
      <c r="A275" s="280"/>
      <c r="B275" s="280"/>
      <c r="C275" s="280"/>
      <c r="D275" s="280"/>
      <c r="E275" s="280"/>
      <c r="F275" s="280"/>
      <c r="G275" s="280"/>
      <c r="H275" s="280"/>
    </row>
    <row r="276">
      <c r="A276" s="280"/>
      <c r="B276" s="280"/>
      <c r="C276" s="280"/>
      <c r="D276" s="280"/>
      <c r="E276" s="280"/>
      <c r="F276" s="280"/>
      <c r="G276" s="280"/>
      <c r="H276" s="280"/>
    </row>
    <row r="277">
      <c r="A277" s="280"/>
      <c r="B277" s="280"/>
      <c r="C277" s="280"/>
      <c r="D277" s="280"/>
      <c r="E277" s="280"/>
      <c r="F277" s="280"/>
      <c r="G277" s="280"/>
      <c r="H277" s="280"/>
    </row>
    <row r="278">
      <c r="A278" s="280"/>
      <c r="B278" s="280"/>
      <c r="C278" s="280"/>
      <c r="D278" s="280"/>
      <c r="E278" s="280"/>
      <c r="F278" s="280"/>
      <c r="G278" s="280"/>
      <c r="H278" s="280"/>
    </row>
    <row r="279">
      <c r="A279" s="280"/>
      <c r="B279" s="280"/>
      <c r="C279" s="280"/>
      <c r="D279" s="280"/>
      <c r="E279" s="280"/>
      <c r="F279" s="280"/>
      <c r="G279" s="280"/>
      <c r="H279" s="280"/>
    </row>
    <row r="280">
      <c r="A280" s="280"/>
      <c r="B280" s="280"/>
      <c r="C280" s="280"/>
      <c r="D280" s="280"/>
      <c r="E280" s="280"/>
      <c r="F280" s="280"/>
      <c r="G280" s="280"/>
      <c r="H280" s="280"/>
    </row>
    <row r="281">
      <c r="A281" s="280"/>
      <c r="B281" s="280"/>
      <c r="C281" s="280"/>
      <c r="D281" s="280"/>
      <c r="E281" s="280"/>
      <c r="F281" s="280"/>
      <c r="G281" s="280"/>
      <c r="H281" s="280"/>
    </row>
    <row r="282">
      <c r="A282" s="280"/>
      <c r="B282" s="280"/>
      <c r="C282" s="280"/>
      <c r="D282" s="280"/>
      <c r="E282" s="280"/>
      <c r="F282" s="280"/>
      <c r="G282" s="280"/>
      <c r="H282" s="280"/>
    </row>
    <row r="283">
      <c r="A283" s="280"/>
      <c r="B283" s="280"/>
      <c r="C283" s="280"/>
      <c r="D283" s="280"/>
      <c r="E283" s="280"/>
      <c r="F283" s="280"/>
      <c r="G283" s="280"/>
      <c r="H283" s="280"/>
    </row>
    <row r="284">
      <c r="A284" s="280"/>
      <c r="B284" s="280"/>
      <c r="C284" s="280"/>
      <c r="D284" s="280"/>
      <c r="E284" s="280"/>
      <c r="F284" s="280"/>
      <c r="G284" s="280"/>
      <c r="H284" s="280"/>
    </row>
    <row r="285">
      <c r="A285" s="280"/>
      <c r="B285" s="280"/>
      <c r="C285" s="280"/>
      <c r="D285" s="280"/>
      <c r="E285" s="280"/>
      <c r="F285" s="280"/>
      <c r="G285" s="280"/>
      <c r="H285" s="280"/>
    </row>
    <row r="286">
      <c r="A286" s="280"/>
      <c r="B286" s="280"/>
      <c r="C286" s="280"/>
      <c r="D286" s="280"/>
      <c r="E286" s="280"/>
      <c r="F286" s="280"/>
      <c r="G286" s="280"/>
      <c r="H286" s="280"/>
    </row>
    <row r="287">
      <c r="A287" s="280"/>
      <c r="B287" s="280"/>
      <c r="C287" s="280"/>
      <c r="D287" s="280"/>
      <c r="E287" s="280"/>
      <c r="F287" s="280"/>
      <c r="G287" s="280"/>
      <c r="H287" s="280"/>
    </row>
    <row r="288">
      <c r="A288" s="280"/>
      <c r="B288" s="280"/>
      <c r="C288" s="280"/>
      <c r="D288" s="280"/>
      <c r="E288" s="280"/>
      <c r="F288" s="280"/>
      <c r="G288" s="280"/>
      <c r="H288" s="280"/>
    </row>
    <row r="289">
      <c r="A289" s="280"/>
      <c r="B289" s="280"/>
      <c r="C289" s="280"/>
      <c r="D289" s="280"/>
      <c r="E289" s="280"/>
      <c r="F289" s="280"/>
      <c r="G289" s="280"/>
      <c r="H289" s="280"/>
    </row>
    <row r="290">
      <c r="A290" s="280"/>
      <c r="B290" s="280"/>
      <c r="C290" s="280"/>
      <c r="D290" s="280"/>
      <c r="E290" s="280"/>
      <c r="F290" s="280"/>
      <c r="G290" s="280"/>
      <c r="H290" s="280"/>
    </row>
    <row r="291">
      <c r="A291" s="280"/>
      <c r="B291" s="280"/>
      <c r="C291" s="280"/>
      <c r="D291" s="280"/>
      <c r="E291" s="280"/>
      <c r="F291" s="280"/>
      <c r="G291" s="280"/>
      <c r="H291" s="280"/>
    </row>
    <row r="292">
      <c r="A292" s="280"/>
      <c r="B292" s="280"/>
      <c r="C292" s="280"/>
      <c r="D292" s="280"/>
      <c r="E292" s="280"/>
      <c r="F292" s="280"/>
      <c r="G292" s="280"/>
      <c r="H292" s="280"/>
    </row>
    <row r="293">
      <c r="A293" s="280"/>
      <c r="B293" s="280"/>
      <c r="C293" s="280"/>
      <c r="D293" s="280"/>
      <c r="E293" s="280"/>
      <c r="F293" s="280"/>
      <c r="G293" s="280"/>
      <c r="H293" s="280"/>
    </row>
    <row r="294">
      <c r="A294" s="280"/>
      <c r="B294" s="280"/>
      <c r="C294" s="280"/>
      <c r="D294" s="280"/>
      <c r="E294" s="280"/>
      <c r="F294" s="280"/>
      <c r="G294" s="280"/>
      <c r="H294" s="280"/>
    </row>
    <row r="295">
      <c r="A295" s="280"/>
      <c r="B295" s="280"/>
      <c r="C295" s="280"/>
      <c r="D295" s="280"/>
      <c r="E295" s="280"/>
      <c r="F295" s="280"/>
      <c r="G295" s="280"/>
      <c r="H295" s="280"/>
    </row>
    <row r="296">
      <c r="A296" s="280"/>
      <c r="B296" s="280"/>
      <c r="C296" s="280"/>
      <c r="D296" s="280"/>
      <c r="E296" s="280"/>
      <c r="F296" s="280"/>
      <c r="G296" s="280"/>
      <c r="H296" s="280"/>
    </row>
    <row r="297">
      <c r="A297" s="280"/>
      <c r="B297" s="280"/>
      <c r="C297" s="280"/>
      <c r="D297" s="280"/>
      <c r="E297" s="280"/>
      <c r="F297" s="280"/>
      <c r="G297" s="280"/>
      <c r="H297" s="280"/>
    </row>
    <row r="298">
      <c r="A298" s="280"/>
      <c r="B298" s="280"/>
      <c r="C298" s="280"/>
      <c r="D298" s="280"/>
      <c r="E298" s="280"/>
      <c r="F298" s="280"/>
      <c r="G298" s="280"/>
      <c r="H298" s="280"/>
    </row>
    <row r="299">
      <c r="A299" s="280"/>
      <c r="B299" s="280"/>
      <c r="C299" s="280"/>
      <c r="D299" s="280"/>
      <c r="E299" s="280"/>
      <c r="F299" s="280"/>
      <c r="G299" s="280"/>
      <c r="H299" s="280"/>
    </row>
    <row r="300">
      <c r="A300" s="280"/>
      <c r="B300" s="280"/>
      <c r="C300" s="280"/>
      <c r="D300" s="280"/>
      <c r="E300" s="280"/>
      <c r="F300" s="280"/>
      <c r="G300" s="280"/>
      <c r="H300" s="280"/>
    </row>
    <row r="301">
      <c r="A301" s="280"/>
      <c r="B301" s="280"/>
      <c r="C301" s="280"/>
      <c r="D301" s="280"/>
      <c r="E301" s="280"/>
      <c r="F301" s="280"/>
      <c r="G301" s="280"/>
      <c r="H301" s="280"/>
    </row>
    <row r="302">
      <c r="A302" s="280"/>
      <c r="B302" s="280"/>
      <c r="C302" s="280"/>
      <c r="D302" s="280"/>
      <c r="E302" s="280"/>
      <c r="F302" s="280"/>
      <c r="G302" s="280"/>
      <c r="H302" s="280"/>
    </row>
    <row r="303">
      <c r="A303" s="280"/>
      <c r="B303" s="280"/>
      <c r="C303" s="280"/>
      <c r="D303" s="280"/>
      <c r="E303" s="280"/>
      <c r="F303" s="280"/>
      <c r="G303" s="280"/>
      <c r="H303" s="280"/>
    </row>
    <row r="304">
      <c r="A304" s="280"/>
      <c r="B304" s="280"/>
      <c r="C304" s="280"/>
      <c r="D304" s="280"/>
      <c r="E304" s="280"/>
      <c r="F304" s="280"/>
      <c r="G304" s="280"/>
      <c r="H304" s="280"/>
    </row>
    <row r="305">
      <c r="A305" s="280"/>
      <c r="B305" s="280"/>
      <c r="C305" s="280"/>
      <c r="D305" s="280"/>
      <c r="E305" s="280"/>
      <c r="F305" s="280"/>
      <c r="G305" s="280"/>
      <c r="H305" s="280"/>
    </row>
    <row r="306">
      <c r="A306" s="280"/>
      <c r="B306" s="280"/>
      <c r="C306" s="280"/>
      <c r="D306" s="280"/>
      <c r="E306" s="280"/>
      <c r="F306" s="280"/>
      <c r="G306" s="280"/>
      <c r="H306" s="280"/>
    </row>
    <row r="307">
      <c r="A307" s="280"/>
      <c r="B307" s="280"/>
      <c r="C307" s="280"/>
      <c r="D307" s="280"/>
      <c r="E307" s="280"/>
      <c r="F307" s="280"/>
      <c r="G307" s="280"/>
      <c r="H307" s="280"/>
    </row>
    <row r="308">
      <c r="A308" s="280"/>
      <c r="B308" s="280"/>
      <c r="C308" s="280"/>
      <c r="D308" s="280"/>
      <c r="E308" s="280"/>
      <c r="F308" s="280"/>
      <c r="G308" s="280"/>
      <c r="H308" s="280"/>
    </row>
    <row r="309">
      <c r="A309" s="280"/>
      <c r="B309" s="280"/>
      <c r="C309" s="280"/>
      <c r="D309" s="280"/>
      <c r="E309" s="280"/>
      <c r="F309" s="280"/>
      <c r="G309" s="280"/>
      <c r="H309" s="280"/>
    </row>
    <row r="310">
      <c r="A310" s="280"/>
      <c r="B310" s="280"/>
      <c r="C310" s="280"/>
      <c r="D310" s="280"/>
      <c r="E310" s="280"/>
      <c r="F310" s="280"/>
      <c r="G310" s="280"/>
      <c r="H310" s="280"/>
    </row>
    <row r="311">
      <c r="A311" s="280"/>
      <c r="B311" s="280"/>
      <c r="C311" s="280"/>
      <c r="D311" s="280"/>
      <c r="E311" s="280"/>
      <c r="F311" s="280"/>
      <c r="G311" s="280"/>
      <c r="H311" s="280"/>
    </row>
    <row r="312">
      <c r="A312" s="280"/>
      <c r="B312" s="280"/>
      <c r="C312" s="280"/>
      <c r="D312" s="280"/>
      <c r="E312" s="280"/>
      <c r="F312" s="280"/>
      <c r="G312" s="280"/>
      <c r="H312" s="280"/>
    </row>
    <row r="313">
      <c r="A313" s="280"/>
      <c r="B313" s="280"/>
      <c r="C313" s="280"/>
      <c r="D313" s="280"/>
      <c r="E313" s="280"/>
      <c r="F313" s="280"/>
      <c r="G313" s="280"/>
      <c r="H313" s="280"/>
    </row>
    <row r="314">
      <c r="A314" s="280"/>
      <c r="B314" s="280"/>
      <c r="C314" s="280"/>
      <c r="D314" s="280"/>
      <c r="E314" s="280"/>
      <c r="F314" s="280"/>
      <c r="G314" s="280"/>
      <c r="H314" s="280"/>
    </row>
    <row r="315">
      <c r="A315" s="280"/>
      <c r="B315" s="280"/>
      <c r="C315" s="280"/>
      <c r="D315" s="280"/>
      <c r="E315" s="280"/>
      <c r="F315" s="280"/>
      <c r="G315" s="280"/>
      <c r="H315" s="280"/>
    </row>
    <row r="316">
      <c r="A316" s="280"/>
      <c r="B316" s="280"/>
      <c r="C316" s="280"/>
      <c r="D316" s="280"/>
      <c r="E316" s="280"/>
      <c r="F316" s="280"/>
      <c r="G316" s="280"/>
      <c r="H316" s="280"/>
    </row>
    <row r="317">
      <c r="A317" s="280"/>
      <c r="B317" s="280"/>
      <c r="C317" s="280"/>
      <c r="D317" s="280"/>
      <c r="E317" s="280"/>
      <c r="F317" s="280"/>
      <c r="G317" s="280"/>
      <c r="H317" s="280"/>
    </row>
    <row r="318">
      <c r="A318" s="280"/>
      <c r="B318" s="280"/>
      <c r="C318" s="280"/>
      <c r="D318" s="280"/>
      <c r="E318" s="280"/>
      <c r="F318" s="280"/>
      <c r="G318" s="280"/>
      <c r="H318" s="280"/>
    </row>
    <row r="319">
      <c r="A319" s="280"/>
      <c r="B319" s="280"/>
      <c r="C319" s="280"/>
      <c r="D319" s="280"/>
      <c r="E319" s="280"/>
      <c r="F319" s="280"/>
      <c r="G319" s="280"/>
      <c r="H319" s="280"/>
    </row>
    <row r="320">
      <c r="A320" s="280"/>
      <c r="B320" s="280"/>
      <c r="C320" s="280"/>
      <c r="D320" s="280"/>
      <c r="E320" s="280"/>
      <c r="F320" s="280"/>
      <c r="G320" s="280"/>
      <c r="H320" s="280"/>
    </row>
    <row r="321">
      <c r="A321" s="280"/>
      <c r="B321" s="280"/>
      <c r="C321" s="280"/>
      <c r="D321" s="280"/>
      <c r="E321" s="280"/>
      <c r="F321" s="280"/>
      <c r="G321" s="280"/>
      <c r="H321" s="280"/>
    </row>
    <row r="322">
      <c r="A322" s="280"/>
      <c r="B322" s="280"/>
      <c r="C322" s="280"/>
      <c r="D322" s="280"/>
      <c r="E322" s="280"/>
      <c r="F322" s="280"/>
      <c r="G322" s="280"/>
      <c r="H322" s="280"/>
    </row>
    <row r="323">
      <c r="A323" s="280"/>
      <c r="B323" s="280"/>
      <c r="C323" s="280"/>
      <c r="D323" s="280"/>
      <c r="E323" s="280"/>
      <c r="F323" s="280"/>
      <c r="G323" s="280"/>
      <c r="H323" s="280"/>
    </row>
    <row r="324">
      <c r="A324" s="280"/>
      <c r="B324" s="280"/>
      <c r="C324" s="280"/>
      <c r="D324" s="280"/>
      <c r="E324" s="280"/>
      <c r="F324" s="280"/>
      <c r="G324" s="280"/>
      <c r="H324" s="280"/>
    </row>
    <row r="325">
      <c r="A325" s="280"/>
      <c r="B325" s="280"/>
      <c r="C325" s="280"/>
      <c r="D325" s="280"/>
      <c r="E325" s="280"/>
      <c r="F325" s="280"/>
      <c r="G325" s="280"/>
      <c r="H325" s="280"/>
    </row>
    <row r="326">
      <c r="A326" s="280"/>
      <c r="B326" s="280"/>
      <c r="C326" s="280"/>
      <c r="D326" s="280"/>
      <c r="E326" s="280"/>
      <c r="F326" s="280"/>
      <c r="G326" s="280"/>
      <c r="H326" s="280"/>
    </row>
    <row r="327">
      <c r="A327" s="280"/>
      <c r="B327" s="280"/>
      <c r="C327" s="280"/>
      <c r="D327" s="280"/>
      <c r="E327" s="280"/>
      <c r="F327" s="280"/>
      <c r="G327" s="280"/>
      <c r="H327" s="280"/>
    </row>
    <row r="328">
      <c r="A328" s="280"/>
      <c r="B328" s="280"/>
      <c r="C328" s="280"/>
      <c r="D328" s="280"/>
      <c r="E328" s="280"/>
      <c r="F328" s="280"/>
      <c r="G328" s="280"/>
      <c r="H328" s="280"/>
    </row>
    <row r="329">
      <c r="A329" s="280"/>
      <c r="B329" s="280"/>
      <c r="C329" s="280"/>
      <c r="D329" s="280"/>
      <c r="E329" s="280"/>
      <c r="F329" s="280"/>
      <c r="G329" s="280"/>
      <c r="H329" s="280"/>
    </row>
    <row r="330">
      <c r="A330" s="280"/>
      <c r="B330" s="280"/>
      <c r="C330" s="280"/>
      <c r="D330" s="280"/>
      <c r="E330" s="280"/>
      <c r="F330" s="280"/>
      <c r="G330" s="280"/>
      <c r="H330" s="280"/>
    </row>
    <row r="331">
      <c r="A331" s="280"/>
      <c r="B331" s="280"/>
      <c r="C331" s="280"/>
      <c r="D331" s="280"/>
      <c r="E331" s="280"/>
      <c r="F331" s="280"/>
      <c r="G331" s="280"/>
      <c r="H331" s="280"/>
    </row>
    <row r="332">
      <c r="A332" s="280"/>
      <c r="B332" s="280"/>
      <c r="C332" s="280"/>
      <c r="D332" s="280"/>
      <c r="E332" s="280"/>
      <c r="F332" s="280"/>
      <c r="G332" s="280"/>
      <c r="H332" s="280"/>
    </row>
    <row r="333">
      <c r="A333" s="280"/>
      <c r="B333" s="280"/>
      <c r="C333" s="280"/>
      <c r="D333" s="280"/>
      <c r="E333" s="280"/>
      <c r="F333" s="280"/>
      <c r="G333" s="280"/>
      <c r="H333" s="280"/>
    </row>
    <row r="334">
      <c r="A334" s="280"/>
      <c r="B334" s="280"/>
      <c r="C334" s="280"/>
      <c r="D334" s="280"/>
      <c r="E334" s="280"/>
      <c r="F334" s="280"/>
      <c r="G334" s="280"/>
      <c r="H334" s="280"/>
    </row>
    <row r="335">
      <c r="A335" s="280"/>
      <c r="B335" s="280"/>
      <c r="C335" s="280"/>
      <c r="D335" s="280"/>
      <c r="E335" s="280"/>
      <c r="F335" s="280"/>
      <c r="G335" s="280"/>
      <c r="H335" s="280"/>
    </row>
    <row r="336">
      <c r="A336" s="280"/>
      <c r="B336" s="280"/>
      <c r="C336" s="280"/>
      <c r="D336" s="280"/>
      <c r="E336" s="280"/>
      <c r="F336" s="280"/>
      <c r="G336" s="280"/>
      <c r="H336" s="280"/>
    </row>
    <row r="337">
      <c r="A337" s="280"/>
      <c r="B337" s="280"/>
      <c r="C337" s="280"/>
      <c r="D337" s="280"/>
      <c r="E337" s="280"/>
      <c r="F337" s="280"/>
      <c r="G337" s="280"/>
      <c r="H337" s="280"/>
    </row>
    <row r="338">
      <c r="A338" s="280"/>
      <c r="B338" s="280"/>
      <c r="C338" s="280"/>
      <c r="D338" s="280"/>
      <c r="E338" s="280"/>
      <c r="F338" s="280"/>
      <c r="G338" s="280"/>
      <c r="H338" s="280"/>
    </row>
    <row r="339">
      <c r="A339" s="280"/>
      <c r="B339" s="280"/>
      <c r="C339" s="280"/>
      <c r="D339" s="280"/>
      <c r="E339" s="280"/>
      <c r="F339" s="280"/>
      <c r="G339" s="280"/>
      <c r="H339" s="280"/>
    </row>
    <row r="340">
      <c r="A340" s="280"/>
      <c r="B340" s="280"/>
      <c r="C340" s="280"/>
      <c r="D340" s="280"/>
      <c r="E340" s="280"/>
      <c r="F340" s="280"/>
      <c r="G340" s="280"/>
      <c r="H340" s="280"/>
    </row>
    <row r="341">
      <c r="A341" s="280"/>
      <c r="B341" s="280"/>
      <c r="C341" s="280"/>
      <c r="D341" s="280"/>
      <c r="E341" s="280"/>
      <c r="F341" s="280"/>
      <c r="G341" s="280"/>
      <c r="H341" s="280"/>
    </row>
    <row r="342">
      <c r="A342" s="280"/>
      <c r="B342" s="280"/>
      <c r="C342" s="280"/>
      <c r="D342" s="280"/>
      <c r="E342" s="280"/>
      <c r="F342" s="280"/>
      <c r="G342" s="280"/>
      <c r="H342" s="280"/>
    </row>
    <row r="343">
      <c r="A343" s="280"/>
      <c r="B343" s="280"/>
      <c r="C343" s="280"/>
      <c r="D343" s="280"/>
      <c r="E343" s="280"/>
      <c r="F343" s="280"/>
      <c r="G343" s="280"/>
      <c r="H343" s="280"/>
    </row>
    <row r="344">
      <c r="A344" s="280"/>
      <c r="B344" s="280"/>
      <c r="C344" s="280"/>
      <c r="D344" s="280"/>
      <c r="E344" s="280"/>
      <c r="F344" s="280"/>
      <c r="G344" s="280"/>
      <c r="H344" s="280"/>
    </row>
    <row r="345">
      <c r="A345" s="280"/>
      <c r="B345" s="280"/>
      <c r="C345" s="280"/>
      <c r="D345" s="280"/>
      <c r="E345" s="280"/>
      <c r="F345" s="280"/>
      <c r="G345" s="280"/>
      <c r="H345" s="280"/>
    </row>
    <row r="346">
      <c r="A346" s="280"/>
      <c r="B346" s="280"/>
      <c r="C346" s="280"/>
      <c r="D346" s="280"/>
      <c r="E346" s="280"/>
      <c r="F346" s="280"/>
      <c r="G346" s="280"/>
      <c r="H346" s="280"/>
    </row>
    <row r="347">
      <c r="A347" s="280"/>
      <c r="B347" s="280"/>
      <c r="C347" s="280"/>
      <c r="D347" s="280"/>
      <c r="E347" s="280"/>
      <c r="F347" s="280"/>
      <c r="G347" s="280"/>
      <c r="H347" s="280"/>
    </row>
    <row r="348">
      <c r="A348" s="280"/>
      <c r="B348" s="280"/>
      <c r="C348" s="280"/>
      <c r="D348" s="280"/>
      <c r="E348" s="280"/>
      <c r="F348" s="280"/>
      <c r="G348" s="280"/>
      <c r="H348" s="280"/>
    </row>
    <row r="349">
      <c r="A349" s="280"/>
      <c r="B349" s="280"/>
      <c r="C349" s="280"/>
      <c r="D349" s="280"/>
      <c r="E349" s="280"/>
      <c r="F349" s="280"/>
      <c r="G349" s="280"/>
      <c r="H349" s="280"/>
    </row>
    <row r="350">
      <c r="A350" s="280"/>
      <c r="B350" s="280"/>
      <c r="C350" s="280"/>
      <c r="D350" s="280"/>
      <c r="E350" s="280"/>
      <c r="F350" s="280"/>
      <c r="G350" s="280"/>
      <c r="H350" s="280"/>
    </row>
    <row r="351">
      <c r="A351" s="280"/>
      <c r="B351" s="280"/>
      <c r="C351" s="280"/>
      <c r="D351" s="280"/>
      <c r="E351" s="280"/>
      <c r="F351" s="280"/>
      <c r="G351" s="280"/>
      <c r="H351" s="280"/>
    </row>
    <row r="352">
      <c r="A352" s="280"/>
      <c r="B352" s="280"/>
      <c r="C352" s="280"/>
      <c r="D352" s="280"/>
      <c r="E352" s="280"/>
      <c r="F352" s="280"/>
      <c r="G352" s="280"/>
      <c r="H352" s="280"/>
    </row>
    <row r="353">
      <c r="A353" s="280"/>
      <c r="B353" s="280"/>
      <c r="C353" s="280"/>
      <c r="D353" s="280"/>
      <c r="E353" s="280"/>
      <c r="F353" s="280"/>
      <c r="G353" s="280"/>
      <c r="H353" s="280"/>
    </row>
    <row r="354">
      <c r="A354" s="280"/>
      <c r="B354" s="280"/>
      <c r="C354" s="280"/>
      <c r="D354" s="280"/>
      <c r="E354" s="280"/>
      <c r="F354" s="280"/>
      <c r="G354" s="280"/>
      <c r="H354" s="280"/>
    </row>
    <row r="355">
      <c r="A355" s="280"/>
      <c r="B355" s="280"/>
      <c r="C355" s="280"/>
      <c r="D355" s="280"/>
      <c r="E355" s="280"/>
      <c r="F355" s="280"/>
      <c r="G355" s="280"/>
      <c r="H355" s="280"/>
    </row>
    <row r="356">
      <c r="A356" s="280"/>
      <c r="B356" s="280"/>
      <c r="C356" s="280"/>
      <c r="D356" s="280"/>
      <c r="E356" s="280"/>
      <c r="F356" s="280"/>
      <c r="G356" s="280"/>
      <c r="H356" s="280"/>
    </row>
    <row r="357">
      <c r="A357" s="280"/>
      <c r="B357" s="280"/>
      <c r="C357" s="280"/>
      <c r="D357" s="280"/>
      <c r="E357" s="280"/>
      <c r="F357" s="280"/>
      <c r="G357" s="280"/>
      <c r="H357" s="280"/>
    </row>
    <row r="358">
      <c r="A358" s="280"/>
      <c r="B358" s="280"/>
      <c r="C358" s="280"/>
      <c r="D358" s="280"/>
      <c r="E358" s="280"/>
      <c r="F358" s="280"/>
      <c r="G358" s="280"/>
      <c r="H358" s="280"/>
    </row>
    <row r="359">
      <c r="A359" s="280"/>
      <c r="B359" s="280"/>
      <c r="C359" s="280"/>
      <c r="D359" s="280"/>
      <c r="E359" s="280"/>
      <c r="F359" s="280"/>
      <c r="G359" s="280"/>
      <c r="H359" s="280"/>
    </row>
    <row r="360">
      <c r="A360" s="280"/>
      <c r="B360" s="280"/>
      <c r="C360" s="280"/>
      <c r="D360" s="280"/>
      <c r="E360" s="280"/>
      <c r="F360" s="280"/>
      <c r="G360" s="280"/>
      <c r="H360" s="280"/>
    </row>
    <row r="361">
      <c r="A361" s="280"/>
      <c r="B361" s="280"/>
      <c r="C361" s="280"/>
      <c r="D361" s="280"/>
      <c r="E361" s="280"/>
      <c r="F361" s="280"/>
      <c r="G361" s="280"/>
      <c r="H361" s="280"/>
    </row>
    <row r="362">
      <c r="A362" s="280"/>
      <c r="B362" s="280"/>
      <c r="C362" s="280"/>
      <c r="D362" s="280"/>
      <c r="E362" s="280"/>
      <c r="F362" s="280"/>
      <c r="G362" s="280"/>
      <c r="H362" s="280"/>
    </row>
    <row r="363">
      <c r="A363" s="280"/>
      <c r="B363" s="280"/>
      <c r="C363" s="280"/>
      <c r="D363" s="280"/>
      <c r="E363" s="280"/>
      <c r="F363" s="280"/>
      <c r="G363" s="280"/>
      <c r="H363" s="280"/>
    </row>
    <row r="364">
      <c r="A364" s="280"/>
      <c r="B364" s="280"/>
      <c r="C364" s="280"/>
      <c r="D364" s="280"/>
      <c r="E364" s="280"/>
      <c r="F364" s="280"/>
      <c r="G364" s="280"/>
      <c r="H364" s="280"/>
    </row>
    <row r="365">
      <c r="A365" s="280"/>
      <c r="B365" s="280"/>
      <c r="C365" s="280"/>
      <c r="D365" s="280"/>
      <c r="E365" s="280"/>
      <c r="F365" s="280"/>
      <c r="G365" s="280"/>
      <c r="H365" s="280"/>
    </row>
    <row r="366">
      <c r="A366" s="280"/>
      <c r="B366" s="280"/>
      <c r="C366" s="280"/>
      <c r="D366" s="280"/>
      <c r="E366" s="280"/>
      <c r="F366" s="280"/>
      <c r="G366" s="280"/>
      <c r="H366" s="280"/>
    </row>
    <row r="367">
      <c r="A367" s="280"/>
      <c r="B367" s="280"/>
      <c r="C367" s="280"/>
      <c r="D367" s="280"/>
      <c r="E367" s="280"/>
      <c r="F367" s="280"/>
      <c r="G367" s="280"/>
      <c r="H367" s="280"/>
    </row>
    <row r="368">
      <c r="A368" s="280"/>
      <c r="B368" s="280"/>
      <c r="C368" s="280"/>
      <c r="D368" s="280"/>
      <c r="E368" s="280"/>
      <c r="F368" s="280"/>
      <c r="G368" s="280"/>
      <c r="H368" s="280"/>
    </row>
    <row r="369">
      <c r="A369" s="280"/>
      <c r="B369" s="280"/>
      <c r="C369" s="280"/>
      <c r="D369" s="280"/>
      <c r="E369" s="280"/>
      <c r="F369" s="280"/>
      <c r="G369" s="280"/>
      <c r="H369" s="280"/>
    </row>
    <row r="370">
      <c r="A370" s="280"/>
      <c r="B370" s="280"/>
      <c r="C370" s="280"/>
      <c r="D370" s="280"/>
      <c r="E370" s="280"/>
      <c r="F370" s="280"/>
      <c r="G370" s="280"/>
      <c r="H370" s="280"/>
    </row>
    <row r="371">
      <c r="A371" s="280"/>
      <c r="B371" s="280"/>
      <c r="C371" s="280"/>
      <c r="D371" s="280"/>
      <c r="E371" s="280"/>
      <c r="F371" s="280"/>
      <c r="G371" s="280"/>
      <c r="H371" s="280"/>
    </row>
    <row r="372">
      <c r="A372" s="280"/>
      <c r="B372" s="280"/>
      <c r="C372" s="280"/>
      <c r="D372" s="280"/>
      <c r="E372" s="280"/>
      <c r="F372" s="280"/>
      <c r="G372" s="280"/>
      <c r="H372" s="280"/>
    </row>
    <row r="373">
      <c r="A373" s="280"/>
      <c r="B373" s="280"/>
      <c r="C373" s="280"/>
      <c r="D373" s="280"/>
      <c r="E373" s="280"/>
      <c r="F373" s="280"/>
      <c r="G373" s="280"/>
      <c r="H373" s="280"/>
    </row>
    <row r="374">
      <c r="A374" s="280"/>
      <c r="B374" s="280"/>
      <c r="C374" s="280"/>
      <c r="D374" s="280"/>
      <c r="E374" s="280"/>
      <c r="F374" s="280"/>
      <c r="G374" s="280"/>
      <c r="H374" s="280"/>
    </row>
    <row r="375">
      <c r="A375" s="280"/>
      <c r="B375" s="280"/>
      <c r="C375" s="280"/>
      <c r="D375" s="280"/>
      <c r="E375" s="280"/>
      <c r="F375" s="280"/>
      <c r="G375" s="280"/>
      <c r="H375" s="280"/>
    </row>
    <row r="376">
      <c r="A376" s="280"/>
      <c r="B376" s="280"/>
      <c r="C376" s="280"/>
      <c r="D376" s="280"/>
      <c r="E376" s="280"/>
      <c r="F376" s="280"/>
      <c r="G376" s="280"/>
      <c r="H376" s="280"/>
    </row>
    <row r="377">
      <c r="A377" s="280"/>
      <c r="B377" s="280"/>
      <c r="C377" s="280"/>
      <c r="D377" s="280"/>
      <c r="E377" s="280"/>
      <c r="F377" s="280"/>
      <c r="G377" s="280"/>
      <c r="H377" s="280"/>
    </row>
    <row r="378">
      <c r="A378" s="280"/>
      <c r="B378" s="280"/>
      <c r="C378" s="280"/>
      <c r="D378" s="280"/>
      <c r="E378" s="280"/>
      <c r="F378" s="280"/>
      <c r="G378" s="280"/>
      <c r="H378" s="280"/>
    </row>
    <row r="379">
      <c r="A379" s="280"/>
      <c r="B379" s="280"/>
      <c r="C379" s="280"/>
      <c r="D379" s="280"/>
      <c r="E379" s="280"/>
      <c r="F379" s="280"/>
      <c r="G379" s="280"/>
      <c r="H379" s="280"/>
    </row>
    <row r="380">
      <c r="A380" s="280"/>
      <c r="B380" s="280"/>
      <c r="C380" s="280"/>
      <c r="D380" s="280"/>
      <c r="E380" s="280"/>
      <c r="F380" s="280"/>
      <c r="G380" s="280"/>
      <c r="H380" s="280"/>
    </row>
    <row r="381">
      <c r="A381" s="280"/>
      <c r="B381" s="280"/>
      <c r="C381" s="280"/>
      <c r="D381" s="280"/>
      <c r="E381" s="280"/>
      <c r="F381" s="280"/>
      <c r="G381" s="280"/>
      <c r="H381" s="280"/>
    </row>
    <row r="382">
      <c r="A382" s="280"/>
      <c r="B382" s="280"/>
      <c r="C382" s="280"/>
      <c r="D382" s="280"/>
      <c r="E382" s="280"/>
      <c r="F382" s="280"/>
      <c r="G382" s="280"/>
      <c r="H382" s="280"/>
    </row>
    <row r="383">
      <c r="A383" s="280"/>
      <c r="B383" s="280"/>
      <c r="C383" s="280"/>
      <c r="D383" s="280"/>
      <c r="E383" s="280"/>
      <c r="F383" s="280"/>
      <c r="G383" s="280"/>
      <c r="H383" s="280"/>
    </row>
    <row r="384">
      <c r="A384" s="280"/>
      <c r="B384" s="280"/>
      <c r="C384" s="280"/>
      <c r="D384" s="280"/>
      <c r="E384" s="280"/>
      <c r="F384" s="280"/>
      <c r="G384" s="280"/>
      <c r="H384" s="280"/>
    </row>
    <row r="385">
      <c r="A385" s="280"/>
      <c r="B385" s="280"/>
      <c r="C385" s="280"/>
      <c r="D385" s="280"/>
      <c r="E385" s="280"/>
      <c r="F385" s="280"/>
      <c r="G385" s="280"/>
      <c r="H385" s="280"/>
    </row>
    <row r="386">
      <c r="A386" s="280"/>
      <c r="B386" s="280"/>
      <c r="C386" s="280"/>
      <c r="D386" s="280"/>
      <c r="E386" s="280"/>
      <c r="F386" s="280"/>
      <c r="G386" s="280"/>
      <c r="H386" s="280"/>
    </row>
    <row r="387">
      <c r="A387" s="280"/>
      <c r="B387" s="280"/>
      <c r="C387" s="280"/>
      <c r="D387" s="280"/>
      <c r="E387" s="280"/>
      <c r="F387" s="280"/>
      <c r="G387" s="280"/>
      <c r="H387" s="280"/>
    </row>
    <row r="388">
      <c r="A388" s="280"/>
      <c r="B388" s="280"/>
      <c r="C388" s="280"/>
      <c r="D388" s="280"/>
      <c r="E388" s="280"/>
      <c r="F388" s="280"/>
      <c r="G388" s="280"/>
      <c r="H388" s="280"/>
    </row>
    <row r="389">
      <c r="A389" s="280"/>
      <c r="B389" s="280"/>
      <c r="C389" s="280"/>
      <c r="D389" s="280"/>
      <c r="E389" s="280"/>
      <c r="F389" s="280"/>
      <c r="G389" s="280"/>
      <c r="H389" s="280"/>
    </row>
    <row r="390">
      <c r="A390" s="280"/>
      <c r="B390" s="280"/>
      <c r="C390" s="280"/>
      <c r="D390" s="280"/>
      <c r="E390" s="280"/>
      <c r="F390" s="280"/>
      <c r="G390" s="280"/>
      <c r="H390" s="280"/>
    </row>
    <row r="391">
      <c r="A391" s="280"/>
      <c r="B391" s="280"/>
      <c r="C391" s="280"/>
      <c r="D391" s="280"/>
      <c r="E391" s="280"/>
      <c r="F391" s="280"/>
      <c r="G391" s="280"/>
      <c r="H391" s="280"/>
    </row>
    <row r="392">
      <c r="A392" s="280"/>
      <c r="B392" s="280"/>
      <c r="C392" s="280"/>
      <c r="D392" s="280"/>
      <c r="E392" s="280"/>
      <c r="F392" s="280"/>
      <c r="G392" s="280"/>
      <c r="H392" s="280"/>
    </row>
    <row r="393">
      <c r="A393" s="280"/>
      <c r="B393" s="280"/>
      <c r="C393" s="280"/>
      <c r="D393" s="280"/>
      <c r="E393" s="280"/>
      <c r="F393" s="280"/>
      <c r="G393" s="280"/>
      <c r="H393" s="280"/>
    </row>
    <row r="394">
      <c r="A394" s="280"/>
      <c r="B394" s="280"/>
      <c r="C394" s="280"/>
      <c r="D394" s="280"/>
      <c r="E394" s="280"/>
      <c r="F394" s="280"/>
      <c r="G394" s="280"/>
      <c r="H394" s="280"/>
    </row>
    <row r="395">
      <c r="A395" s="280"/>
      <c r="B395" s="280"/>
      <c r="C395" s="280"/>
      <c r="D395" s="280"/>
      <c r="E395" s="280"/>
      <c r="F395" s="280"/>
      <c r="G395" s="280"/>
      <c r="H395" s="280"/>
    </row>
    <row r="396">
      <c r="A396" s="280"/>
      <c r="B396" s="280"/>
      <c r="C396" s="280"/>
      <c r="D396" s="280"/>
      <c r="E396" s="280"/>
      <c r="F396" s="280"/>
      <c r="G396" s="280"/>
      <c r="H396" s="280"/>
    </row>
    <row r="397">
      <c r="A397" s="280"/>
      <c r="B397" s="280"/>
      <c r="C397" s="280"/>
      <c r="D397" s="280"/>
      <c r="E397" s="280"/>
      <c r="F397" s="280"/>
      <c r="G397" s="280"/>
      <c r="H397" s="280"/>
    </row>
    <row r="398">
      <c r="A398" s="280"/>
      <c r="B398" s="280"/>
      <c r="C398" s="280"/>
      <c r="D398" s="280"/>
      <c r="E398" s="280"/>
      <c r="F398" s="280"/>
      <c r="G398" s="280"/>
      <c r="H398" s="280"/>
    </row>
    <row r="399">
      <c r="A399" s="280"/>
      <c r="B399" s="280"/>
      <c r="C399" s="280"/>
      <c r="D399" s="280"/>
      <c r="E399" s="280"/>
      <c r="F399" s="280"/>
      <c r="G399" s="280"/>
      <c r="H399" s="280"/>
    </row>
    <row r="400">
      <c r="A400" s="280"/>
      <c r="B400" s="280"/>
      <c r="C400" s="280"/>
      <c r="D400" s="280"/>
      <c r="E400" s="280"/>
      <c r="F400" s="280"/>
      <c r="G400" s="280"/>
      <c r="H400" s="280"/>
    </row>
    <row r="401">
      <c r="A401" s="280"/>
      <c r="B401" s="280"/>
      <c r="C401" s="280"/>
      <c r="D401" s="280"/>
      <c r="E401" s="280"/>
      <c r="F401" s="280"/>
      <c r="G401" s="280"/>
      <c r="H401" s="280"/>
    </row>
    <row r="402">
      <c r="A402" s="280"/>
      <c r="B402" s="280"/>
      <c r="C402" s="280"/>
      <c r="D402" s="280"/>
      <c r="E402" s="280"/>
      <c r="F402" s="280"/>
      <c r="G402" s="280"/>
      <c r="H402" s="280"/>
    </row>
    <row r="403">
      <c r="A403" s="280"/>
      <c r="B403" s="280"/>
      <c r="C403" s="280"/>
      <c r="D403" s="280"/>
      <c r="E403" s="280"/>
      <c r="F403" s="280"/>
      <c r="G403" s="280"/>
      <c r="H403" s="280"/>
    </row>
    <row r="404">
      <c r="A404" s="280"/>
      <c r="B404" s="280"/>
      <c r="C404" s="280"/>
      <c r="D404" s="280"/>
      <c r="E404" s="280"/>
      <c r="F404" s="280"/>
      <c r="G404" s="280"/>
      <c r="H404" s="280"/>
    </row>
    <row r="405">
      <c r="A405" s="280"/>
      <c r="B405" s="280"/>
      <c r="C405" s="280"/>
      <c r="D405" s="280"/>
      <c r="E405" s="280"/>
      <c r="F405" s="280"/>
      <c r="G405" s="280"/>
      <c r="H405" s="280"/>
    </row>
    <row r="406">
      <c r="A406" s="280"/>
      <c r="B406" s="280"/>
      <c r="C406" s="280"/>
      <c r="D406" s="280"/>
      <c r="E406" s="280"/>
      <c r="F406" s="280"/>
      <c r="G406" s="280"/>
      <c r="H406" s="280"/>
    </row>
    <row r="407">
      <c r="A407" s="280"/>
      <c r="B407" s="280"/>
      <c r="C407" s="280"/>
      <c r="D407" s="280"/>
      <c r="E407" s="280"/>
      <c r="F407" s="280"/>
      <c r="G407" s="280"/>
      <c r="H407" s="280"/>
    </row>
    <row r="408">
      <c r="A408" s="280"/>
      <c r="B408" s="280"/>
      <c r="C408" s="280"/>
      <c r="D408" s="280"/>
      <c r="E408" s="280"/>
      <c r="F408" s="280"/>
      <c r="G408" s="280"/>
      <c r="H408" s="280"/>
    </row>
    <row r="409">
      <c r="A409" s="280"/>
      <c r="B409" s="280"/>
      <c r="C409" s="280"/>
      <c r="D409" s="280"/>
      <c r="E409" s="280"/>
      <c r="F409" s="280"/>
      <c r="G409" s="280"/>
      <c r="H409" s="280"/>
    </row>
    <row r="410">
      <c r="A410" s="280"/>
      <c r="B410" s="280"/>
      <c r="C410" s="280"/>
      <c r="D410" s="280"/>
      <c r="E410" s="280"/>
      <c r="F410" s="280"/>
      <c r="G410" s="280"/>
      <c r="H410" s="280"/>
    </row>
    <row r="411">
      <c r="A411" s="280"/>
      <c r="B411" s="280"/>
      <c r="C411" s="280"/>
      <c r="D411" s="280"/>
      <c r="E411" s="280"/>
      <c r="F411" s="280"/>
      <c r="G411" s="280"/>
      <c r="H411" s="280"/>
    </row>
    <row r="412">
      <c r="A412" s="280"/>
      <c r="B412" s="280"/>
      <c r="C412" s="280"/>
      <c r="D412" s="280"/>
      <c r="E412" s="280"/>
      <c r="F412" s="280"/>
      <c r="G412" s="280"/>
      <c r="H412" s="280"/>
    </row>
    <row r="413">
      <c r="A413" s="280"/>
      <c r="B413" s="280"/>
      <c r="C413" s="280"/>
      <c r="D413" s="280"/>
      <c r="E413" s="280"/>
      <c r="F413" s="280"/>
      <c r="G413" s="280"/>
      <c r="H413" s="280"/>
    </row>
    <row r="414">
      <c r="A414" s="280"/>
      <c r="B414" s="280"/>
      <c r="C414" s="280"/>
      <c r="D414" s="280"/>
      <c r="E414" s="280"/>
      <c r="F414" s="280"/>
      <c r="G414" s="280"/>
      <c r="H414" s="280"/>
    </row>
    <row r="415">
      <c r="A415" s="280"/>
      <c r="B415" s="280"/>
      <c r="C415" s="280"/>
      <c r="D415" s="280"/>
      <c r="E415" s="280"/>
      <c r="F415" s="280"/>
      <c r="G415" s="280"/>
      <c r="H415" s="280"/>
    </row>
    <row r="416">
      <c r="A416" s="280"/>
      <c r="B416" s="280"/>
      <c r="C416" s="280"/>
      <c r="D416" s="280"/>
      <c r="E416" s="280"/>
      <c r="F416" s="280"/>
      <c r="G416" s="280"/>
      <c r="H416" s="280"/>
    </row>
    <row r="417">
      <c r="A417" s="280"/>
      <c r="B417" s="280"/>
      <c r="C417" s="280"/>
      <c r="D417" s="280"/>
      <c r="E417" s="280"/>
      <c r="F417" s="280"/>
      <c r="G417" s="280"/>
      <c r="H417" s="280"/>
    </row>
    <row r="418">
      <c r="A418" s="280"/>
      <c r="B418" s="280"/>
      <c r="C418" s="280"/>
      <c r="D418" s="280"/>
      <c r="E418" s="280"/>
      <c r="F418" s="280"/>
      <c r="G418" s="280"/>
      <c r="H418" s="280"/>
    </row>
    <row r="419">
      <c r="A419" s="280"/>
      <c r="B419" s="280"/>
      <c r="C419" s="280"/>
      <c r="D419" s="280"/>
      <c r="E419" s="280"/>
      <c r="F419" s="280"/>
      <c r="G419" s="280"/>
      <c r="H419" s="280"/>
    </row>
    <row r="420">
      <c r="A420" s="280"/>
      <c r="B420" s="280"/>
      <c r="C420" s="280"/>
      <c r="D420" s="280"/>
      <c r="E420" s="280"/>
      <c r="F420" s="280"/>
      <c r="G420" s="280"/>
      <c r="H420" s="280"/>
    </row>
    <row r="421">
      <c r="A421" s="280"/>
      <c r="B421" s="280"/>
      <c r="C421" s="280"/>
      <c r="D421" s="280"/>
      <c r="E421" s="280"/>
      <c r="F421" s="280"/>
      <c r="G421" s="280"/>
      <c r="H421" s="280"/>
    </row>
    <row r="422">
      <c r="A422" s="280"/>
      <c r="B422" s="280"/>
      <c r="C422" s="280"/>
      <c r="D422" s="280"/>
      <c r="E422" s="280"/>
      <c r="F422" s="280"/>
      <c r="G422" s="280"/>
      <c r="H422" s="280"/>
    </row>
    <row r="423">
      <c r="A423" s="280"/>
      <c r="B423" s="280"/>
      <c r="C423" s="280"/>
      <c r="D423" s="280"/>
      <c r="E423" s="280"/>
      <c r="F423" s="280"/>
      <c r="G423" s="280"/>
      <c r="H423" s="280"/>
    </row>
    <row r="424">
      <c r="A424" s="280"/>
      <c r="B424" s="280"/>
      <c r="C424" s="280"/>
      <c r="D424" s="280"/>
      <c r="E424" s="280"/>
      <c r="F424" s="280"/>
      <c r="G424" s="280"/>
      <c r="H424" s="280"/>
    </row>
    <row r="425">
      <c r="A425" s="280"/>
      <c r="B425" s="280"/>
      <c r="C425" s="280"/>
      <c r="D425" s="280"/>
      <c r="E425" s="280"/>
      <c r="F425" s="280"/>
      <c r="G425" s="280"/>
      <c r="H425" s="280"/>
    </row>
    <row r="426">
      <c r="A426" s="280"/>
      <c r="B426" s="280"/>
      <c r="C426" s="280"/>
      <c r="D426" s="280"/>
      <c r="E426" s="280"/>
      <c r="F426" s="280"/>
      <c r="G426" s="280"/>
      <c r="H426" s="280"/>
    </row>
    <row r="427">
      <c r="A427" s="280"/>
      <c r="B427" s="280"/>
      <c r="C427" s="280"/>
      <c r="D427" s="280"/>
      <c r="E427" s="280"/>
      <c r="F427" s="280"/>
      <c r="G427" s="280"/>
      <c r="H427" s="280"/>
    </row>
    <row r="428">
      <c r="A428" s="280"/>
      <c r="B428" s="280"/>
      <c r="C428" s="280"/>
      <c r="D428" s="280"/>
      <c r="E428" s="280"/>
      <c r="F428" s="280"/>
      <c r="G428" s="280"/>
      <c r="H428" s="280"/>
    </row>
    <row r="429">
      <c r="A429" s="280"/>
      <c r="B429" s="280"/>
      <c r="C429" s="280"/>
      <c r="D429" s="280"/>
      <c r="E429" s="280"/>
      <c r="F429" s="280"/>
      <c r="G429" s="280"/>
      <c r="H429" s="280"/>
    </row>
    <row r="430">
      <c r="A430" s="280"/>
      <c r="B430" s="280"/>
      <c r="C430" s="280"/>
      <c r="D430" s="280"/>
      <c r="E430" s="280"/>
      <c r="F430" s="280"/>
      <c r="G430" s="280"/>
      <c r="H430" s="280"/>
    </row>
    <row r="431">
      <c r="A431" s="280"/>
      <c r="B431" s="280"/>
      <c r="C431" s="280"/>
      <c r="D431" s="280"/>
      <c r="E431" s="280"/>
      <c r="F431" s="280"/>
      <c r="G431" s="280"/>
      <c r="H431" s="280"/>
    </row>
    <row r="432">
      <c r="A432" s="280"/>
      <c r="B432" s="280"/>
      <c r="C432" s="280"/>
      <c r="D432" s="280"/>
      <c r="E432" s="280"/>
      <c r="F432" s="280"/>
      <c r="G432" s="280"/>
      <c r="H432" s="280"/>
    </row>
    <row r="433">
      <c r="A433" s="280"/>
      <c r="B433" s="280"/>
      <c r="C433" s="280"/>
      <c r="D433" s="280"/>
      <c r="E433" s="280"/>
      <c r="F433" s="280"/>
      <c r="G433" s="280"/>
      <c r="H433" s="280"/>
    </row>
    <row r="434">
      <c r="A434" s="280"/>
      <c r="B434" s="280"/>
      <c r="C434" s="280"/>
      <c r="D434" s="280"/>
      <c r="E434" s="280"/>
      <c r="F434" s="280"/>
      <c r="G434" s="280"/>
      <c r="H434" s="280"/>
    </row>
    <row r="435">
      <c r="A435" s="280"/>
      <c r="B435" s="280"/>
      <c r="C435" s="280"/>
      <c r="D435" s="280"/>
      <c r="E435" s="280"/>
      <c r="F435" s="280"/>
      <c r="G435" s="280"/>
      <c r="H435" s="280"/>
    </row>
    <row r="436">
      <c r="A436" s="280"/>
      <c r="B436" s="280"/>
      <c r="C436" s="280"/>
      <c r="D436" s="280"/>
      <c r="E436" s="280"/>
      <c r="F436" s="280"/>
      <c r="G436" s="280"/>
      <c r="H436" s="280"/>
    </row>
    <row r="437">
      <c r="A437" s="280"/>
      <c r="B437" s="280"/>
      <c r="C437" s="280"/>
      <c r="D437" s="280"/>
      <c r="E437" s="280"/>
      <c r="F437" s="280"/>
      <c r="G437" s="280"/>
      <c r="H437" s="280"/>
    </row>
    <row r="438">
      <c r="A438" s="280"/>
      <c r="B438" s="280"/>
      <c r="C438" s="280"/>
      <c r="D438" s="280"/>
      <c r="E438" s="280"/>
      <c r="F438" s="280"/>
      <c r="G438" s="280"/>
      <c r="H438" s="280"/>
    </row>
    <row r="439">
      <c r="A439" s="280"/>
      <c r="B439" s="280"/>
      <c r="C439" s="280"/>
      <c r="D439" s="280"/>
      <c r="E439" s="280"/>
      <c r="F439" s="280"/>
      <c r="G439" s="280"/>
      <c r="H439" s="280"/>
    </row>
    <row r="440">
      <c r="A440" s="280"/>
      <c r="B440" s="280"/>
      <c r="C440" s="280"/>
      <c r="D440" s="280"/>
      <c r="E440" s="280"/>
      <c r="F440" s="280"/>
      <c r="G440" s="280"/>
      <c r="H440" s="280"/>
    </row>
    <row r="441">
      <c r="A441" s="280"/>
      <c r="B441" s="280"/>
      <c r="C441" s="280"/>
      <c r="D441" s="280"/>
      <c r="E441" s="280"/>
      <c r="F441" s="280"/>
      <c r="G441" s="280"/>
      <c r="H441" s="280"/>
    </row>
    <row r="442">
      <c r="A442" s="280"/>
      <c r="B442" s="280"/>
      <c r="C442" s="280"/>
      <c r="D442" s="280"/>
      <c r="E442" s="280"/>
      <c r="F442" s="280"/>
      <c r="G442" s="280"/>
      <c r="H442" s="280"/>
    </row>
    <row r="443">
      <c r="A443" s="280"/>
      <c r="B443" s="280"/>
      <c r="C443" s="280"/>
      <c r="D443" s="280"/>
      <c r="E443" s="280"/>
      <c r="F443" s="280"/>
      <c r="G443" s="280"/>
      <c r="H443" s="280"/>
    </row>
    <row r="444">
      <c r="A444" s="280"/>
      <c r="B444" s="280"/>
      <c r="C444" s="280"/>
      <c r="D444" s="280"/>
      <c r="E444" s="280"/>
      <c r="F444" s="280"/>
      <c r="G444" s="280"/>
      <c r="H444" s="280"/>
    </row>
    <row r="445">
      <c r="A445" s="280"/>
      <c r="B445" s="280"/>
      <c r="C445" s="280"/>
      <c r="D445" s="280"/>
      <c r="E445" s="280"/>
      <c r="F445" s="280"/>
      <c r="G445" s="280"/>
      <c r="H445" s="280"/>
    </row>
    <row r="446">
      <c r="A446" s="280"/>
      <c r="B446" s="280"/>
      <c r="C446" s="280"/>
      <c r="D446" s="280"/>
      <c r="E446" s="280"/>
      <c r="F446" s="280"/>
      <c r="G446" s="280"/>
      <c r="H446" s="280"/>
    </row>
    <row r="447">
      <c r="A447" s="280"/>
      <c r="B447" s="280"/>
      <c r="C447" s="280"/>
      <c r="D447" s="280"/>
      <c r="E447" s="280"/>
      <c r="F447" s="280"/>
      <c r="G447" s="280"/>
      <c r="H447" s="280"/>
    </row>
    <row r="448">
      <c r="A448" s="280"/>
      <c r="B448" s="280"/>
      <c r="C448" s="280"/>
      <c r="D448" s="280"/>
      <c r="E448" s="280"/>
      <c r="F448" s="280"/>
      <c r="G448" s="280"/>
      <c r="H448" s="280"/>
    </row>
    <row r="449">
      <c r="A449" s="280"/>
      <c r="B449" s="280"/>
      <c r="C449" s="280"/>
      <c r="D449" s="280"/>
      <c r="E449" s="280"/>
      <c r="F449" s="280"/>
      <c r="G449" s="280"/>
      <c r="H449" s="280"/>
    </row>
    <row r="450">
      <c r="A450" s="280"/>
      <c r="B450" s="280"/>
      <c r="C450" s="280"/>
      <c r="D450" s="280"/>
      <c r="E450" s="280"/>
      <c r="F450" s="280"/>
      <c r="G450" s="280"/>
      <c r="H450" s="280"/>
    </row>
    <row r="451">
      <c r="A451" s="280"/>
      <c r="B451" s="280"/>
      <c r="C451" s="280"/>
      <c r="D451" s="280"/>
      <c r="E451" s="280"/>
      <c r="F451" s="280"/>
      <c r="G451" s="280"/>
      <c r="H451" s="280"/>
    </row>
    <row r="452">
      <c r="A452" s="280"/>
      <c r="B452" s="280"/>
      <c r="C452" s="280"/>
      <c r="D452" s="280"/>
      <c r="E452" s="280"/>
      <c r="F452" s="280"/>
      <c r="G452" s="280"/>
      <c r="H452" s="280"/>
    </row>
    <row r="453">
      <c r="A453" s="280"/>
      <c r="B453" s="280"/>
      <c r="C453" s="280"/>
      <c r="D453" s="280"/>
      <c r="E453" s="280"/>
      <c r="F453" s="280"/>
      <c r="G453" s="280"/>
      <c r="H453" s="280"/>
    </row>
    <row r="454">
      <c r="A454" s="280"/>
      <c r="B454" s="280"/>
      <c r="C454" s="280"/>
      <c r="D454" s="280"/>
      <c r="E454" s="280"/>
      <c r="F454" s="280"/>
      <c r="G454" s="280"/>
      <c r="H454" s="280"/>
    </row>
    <row r="455">
      <c r="A455" s="280"/>
      <c r="B455" s="280"/>
      <c r="C455" s="280"/>
      <c r="D455" s="280"/>
      <c r="E455" s="280"/>
      <c r="F455" s="280"/>
      <c r="G455" s="280"/>
      <c r="H455" s="280"/>
    </row>
    <row r="456">
      <c r="A456" s="280"/>
      <c r="B456" s="280"/>
      <c r="C456" s="280"/>
      <c r="D456" s="280"/>
      <c r="E456" s="280"/>
      <c r="F456" s="280"/>
      <c r="G456" s="280"/>
      <c r="H456" s="280"/>
    </row>
    <row r="457">
      <c r="A457" s="280"/>
      <c r="B457" s="280"/>
      <c r="C457" s="280"/>
      <c r="D457" s="280"/>
      <c r="E457" s="280"/>
      <c r="F457" s="280"/>
      <c r="G457" s="280"/>
      <c r="H457" s="280"/>
    </row>
    <row r="458">
      <c r="A458" s="280"/>
      <c r="B458" s="280"/>
      <c r="C458" s="280"/>
      <c r="D458" s="280"/>
      <c r="E458" s="280"/>
      <c r="F458" s="280"/>
      <c r="G458" s="280"/>
      <c r="H458" s="280"/>
    </row>
    <row r="459">
      <c r="A459" s="280"/>
      <c r="B459" s="280"/>
      <c r="C459" s="280"/>
      <c r="D459" s="280"/>
      <c r="E459" s="280"/>
      <c r="F459" s="280"/>
      <c r="G459" s="280"/>
      <c r="H459" s="280"/>
    </row>
    <row r="460">
      <c r="A460" s="280"/>
      <c r="B460" s="280"/>
      <c r="C460" s="280"/>
      <c r="D460" s="280"/>
      <c r="E460" s="280"/>
      <c r="F460" s="280"/>
      <c r="G460" s="280"/>
      <c r="H460" s="280"/>
    </row>
    <row r="461">
      <c r="A461" s="280"/>
      <c r="B461" s="280"/>
      <c r="C461" s="280"/>
      <c r="D461" s="280"/>
      <c r="E461" s="280"/>
      <c r="F461" s="280"/>
      <c r="G461" s="280"/>
      <c r="H461" s="280"/>
    </row>
    <row r="462">
      <c r="A462" s="280"/>
      <c r="B462" s="280"/>
      <c r="C462" s="280"/>
      <c r="D462" s="280"/>
      <c r="E462" s="280"/>
      <c r="F462" s="280"/>
      <c r="G462" s="280"/>
      <c r="H462" s="280"/>
    </row>
    <row r="463">
      <c r="A463" s="280"/>
      <c r="B463" s="280"/>
      <c r="C463" s="280"/>
      <c r="D463" s="280"/>
      <c r="E463" s="280"/>
      <c r="F463" s="280"/>
      <c r="G463" s="280"/>
      <c r="H463" s="280"/>
    </row>
    <row r="464">
      <c r="A464" s="280"/>
      <c r="B464" s="280"/>
      <c r="C464" s="280"/>
      <c r="D464" s="280"/>
      <c r="E464" s="280"/>
      <c r="F464" s="280"/>
      <c r="G464" s="280"/>
      <c r="H464" s="280"/>
    </row>
    <row r="465">
      <c r="A465" s="280"/>
      <c r="B465" s="280"/>
      <c r="C465" s="280"/>
      <c r="D465" s="280"/>
      <c r="E465" s="280"/>
      <c r="F465" s="280"/>
      <c r="G465" s="280"/>
      <c r="H465" s="280"/>
    </row>
    <row r="466">
      <c r="A466" s="280"/>
      <c r="B466" s="280"/>
      <c r="C466" s="280"/>
      <c r="D466" s="280"/>
      <c r="E466" s="280"/>
      <c r="F466" s="280"/>
      <c r="G466" s="280"/>
      <c r="H466" s="280"/>
    </row>
    <row r="467">
      <c r="A467" s="280"/>
      <c r="B467" s="280"/>
      <c r="C467" s="280"/>
      <c r="D467" s="280"/>
      <c r="E467" s="280"/>
      <c r="F467" s="280"/>
      <c r="G467" s="280"/>
      <c r="H467" s="280"/>
    </row>
    <row r="468">
      <c r="A468" s="280"/>
      <c r="B468" s="280"/>
      <c r="C468" s="280"/>
      <c r="D468" s="280"/>
      <c r="E468" s="280"/>
      <c r="F468" s="280"/>
      <c r="G468" s="280"/>
      <c r="H468" s="280"/>
    </row>
    <row r="469">
      <c r="A469" s="280"/>
      <c r="B469" s="280"/>
      <c r="C469" s="280"/>
      <c r="D469" s="280"/>
      <c r="E469" s="280"/>
      <c r="F469" s="280"/>
      <c r="G469" s="280"/>
      <c r="H469" s="280"/>
    </row>
    <row r="470">
      <c r="A470" s="280"/>
      <c r="B470" s="280"/>
      <c r="C470" s="280"/>
      <c r="D470" s="280"/>
      <c r="E470" s="280"/>
      <c r="F470" s="280"/>
      <c r="G470" s="280"/>
      <c r="H470" s="280"/>
    </row>
    <row r="471">
      <c r="A471" s="280"/>
      <c r="B471" s="280"/>
      <c r="C471" s="280"/>
      <c r="D471" s="280"/>
      <c r="E471" s="280"/>
      <c r="F471" s="280"/>
      <c r="G471" s="280"/>
      <c r="H471" s="280"/>
    </row>
    <row r="472">
      <c r="A472" s="280"/>
      <c r="B472" s="280"/>
      <c r="C472" s="280"/>
      <c r="D472" s="280"/>
      <c r="E472" s="280"/>
      <c r="F472" s="280"/>
      <c r="G472" s="280"/>
      <c r="H472" s="280"/>
    </row>
    <row r="473">
      <c r="A473" s="280"/>
      <c r="B473" s="280"/>
      <c r="C473" s="280"/>
      <c r="D473" s="280"/>
      <c r="E473" s="280"/>
      <c r="F473" s="280"/>
      <c r="G473" s="280"/>
      <c r="H473" s="280"/>
    </row>
    <row r="474">
      <c r="A474" s="280"/>
      <c r="B474" s="280"/>
      <c r="C474" s="280"/>
      <c r="D474" s="280"/>
      <c r="E474" s="280"/>
      <c r="F474" s="280"/>
      <c r="G474" s="280"/>
      <c r="H474" s="280"/>
    </row>
    <row r="475">
      <c r="A475" s="280"/>
      <c r="B475" s="280"/>
      <c r="C475" s="280"/>
      <c r="D475" s="280"/>
      <c r="E475" s="280"/>
      <c r="F475" s="280"/>
      <c r="G475" s="280"/>
      <c r="H475" s="280"/>
    </row>
    <row r="476">
      <c r="A476" s="280"/>
      <c r="B476" s="280"/>
      <c r="C476" s="280"/>
      <c r="D476" s="280"/>
      <c r="E476" s="280"/>
      <c r="F476" s="280"/>
      <c r="G476" s="280"/>
      <c r="H476" s="280"/>
    </row>
    <row r="477">
      <c r="A477" s="280"/>
      <c r="B477" s="280"/>
      <c r="C477" s="280"/>
      <c r="D477" s="280"/>
      <c r="E477" s="280"/>
      <c r="F477" s="280"/>
      <c r="G477" s="280"/>
      <c r="H477" s="280"/>
    </row>
    <row r="478">
      <c r="A478" s="280"/>
      <c r="B478" s="280"/>
      <c r="C478" s="280"/>
      <c r="D478" s="280"/>
      <c r="E478" s="280"/>
      <c r="F478" s="280"/>
      <c r="G478" s="280"/>
      <c r="H478" s="280"/>
    </row>
    <row r="479">
      <c r="A479" s="280"/>
      <c r="B479" s="280"/>
      <c r="C479" s="280"/>
      <c r="D479" s="280"/>
      <c r="E479" s="280"/>
      <c r="F479" s="280"/>
      <c r="G479" s="280"/>
      <c r="H479" s="280"/>
    </row>
    <row r="480">
      <c r="A480" s="280"/>
      <c r="B480" s="280"/>
      <c r="C480" s="280"/>
      <c r="D480" s="280"/>
      <c r="E480" s="280"/>
      <c r="F480" s="280"/>
      <c r="G480" s="280"/>
      <c r="H480" s="280"/>
    </row>
    <row r="481">
      <c r="A481" s="280"/>
      <c r="B481" s="280"/>
      <c r="C481" s="280"/>
      <c r="D481" s="280"/>
      <c r="E481" s="280"/>
      <c r="F481" s="280"/>
      <c r="G481" s="280"/>
      <c r="H481" s="280"/>
    </row>
    <row r="482">
      <c r="A482" s="280"/>
      <c r="B482" s="280"/>
      <c r="C482" s="280"/>
      <c r="D482" s="280"/>
      <c r="E482" s="280"/>
      <c r="F482" s="280"/>
      <c r="G482" s="280"/>
      <c r="H482" s="280"/>
    </row>
    <row r="483">
      <c r="A483" s="280"/>
      <c r="B483" s="280"/>
      <c r="C483" s="280"/>
      <c r="D483" s="280"/>
      <c r="E483" s="280"/>
      <c r="F483" s="280"/>
      <c r="G483" s="280"/>
      <c r="H483" s="280"/>
    </row>
    <row r="484">
      <c r="A484" s="280"/>
      <c r="B484" s="280"/>
      <c r="C484" s="280"/>
      <c r="D484" s="280"/>
      <c r="E484" s="280"/>
      <c r="F484" s="280"/>
      <c r="G484" s="280"/>
      <c r="H484" s="280"/>
    </row>
    <row r="485">
      <c r="A485" s="280"/>
      <c r="B485" s="280"/>
      <c r="C485" s="280"/>
      <c r="D485" s="280"/>
      <c r="E485" s="280"/>
      <c r="F485" s="280"/>
      <c r="G485" s="280"/>
      <c r="H485" s="280"/>
    </row>
    <row r="486">
      <c r="A486" s="280"/>
      <c r="B486" s="280"/>
      <c r="C486" s="280"/>
      <c r="D486" s="280"/>
      <c r="E486" s="280"/>
      <c r="F486" s="280"/>
      <c r="G486" s="280"/>
      <c r="H486" s="280"/>
    </row>
    <row r="487">
      <c r="A487" s="280"/>
      <c r="B487" s="280"/>
      <c r="C487" s="280"/>
      <c r="D487" s="280"/>
      <c r="E487" s="280"/>
      <c r="F487" s="280"/>
      <c r="G487" s="280"/>
      <c r="H487" s="280"/>
    </row>
    <row r="488">
      <c r="A488" s="280"/>
      <c r="B488" s="280"/>
      <c r="C488" s="280"/>
      <c r="D488" s="280"/>
      <c r="E488" s="280"/>
      <c r="F488" s="280"/>
      <c r="G488" s="280"/>
      <c r="H488" s="280"/>
    </row>
    <row r="489">
      <c r="A489" s="280"/>
      <c r="B489" s="280"/>
      <c r="C489" s="280"/>
      <c r="D489" s="280"/>
      <c r="E489" s="280"/>
      <c r="F489" s="280"/>
      <c r="G489" s="280"/>
      <c r="H489" s="280"/>
    </row>
    <row r="490">
      <c r="A490" s="280"/>
      <c r="B490" s="280"/>
      <c r="C490" s="280"/>
      <c r="D490" s="280"/>
      <c r="E490" s="280"/>
      <c r="F490" s="280"/>
      <c r="G490" s="280"/>
      <c r="H490" s="280"/>
    </row>
    <row r="491">
      <c r="A491" s="280"/>
      <c r="B491" s="280"/>
      <c r="C491" s="280"/>
      <c r="D491" s="280"/>
      <c r="E491" s="280"/>
      <c r="F491" s="280"/>
      <c r="G491" s="280"/>
      <c r="H491" s="280"/>
    </row>
    <row r="492">
      <c r="A492" s="280"/>
      <c r="B492" s="280"/>
      <c r="C492" s="280"/>
      <c r="D492" s="280"/>
      <c r="E492" s="280"/>
      <c r="F492" s="280"/>
      <c r="G492" s="280"/>
      <c r="H492" s="280"/>
    </row>
    <row r="493">
      <c r="A493" s="280"/>
      <c r="B493" s="280"/>
      <c r="C493" s="280"/>
      <c r="D493" s="280"/>
      <c r="E493" s="280"/>
      <c r="F493" s="280"/>
      <c r="G493" s="280"/>
      <c r="H493" s="280"/>
    </row>
    <row r="494">
      <c r="A494" s="280"/>
      <c r="B494" s="280"/>
      <c r="C494" s="280"/>
      <c r="D494" s="280"/>
      <c r="E494" s="280"/>
      <c r="F494" s="280"/>
      <c r="G494" s="280"/>
      <c r="H494" s="280"/>
    </row>
    <row r="495">
      <c r="A495" s="280"/>
      <c r="B495" s="280"/>
      <c r="C495" s="280"/>
      <c r="D495" s="280"/>
      <c r="E495" s="280"/>
      <c r="F495" s="280"/>
      <c r="G495" s="280"/>
      <c r="H495" s="280"/>
    </row>
    <row r="496">
      <c r="A496" s="280"/>
      <c r="B496" s="280"/>
      <c r="C496" s="280"/>
      <c r="D496" s="280"/>
      <c r="E496" s="280"/>
      <c r="F496" s="280"/>
      <c r="G496" s="280"/>
      <c r="H496" s="280"/>
    </row>
    <row r="497">
      <c r="A497" s="280"/>
      <c r="B497" s="280"/>
      <c r="C497" s="280"/>
      <c r="D497" s="280"/>
      <c r="E497" s="280"/>
      <c r="F497" s="280"/>
      <c r="G497" s="280"/>
      <c r="H497" s="280"/>
    </row>
    <row r="498">
      <c r="A498" s="280"/>
      <c r="B498" s="280"/>
      <c r="C498" s="280"/>
      <c r="D498" s="280"/>
      <c r="E498" s="280"/>
      <c r="F498" s="280"/>
      <c r="G498" s="280"/>
      <c r="H498" s="280"/>
    </row>
    <row r="499">
      <c r="A499" s="280"/>
      <c r="B499" s="280"/>
      <c r="C499" s="280"/>
      <c r="D499" s="280"/>
      <c r="E499" s="280"/>
      <c r="F499" s="280"/>
      <c r="G499" s="280"/>
      <c r="H499" s="280"/>
    </row>
    <row r="500">
      <c r="A500" s="280"/>
      <c r="B500" s="280"/>
      <c r="C500" s="280"/>
      <c r="D500" s="280"/>
      <c r="E500" s="280"/>
      <c r="F500" s="280"/>
      <c r="G500" s="280"/>
      <c r="H500" s="280"/>
    </row>
    <row r="501">
      <c r="A501" s="280"/>
      <c r="B501" s="280"/>
      <c r="C501" s="280"/>
      <c r="D501" s="280"/>
      <c r="E501" s="280"/>
      <c r="F501" s="280"/>
      <c r="G501" s="280"/>
      <c r="H501" s="280"/>
    </row>
    <row r="502">
      <c r="A502" s="280"/>
      <c r="B502" s="280"/>
      <c r="C502" s="280"/>
      <c r="D502" s="280"/>
      <c r="E502" s="280"/>
      <c r="F502" s="280"/>
      <c r="G502" s="280"/>
      <c r="H502" s="280"/>
    </row>
    <row r="503">
      <c r="A503" s="280"/>
      <c r="B503" s="280"/>
      <c r="C503" s="280"/>
      <c r="D503" s="280"/>
      <c r="E503" s="280"/>
      <c r="F503" s="280"/>
      <c r="G503" s="280"/>
      <c r="H503" s="280"/>
    </row>
    <row r="504">
      <c r="A504" s="280"/>
      <c r="B504" s="280"/>
      <c r="C504" s="280"/>
      <c r="D504" s="280"/>
      <c r="E504" s="280"/>
      <c r="F504" s="280"/>
      <c r="G504" s="280"/>
      <c r="H504" s="280"/>
    </row>
    <row r="505">
      <c r="A505" s="280"/>
      <c r="B505" s="280"/>
      <c r="C505" s="280"/>
      <c r="D505" s="280"/>
      <c r="E505" s="280"/>
      <c r="F505" s="280"/>
      <c r="G505" s="280"/>
      <c r="H505" s="280"/>
    </row>
    <row r="506">
      <c r="A506" s="280"/>
      <c r="B506" s="280"/>
      <c r="C506" s="280"/>
      <c r="D506" s="280"/>
      <c r="E506" s="280"/>
      <c r="F506" s="280"/>
      <c r="G506" s="280"/>
      <c r="H506" s="280"/>
    </row>
    <row r="507">
      <c r="A507" s="280"/>
      <c r="B507" s="280"/>
      <c r="C507" s="280"/>
      <c r="D507" s="280"/>
      <c r="E507" s="280"/>
      <c r="F507" s="280"/>
      <c r="G507" s="280"/>
      <c r="H507" s="280"/>
    </row>
    <row r="508">
      <c r="A508" s="280"/>
      <c r="B508" s="280"/>
      <c r="C508" s="280"/>
      <c r="D508" s="280"/>
      <c r="E508" s="280"/>
      <c r="F508" s="280"/>
      <c r="G508" s="280"/>
      <c r="H508" s="280"/>
    </row>
    <row r="509">
      <c r="A509" s="280"/>
      <c r="B509" s="280"/>
      <c r="C509" s="280"/>
      <c r="D509" s="280"/>
      <c r="E509" s="280"/>
      <c r="F509" s="280"/>
      <c r="G509" s="280"/>
      <c r="H509" s="280"/>
    </row>
    <row r="510">
      <c r="A510" s="280"/>
      <c r="B510" s="280"/>
      <c r="C510" s="280"/>
      <c r="D510" s="280"/>
      <c r="E510" s="280"/>
      <c r="F510" s="280"/>
      <c r="G510" s="280"/>
      <c r="H510" s="280"/>
    </row>
    <row r="511">
      <c r="A511" s="280"/>
      <c r="B511" s="280"/>
      <c r="C511" s="280"/>
      <c r="D511" s="280"/>
      <c r="E511" s="280"/>
      <c r="F511" s="280"/>
      <c r="G511" s="280"/>
      <c r="H511" s="280"/>
    </row>
    <row r="512">
      <c r="A512" s="280"/>
      <c r="B512" s="280"/>
      <c r="C512" s="280"/>
      <c r="D512" s="280"/>
      <c r="E512" s="280"/>
      <c r="F512" s="280"/>
      <c r="G512" s="280"/>
      <c r="H512" s="280"/>
    </row>
    <row r="513">
      <c r="A513" s="280"/>
      <c r="B513" s="280"/>
      <c r="C513" s="280"/>
      <c r="D513" s="280"/>
      <c r="E513" s="280"/>
      <c r="F513" s="280"/>
      <c r="G513" s="280"/>
      <c r="H513" s="280"/>
    </row>
    <row r="514">
      <c r="A514" s="280"/>
      <c r="B514" s="280"/>
      <c r="C514" s="280"/>
      <c r="D514" s="280"/>
      <c r="E514" s="280"/>
      <c r="F514" s="280"/>
      <c r="G514" s="280"/>
      <c r="H514" s="280"/>
    </row>
    <row r="515">
      <c r="A515" s="280"/>
      <c r="B515" s="280"/>
      <c r="C515" s="280"/>
      <c r="D515" s="280"/>
      <c r="E515" s="280"/>
      <c r="F515" s="280"/>
      <c r="G515" s="280"/>
      <c r="H515" s="280"/>
    </row>
    <row r="516">
      <c r="A516" s="280"/>
      <c r="B516" s="280"/>
      <c r="C516" s="280"/>
      <c r="D516" s="280"/>
      <c r="E516" s="280"/>
      <c r="F516" s="280"/>
      <c r="G516" s="280"/>
      <c r="H516" s="280"/>
    </row>
    <row r="517">
      <c r="A517" s="280"/>
      <c r="B517" s="280"/>
      <c r="C517" s="280"/>
      <c r="D517" s="280"/>
      <c r="E517" s="280"/>
      <c r="F517" s="280"/>
      <c r="G517" s="280"/>
      <c r="H517" s="280"/>
    </row>
    <row r="518">
      <c r="A518" s="280"/>
      <c r="B518" s="280"/>
      <c r="C518" s="280"/>
      <c r="D518" s="280"/>
      <c r="E518" s="280"/>
      <c r="F518" s="280"/>
      <c r="G518" s="280"/>
      <c r="H518" s="280"/>
    </row>
    <row r="519">
      <c r="A519" s="280"/>
      <c r="B519" s="280"/>
      <c r="C519" s="280"/>
      <c r="D519" s="280"/>
      <c r="E519" s="280"/>
      <c r="F519" s="280"/>
      <c r="G519" s="280"/>
      <c r="H519" s="280"/>
    </row>
    <row r="520">
      <c r="A520" s="280"/>
      <c r="B520" s="280"/>
      <c r="C520" s="280"/>
      <c r="D520" s="280"/>
      <c r="E520" s="280"/>
      <c r="F520" s="280"/>
      <c r="G520" s="280"/>
      <c r="H520" s="280"/>
    </row>
    <row r="521">
      <c r="A521" s="280"/>
      <c r="B521" s="280"/>
      <c r="C521" s="280"/>
      <c r="D521" s="280"/>
      <c r="E521" s="280"/>
      <c r="F521" s="280"/>
      <c r="G521" s="280"/>
      <c r="H521" s="280"/>
    </row>
    <row r="522">
      <c r="A522" s="280"/>
      <c r="B522" s="280"/>
      <c r="C522" s="280"/>
      <c r="D522" s="280"/>
      <c r="E522" s="280"/>
      <c r="F522" s="280"/>
      <c r="G522" s="280"/>
      <c r="H522" s="280"/>
    </row>
    <row r="523">
      <c r="A523" s="280"/>
      <c r="B523" s="280"/>
      <c r="C523" s="280"/>
      <c r="D523" s="280"/>
      <c r="E523" s="280"/>
      <c r="F523" s="280"/>
      <c r="G523" s="280"/>
      <c r="H523" s="280"/>
    </row>
    <row r="524">
      <c r="A524" s="280"/>
      <c r="B524" s="280"/>
      <c r="C524" s="280"/>
      <c r="D524" s="280"/>
      <c r="E524" s="280"/>
      <c r="F524" s="280"/>
      <c r="G524" s="280"/>
      <c r="H524" s="280"/>
    </row>
    <row r="525">
      <c r="A525" s="280"/>
      <c r="B525" s="280"/>
      <c r="C525" s="280"/>
      <c r="D525" s="280"/>
      <c r="E525" s="280"/>
      <c r="F525" s="280"/>
      <c r="G525" s="280"/>
      <c r="H525" s="280"/>
    </row>
    <row r="526">
      <c r="A526" s="280"/>
      <c r="B526" s="280"/>
      <c r="C526" s="280"/>
      <c r="D526" s="280"/>
      <c r="E526" s="280"/>
      <c r="F526" s="280"/>
      <c r="G526" s="280"/>
      <c r="H526" s="280"/>
    </row>
    <row r="527">
      <c r="A527" s="280"/>
      <c r="B527" s="280"/>
      <c r="C527" s="280"/>
      <c r="D527" s="280"/>
      <c r="E527" s="280"/>
      <c r="F527" s="280"/>
      <c r="G527" s="280"/>
      <c r="H527" s="280"/>
    </row>
    <row r="528">
      <c r="A528" s="280"/>
      <c r="B528" s="280"/>
      <c r="C528" s="280"/>
      <c r="D528" s="280"/>
      <c r="E528" s="280"/>
      <c r="F528" s="280"/>
      <c r="G528" s="280"/>
      <c r="H528" s="280"/>
    </row>
    <row r="529">
      <c r="A529" s="280"/>
      <c r="B529" s="280"/>
      <c r="C529" s="280"/>
      <c r="D529" s="280"/>
      <c r="E529" s="280"/>
      <c r="F529" s="280"/>
      <c r="G529" s="280"/>
      <c r="H529" s="280"/>
    </row>
    <row r="530">
      <c r="A530" s="280"/>
      <c r="B530" s="280"/>
      <c r="C530" s="280"/>
      <c r="D530" s="280"/>
      <c r="E530" s="280"/>
      <c r="F530" s="280"/>
      <c r="G530" s="280"/>
      <c r="H530" s="280"/>
    </row>
    <row r="531">
      <c r="A531" s="280"/>
      <c r="B531" s="280"/>
      <c r="C531" s="280"/>
      <c r="D531" s="280"/>
      <c r="E531" s="280"/>
      <c r="F531" s="280"/>
      <c r="G531" s="280"/>
      <c r="H531" s="280"/>
    </row>
    <row r="532">
      <c r="A532" s="280"/>
      <c r="B532" s="280"/>
      <c r="C532" s="280"/>
      <c r="D532" s="280"/>
      <c r="E532" s="280"/>
      <c r="F532" s="280"/>
      <c r="G532" s="280"/>
      <c r="H532" s="280"/>
    </row>
    <row r="533">
      <c r="A533" s="280"/>
      <c r="B533" s="280"/>
      <c r="C533" s="280"/>
      <c r="D533" s="280"/>
      <c r="E533" s="280"/>
      <c r="F533" s="280"/>
      <c r="G533" s="280"/>
      <c r="H533" s="280"/>
    </row>
    <row r="534">
      <c r="A534" s="280"/>
      <c r="B534" s="280"/>
      <c r="C534" s="280"/>
      <c r="D534" s="280"/>
      <c r="E534" s="280"/>
      <c r="F534" s="280"/>
      <c r="G534" s="280"/>
      <c r="H534" s="280"/>
    </row>
    <row r="535">
      <c r="A535" s="280"/>
      <c r="B535" s="280"/>
      <c r="C535" s="280"/>
      <c r="D535" s="280"/>
      <c r="E535" s="280"/>
      <c r="F535" s="280"/>
      <c r="G535" s="280"/>
      <c r="H535" s="280"/>
    </row>
    <row r="536">
      <c r="A536" s="280"/>
      <c r="B536" s="280"/>
      <c r="C536" s="280"/>
      <c r="D536" s="280"/>
      <c r="E536" s="280"/>
      <c r="F536" s="280"/>
      <c r="G536" s="280"/>
      <c r="H536" s="280"/>
    </row>
    <row r="537">
      <c r="A537" s="280"/>
      <c r="B537" s="280"/>
      <c r="C537" s="280"/>
      <c r="D537" s="280"/>
      <c r="E537" s="280"/>
      <c r="F537" s="280"/>
      <c r="G537" s="280"/>
      <c r="H537" s="280"/>
    </row>
    <row r="538">
      <c r="A538" s="280"/>
      <c r="B538" s="280"/>
      <c r="C538" s="280"/>
      <c r="D538" s="280"/>
      <c r="E538" s="280"/>
      <c r="F538" s="280"/>
      <c r="G538" s="280"/>
      <c r="H538" s="280"/>
    </row>
    <row r="539">
      <c r="A539" s="280"/>
      <c r="B539" s="280"/>
      <c r="C539" s="280"/>
      <c r="D539" s="280"/>
      <c r="E539" s="280"/>
      <c r="F539" s="280"/>
      <c r="G539" s="280"/>
      <c r="H539" s="280"/>
    </row>
    <row r="540">
      <c r="A540" s="280"/>
      <c r="B540" s="280"/>
      <c r="C540" s="280"/>
      <c r="D540" s="280"/>
      <c r="E540" s="280"/>
      <c r="F540" s="280"/>
      <c r="G540" s="280"/>
      <c r="H540" s="280"/>
    </row>
    <row r="541">
      <c r="A541" s="280"/>
      <c r="B541" s="280"/>
      <c r="C541" s="280"/>
      <c r="D541" s="280"/>
      <c r="E541" s="280"/>
      <c r="F541" s="280"/>
      <c r="G541" s="280"/>
      <c r="H541" s="280"/>
    </row>
    <row r="542">
      <c r="A542" s="280"/>
      <c r="B542" s="280"/>
      <c r="C542" s="280"/>
      <c r="D542" s="280"/>
      <c r="E542" s="280"/>
      <c r="F542" s="280"/>
      <c r="G542" s="280"/>
      <c r="H542" s="280"/>
    </row>
    <row r="543">
      <c r="A543" s="280"/>
      <c r="B543" s="280"/>
      <c r="C543" s="280"/>
      <c r="D543" s="280"/>
      <c r="E543" s="280"/>
      <c r="F543" s="280"/>
      <c r="G543" s="280"/>
      <c r="H543" s="280"/>
    </row>
    <row r="544">
      <c r="A544" s="280"/>
      <c r="B544" s="280"/>
      <c r="C544" s="280"/>
      <c r="D544" s="280"/>
      <c r="E544" s="280"/>
      <c r="F544" s="280"/>
      <c r="G544" s="280"/>
      <c r="H544" s="280"/>
    </row>
    <row r="545">
      <c r="A545" s="280"/>
      <c r="B545" s="280"/>
      <c r="C545" s="280"/>
      <c r="D545" s="280"/>
      <c r="E545" s="280"/>
      <c r="F545" s="280"/>
      <c r="G545" s="280"/>
      <c r="H545" s="280"/>
    </row>
    <row r="546">
      <c r="A546" s="280"/>
      <c r="B546" s="280"/>
      <c r="C546" s="280"/>
      <c r="D546" s="280"/>
      <c r="E546" s="280"/>
      <c r="F546" s="280"/>
      <c r="G546" s="280"/>
      <c r="H546" s="280"/>
    </row>
    <row r="547">
      <c r="A547" s="280"/>
      <c r="B547" s="280"/>
      <c r="C547" s="280"/>
      <c r="D547" s="280"/>
      <c r="E547" s="280"/>
      <c r="F547" s="280"/>
      <c r="G547" s="280"/>
      <c r="H547" s="280"/>
    </row>
    <row r="548">
      <c r="A548" s="280"/>
      <c r="B548" s="280"/>
      <c r="C548" s="280"/>
      <c r="D548" s="280"/>
      <c r="E548" s="280"/>
      <c r="F548" s="280"/>
      <c r="G548" s="280"/>
      <c r="H548" s="280"/>
    </row>
    <row r="549">
      <c r="A549" s="280"/>
      <c r="B549" s="280"/>
      <c r="C549" s="280"/>
      <c r="D549" s="280"/>
      <c r="E549" s="280"/>
      <c r="F549" s="280"/>
      <c r="G549" s="280"/>
      <c r="H549" s="280"/>
    </row>
    <row r="550">
      <c r="A550" s="280"/>
      <c r="B550" s="280"/>
      <c r="C550" s="280"/>
      <c r="D550" s="280"/>
      <c r="E550" s="280"/>
      <c r="F550" s="280"/>
      <c r="G550" s="280"/>
      <c r="H550" s="280"/>
    </row>
    <row r="551">
      <c r="A551" s="280"/>
      <c r="B551" s="280"/>
      <c r="C551" s="280"/>
      <c r="D551" s="280"/>
      <c r="E551" s="280"/>
      <c r="F551" s="280"/>
      <c r="G551" s="280"/>
      <c r="H551" s="280"/>
    </row>
    <row r="552">
      <c r="A552" s="280"/>
      <c r="B552" s="280"/>
      <c r="C552" s="280"/>
      <c r="D552" s="280"/>
      <c r="E552" s="280"/>
      <c r="F552" s="280"/>
      <c r="G552" s="280"/>
      <c r="H552" s="280"/>
    </row>
    <row r="553">
      <c r="A553" s="280"/>
      <c r="B553" s="280"/>
      <c r="C553" s="280"/>
      <c r="D553" s="280"/>
      <c r="E553" s="280"/>
      <c r="F553" s="280"/>
      <c r="G553" s="280"/>
      <c r="H553" s="280"/>
    </row>
    <row r="554">
      <c r="A554" s="280"/>
      <c r="B554" s="280"/>
      <c r="C554" s="280"/>
      <c r="D554" s="280"/>
      <c r="E554" s="280"/>
      <c r="F554" s="280"/>
      <c r="G554" s="280"/>
      <c r="H554" s="280"/>
    </row>
    <row r="555">
      <c r="A555" s="280"/>
      <c r="B555" s="280"/>
      <c r="C555" s="280"/>
      <c r="D555" s="280"/>
      <c r="E555" s="280"/>
      <c r="F555" s="280"/>
      <c r="G555" s="280"/>
      <c r="H555" s="280"/>
    </row>
    <row r="556">
      <c r="A556" s="280"/>
      <c r="B556" s="280"/>
      <c r="C556" s="280"/>
      <c r="D556" s="280"/>
      <c r="E556" s="280"/>
      <c r="F556" s="280"/>
      <c r="G556" s="280"/>
      <c r="H556" s="280"/>
    </row>
    <row r="557">
      <c r="A557" s="280"/>
      <c r="B557" s="280"/>
      <c r="C557" s="280"/>
      <c r="D557" s="280"/>
      <c r="E557" s="280"/>
      <c r="F557" s="280"/>
      <c r="G557" s="280"/>
      <c r="H557" s="280"/>
    </row>
    <row r="558">
      <c r="A558" s="280"/>
      <c r="B558" s="280"/>
      <c r="C558" s="280"/>
      <c r="D558" s="280"/>
      <c r="E558" s="280"/>
      <c r="F558" s="280"/>
      <c r="G558" s="280"/>
      <c r="H558" s="280"/>
    </row>
    <row r="559">
      <c r="A559" s="280"/>
      <c r="B559" s="280"/>
      <c r="C559" s="280"/>
      <c r="D559" s="280"/>
      <c r="E559" s="280"/>
      <c r="F559" s="280"/>
      <c r="G559" s="280"/>
      <c r="H559" s="280"/>
    </row>
    <row r="560">
      <c r="A560" s="280"/>
      <c r="B560" s="280"/>
      <c r="C560" s="280"/>
      <c r="D560" s="280"/>
      <c r="E560" s="280"/>
      <c r="F560" s="280"/>
      <c r="G560" s="280"/>
      <c r="H560" s="280"/>
    </row>
    <row r="561">
      <c r="A561" s="280"/>
      <c r="B561" s="280"/>
      <c r="C561" s="280"/>
      <c r="D561" s="280"/>
      <c r="E561" s="280"/>
      <c r="F561" s="280"/>
      <c r="G561" s="280"/>
      <c r="H561" s="280"/>
    </row>
    <row r="562">
      <c r="A562" s="280"/>
      <c r="B562" s="280"/>
      <c r="C562" s="280"/>
      <c r="D562" s="280"/>
      <c r="E562" s="280"/>
      <c r="F562" s="280"/>
      <c r="G562" s="280"/>
      <c r="H562" s="280"/>
    </row>
    <row r="563">
      <c r="A563" s="280"/>
      <c r="B563" s="280"/>
      <c r="C563" s="280"/>
      <c r="D563" s="280"/>
      <c r="E563" s="280"/>
      <c r="F563" s="280"/>
      <c r="G563" s="280"/>
      <c r="H563" s="280"/>
    </row>
    <row r="564">
      <c r="A564" s="280"/>
      <c r="B564" s="280"/>
      <c r="C564" s="280"/>
      <c r="D564" s="280"/>
      <c r="E564" s="280"/>
      <c r="F564" s="280"/>
      <c r="G564" s="280"/>
      <c r="H564" s="280"/>
    </row>
    <row r="565">
      <c r="A565" s="280"/>
      <c r="B565" s="280"/>
      <c r="C565" s="280"/>
      <c r="D565" s="280"/>
      <c r="E565" s="280"/>
      <c r="F565" s="280"/>
      <c r="G565" s="280"/>
      <c r="H565" s="280"/>
    </row>
    <row r="566">
      <c r="A566" s="280"/>
      <c r="B566" s="280"/>
      <c r="C566" s="280"/>
      <c r="D566" s="280"/>
      <c r="E566" s="280"/>
      <c r="F566" s="280"/>
      <c r="G566" s="280"/>
      <c r="H566" s="280"/>
    </row>
    <row r="567">
      <c r="A567" s="280"/>
      <c r="B567" s="280"/>
      <c r="C567" s="280"/>
      <c r="D567" s="280"/>
      <c r="E567" s="280"/>
      <c r="F567" s="280"/>
      <c r="G567" s="280"/>
      <c r="H567" s="280"/>
    </row>
    <row r="568">
      <c r="A568" s="280"/>
      <c r="B568" s="280"/>
      <c r="C568" s="280"/>
      <c r="D568" s="280"/>
      <c r="E568" s="280"/>
      <c r="F568" s="280"/>
      <c r="G568" s="280"/>
      <c r="H568" s="280"/>
    </row>
    <row r="569">
      <c r="A569" s="280"/>
      <c r="B569" s="280"/>
      <c r="C569" s="280"/>
      <c r="D569" s="280"/>
      <c r="E569" s="280"/>
      <c r="F569" s="280"/>
      <c r="G569" s="280"/>
      <c r="H569" s="280"/>
    </row>
    <row r="570">
      <c r="A570" s="280"/>
      <c r="B570" s="280"/>
      <c r="C570" s="280"/>
      <c r="D570" s="280"/>
      <c r="E570" s="280"/>
      <c r="F570" s="280"/>
      <c r="G570" s="280"/>
      <c r="H570" s="280"/>
    </row>
    <row r="571">
      <c r="A571" s="280"/>
      <c r="B571" s="280"/>
      <c r="C571" s="280"/>
      <c r="D571" s="280"/>
      <c r="E571" s="280"/>
      <c r="F571" s="280"/>
      <c r="G571" s="280"/>
      <c r="H571" s="280"/>
    </row>
    <row r="572">
      <c r="A572" s="280"/>
      <c r="B572" s="280"/>
      <c r="C572" s="280"/>
      <c r="D572" s="280"/>
      <c r="E572" s="280"/>
      <c r="F572" s="280"/>
      <c r="G572" s="280"/>
      <c r="H572" s="280"/>
    </row>
    <row r="573">
      <c r="A573" s="280"/>
      <c r="B573" s="280"/>
      <c r="C573" s="280"/>
      <c r="D573" s="280"/>
      <c r="E573" s="280"/>
      <c r="F573" s="280"/>
      <c r="G573" s="280"/>
      <c r="H573" s="280"/>
    </row>
    <row r="574">
      <c r="A574" s="280"/>
      <c r="B574" s="280"/>
      <c r="C574" s="280"/>
      <c r="D574" s="280"/>
      <c r="E574" s="280"/>
      <c r="F574" s="280"/>
      <c r="G574" s="280"/>
      <c r="H574" s="280"/>
    </row>
    <row r="575">
      <c r="A575" s="280"/>
      <c r="B575" s="280"/>
      <c r="C575" s="280"/>
      <c r="D575" s="280"/>
      <c r="E575" s="280"/>
      <c r="F575" s="280"/>
      <c r="G575" s="280"/>
      <c r="H575" s="280"/>
    </row>
    <row r="576">
      <c r="A576" s="280"/>
      <c r="B576" s="280"/>
      <c r="C576" s="280"/>
      <c r="D576" s="280"/>
      <c r="E576" s="280"/>
      <c r="F576" s="280"/>
      <c r="G576" s="280"/>
      <c r="H576" s="280"/>
    </row>
    <row r="577">
      <c r="A577" s="280"/>
      <c r="B577" s="280"/>
      <c r="C577" s="280"/>
      <c r="D577" s="280"/>
      <c r="E577" s="280"/>
      <c r="F577" s="280"/>
      <c r="G577" s="280"/>
      <c r="H577" s="280"/>
    </row>
    <row r="578">
      <c r="A578" s="280"/>
      <c r="B578" s="280"/>
      <c r="C578" s="280"/>
      <c r="D578" s="280"/>
      <c r="E578" s="280"/>
      <c r="F578" s="280"/>
      <c r="G578" s="280"/>
      <c r="H578" s="280"/>
    </row>
    <row r="579">
      <c r="A579" s="280"/>
      <c r="B579" s="280"/>
      <c r="C579" s="280"/>
      <c r="D579" s="280"/>
      <c r="E579" s="280"/>
      <c r="F579" s="280"/>
      <c r="G579" s="280"/>
      <c r="H579" s="280"/>
    </row>
    <row r="580">
      <c r="A580" s="280"/>
      <c r="B580" s="280"/>
      <c r="C580" s="280"/>
      <c r="D580" s="280"/>
      <c r="E580" s="280"/>
      <c r="F580" s="280"/>
      <c r="G580" s="280"/>
      <c r="H580" s="280"/>
    </row>
    <row r="581">
      <c r="A581" s="280"/>
      <c r="B581" s="280"/>
      <c r="C581" s="280"/>
      <c r="D581" s="280"/>
      <c r="E581" s="280"/>
      <c r="F581" s="280"/>
      <c r="G581" s="280"/>
      <c r="H581" s="280"/>
    </row>
    <row r="582">
      <c r="A582" s="280"/>
      <c r="B582" s="280"/>
      <c r="C582" s="280"/>
      <c r="D582" s="280"/>
      <c r="E582" s="280"/>
      <c r="F582" s="280"/>
      <c r="G582" s="280"/>
      <c r="H582" s="280"/>
    </row>
    <row r="583">
      <c r="A583" s="280"/>
      <c r="B583" s="280"/>
      <c r="C583" s="280"/>
      <c r="D583" s="280"/>
      <c r="E583" s="280"/>
      <c r="F583" s="280"/>
      <c r="G583" s="280"/>
      <c r="H583" s="280"/>
    </row>
    <row r="584">
      <c r="A584" s="280"/>
      <c r="B584" s="280"/>
      <c r="C584" s="280"/>
      <c r="D584" s="280"/>
      <c r="E584" s="280"/>
      <c r="F584" s="280"/>
      <c r="G584" s="280"/>
      <c r="H584" s="280"/>
    </row>
    <row r="585">
      <c r="A585" s="280"/>
      <c r="B585" s="280"/>
      <c r="C585" s="280"/>
      <c r="D585" s="280"/>
      <c r="E585" s="280"/>
      <c r="F585" s="280"/>
      <c r="G585" s="280"/>
      <c r="H585" s="280"/>
    </row>
    <row r="586">
      <c r="A586" s="280"/>
      <c r="B586" s="280"/>
      <c r="C586" s="280"/>
      <c r="D586" s="280"/>
      <c r="E586" s="280"/>
      <c r="F586" s="280"/>
      <c r="G586" s="280"/>
      <c r="H586" s="280"/>
    </row>
    <row r="587">
      <c r="A587" s="280"/>
      <c r="B587" s="280"/>
      <c r="C587" s="280"/>
      <c r="D587" s="280"/>
      <c r="E587" s="280"/>
      <c r="F587" s="280"/>
      <c r="G587" s="280"/>
      <c r="H587" s="280"/>
    </row>
    <row r="588">
      <c r="A588" s="280"/>
      <c r="B588" s="280"/>
      <c r="C588" s="280"/>
      <c r="D588" s="280"/>
      <c r="E588" s="280"/>
      <c r="F588" s="280"/>
      <c r="G588" s="280"/>
      <c r="H588" s="280"/>
    </row>
    <row r="589">
      <c r="A589" s="280"/>
      <c r="B589" s="280"/>
      <c r="C589" s="280"/>
      <c r="D589" s="280"/>
      <c r="E589" s="280"/>
      <c r="F589" s="280"/>
      <c r="G589" s="280"/>
      <c r="H589" s="280"/>
    </row>
    <row r="590">
      <c r="A590" s="280"/>
      <c r="B590" s="280"/>
      <c r="C590" s="280"/>
      <c r="D590" s="280"/>
      <c r="E590" s="280"/>
      <c r="F590" s="280"/>
      <c r="G590" s="280"/>
      <c r="H590" s="280"/>
    </row>
    <row r="591">
      <c r="A591" s="280"/>
      <c r="B591" s="280"/>
      <c r="C591" s="280"/>
      <c r="D591" s="280"/>
      <c r="E591" s="280"/>
      <c r="F591" s="280"/>
      <c r="G591" s="280"/>
      <c r="H591" s="280"/>
    </row>
    <row r="592">
      <c r="A592" s="280"/>
      <c r="B592" s="280"/>
      <c r="C592" s="280"/>
      <c r="D592" s="280"/>
      <c r="E592" s="280"/>
      <c r="F592" s="280"/>
      <c r="G592" s="280"/>
      <c r="H592" s="280"/>
    </row>
    <row r="593">
      <c r="A593" s="280"/>
      <c r="B593" s="280"/>
      <c r="C593" s="280"/>
      <c r="D593" s="280"/>
      <c r="E593" s="280"/>
      <c r="F593" s="280"/>
      <c r="G593" s="280"/>
      <c r="H593" s="280"/>
    </row>
    <row r="594">
      <c r="A594" s="280"/>
      <c r="B594" s="280"/>
      <c r="C594" s="280"/>
      <c r="D594" s="280"/>
      <c r="E594" s="280"/>
      <c r="F594" s="280"/>
      <c r="G594" s="280"/>
      <c r="H594" s="280"/>
    </row>
    <row r="595">
      <c r="A595" s="280"/>
      <c r="B595" s="280"/>
      <c r="C595" s="280"/>
      <c r="D595" s="280"/>
      <c r="E595" s="280"/>
      <c r="F595" s="280"/>
      <c r="G595" s="280"/>
      <c r="H595" s="280"/>
    </row>
    <row r="596">
      <c r="A596" s="280"/>
      <c r="B596" s="280"/>
      <c r="C596" s="280"/>
      <c r="D596" s="280"/>
      <c r="E596" s="280"/>
      <c r="F596" s="280"/>
      <c r="G596" s="280"/>
      <c r="H596" s="280"/>
    </row>
    <row r="597">
      <c r="A597" s="280"/>
      <c r="B597" s="280"/>
      <c r="C597" s="280"/>
      <c r="D597" s="280"/>
      <c r="E597" s="280"/>
      <c r="F597" s="280"/>
      <c r="G597" s="280"/>
      <c r="H597" s="280"/>
    </row>
    <row r="598">
      <c r="A598" s="280"/>
      <c r="B598" s="280"/>
      <c r="C598" s="280"/>
      <c r="D598" s="280"/>
      <c r="E598" s="280"/>
      <c r="F598" s="280"/>
      <c r="G598" s="280"/>
      <c r="H598" s="280"/>
    </row>
    <row r="599">
      <c r="A599" s="280"/>
      <c r="B599" s="280"/>
      <c r="C599" s="280"/>
      <c r="D599" s="280"/>
      <c r="E599" s="280"/>
      <c r="F599" s="280"/>
      <c r="G599" s="280"/>
      <c r="H599" s="280"/>
    </row>
    <row r="600">
      <c r="A600" s="280"/>
      <c r="B600" s="280"/>
      <c r="C600" s="280"/>
      <c r="D600" s="280"/>
      <c r="E600" s="280"/>
      <c r="F600" s="280"/>
      <c r="G600" s="280"/>
      <c r="H600" s="280"/>
    </row>
    <row r="601">
      <c r="A601" s="280"/>
      <c r="B601" s="280"/>
      <c r="C601" s="280"/>
      <c r="D601" s="280"/>
      <c r="E601" s="280"/>
      <c r="F601" s="280"/>
      <c r="G601" s="280"/>
      <c r="H601" s="280"/>
    </row>
    <row r="602">
      <c r="A602" s="280"/>
      <c r="B602" s="280"/>
      <c r="C602" s="280"/>
      <c r="D602" s="280"/>
      <c r="E602" s="280"/>
      <c r="F602" s="280"/>
      <c r="G602" s="280"/>
      <c r="H602" s="280"/>
    </row>
    <row r="603">
      <c r="A603" s="280"/>
      <c r="B603" s="280"/>
      <c r="C603" s="280"/>
      <c r="D603" s="280"/>
      <c r="E603" s="280"/>
      <c r="F603" s="280"/>
      <c r="G603" s="280"/>
      <c r="H603" s="280"/>
    </row>
    <row r="604">
      <c r="A604" s="280"/>
      <c r="B604" s="280"/>
      <c r="C604" s="280"/>
      <c r="D604" s="280"/>
      <c r="E604" s="280"/>
      <c r="F604" s="280"/>
      <c r="G604" s="280"/>
      <c r="H604" s="280"/>
    </row>
    <row r="605">
      <c r="A605" s="280"/>
      <c r="B605" s="280"/>
      <c r="C605" s="280"/>
      <c r="D605" s="280"/>
      <c r="E605" s="280"/>
      <c r="F605" s="280"/>
      <c r="G605" s="280"/>
      <c r="H605" s="280"/>
    </row>
    <row r="606">
      <c r="A606" s="280"/>
      <c r="B606" s="280"/>
      <c r="C606" s="280"/>
      <c r="D606" s="280"/>
      <c r="E606" s="280"/>
      <c r="F606" s="280"/>
      <c r="G606" s="280"/>
      <c r="H606" s="280"/>
    </row>
    <row r="607">
      <c r="A607" s="280"/>
      <c r="B607" s="280"/>
      <c r="C607" s="280"/>
      <c r="D607" s="280"/>
      <c r="E607" s="280"/>
      <c r="F607" s="280"/>
      <c r="G607" s="280"/>
      <c r="H607" s="280"/>
    </row>
    <row r="608">
      <c r="A608" s="280"/>
      <c r="B608" s="280"/>
      <c r="C608" s="280"/>
      <c r="D608" s="280"/>
      <c r="E608" s="280"/>
      <c r="F608" s="280"/>
      <c r="G608" s="280"/>
      <c r="H608" s="280"/>
    </row>
    <row r="609">
      <c r="A609" s="280"/>
      <c r="B609" s="280"/>
      <c r="C609" s="280"/>
      <c r="D609" s="280"/>
      <c r="E609" s="280"/>
      <c r="F609" s="280"/>
      <c r="G609" s="280"/>
      <c r="H609" s="280"/>
    </row>
    <row r="610">
      <c r="A610" s="280"/>
      <c r="B610" s="280"/>
      <c r="C610" s="280"/>
      <c r="D610" s="280"/>
      <c r="E610" s="280"/>
      <c r="F610" s="280"/>
      <c r="G610" s="280"/>
      <c r="H610" s="280"/>
    </row>
    <row r="611">
      <c r="A611" s="280"/>
      <c r="B611" s="280"/>
      <c r="C611" s="280"/>
      <c r="D611" s="280"/>
      <c r="E611" s="280"/>
      <c r="F611" s="280"/>
      <c r="G611" s="280"/>
      <c r="H611" s="280"/>
    </row>
    <row r="612">
      <c r="A612" s="280"/>
      <c r="B612" s="280"/>
      <c r="C612" s="280"/>
      <c r="D612" s="280"/>
      <c r="E612" s="280"/>
      <c r="F612" s="280"/>
      <c r="G612" s="280"/>
      <c r="H612" s="280"/>
    </row>
    <row r="613">
      <c r="A613" s="280"/>
      <c r="B613" s="280"/>
      <c r="C613" s="280"/>
      <c r="D613" s="280"/>
      <c r="E613" s="280"/>
      <c r="F613" s="280"/>
      <c r="G613" s="280"/>
      <c r="H613" s="280"/>
    </row>
    <row r="614">
      <c r="A614" s="280"/>
      <c r="B614" s="280"/>
      <c r="C614" s="280"/>
      <c r="D614" s="280"/>
      <c r="E614" s="280"/>
      <c r="F614" s="280"/>
      <c r="G614" s="280"/>
      <c r="H614" s="280"/>
    </row>
    <row r="615">
      <c r="A615" s="280"/>
      <c r="B615" s="280"/>
      <c r="C615" s="280"/>
      <c r="D615" s="280"/>
      <c r="E615" s="280"/>
      <c r="F615" s="280"/>
      <c r="G615" s="280"/>
      <c r="H615" s="280"/>
    </row>
    <row r="616">
      <c r="A616" s="280"/>
      <c r="B616" s="280"/>
      <c r="C616" s="280"/>
      <c r="D616" s="280"/>
      <c r="E616" s="280"/>
      <c r="F616" s="280"/>
      <c r="G616" s="280"/>
      <c r="H616" s="280"/>
    </row>
    <row r="617">
      <c r="A617" s="280"/>
      <c r="B617" s="280"/>
      <c r="C617" s="280"/>
      <c r="D617" s="280"/>
      <c r="E617" s="280"/>
      <c r="F617" s="280"/>
      <c r="G617" s="280"/>
      <c r="H617" s="280"/>
    </row>
    <row r="618">
      <c r="A618" s="280"/>
      <c r="B618" s="280"/>
      <c r="C618" s="280"/>
      <c r="D618" s="280"/>
      <c r="E618" s="280"/>
      <c r="F618" s="280"/>
      <c r="G618" s="280"/>
      <c r="H618" s="280"/>
    </row>
    <row r="619">
      <c r="A619" s="280"/>
      <c r="B619" s="280"/>
      <c r="C619" s="280"/>
      <c r="D619" s="280"/>
      <c r="E619" s="280"/>
      <c r="F619" s="280"/>
      <c r="G619" s="280"/>
      <c r="H619" s="280"/>
    </row>
    <row r="620">
      <c r="A620" s="280"/>
      <c r="B620" s="280"/>
      <c r="C620" s="280"/>
      <c r="D620" s="280"/>
      <c r="E620" s="280"/>
      <c r="F620" s="280"/>
      <c r="G620" s="280"/>
      <c r="H620" s="280"/>
    </row>
    <row r="621">
      <c r="A621" s="280"/>
      <c r="B621" s="280"/>
      <c r="C621" s="280"/>
      <c r="D621" s="280"/>
      <c r="E621" s="280"/>
      <c r="F621" s="280"/>
      <c r="G621" s="280"/>
      <c r="H621" s="280"/>
    </row>
    <row r="622">
      <c r="A622" s="280"/>
      <c r="B622" s="280"/>
      <c r="C622" s="280"/>
      <c r="D622" s="280"/>
      <c r="E622" s="280"/>
      <c r="F622" s="280"/>
      <c r="G622" s="280"/>
      <c r="H622" s="280"/>
    </row>
    <row r="623">
      <c r="A623" s="280"/>
      <c r="B623" s="280"/>
      <c r="C623" s="280"/>
      <c r="D623" s="280"/>
      <c r="E623" s="280"/>
      <c r="F623" s="280"/>
      <c r="G623" s="280"/>
      <c r="H623" s="280"/>
    </row>
    <row r="624">
      <c r="A624" s="280"/>
      <c r="B624" s="280"/>
      <c r="C624" s="280"/>
      <c r="D624" s="280"/>
      <c r="E624" s="280"/>
      <c r="F624" s="280"/>
      <c r="G624" s="280"/>
      <c r="H624" s="280"/>
    </row>
    <row r="625">
      <c r="A625" s="280"/>
      <c r="B625" s="280"/>
      <c r="C625" s="280"/>
      <c r="D625" s="280"/>
      <c r="E625" s="280"/>
      <c r="F625" s="280"/>
      <c r="G625" s="280"/>
      <c r="H625" s="280"/>
    </row>
    <row r="626">
      <c r="A626" s="280"/>
      <c r="B626" s="280"/>
      <c r="C626" s="280"/>
      <c r="D626" s="280"/>
      <c r="E626" s="280"/>
      <c r="F626" s="280"/>
      <c r="G626" s="280"/>
      <c r="H626" s="280"/>
    </row>
    <row r="627">
      <c r="A627" s="280"/>
      <c r="B627" s="280"/>
      <c r="C627" s="280"/>
      <c r="D627" s="280"/>
      <c r="E627" s="280"/>
      <c r="F627" s="280"/>
      <c r="G627" s="280"/>
      <c r="H627" s="280"/>
    </row>
    <row r="628">
      <c r="A628" s="280"/>
      <c r="B628" s="280"/>
      <c r="C628" s="280"/>
      <c r="D628" s="280"/>
      <c r="E628" s="280"/>
      <c r="F628" s="280"/>
      <c r="G628" s="280"/>
      <c r="H628" s="280"/>
    </row>
    <row r="629">
      <c r="A629" s="280"/>
      <c r="B629" s="280"/>
      <c r="C629" s="280"/>
      <c r="D629" s="280"/>
      <c r="E629" s="280"/>
      <c r="F629" s="280"/>
      <c r="G629" s="280"/>
      <c r="H629" s="280"/>
    </row>
    <row r="630">
      <c r="A630" s="280"/>
      <c r="B630" s="280"/>
      <c r="C630" s="280"/>
      <c r="D630" s="280"/>
      <c r="E630" s="280"/>
      <c r="F630" s="280"/>
      <c r="G630" s="280"/>
      <c r="H630" s="280"/>
    </row>
    <row r="631">
      <c r="A631" s="280"/>
      <c r="B631" s="280"/>
      <c r="C631" s="280"/>
      <c r="D631" s="280"/>
      <c r="E631" s="280"/>
      <c r="F631" s="280"/>
      <c r="G631" s="280"/>
      <c r="H631" s="280"/>
    </row>
    <row r="632">
      <c r="A632" s="280"/>
      <c r="B632" s="280"/>
      <c r="C632" s="280"/>
      <c r="D632" s="280"/>
      <c r="E632" s="280"/>
      <c r="F632" s="280"/>
      <c r="G632" s="280"/>
      <c r="H632" s="280"/>
    </row>
    <row r="633">
      <c r="A633" s="280"/>
      <c r="B633" s="280"/>
      <c r="C633" s="280"/>
      <c r="D633" s="280"/>
      <c r="E633" s="280"/>
      <c r="F633" s="280"/>
      <c r="G633" s="280"/>
      <c r="H633" s="280"/>
    </row>
    <row r="634">
      <c r="A634" s="280"/>
      <c r="B634" s="280"/>
      <c r="C634" s="280"/>
      <c r="D634" s="280"/>
      <c r="E634" s="280"/>
      <c r="F634" s="280"/>
      <c r="G634" s="280"/>
      <c r="H634" s="280"/>
    </row>
    <row r="635">
      <c r="A635" s="280"/>
      <c r="B635" s="280"/>
      <c r="C635" s="280"/>
      <c r="D635" s="280"/>
      <c r="E635" s="280"/>
      <c r="F635" s="280"/>
      <c r="G635" s="280"/>
      <c r="H635" s="280"/>
    </row>
    <row r="636">
      <c r="A636" s="280"/>
      <c r="B636" s="280"/>
      <c r="C636" s="280"/>
      <c r="D636" s="280"/>
      <c r="E636" s="280"/>
      <c r="F636" s="280"/>
      <c r="G636" s="280"/>
      <c r="H636" s="280"/>
    </row>
    <row r="637">
      <c r="A637" s="280"/>
      <c r="B637" s="280"/>
      <c r="C637" s="280"/>
      <c r="D637" s="280"/>
      <c r="E637" s="280"/>
      <c r="F637" s="280"/>
      <c r="G637" s="280"/>
      <c r="H637" s="280"/>
    </row>
    <row r="638">
      <c r="A638" s="280"/>
      <c r="B638" s="280"/>
      <c r="C638" s="280"/>
      <c r="D638" s="280"/>
      <c r="E638" s="280"/>
      <c r="F638" s="280"/>
      <c r="G638" s="280"/>
      <c r="H638" s="280"/>
    </row>
    <row r="639">
      <c r="A639" s="280"/>
      <c r="B639" s="280"/>
      <c r="C639" s="280"/>
      <c r="D639" s="280"/>
      <c r="E639" s="280"/>
      <c r="F639" s="280"/>
      <c r="G639" s="280"/>
      <c r="H639" s="280"/>
    </row>
    <row r="640">
      <c r="A640" s="280"/>
      <c r="B640" s="280"/>
      <c r="C640" s="280"/>
      <c r="D640" s="280"/>
      <c r="E640" s="280"/>
      <c r="F640" s="280"/>
      <c r="G640" s="280"/>
      <c r="H640" s="280"/>
    </row>
    <row r="641">
      <c r="A641" s="280"/>
      <c r="B641" s="280"/>
      <c r="C641" s="280"/>
      <c r="D641" s="280"/>
      <c r="E641" s="280"/>
      <c r="F641" s="280"/>
      <c r="G641" s="280"/>
      <c r="H641" s="280"/>
    </row>
    <row r="642">
      <c r="A642" s="280"/>
      <c r="B642" s="280"/>
      <c r="C642" s="280"/>
      <c r="D642" s="280"/>
      <c r="E642" s="280"/>
      <c r="F642" s="280"/>
      <c r="G642" s="280"/>
      <c r="H642" s="280"/>
    </row>
    <row r="643">
      <c r="A643" s="280"/>
      <c r="B643" s="280"/>
      <c r="C643" s="280"/>
      <c r="D643" s="280"/>
      <c r="E643" s="280"/>
      <c r="F643" s="280"/>
      <c r="G643" s="280"/>
      <c r="H643" s="280"/>
    </row>
    <row r="644">
      <c r="A644" s="280"/>
      <c r="B644" s="280"/>
      <c r="C644" s="280"/>
      <c r="D644" s="280"/>
      <c r="E644" s="280"/>
      <c r="F644" s="280"/>
      <c r="G644" s="280"/>
      <c r="H644" s="280"/>
    </row>
    <row r="645">
      <c r="A645" s="280"/>
      <c r="B645" s="280"/>
      <c r="C645" s="280"/>
      <c r="D645" s="280"/>
      <c r="E645" s="280"/>
      <c r="F645" s="280"/>
      <c r="G645" s="280"/>
      <c r="H645" s="280"/>
    </row>
    <row r="646">
      <c r="A646" s="280"/>
      <c r="B646" s="280"/>
      <c r="C646" s="280"/>
      <c r="D646" s="280"/>
      <c r="E646" s="280"/>
      <c r="F646" s="280"/>
      <c r="G646" s="280"/>
      <c r="H646" s="280"/>
    </row>
    <row r="647">
      <c r="A647" s="280"/>
      <c r="B647" s="280"/>
      <c r="C647" s="280"/>
      <c r="D647" s="280"/>
      <c r="E647" s="280"/>
      <c r="F647" s="280"/>
      <c r="G647" s="280"/>
      <c r="H647" s="280"/>
    </row>
    <row r="648">
      <c r="A648" s="280"/>
      <c r="B648" s="280"/>
      <c r="C648" s="280"/>
      <c r="D648" s="280"/>
      <c r="E648" s="280"/>
      <c r="F648" s="280"/>
      <c r="G648" s="280"/>
      <c r="H648" s="280"/>
    </row>
    <row r="649">
      <c r="A649" s="280"/>
      <c r="B649" s="280"/>
      <c r="C649" s="280"/>
      <c r="D649" s="280"/>
      <c r="E649" s="280"/>
      <c r="F649" s="280"/>
      <c r="G649" s="280"/>
      <c r="H649" s="280"/>
    </row>
    <row r="650">
      <c r="A650" s="280"/>
      <c r="B650" s="280"/>
      <c r="C650" s="280"/>
      <c r="D650" s="280"/>
      <c r="E650" s="280"/>
      <c r="F650" s="280"/>
      <c r="G650" s="280"/>
      <c r="H650" s="280"/>
    </row>
    <row r="651">
      <c r="A651" s="280"/>
      <c r="B651" s="280"/>
      <c r="C651" s="280"/>
      <c r="D651" s="280"/>
      <c r="E651" s="280"/>
      <c r="F651" s="280"/>
      <c r="G651" s="280"/>
      <c r="H651" s="280"/>
    </row>
    <row r="652">
      <c r="A652" s="280"/>
      <c r="B652" s="280"/>
      <c r="C652" s="280"/>
      <c r="D652" s="280"/>
      <c r="E652" s="280"/>
      <c r="F652" s="280"/>
      <c r="G652" s="280"/>
      <c r="H652" s="280"/>
    </row>
    <row r="653">
      <c r="A653" s="280"/>
      <c r="B653" s="280"/>
      <c r="C653" s="280"/>
      <c r="D653" s="280"/>
      <c r="E653" s="280"/>
      <c r="F653" s="280"/>
      <c r="G653" s="280"/>
      <c r="H653" s="280"/>
    </row>
    <row r="654">
      <c r="A654" s="280"/>
      <c r="B654" s="280"/>
      <c r="C654" s="280"/>
      <c r="D654" s="280"/>
      <c r="E654" s="280"/>
      <c r="F654" s="280"/>
      <c r="G654" s="280"/>
      <c r="H654" s="280"/>
    </row>
    <row r="655">
      <c r="A655" s="280"/>
      <c r="B655" s="280"/>
      <c r="C655" s="280"/>
      <c r="D655" s="280"/>
      <c r="E655" s="280"/>
      <c r="F655" s="280"/>
      <c r="G655" s="280"/>
      <c r="H655" s="280"/>
    </row>
    <row r="656">
      <c r="A656" s="280"/>
      <c r="B656" s="280"/>
      <c r="C656" s="280"/>
      <c r="D656" s="280"/>
      <c r="E656" s="280"/>
      <c r="F656" s="280"/>
      <c r="G656" s="280"/>
      <c r="H656" s="280"/>
    </row>
    <row r="657">
      <c r="A657" s="280"/>
      <c r="B657" s="280"/>
      <c r="C657" s="280"/>
      <c r="D657" s="280"/>
      <c r="E657" s="280"/>
      <c r="F657" s="280"/>
      <c r="G657" s="280"/>
      <c r="H657" s="280"/>
    </row>
    <row r="658">
      <c r="A658" s="280"/>
      <c r="B658" s="280"/>
      <c r="C658" s="280"/>
      <c r="D658" s="280"/>
      <c r="E658" s="280"/>
      <c r="F658" s="280"/>
      <c r="G658" s="280"/>
      <c r="H658" s="280"/>
    </row>
    <row r="659">
      <c r="A659" s="280"/>
      <c r="B659" s="280"/>
      <c r="C659" s="280"/>
      <c r="D659" s="280"/>
      <c r="E659" s="280"/>
      <c r="F659" s="280"/>
      <c r="G659" s="280"/>
      <c r="H659" s="280"/>
    </row>
    <row r="660">
      <c r="A660" s="280"/>
      <c r="B660" s="280"/>
      <c r="C660" s="280"/>
      <c r="D660" s="280"/>
      <c r="E660" s="280"/>
      <c r="F660" s="280"/>
      <c r="G660" s="280"/>
      <c r="H660" s="280"/>
    </row>
    <row r="661">
      <c r="A661" s="280"/>
      <c r="B661" s="280"/>
      <c r="C661" s="280"/>
      <c r="D661" s="280"/>
      <c r="E661" s="280"/>
      <c r="F661" s="280"/>
      <c r="G661" s="280"/>
      <c r="H661" s="280"/>
    </row>
    <row r="662">
      <c r="A662" s="280"/>
      <c r="B662" s="280"/>
      <c r="C662" s="280"/>
      <c r="D662" s="280"/>
      <c r="E662" s="280"/>
      <c r="F662" s="280"/>
      <c r="G662" s="280"/>
      <c r="H662" s="280"/>
    </row>
    <row r="663">
      <c r="A663" s="280"/>
      <c r="B663" s="280"/>
      <c r="C663" s="280"/>
      <c r="D663" s="280"/>
      <c r="E663" s="280"/>
      <c r="F663" s="280"/>
      <c r="G663" s="280"/>
      <c r="H663" s="280"/>
    </row>
    <row r="664">
      <c r="A664" s="280"/>
      <c r="B664" s="280"/>
      <c r="C664" s="280"/>
      <c r="D664" s="280"/>
      <c r="E664" s="280"/>
      <c r="F664" s="280"/>
      <c r="G664" s="280"/>
      <c r="H664" s="280"/>
    </row>
    <row r="665">
      <c r="A665" s="280"/>
      <c r="B665" s="280"/>
      <c r="C665" s="280"/>
      <c r="D665" s="280"/>
      <c r="E665" s="280"/>
      <c r="F665" s="280"/>
      <c r="G665" s="280"/>
      <c r="H665" s="280"/>
    </row>
    <row r="666">
      <c r="A666" s="280"/>
      <c r="B666" s="280"/>
      <c r="C666" s="280"/>
      <c r="D666" s="280"/>
      <c r="E666" s="280"/>
      <c r="F666" s="280"/>
      <c r="G666" s="280"/>
      <c r="H666" s="280"/>
    </row>
    <row r="667">
      <c r="A667" s="280"/>
      <c r="B667" s="280"/>
      <c r="C667" s="280"/>
      <c r="D667" s="280"/>
      <c r="E667" s="280"/>
      <c r="F667" s="280"/>
      <c r="G667" s="280"/>
      <c r="H667" s="280"/>
    </row>
    <row r="668">
      <c r="A668" s="280"/>
      <c r="B668" s="280"/>
      <c r="C668" s="280"/>
      <c r="D668" s="280"/>
      <c r="E668" s="280"/>
      <c r="F668" s="280"/>
      <c r="G668" s="280"/>
      <c r="H668" s="280"/>
    </row>
    <row r="669">
      <c r="A669" s="280"/>
      <c r="B669" s="280"/>
      <c r="C669" s="280"/>
      <c r="D669" s="280"/>
      <c r="E669" s="280"/>
      <c r="F669" s="280"/>
      <c r="G669" s="280"/>
      <c r="H669" s="280"/>
    </row>
    <row r="670">
      <c r="A670" s="280"/>
      <c r="B670" s="280"/>
      <c r="C670" s="280"/>
      <c r="D670" s="280"/>
      <c r="E670" s="280"/>
      <c r="F670" s="280"/>
      <c r="G670" s="280"/>
      <c r="H670" s="280"/>
    </row>
    <row r="671">
      <c r="A671" s="280"/>
      <c r="B671" s="280"/>
      <c r="C671" s="280"/>
      <c r="D671" s="280"/>
      <c r="E671" s="280"/>
      <c r="F671" s="280"/>
      <c r="G671" s="280"/>
      <c r="H671" s="280"/>
    </row>
    <row r="672">
      <c r="A672" s="280"/>
      <c r="B672" s="280"/>
      <c r="C672" s="280"/>
      <c r="D672" s="280"/>
      <c r="E672" s="280"/>
      <c r="F672" s="280"/>
      <c r="G672" s="280"/>
      <c r="H672" s="280"/>
    </row>
    <row r="673">
      <c r="A673" s="280"/>
      <c r="B673" s="280"/>
      <c r="C673" s="280"/>
      <c r="D673" s="280"/>
      <c r="E673" s="280"/>
      <c r="F673" s="280"/>
      <c r="G673" s="280"/>
      <c r="H673" s="280"/>
    </row>
    <row r="674">
      <c r="A674" s="280"/>
      <c r="B674" s="280"/>
      <c r="C674" s="280"/>
      <c r="D674" s="280"/>
      <c r="E674" s="280"/>
      <c r="F674" s="280"/>
      <c r="G674" s="280"/>
      <c r="H674" s="280"/>
    </row>
    <row r="675">
      <c r="A675" s="280"/>
      <c r="B675" s="280"/>
      <c r="C675" s="280"/>
      <c r="D675" s="280"/>
      <c r="E675" s="280"/>
      <c r="F675" s="280"/>
      <c r="G675" s="280"/>
      <c r="H675" s="280"/>
    </row>
    <row r="676">
      <c r="A676" s="280"/>
      <c r="B676" s="280"/>
      <c r="C676" s="280"/>
      <c r="D676" s="280"/>
      <c r="E676" s="280"/>
      <c r="F676" s="280"/>
      <c r="G676" s="280"/>
      <c r="H676" s="280"/>
    </row>
    <row r="677">
      <c r="A677" s="280"/>
      <c r="B677" s="280"/>
      <c r="C677" s="280"/>
      <c r="D677" s="280"/>
      <c r="E677" s="280"/>
      <c r="F677" s="280"/>
      <c r="G677" s="280"/>
      <c r="H677" s="280"/>
    </row>
    <row r="678">
      <c r="A678" s="280"/>
      <c r="B678" s="280"/>
      <c r="C678" s="280"/>
      <c r="D678" s="280"/>
      <c r="E678" s="280"/>
      <c r="F678" s="280"/>
      <c r="G678" s="280"/>
      <c r="H678" s="280"/>
    </row>
    <row r="679">
      <c r="A679" s="280"/>
      <c r="B679" s="280"/>
      <c r="C679" s="280"/>
      <c r="D679" s="280"/>
      <c r="E679" s="280"/>
      <c r="F679" s="280"/>
      <c r="G679" s="280"/>
      <c r="H679" s="280"/>
    </row>
    <row r="680">
      <c r="A680" s="280"/>
      <c r="B680" s="280"/>
      <c r="C680" s="280"/>
      <c r="D680" s="280"/>
      <c r="E680" s="280"/>
      <c r="F680" s="280"/>
      <c r="G680" s="280"/>
      <c r="H680" s="280"/>
    </row>
    <row r="681">
      <c r="A681" s="280"/>
      <c r="B681" s="280"/>
      <c r="C681" s="280"/>
      <c r="D681" s="280"/>
      <c r="E681" s="280"/>
      <c r="F681" s="280"/>
      <c r="G681" s="280"/>
      <c r="H681" s="280"/>
    </row>
    <row r="682">
      <c r="A682" s="280"/>
      <c r="B682" s="280"/>
      <c r="C682" s="280"/>
      <c r="D682" s="280"/>
      <c r="E682" s="280"/>
      <c r="F682" s="280"/>
      <c r="G682" s="280"/>
      <c r="H682" s="280"/>
    </row>
    <row r="683">
      <c r="A683" s="280"/>
      <c r="B683" s="280"/>
      <c r="C683" s="280"/>
      <c r="D683" s="280"/>
      <c r="E683" s="280"/>
      <c r="F683" s="280"/>
      <c r="G683" s="280"/>
      <c r="H683" s="280"/>
    </row>
    <row r="684">
      <c r="A684" s="280"/>
      <c r="B684" s="280"/>
      <c r="C684" s="280"/>
      <c r="D684" s="280"/>
      <c r="E684" s="280"/>
      <c r="F684" s="280"/>
      <c r="G684" s="280"/>
      <c r="H684" s="280"/>
    </row>
    <row r="685">
      <c r="A685" s="280"/>
      <c r="B685" s="280"/>
      <c r="C685" s="280"/>
      <c r="D685" s="280"/>
      <c r="E685" s="280"/>
      <c r="F685" s="280"/>
      <c r="G685" s="280"/>
      <c r="H685" s="280"/>
    </row>
    <row r="686">
      <c r="A686" s="280"/>
      <c r="B686" s="280"/>
      <c r="C686" s="280"/>
      <c r="D686" s="280"/>
      <c r="E686" s="280"/>
      <c r="F686" s="280"/>
      <c r="G686" s="280"/>
      <c r="H686" s="280"/>
    </row>
    <row r="687">
      <c r="A687" s="280"/>
      <c r="B687" s="280"/>
      <c r="C687" s="280"/>
      <c r="D687" s="280"/>
      <c r="E687" s="280"/>
      <c r="F687" s="280"/>
      <c r="G687" s="280"/>
      <c r="H687" s="280"/>
    </row>
    <row r="688">
      <c r="A688" s="280"/>
      <c r="B688" s="280"/>
      <c r="C688" s="280"/>
      <c r="D688" s="280"/>
      <c r="E688" s="280"/>
      <c r="F688" s="280"/>
      <c r="G688" s="280"/>
      <c r="H688" s="280"/>
    </row>
    <row r="689">
      <c r="A689" s="280"/>
      <c r="B689" s="280"/>
      <c r="C689" s="280"/>
      <c r="D689" s="280"/>
      <c r="E689" s="280"/>
      <c r="F689" s="280"/>
      <c r="G689" s="280"/>
      <c r="H689" s="280"/>
    </row>
    <row r="690">
      <c r="A690" s="280"/>
      <c r="B690" s="280"/>
      <c r="C690" s="280"/>
      <c r="D690" s="280"/>
      <c r="E690" s="280"/>
      <c r="F690" s="280"/>
      <c r="G690" s="280"/>
      <c r="H690" s="280"/>
    </row>
    <row r="691">
      <c r="A691" s="280"/>
      <c r="B691" s="280"/>
      <c r="C691" s="280"/>
      <c r="D691" s="280"/>
      <c r="E691" s="280"/>
      <c r="F691" s="280"/>
      <c r="G691" s="280"/>
      <c r="H691" s="280"/>
    </row>
    <row r="692">
      <c r="A692" s="280"/>
      <c r="B692" s="280"/>
      <c r="C692" s="280"/>
      <c r="D692" s="280"/>
      <c r="E692" s="280"/>
      <c r="F692" s="280"/>
      <c r="G692" s="280"/>
      <c r="H692" s="280"/>
    </row>
    <row r="693">
      <c r="A693" s="280"/>
      <c r="B693" s="280"/>
      <c r="C693" s="280"/>
      <c r="D693" s="280"/>
      <c r="E693" s="280"/>
      <c r="F693" s="280"/>
      <c r="G693" s="280"/>
      <c r="H693" s="280"/>
    </row>
    <row r="694">
      <c r="A694" s="280"/>
      <c r="B694" s="280"/>
      <c r="C694" s="280"/>
      <c r="D694" s="280"/>
      <c r="E694" s="280"/>
      <c r="F694" s="280"/>
      <c r="G694" s="280"/>
      <c r="H694" s="280"/>
    </row>
    <row r="695">
      <c r="A695" s="280"/>
      <c r="B695" s="280"/>
      <c r="C695" s="280"/>
      <c r="D695" s="280"/>
      <c r="E695" s="280"/>
      <c r="F695" s="280"/>
      <c r="G695" s="280"/>
      <c r="H695" s="280"/>
    </row>
    <row r="696">
      <c r="A696" s="280"/>
      <c r="B696" s="280"/>
      <c r="C696" s="280"/>
      <c r="D696" s="280"/>
      <c r="E696" s="280"/>
      <c r="F696" s="280"/>
      <c r="G696" s="280"/>
      <c r="H696" s="280"/>
    </row>
    <row r="697">
      <c r="A697" s="280"/>
      <c r="B697" s="280"/>
      <c r="C697" s="280"/>
      <c r="D697" s="280"/>
      <c r="E697" s="280"/>
      <c r="F697" s="280"/>
      <c r="G697" s="280"/>
      <c r="H697" s="280"/>
    </row>
    <row r="698">
      <c r="A698" s="280"/>
      <c r="B698" s="280"/>
      <c r="C698" s="280"/>
      <c r="D698" s="280"/>
      <c r="E698" s="280"/>
      <c r="F698" s="280"/>
      <c r="G698" s="280"/>
      <c r="H698" s="280"/>
    </row>
    <row r="699">
      <c r="A699" s="280"/>
      <c r="B699" s="280"/>
      <c r="C699" s="280"/>
      <c r="D699" s="280"/>
      <c r="E699" s="280"/>
      <c r="F699" s="280"/>
      <c r="G699" s="280"/>
      <c r="H699" s="280"/>
    </row>
    <row r="700">
      <c r="A700" s="280"/>
      <c r="B700" s="280"/>
      <c r="C700" s="280"/>
      <c r="D700" s="280"/>
      <c r="E700" s="280"/>
      <c r="F700" s="280"/>
      <c r="G700" s="280"/>
      <c r="H700" s="280"/>
    </row>
    <row r="701">
      <c r="A701" s="280"/>
      <c r="B701" s="280"/>
      <c r="C701" s="280"/>
      <c r="D701" s="280"/>
      <c r="E701" s="280"/>
      <c r="F701" s="280"/>
      <c r="G701" s="280"/>
      <c r="H701" s="280"/>
    </row>
    <row r="702">
      <c r="A702" s="280"/>
      <c r="B702" s="280"/>
      <c r="C702" s="280"/>
      <c r="D702" s="280"/>
      <c r="E702" s="280"/>
      <c r="F702" s="280"/>
      <c r="G702" s="280"/>
      <c r="H702" s="280"/>
    </row>
    <row r="703">
      <c r="A703" s="280"/>
      <c r="B703" s="280"/>
      <c r="C703" s="280"/>
      <c r="D703" s="280"/>
      <c r="E703" s="280"/>
      <c r="F703" s="280"/>
      <c r="G703" s="280"/>
      <c r="H703" s="280"/>
    </row>
    <row r="704">
      <c r="A704" s="280"/>
      <c r="B704" s="280"/>
      <c r="C704" s="280"/>
      <c r="D704" s="280"/>
      <c r="E704" s="280"/>
      <c r="F704" s="280"/>
      <c r="G704" s="280"/>
      <c r="H704" s="280"/>
    </row>
    <row r="705">
      <c r="A705" s="280"/>
      <c r="B705" s="280"/>
      <c r="C705" s="280"/>
      <c r="D705" s="280"/>
      <c r="E705" s="280"/>
      <c r="F705" s="280"/>
      <c r="G705" s="280"/>
      <c r="H705" s="280"/>
    </row>
    <row r="706">
      <c r="A706" s="280"/>
      <c r="B706" s="280"/>
      <c r="C706" s="280"/>
      <c r="D706" s="280"/>
      <c r="E706" s="280"/>
      <c r="F706" s="280"/>
      <c r="G706" s="280"/>
      <c r="H706" s="280"/>
    </row>
    <row r="707">
      <c r="A707" s="280"/>
      <c r="B707" s="280"/>
      <c r="C707" s="280"/>
      <c r="D707" s="280"/>
      <c r="E707" s="280"/>
      <c r="F707" s="280"/>
      <c r="G707" s="280"/>
      <c r="H707" s="280"/>
    </row>
    <row r="708">
      <c r="A708" s="280"/>
      <c r="B708" s="280"/>
      <c r="C708" s="280"/>
      <c r="D708" s="280"/>
      <c r="E708" s="280"/>
      <c r="F708" s="280"/>
      <c r="G708" s="280"/>
      <c r="H708" s="280"/>
    </row>
    <row r="709">
      <c r="A709" s="280"/>
      <c r="B709" s="280"/>
      <c r="C709" s="280"/>
      <c r="D709" s="280"/>
      <c r="E709" s="280"/>
      <c r="F709" s="280"/>
      <c r="G709" s="280"/>
      <c r="H709" s="280"/>
    </row>
    <row r="710">
      <c r="A710" s="280"/>
      <c r="B710" s="280"/>
      <c r="C710" s="280"/>
      <c r="D710" s="280"/>
      <c r="E710" s="280"/>
      <c r="F710" s="280"/>
      <c r="G710" s="280"/>
      <c r="H710" s="280"/>
    </row>
    <row r="711">
      <c r="A711" s="280"/>
      <c r="B711" s="280"/>
      <c r="C711" s="280"/>
      <c r="D711" s="280"/>
      <c r="E711" s="280"/>
      <c r="F711" s="280"/>
      <c r="G711" s="280"/>
      <c r="H711" s="280"/>
    </row>
    <row r="712">
      <c r="A712" s="280"/>
      <c r="B712" s="280"/>
      <c r="C712" s="280"/>
      <c r="D712" s="280"/>
      <c r="E712" s="280"/>
      <c r="F712" s="280"/>
      <c r="G712" s="280"/>
      <c r="H712" s="280"/>
    </row>
    <row r="713">
      <c r="A713" s="280"/>
      <c r="B713" s="280"/>
      <c r="C713" s="280"/>
      <c r="D713" s="280"/>
      <c r="E713" s="280"/>
      <c r="F713" s="280"/>
      <c r="G713" s="280"/>
      <c r="H713" s="280"/>
    </row>
    <row r="714">
      <c r="A714" s="280"/>
      <c r="B714" s="280"/>
      <c r="C714" s="280"/>
      <c r="D714" s="280"/>
      <c r="E714" s="280"/>
      <c r="F714" s="280"/>
      <c r="G714" s="280"/>
      <c r="H714" s="280"/>
    </row>
    <row r="715">
      <c r="A715" s="280"/>
      <c r="B715" s="280"/>
      <c r="C715" s="280"/>
      <c r="D715" s="280"/>
      <c r="E715" s="280"/>
      <c r="F715" s="280"/>
      <c r="G715" s="280"/>
      <c r="H715" s="280"/>
    </row>
    <row r="716">
      <c r="A716" s="280"/>
      <c r="B716" s="280"/>
      <c r="C716" s="280"/>
      <c r="D716" s="280"/>
      <c r="E716" s="280"/>
      <c r="F716" s="280"/>
      <c r="G716" s="280"/>
      <c r="H716" s="280"/>
    </row>
    <row r="717">
      <c r="A717" s="280"/>
      <c r="B717" s="280"/>
      <c r="C717" s="280"/>
      <c r="D717" s="280"/>
      <c r="E717" s="280"/>
      <c r="F717" s="280"/>
      <c r="G717" s="280"/>
      <c r="H717" s="280"/>
    </row>
    <row r="718">
      <c r="A718" s="280"/>
      <c r="B718" s="280"/>
      <c r="C718" s="280"/>
      <c r="D718" s="280"/>
      <c r="E718" s="280"/>
      <c r="F718" s="280"/>
      <c r="G718" s="280"/>
      <c r="H718" s="280"/>
    </row>
    <row r="719">
      <c r="A719" s="280"/>
      <c r="B719" s="280"/>
      <c r="C719" s="280"/>
      <c r="D719" s="280"/>
      <c r="E719" s="280"/>
      <c r="F719" s="280"/>
      <c r="G719" s="280"/>
      <c r="H719" s="280"/>
    </row>
    <row r="720">
      <c r="A720" s="280"/>
      <c r="B720" s="280"/>
      <c r="C720" s="280"/>
      <c r="D720" s="280"/>
      <c r="E720" s="280"/>
      <c r="F720" s="280"/>
      <c r="G720" s="280"/>
      <c r="H720" s="280"/>
    </row>
    <row r="721">
      <c r="A721" s="280"/>
      <c r="B721" s="280"/>
      <c r="C721" s="280"/>
      <c r="D721" s="280"/>
      <c r="E721" s="280"/>
      <c r="F721" s="280"/>
      <c r="G721" s="280"/>
      <c r="H721" s="280"/>
    </row>
    <row r="722">
      <c r="A722" s="280"/>
      <c r="B722" s="280"/>
      <c r="C722" s="280"/>
      <c r="D722" s="280"/>
      <c r="E722" s="280"/>
      <c r="F722" s="280"/>
      <c r="G722" s="280"/>
      <c r="H722" s="280"/>
    </row>
    <row r="723">
      <c r="A723" s="280"/>
      <c r="B723" s="280"/>
      <c r="C723" s="280"/>
      <c r="D723" s="280"/>
      <c r="E723" s="280"/>
      <c r="F723" s="280"/>
      <c r="G723" s="280"/>
      <c r="H723" s="280"/>
    </row>
    <row r="724">
      <c r="A724" s="280"/>
      <c r="B724" s="280"/>
      <c r="C724" s="280"/>
      <c r="D724" s="280"/>
      <c r="E724" s="280"/>
      <c r="F724" s="280"/>
      <c r="G724" s="280"/>
      <c r="H724" s="280"/>
    </row>
    <row r="725">
      <c r="A725" s="280"/>
      <c r="B725" s="280"/>
      <c r="C725" s="280"/>
      <c r="D725" s="280"/>
      <c r="E725" s="280"/>
      <c r="F725" s="280"/>
      <c r="G725" s="280"/>
      <c r="H725" s="280"/>
    </row>
    <row r="726">
      <c r="A726" s="280"/>
      <c r="B726" s="280"/>
      <c r="C726" s="280"/>
      <c r="D726" s="280"/>
      <c r="E726" s="280"/>
      <c r="F726" s="280"/>
      <c r="G726" s="280"/>
      <c r="H726" s="280"/>
    </row>
    <row r="727">
      <c r="A727" s="280"/>
      <c r="B727" s="280"/>
      <c r="C727" s="280"/>
      <c r="D727" s="280"/>
      <c r="E727" s="280"/>
      <c r="F727" s="280"/>
      <c r="G727" s="280"/>
      <c r="H727" s="280"/>
    </row>
    <row r="728">
      <c r="A728" s="280"/>
      <c r="B728" s="280"/>
      <c r="C728" s="280"/>
      <c r="D728" s="280"/>
      <c r="E728" s="280"/>
      <c r="F728" s="280"/>
      <c r="G728" s="280"/>
      <c r="H728" s="280"/>
    </row>
    <row r="729">
      <c r="A729" s="280"/>
      <c r="B729" s="280"/>
      <c r="C729" s="280"/>
      <c r="D729" s="280"/>
      <c r="E729" s="280"/>
      <c r="F729" s="280"/>
      <c r="G729" s="280"/>
      <c r="H729" s="280"/>
    </row>
    <row r="730">
      <c r="A730" s="280"/>
      <c r="B730" s="280"/>
      <c r="C730" s="280"/>
      <c r="D730" s="280"/>
      <c r="E730" s="280"/>
      <c r="F730" s="280"/>
      <c r="G730" s="280"/>
      <c r="H730" s="280"/>
    </row>
    <row r="731">
      <c r="A731" s="280"/>
      <c r="B731" s="280"/>
      <c r="C731" s="280"/>
      <c r="D731" s="280"/>
      <c r="E731" s="280"/>
      <c r="F731" s="280"/>
      <c r="G731" s="280"/>
      <c r="H731" s="280"/>
    </row>
    <row r="732">
      <c r="A732" s="280"/>
      <c r="B732" s="280"/>
      <c r="C732" s="280"/>
      <c r="D732" s="280"/>
      <c r="E732" s="280"/>
      <c r="F732" s="280"/>
      <c r="G732" s="280"/>
      <c r="H732" s="280"/>
    </row>
    <row r="733">
      <c r="A733" s="280"/>
      <c r="B733" s="280"/>
      <c r="C733" s="280"/>
      <c r="D733" s="280"/>
      <c r="E733" s="280"/>
      <c r="F733" s="280"/>
      <c r="G733" s="280"/>
      <c r="H733" s="280"/>
    </row>
    <row r="734">
      <c r="A734" s="280"/>
      <c r="B734" s="280"/>
      <c r="C734" s="280"/>
      <c r="D734" s="280"/>
      <c r="E734" s="280"/>
      <c r="F734" s="280"/>
      <c r="G734" s="280"/>
      <c r="H734" s="280"/>
    </row>
    <row r="735">
      <c r="A735" s="280"/>
      <c r="B735" s="280"/>
      <c r="C735" s="280"/>
      <c r="D735" s="280"/>
      <c r="E735" s="280"/>
      <c r="F735" s="280"/>
      <c r="G735" s="280"/>
      <c r="H735" s="280"/>
    </row>
    <row r="736">
      <c r="A736" s="280"/>
      <c r="B736" s="280"/>
      <c r="C736" s="280"/>
      <c r="D736" s="280"/>
      <c r="E736" s="280"/>
      <c r="F736" s="280"/>
      <c r="G736" s="280"/>
      <c r="H736" s="280"/>
    </row>
    <row r="737">
      <c r="A737" s="280"/>
      <c r="B737" s="280"/>
      <c r="C737" s="280"/>
      <c r="D737" s="280"/>
      <c r="E737" s="280"/>
      <c r="F737" s="280"/>
      <c r="G737" s="280"/>
      <c r="H737" s="280"/>
    </row>
    <row r="738">
      <c r="A738" s="280"/>
      <c r="B738" s="280"/>
      <c r="C738" s="280"/>
      <c r="D738" s="280"/>
      <c r="E738" s="280"/>
      <c r="F738" s="280"/>
      <c r="G738" s="280"/>
      <c r="H738" s="280"/>
    </row>
    <row r="739">
      <c r="A739" s="280"/>
      <c r="B739" s="280"/>
      <c r="C739" s="280"/>
      <c r="D739" s="280"/>
      <c r="E739" s="280"/>
      <c r="F739" s="280"/>
      <c r="G739" s="280"/>
      <c r="H739" s="280"/>
    </row>
    <row r="740">
      <c r="A740" s="280"/>
      <c r="B740" s="280"/>
      <c r="C740" s="280"/>
      <c r="D740" s="280"/>
      <c r="E740" s="280"/>
      <c r="F740" s="280"/>
      <c r="G740" s="280"/>
      <c r="H740" s="280"/>
    </row>
    <row r="741">
      <c r="A741" s="280"/>
      <c r="B741" s="280"/>
      <c r="C741" s="280"/>
      <c r="D741" s="280"/>
      <c r="E741" s="280"/>
      <c r="F741" s="280"/>
      <c r="G741" s="280"/>
      <c r="H741" s="280"/>
    </row>
    <row r="742">
      <c r="A742" s="280"/>
      <c r="B742" s="280"/>
      <c r="C742" s="280"/>
      <c r="D742" s="280"/>
      <c r="E742" s="280"/>
      <c r="F742" s="280"/>
      <c r="G742" s="280"/>
      <c r="H742" s="280"/>
    </row>
    <row r="743">
      <c r="A743" s="280"/>
      <c r="B743" s="280"/>
      <c r="C743" s="280"/>
      <c r="D743" s="280"/>
      <c r="E743" s="280"/>
      <c r="F743" s="280"/>
      <c r="G743" s="280"/>
      <c r="H743" s="280"/>
    </row>
    <row r="744">
      <c r="A744" s="280"/>
      <c r="B744" s="280"/>
      <c r="C744" s="280"/>
      <c r="D744" s="280"/>
      <c r="E744" s="280"/>
      <c r="F744" s="280"/>
      <c r="G744" s="280"/>
      <c r="H744" s="280"/>
    </row>
    <row r="745">
      <c r="A745" s="280"/>
      <c r="B745" s="280"/>
      <c r="C745" s="280"/>
      <c r="D745" s="280"/>
      <c r="E745" s="280"/>
      <c r="F745" s="280"/>
      <c r="G745" s="280"/>
      <c r="H745" s="280"/>
    </row>
    <row r="746">
      <c r="A746" s="280"/>
      <c r="B746" s="280"/>
      <c r="C746" s="280"/>
      <c r="D746" s="280"/>
      <c r="E746" s="280"/>
      <c r="F746" s="280"/>
      <c r="G746" s="280"/>
      <c r="H746" s="280"/>
    </row>
    <row r="747">
      <c r="A747" s="280"/>
      <c r="B747" s="280"/>
      <c r="C747" s="280"/>
      <c r="D747" s="280"/>
      <c r="E747" s="280"/>
      <c r="F747" s="280"/>
      <c r="G747" s="280"/>
      <c r="H747" s="280"/>
    </row>
    <row r="748">
      <c r="A748" s="280"/>
      <c r="B748" s="280"/>
      <c r="C748" s="280"/>
      <c r="D748" s="280"/>
      <c r="E748" s="280"/>
      <c r="F748" s="280"/>
      <c r="G748" s="280"/>
      <c r="H748" s="280"/>
    </row>
    <row r="749">
      <c r="A749" s="280"/>
      <c r="B749" s="280"/>
      <c r="C749" s="280"/>
      <c r="D749" s="280"/>
      <c r="E749" s="280"/>
      <c r="F749" s="280"/>
      <c r="G749" s="280"/>
      <c r="H749" s="280"/>
    </row>
    <row r="750">
      <c r="A750" s="280"/>
      <c r="B750" s="280"/>
      <c r="C750" s="280"/>
      <c r="D750" s="280"/>
      <c r="E750" s="280"/>
      <c r="F750" s="280"/>
      <c r="G750" s="280"/>
      <c r="H750" s="280"/>
    </row>
    <row r="751">
      <c r="A751" s="280"/>
      <c r="B751" s="280"/>
      <c r="C751" s="280"/>
      <c r="D751" s="280"/>
      <c r="E751" s="280"/>
      <c r="F751" s="280"/>
      <c r="G751" s="280"/>
      <c r="H751" s="280"/>
    </row>
    <row r="752">
      <c r="A752" s="280"/>
      <c r="B752" s="280"/>
      <c r="C752" s="280"/>
      <c r="D752" s="280"/>
      <c r="E752" s="280"/>
      <c r="F752" s="280"/>
      <c r="G752" s="280"/>
      <c r="H752" s="280"/>
    </row>
    <row r="753">
      <c r="A753" s="280"/>
      <c r="B753" s="280"/>
      <c r="C753" s="280"/>
      <c r="D753" s="280"/>
      <c r="E753" s="280"/>
      <c r="F753" s="280"/>
      <c r="G753" s="280"/>
      <c r="H753" s="280"/>
    </row>
    <row r="754">
      <c r="A754" s="280"/>
      <c r="B754" s="280"/>
      <c r="C754" s="280"/>
      <c r="D754" s="280"/>
      <c r="E754" s="280"/>
      <c r="F754" s="280"/>
      <c r="G754" s="280"/>
      <c r="H754" s="280"/>
    </row>
    <row r="755">
      <c r="A755" s="280"/>
      <c r="B755" s="280"/>
      <c r="C755" s="280"/>
      <c r="D755" s="280"/>
      <c r="E755" s="280"/>
      <c r="F755" s="280"/>
      <c r="G755" s="280"/>
      <c r="H755" s="280"/>
    </row>
    <row r="756">
      <c r="A756" s="280"/>
      <c r="B756" s="280"/>
      <c r="C756" s="280"/>
      <c r="D756" s="280"/>
      <c r="E756" s="280"/>
      <c r="F756" s="280"/>
      <c r="G756" s="280"/>
      <c r="H756" s="280"/>
    </row>
    <row r="757">
      <c r="A757" s="280"/>
      <c r="B757" s="280"/>
      <c r="C757" s="280"/>
      <c r="D757" s="280"/>
      <c r="E757" s="280"/>
      <c r="F757" s="280"/>
      <c r="G757" s="280"/>
      <c r="H757" s="280"/>
    </row>
    <row r="758">
      <c r="A758" s="280"/>
      <c r="B758" s="280"/>
      <c r="C758" s="280"/>
      <c r="D758" s="280"/>
      <c r="E758" s="280"/>
      <c r="F758" s="280"/>
      <c r="G758" s="280"/>
      <c r="H758" s="280"/>
    </row>
    <row r="759">
      <c r="A759" s="280"/>
      <c r="B759" s="280"/>
      <c r="C759" s="280"/>
      <c r="D759" s="280"/>
      <c r="E759" s="280"/>
      <c r="F759" s="280"/>
      <c r="G759" s="280"/>
      <c r="H759" s="280"/>
    </row>
    <row r="760">
      <c r="A760" s="280"/>
      <c r="B760" s="280"/>
      <c r="C760" s="280"/>
      <c r="D760" s="280"/>
      <c r="E760" s="280"/>
      <c r="F760" s="280"/>
      <c r="G760" s="280"/>
      <c r="H760" s="280"/>
    </row>
    <row r="761">
      <c r="A761" s="280"/>
      <c r="B761" s="280"/>
      <c r="C761" s="280"/>
      <c r="D761" s="280"/>
      <c r="E761" s="280"/>
      <c r="F761" s="280"/>
      <c r="G761" s="280"/>
      <c r="H761" s="280"/>
    </row>
    <row r="762">
      <c r="A762" s="280"/>
      <c r="B762" s="280"/>
      <c r="C762" s="280"/>
      <c r="D762" s="280"/>
      <c r="E762" s="280"/>
      <c r="F762" s="280"/>
      <c r="G762" s="280"/>
      <c r="H762" s="280"/>
    </row>
    <row r="763">
      <c r="A763" s="280"/>
      <c r="B763" s="280"/>
      <c r="C763" s="280"/>
      <c r="D763" s="280"/>
      <c r="E763" s="280"/>
      <c r="F763" s="280"/>
      <c r="G763" s="280"/>
      <c r="H763" s="280"/>
    </row>
    <row r="764">
      <c r="A764" s="280"/>
      <c r="B764" s="280"/>
      <c r="C764" s="280"/>
      <c r="D764" s="280"/>
      <c r="E764" s="280"/>
      <c r="F764" s="280"/>
      <c r="G764" s="280"/>
      <c r="H764" s="280"/>
    </row>
    <row r="765">
      <c r="A765" s="280"/>
      <c r="B765" s="280"/>
      <c r="C765" s="280"/>
      <c r="D765" s="280"/>
      <c r="E765" s="280"/>
      <c r="F765" s="280"/>
      <c r="G765" s="280"/>
      <c r="H765" s="280"/>
    </row>
    <row r="766">
      <c r="A766" s="280"/>
      <c r="B766" s="280"/>
      <c r="C766" s="280"/>
      <c r="D766" s="280"/>
      <c r="E766" s="280"/>
      <c r="F766" s="280"/>
      <c r="G766" s="280"/>
      <c r="H766" s="280"/>
    </row>
    <row r="767">
      <c r="A767" s="280"/>
      <c r="B767" s="280"/>
      <c r="C767" s="280"/>
      <c r="D767" s="280"/>
      <c r="E767" s="280"/>
      <c r="F767" s="280"/>
      <c r="G767" s="280"/>
      <c r="H767" s="280"/>
    </row>
    <row r="768">
      <c r="A768" s="280"/>
      <c r="B768" s="280"/>
      <c r="C768" s="280"/>
      <c r="D768" s="280"/>
      <c r="E768" s="280"/>
      <c r="F768" s="280"/>
      <c r="G768" s="280"/>
      <c r="H768" s="280"/>
    </row>
    <row r="769">
      <c r="A769" s="280"/>
      <c r="B769" s="280"/>
      <c r="C769" s="280"/>
      <c r="D769" s="280"/>
      <c r="E769" s="280"/>
      <c r="F769" s="280"/>
      <c r="G769" s="280"/>
      <c r="H769" s="280"/>
    </row>
    <row r="770">
      <c r="A770" s="280"/>
      <c r="B770" s="280"/>
      <c r="C770" s="280"/>
      <c r="D770" s="280"/>
      <c r="E770" s="280"/>
      <c r="F770" s="280"/>
      <c r="G770" s="280"/>
      <c r="H770" s="280"/>
    </row>
    <row r="771">
      <c r="A771" s="280"/>
      <c r="B771" s="280"/>
      <c r="C771" s="280"/>
      <c r="D771" s="280"/>
      <c r="E771" s="280"/>
      <c r="F771" s="280"/>
      <c r="G771" s="280"/>
      <c r="H771" s="280"/>
    </row>
    <row r="772">
      <c r="A772" s="280"/>
      <c r="B772" s="280"/>
      <c r="C772" s="280"/>
      <c r="D772" s="280"/>
      <c r="E772" s="280"/>
      <c r="F772" s="280"/>
      <c r="G772" s="280"/>
      <c r="H772" s="280"/>
    </row>
    <row r="773">
      <c r="A773" s="280"/>
      <c r="B773" s="280"/>
      <c r="C773" s="280"/>
      <c r="D773" s="280"/>
      <c r="E773" s="280"/>
      <c r="F773" s="280"/>
      <c r="G773" s="280"/>
      <c r="H773" s="280"/>
    </row>
    <row r="774">
      <c r="A774" s="280"/>
      <c r="B774" s="280"/>
      <c r="C774" s="280"/>
      <c r="D774" s="280"/>
      <c r="E774" s="280"/>
      <c r="F774" s="280"/>
      <c r="G774" s="280"/>
      <c r="H774" s="280"/>
    </row>
    <row r="775">
      <c r="A775" s="280"/>
      <c r="B775" s="280"/>
      <c r="C775" s="280"/>
      <c r="D775" s="280"/>
      <c r="E775" s="280"/>
      <c r="F775" s="280"/>
      <c r="G775" s="280"/>
      <c r="H775" s="280"/>
    </row>
    <row r="776">
      <c r="A776" s="280"/>
      <c r="B776" s="280"/>
      <c r="C776" s="280"/>
      <c r="D776" s="280"/>
      <c r="E776" s="280"/>
      <c r="F776" s="280"/>
      <c r="G776" s="280"/>
      <c r="H776" s="280"/>
    </row>
    <row r="777">
      <c r="A777" s="280"/>
      <c r="B777" s="280"/>
      <c r="C777" s="280"/>
      <c r="D777" s="280"/>
      <c r="E777" s="280"/>
      <c r="F777" s="280"/>
      <c r="G777" s="280"/>
      <c r="H777" s="280"/>
    </row>
    <row r="778">
      <c r="A778" s="280"/>
      <c r="B778" s="280"/>
      <c r="C778" s="280"/>
      <c r="D778" s="280"/>
      <c r="E778" s="280"/>
      <c r="F778" s="280"/>
      <c r="G778" s="280"/>
      <c r="H778" s="280"/>
    </row>
    <row r="779">
      <c r="A779" s="280"/>
      <c r="B779" s="280"/>
      <c r="C779" s="280"/>
      <c r="D779" s="280"/>
      <c r="E779" s="280"/>
      <c r="F779" s="280"/>
      <c r="G779" s="280"/>
      <c r="H779" s="280"/>
    </row>
    <row r="780">
      <c r="A780" s="280"/>
      <c r="B780" s="280"/>
      <c r="C780" s="280"/>
      <c r="D780" s="280"/>
      <c r="E780" s="280"/>
      <c r="F780" s="280"/>
      <c r="G780" s="280"/>
      <c r="H780" s="280"/>
    </row>
    <row r="781">
      <c r="A781" s="280"/>
      <c r="B781" s="280"/>
      <c r="C781" s="280"/>
      <c r="D781" s="280"/>
      <c r="E781" s="280"/>
      <c r="F781" s="280"/>
      <c r="G781" s="280"/>
      <c r="H781" s="280"/>
    </row>
    <row r="782">
      <c r="A782" s="280"/>
      <c r="B782" s="280"/>
      <c r="C782" s="280"/>
      <c r="D782" s="280"/>
      <c r="E782" s="280"/>
      <c r="F782" s="280"/>
      <c r="G782" s="280"/>
      <c r="H782" s="280"/>
    </row>
    <row r="783">
      <c r="A783" s="280"/>
      <c r="B783" s="280"/>
      <c r="C783" s="280"/>
      <c r="D783" s="280"/>
      <c r="E783" s="280"/>
      <c r="F783" s="280"/>
      <c r="G783" s="280"/>
      <c r="H783" s="280"/>
    </row>
    <row r="784">
      <c r="A784" s="280"/>
      <c r="B784" s="280"/>
      <c r="C784" s="280"/>
      <c r="D784" s="280"/>
      <c r="E784" s="280"/>
      <c r="F784" s="280"/>
      <c r="G784" s="280"/>
      <c r="H784" s="280"/>
    </row>
    <row r="785">
      <c r="A785" s="280"/>
      <c r="B785" s="280"/>
      <c r="C785" s="280"/>
      <c r="D785" s="280"/>
      <c r="E785" s="280"/>
      <c r="F785" s="280"/>
      <c r="G785" s="280"/>
      <c r="H785" s="280"/>
    </row>
    <row r="786">
      <c r="A786" s="280"/>
      <c r="B786" s="280"/>
      <c r="C786" s="280"/>
      <c r="D786" s="280"/>
      <c r="E786" s="280"/>
      <c r="F786" s="280"/>
      <c r="G786" s="280"/>
      <c r="H786" s="280"/>
    </row>
    <row r="787">
      <c r="A787" s="280"/>
      <c r="B787" s="280"/>
      <c r="C787" s="280"/>
      <c r="D787" s="280"/>
      <c r="E787" s="280"/>
      <c r="F787" s="280"/>
      <c r="G787" s="280"/>
      <c r="H787" s="280"/>
    </row>
    <row r="788">
      <c r="A788" s="280"/>
      <c r="B788" s="280"/>
      <c r="C788" s="280"/>
      <c r="D788" s="280"/>
      <c r="E788" s="280"/>
      <c r="F788" s="280"/>
      <c r="G788" s="280"/>
      <c r="H788" s="280"/>
    </row>
    <row r="789">
      <c r="A789" s="280"/>
      <c r="B789" s="280"/>
      <c r="C789" s="280"/>
      <c r="D789" s="280"/>
      <c r="E789" s="280"/>
      <c r="F789" s="280"/>
      <c r="G789" s="280"/>
      <c r="H789" s="280"/>
    </row>
    <row r="790">
      <c r="A790" s="280"/>
      <c r="B790" s="280"/>
      <c r="C790" s="280"/>
      <c r="D790" s="280"/>
      <c r="E790" s="280"/>
      <c r="F790" s="280"/>
      <c r="G790" s="280"/>
      <c r="H790" s="280"/>
    </row>
    <row r="791">
      <c r="A791" s="280"/>
      <c r="B791" s="280"/>
      <c r="C791" s="280"/>
      <c r="D791" s="280"/>
      <c r="E791" s="280"/>
      <c r="F791" s="280"/>
      <c r="G791" s="280"/>
      <c r="H791" s="280"/>
    </row>
    <row r="792">
      <c r="A792" s="280"/>
      <c r="B792" s="280"/>
      <c r="C792" s="280"/>
      <c r="D792" s="280"/>
      <c r="E792" s="280"/>
      <c r="F792" s="280"/>
      <c r="G792" s="280"/>
      <c r="H792" s="280"/>
    </row>
    <row r="793">
      <c r="A793" s="280"/>
      <c r="B793" s="280"/>
      <c r="C793" s="280"/>
      <c r="D793" s="280"/>
      <c r="E793" s="280"/>
      <c r="F793" s="280"/>
      <c r="G793" s="280"/>
      <c r="H793" s="280"/>
    </row>
    <row r="794">
      <c r="A794" s="280"/>
      <c r="B794" s="280"/>
      <c r="C794" s="280"/>
      <c r="D794" s="280"/>
      <c r="E794" s="280"/>
      <c r="F794" s="280"/>
      <c r="G794" s="280"/>
      <c r="H794" s="280"/>
    </row>
    <row r="795">
      <c r="A795" s="280"/>
      <c r="B795" s="280"/>
      <c r="C795" s="280"/>
      <c r="D795" s="280"/>
      <c r="E795" s="280"/>
      <c r="F795" s="280"/>
      <c r="G795" s="280"/>
      <c r="H795" s="280"/>
    </row>
    <row r="796">
      <c r="A796" s="280"/>
      <c r="B796" s="280"/>
      <c r="C796" s="280"/>
      <c r="D796" s="280"/>
      <c r="E796" s="280"/>
      <c r="F796" s="280"/>
      <c r="G796" s="280"/>
      <c r="H796" s="280"/>
    </row>
    <row r="797">
      <c r="A797" s="280"/>
      <c r="B797" s="280"/>
      <c r="C797" s="280"/>
      <c r="D797" s="280"/>
      <c r="E797" s="280"/>
      <c r="F797" s="280"/>
      <c r="G797" s="280"/>
      <c r="H797" s="280"/>
    </row>
    <row r="798">
      <c r="A798" s="280"/>
      <c r="B798" s="280"/>
      <c r="C798" s="280"/>
      <c r="D798" s="280"/>
      <c r="E798" s="280"/>
      <c r="F798" s="280"/>
      <c r="G798" s="280"/>
      <c r="H798" s="280"/>
    </row>
    <row r="799">
      <c r="A799" s="280"/>
      <c r="B799" s="280"/>
      <c r="C799" s="280"/>
      <c r="D799" s="280"/>
      <c r="E799" s="280"/>
      <c r="F799" s="280"/>
      <c r="G799" s="280"/>
      <c r="H799" s="280"/>
    </row>
    <row r="800">
      <c r="A800" s="280"/>
      <c r="B800" s="280"/>
      <c r="C800" s="280"/>
      <c r="D800" s="280"/>
      <c r="E800" s="280"/>
      <c r="F800" s="280"/>
      <c r="G800" s="280"/>
      <c r="H800" s="280"/>
    </row>
    <row r="801">
      <c r="A801" s="280"/>
      <c r="B801" s="280"/>
      <c r="C801" s="280"/>
      <c r="D801" s="280"/>
      <c r="E801" s="280"/>
      <c r="F801" s="280"/>
      <c r="G801" s="280"/>
      <c r="H801" s="280"/>
    </row>
    <row r="802">
      <c r="A802" s="280"/>
      <c r="B802" s="280"/>
      <c r="C802" s="280"/>
      <c r="D802" s="280"/>
      <c r="E802" s="280"/>
      <c r="F802" s="280"/>
      <c r="G802" s="280"/>
      <c r="H802" s="280"/>
    </row>
    <row r="803">
      <c r="A803" s="280"/>
      <c r="B803" s="280"/>
      <c r="C803" s="280"/>
      <c r="D803" s="280"/>
      <c r="E803" s="280"/>
      <c r="F803" s="280"/>
      <c r="G803" s="280"/>
      <c r="H803" s="280"/>
    </row>
    <row r="804">
      <c r="A804" s="280"/>
      <c r="B804" s="280"/>
      <c r="C804" s="280"/>
      <c r="D804" s="280"/>
      <c r="E804" s="280"/>
      <c r="F804" s="280"/>
      <c r="G804" s="280"/>
      <c r="H804" s="280"/>
    </row>
    <row r="805">
      <c r="A805" s="280"/>
      <c r="B805" s="280"/>
      <c r="C805" s="280"/>
      <c r="D805" s="280"/>
      <c r="E805" s="280"/>
      <c r="F805" s="280"/>
      <c r="G805" s="280"/>
      <c r="H805" s="280"/>
    </row>
    <row r="806">
      <c r="A806" s="280"/>
      <c r="B806" s="280"/>
      <c r="C806" s="280"/>
      <c r="D806" s="280"/>
      <c r="E806" s="280"/>
      <c r="F806" s="280"/>
      <c r="G806" s="280"/>
      <c r="H806" s="280"/>
    </row>
    <row r="807">
      <c r="A807" s="280"/>
      <c r="B807" s="280"/>
      <c r="C807" s="280"/>
      <c r="D807" s="280"/>
      <c r="E807" s="280"/>
      <c r="F807" s="280"/>
      <c r="G807" s="280"/>
      <c r="H807" s="280"/>
    </row>
    <row r="808">
      <c r="A808" s="280"/>
      <c r="B808" s="280"/>
      <c r="C808" s="280"/>
      <c r="D808" s="280"/>
      <c r="E808" s="280"/>
      <c r="F808" s="280"/>
      <c r="G808" s="280"/>
      <c r="H808" s="280"/>
    </row>
    <row r="809">
      <c r="A809" s="280"/>
      <c r="B809" s="280"/>
      <c r="C809" s="280"/>
      <c r="D809" s="280"/>
      <c r="E809" s="280"/>
      <c r="F809" s="280"/>
      <c r="G809" s="280"/>
      <c r="H809" s="280"/>
    </row>
    <row r="810">
      <c r="A810" s="280"/>
      <c r="B810" s="280"/>
      <c r="C810" s="280"/>
      <c r="D810" s="280"/>
      <c r="E810" s="280"/>
      <c r="F810" s="280"/>
      <c r="G810" s="280"/>
      <c r="H810" s="280"/>
    </row>
    <row r="811">
      <c r="A811" s="280"/>
      <c r="B811" s="280"/>
      <c r="C811" s="280"/>
      <c r="D811" s="280"/>
      <c r="E811" s="280"/>
      <c r="F811" s="280"/>
      <c r="G811" s="280"/>
      <c r="H811" s="280"/>
    </row>
    <row r="812">
      <c r="A812" s="280"/>
      <c r="B812" s="280"/>
      <c r="C812" s="280"/>
      <c r="D812" s="280"/>
      <c r="E812" s="280"/>
      <c r="F812" s="280"/>
      <c r="G812" s="280"/>
      <c r="H812" s="280"/>
    </row>
    <row r="813">
      <c r="A813" s="280"/>
      <c r="B813" s="280"/>
      <c r="C813" s="280"/>
      <c r="D813" s="280"/>
      <c r="E813" s="280"/>
      <c r="F813" s="280"/>
      <c r="G813" s="280"/>
      <c r="H813" s="280"/>
    </row>
    <row r="814">
      <c r="A814" s="280"/>
      <c r="B814" s="280"/>
      <c r="C814" s="280"/>
      <c r="D814" s="280"/>
      <c r="E814" s="280"/>
      <c r="F814" s="280"/>
      <c r="G814" s="280"/>
      <c r="H814" s="280"/>
    </row>
    <row r="815">
      <c r="A815" s="280"/>
      <c r="B815" s="280"/>
      <c r="C815" s="280"/>
      <c r="D815" s="280"/>
      <c r="E815" s="280"/>
      <c r="F815" s="280"/>
      <c r="G815" s="280"/>
      <c r="H815" s="280"/>
    </row>
    <row r="816">
      <c r="A816" s="280"/>
      <c r="B816" s="280"/>
      <c r="C816" s="280"/>
      <c r="D816" s="280"/>
      <c r="E816" s="280"/>
      <c r="F816" s="280"/>
      <c r="G816" s="280"/>
      <c r="H816" s="280"/>
    </row>
    <row r="817">
      <c r="A817" s="280"/>
      <c r="B817" s="280"/>
      <c r="C817" s="280"/>
      <c r="D817" s="280"/>
      <c r="E817" s="280"/>
      <c r="F817" s="280"/>
      <c r="G817" s="280"/>
      <c r="H817" s="280"/>
    </row>
    <row r="818">
      <c r="A818" s="280"/>
      <c r="B818" s="280"/>
      <c r="C818" s="280"/>
      <c r="D818" s="280"/>
      <c r="E818" s="280"/>
      <c r="F818" s="280"/>
      <c r="G818" s="280"/>
      <c r="H818" s="280"/>
    </row>
    <row r="819">
      <c r="A819" s="280"/>
      <c r="B819" s="280"/>
      <c r="C819" s="280"/>
      <c r="D819" s="280"/>
      <c r="E819" s="280"/>
      <c r="F819" s="280"/>
      <c r="G819" s="280"/>
      <c r="H819" s="280"/>
    </row>
    <row r="820">
      <c r="A820" s="280"/>
      <c r="B820" s="280"/>
      <c r="C820" s="280"/>
      <c r="D820" s="280"/>
      <c r="E820" s="280"/>
      <c r="F820" s="280"/>
      <c r="G820" s="280"/>
      <c r="H820" s="280"/>
    </row>
    <row r="821">
      <c r="A821" s="280"/>
      <c r="B821" s="280"/>
      <c r="C821" s="280"/>
      <c r="D821" s="280"/>
      <c r="E821" s="280"/>
      <c r="F821" s="280"/>
      <c r="G821" s="280"/>
      <c r="H821" s="280"/>
    </row>
    <row r="822">
      <c r="A822" s="280"/>
      <c r="B822" s="280"/>
      <c r="C822" s="280"/>
      <c r="D822" s="280"/>
      <c r="E822" s="280"/>
      <c r="F822" s="280"/>
      <c r="G822" s="280"/>
      <c r="H822" s="280"/>
    </row>
    <row r="823">
      <c r="A823" s="280"/>
      <c r="B823" s="280"/>
      <c r="C823" s="280"/>
      <c r="D823" s="280"/>
      <c r="E823" s="280"/>
      <c r="F823" s="280"/>
      <c r="G823" s="280"/>
      <c r="H823" s="280"/>
    </row>
    <row r="824">
      <c r="A824" s="280"/>
      <c r="B824" s="280"/>
      <c r="C824" s="280"/>
      <c r="D824" s="280"/>
      <c r="E824" s="280"/>
      <c r="F824" s="280"/>
      <c r="G824" s="280"/>
      <c r="H824" s="280"/>
    </row>
    <row r="825">
      <c r="A825" s="280"/>
      <c r="B825" s="280"/>
      <c r="C825" s="280"/>
      <c r="D825" s="280"/>
      <c r="E825" s="280"/>
      <c r="F825" s="280"/>
      <c r="G825" s="280"/>
      <c r="H825" s="280"/>
    </row>
    <row r="826">
      <c r="A826" s="280"/>
      <c r="B826" s="280"/>
      <c r="C826" s="280"/>
      <c r="D826" s="280"/>
      <c r="E826" s="280"/>
      <c r="F826" s="280"/>
      <c r="G826" s="280"/>
      <c r="H826" s="280"/>
    </row>
    <row r="827">
      <c r="A827" s="280"/>
      <c r="B827" s="280"/>
      <c r="C827" s="280"/>
      <c r="D827" s="280"/>
      <c r="E827" s="280"/>
      <c r="F827" s="280"/>
      <c r="G827" s="280"/>
      <c r="H827" s="280"/>
    </row>
    <row r="828">
      <c r="A828" s="280"/>
      <c r="B828" s="280"/>
      <c r="C828" s="280"/>
      <c r="D828" s="280"/>
      <c r="E828" s="280"/>
      <c r="F828" s="280"/>
      <c r="G828" s="280"/>
      <c r="H828" s="280"/>
    </row>
    <row r="829">
      <c r="A829" s="280"/>
      <c r="B829" s="280"/>
      <c r="C829" s="280"/>
      <c r="D829" s="280"/>
      <c r="E829" s="280"/>
      <c r="F829" s="280"/>
      <c r="G829" s="280"/>
      <c r="H829" s="280"/>
    </row>
    <row r="830">
      <c r="A830" s="280"/>
      <c r="B830" s="280"/>
      <c r="C830" s="280"/>
      <c r="D830" s="280"/>
      <c r="E830" s="280"/>
      <c r="F830" s="280"/>
      <c r="G830" s="280"/>
      <c r="H830" s="280"/>
    </row>
    <row r="831">
      <c r="A831" s="280"/>
      <c r="B831" s="280"/>
      <c r="C831" s="280"/>
      <c r="D831" s="280"/>
      <c r="E831" s="280"/>
      <c r="F831" s="280"/>
      <c r="G831" s="280"/>
      <c r="H831" s="280"/>
    </row>
    <row r="832">
      <c r="A832" s="280"/>
      <c r="B832" s="280"/>
      <c r="C832" s="280"/>
      <c r="D832" s="280"/>
      <c r="E832" s="280"/>
      <c r="F832" s="280"/>
      <c r="G832" s="280"/>
      <c r="H832" s="280"/>
    </row>
    <row r="833">
      <c r="A833" s="280"/>
      <c r="B833" s="280"/>
      <c r="C833" s="280"/>
      <c r="D833" s="280"/>
      <c r="E833" s="280"/>
      <c r="F833" s="280"/>
      <c r="G833" s="280"/>
      <c r="H833" s="280"/>
    </row>
    <row r="834">
      <c r="A834" s="280"/>
      <c r="B834" s="280"/>
      <c r="C834" s="280"/>
      <c r="D834" s="280"/>
      <c r="E834" s="280"/>
      <c r="F834" s="280"/>
      <c r="G834" s="280"/>
      <c r="H834" s="280"/>
    </row>
    <row r="835">
      <c r="A835" s="280"/>
      <c r="B835" s="280"/>
      <c r="C835" s="280"/>
      <c r="D835" s="280"/>
      <c r="E835" s="280"/>
      <c r="F835" s="280"/>
      <c r="G835" s="280"/>
      <c r="H835" s="280"/>
    </row>
    <row r="836">
      <c r="A836" s="280"/>
      <c r="B836" s="280"/>
      <c r="C836" s="280"/>
      <c r="D836" s="280"/>
      <c r="E836" s="280"/>
      <c r="F836" s="280"/>
      <c r="G836" s="280"/>
      <c r="H836" s="280"/>
    </row>
    <row r="837">
      <c r="A837" s="280"/>
      <c r="B837" s="280"/>
      <c r="C837" s="280"/>
      <c r="D837" s="280"/>
      <c r="E837" s="280"/>
      <c r="F837" s="280"/>
      <c r="G837" s="280"/>
      <c r="H837" s="280"/>
    </row>
    <row r="838">
      <c r="A838" s="280"/>
      <c r="B838" s="280"/>
      <c r="C838" s="280"/>
      <c r="D838" s="280"/>
      <c r="E838" s="280"/>
      <c r="F838" s="280"/>
      <c r="G838" s="280"/>
      <c r="H838" s="280"/>
    </row>
    <row r="839">
      <c r="A839" s="280"/>
      <c r="B839" s="280"/>
      <c r="C839" s="280"/>
      <c r="D839" s="280"/>
      <c r="E839" s="280"/>
      <c r="F839" s="280"/>
      <c r="G839" s="280"/>
      <c r="H839" s="280"/>
    </row>
    <row r="840">
      <c r="A840" s="280"/>
      <c r="B840" s="280"/>
      <c r="C840" s="280"/>
      <c r="D840" s="280"/>
      <c r="E840" s="280"/>
      <c r="F840" s="280"/>
      <c r="G840" s="280"/>
      <c r="H840" s="280"/>
    </row>
    <row r="841">
      <c r="A841" s="280"/>
      <c r="B841" s="280"/>
      <c r="C841" s="280"/>
      <c r="D841" s="280"/>
      <c r="E841" s="280"/>
      <c r="F841" s="280"/>
      <c r="G841" s="280"/>
      <c r="H841" s="280"/>
    </row>
    <row r="842">
      <c r="A842" s="280"/>
      <c r="B842" s="280"/>
      <c r="C842" s="280"/>
      <c r="D842" s="280"/>
      <c r="E842" s="280"/>
      <c r="F842" s="280"/>
      <c r="G842" s="280"/>
      <c r="H842" s="280"/>
    </row>
    <row r="843">
      <c r="A843" s="280"/>
      <c r="B843" s="280"/>
      <c r="C843" s="280"/>
      <c r="D843" s="280"/>
      <c r="E843" s="280"/>
      <c r="F843" s="280"/>
      <c r="G843" s="280"/>
      <c r="H843" s="280"/>
    </row>
    <row r="844">
      <c r="A844" s="280"/>
      <c r="B844" s="280"/>
      <c r="C844" s="280"/>
      <c r="D844" s="280"/>
      <c r="E844" s="280"/>
      <c r="F844" s="280"/>
      <c r="G844" s="280"/>
      <c r="H844" s="280"/>
    </row>
    <row r="845">
      <c r="A845" s="280"/>
      <c r="B845" s="280"/>
      <c r="C845" s="280"/>
      <c r="D845" s="280"/>
      <c r="E845" s="280"/>
      <c r="F845" s="280"/>
      <c r="G845" s="280"/>
      <c r="H845" s="280"/>
    </row>
    <row r="846">
      <c r="A846" s="280"/>
      <c r="B846" s="280"/>
      <c r="C846" s="280"/>
      <c r="D846" s="280"/>
      <c r="E846" s="280"/>
      <c r="F846" s="280"/>
      <c r="G846" s="280"/>
      <c r="H846" s="280"/>
    </row>
    <row r="847">
      <c r="A847" s="280"/>
      <c r="B847" s="280"/>
      <c r="C847" s="280"/>
      <c r="D847" s="280"/>
      <c r="E847" s="280"/>
      <c r="F847" s="280"/>
      <c r="G847" s="280"/>
      <c r="H847" s="280"/>
    </row>
    <row r="848">
      <c r="A848" s="280"/>
      <c r="B848" s="280"/>
      <c r="C848" s="280"/>
      <c r="D848" s="280"/>
      <c r="E848" s="280"/>
      <c r="F848" s="280"/>
      <c r="G848" s="280"/>
      <c r="H848" s="280"/>
    </row>
    <row r="849">
      <c r="A849" s="280"/>
      <c r="B849" s="280"/>
      <c r="C849" s="280"/>
      <c r="D849" s="280"/>
      <c r="E849" s="280"/>
      <c r="F849" s="280"/>
      <c r="G849" s="280"/>
      <c r="H849" s="280"/>
    </row>
    <row r="850">
      <c r="A850" s="280"/>
      <c r="B850" s="280"/>
      <c r="C850" s="280"/>
      <c r="D850" s="280"/>
      <c r="E850" s="280"/>
      <c r="F850" s="280"/>
      <c r="G850" s="280"/>
      <c r="H850" s="280"/>
    </row>
    <row r="851">
      <c r="A851" s="280"/>
      <c r="B851" s="280"/>
      <c r="C851" s="280"/>
      <c r="D851" s="280"/>
      <c r="E851" s="280"/>
      <c r="F851" s="280"/>
      <c r="G851" s="280"/>
      <c r="H851" s="280"/>
    </row>
    <row r="852">
      <c r="A852" s="280"/>
      <c r="B852" s="280"/>
      <c r="C852" s="280"/>
      <c r="D852" s="280"/>
      <c r="E852" s="280"/>
      <c r="F852" s="280"/>
      <c r="G852" s="280"/>
      <c r="H852" s="280"/>
    </row>
    <row r="853">
      <c r="A853" s="280"/>
      <c r="B853" s="280"/>
      <c r="C853" s="280"/>
      <c r="D853" s="280"/>
      <c r="E853" s="280"/>
      <c r="F853" s="280"/>
      <c r="G853" s="280"/>
      <c r="H853" s="280"/>
    </row>
    <row r="854">
      <c r="A854" s="280"/>
      <c r="B854" s="280"/>
      <c r="C854" s="280"/>
      <c r="D854" s="280"/>
      <c r="E854" s="280"/>
      <c r="F854" s="280"/>
      <c r="G854" s="280"/>
      <c r="H854" s="280"/>
    </row>
    <row r="855">
      <c r="A855" s="280"/>
      <c r="B855" s="280"/>
      <c r="C855" s="280"/>
      <c r="D855" s="280"/>
      <c r="E855" s="280"/>
      <c r="F855" s="280"/>
      <c r="G855" s="280"/>
      <c r="H855" s="280"/>
    </row>
    <row r="856">
      <c r="A856" s="280"/>
      <c r="B856" s="280"/>
      <c r="C856" s="280"/>
      <c r="D856" s="280"/>
      <c r="E856" s="280"/>
      <c r="F856" s="280"/>
      <c r="G856" s="280"/>
      <c r="H856" s="280"/>
    </row>
    <row r="857">
      <c r="A857" s="280"/>
      <c r="B857" s="280"/>
      <c r="C857" s="280"/>
      <c r="D857" s="280"/>
      <c r="E857" s="280"/>
      <c r="F857" s="280"/>
      <c r="G857" s="280"/>
      <c r="H857" s="280"/>
    </row>
    <row r="858">
      <c r="A858" s="280"/>
      <c r="B858" s="280"/>
      <c r="C858" s="280"/>
      <c r="D858" s="280"/>
      <c r="E858" s="280"/>
      <c r="F858" s="280"/>
      <c r="G858" s="280"/>
      <c r="H858" s="280"/>
    </row>
    <row r="859">
      <c r="A859" s="280"/>
      <c r="B859" s="280"/>
      <c r="C859" s="280"/>
      <c r="D859" s="280"/>
      <c r="E859" s="280"/>
      <c r="F859" s="280"/>
      <c r="G859" s="280"/>
      <c r="H859" s="280"/>
    </row>
    <row r="860">
      <c r="A860" s="280"/>
      <c r="B860" s="280"/>
      <c r="C860" s="280"/>
      <c r="D860" s="280"/>
      <c r="E860" s="280"/>
      <c r="F860" s="280"/>
      <c r="G860" s="280"/>
      <c r="H860" s="280"/>
    </row>
    <row r="861">
      <c r="A861" s="280"/>
      <c r="B861" s="280"/>
      <c r="C861" s="280"/>
      <c r="D861" s="280"/>
      <c r="E861" s="280"/>
      <c r="F861" s="280"/>
      <c r="G861" s="280"/>
      <c r="H861" s="280"/>
    </row>
    <row r="862">
      <c r="A862" s="280"/>
      <c r="B862" s="280"/>
      <c r="C862" s="280"/>
      <c r="D862" s="280"/>
      <c r="E862" s="280"/>
      <c r="F862" s="280"/>
      <c r="G862" s="280"/>
      <c r="H862" s="280"/>
    </row>
    <row r="863">
      <c r="A863" s="280"/>
      <c r="B863" s="280"/>
      <c r="C863" s="280"/>
      <c r="D863" s="280"/>
      <c r="E863" s="280"/>
      <c r="F863" s="280"/>
      <c r="G863" s="280"/>
      <c r="H863" s="280"/>
    </row>
    <row r="864">
      <c r="A864" s="280"/>
      <c r="B864" s="280"/>
      <c r="C864" s="280"/>
      <c r="D864" s="280"/>
      <c r="E864" s="280"/>
      <c r="F864" s="280"/>
      <c r="G864" s="280"/>
      <c r="H864" s="280"/>
    </row>
    <row r="865">
      <c r="A865" s="280"/>
      <c r="B865" s="280"/>
      <c r="C865" s="280"/>
      <c r="D865" s="280"/>
      <c r="E865" s="280"/>
      <c r="F865" s="280"/>
      <c r="G865" s="280"/>
      <c r="H865" s="280"/>
    </row>
    <row r="866">
      <c r="A866" s="280"/>
      <c r="B866" s="280"/>
      <c r="C866" s="280"/>
      <c r="D866" s="280"/>
      <c r="E866" s="280"/>
      <c r="F866" s="280"/>
      <c r="G866" s="280"/>
      <c r="H866" s="280"/>
    </row>
    <row r="867">
      <c r="A867" s="280"/>
      <c r="B867" s="280"/>
      <c r="C867" s="280"/>
      <c r="D867" s="280"/>
      <c r="E867" s="280"/>
      <c r="F867" s="280"/>
      <c r="G867" s="280"/>
      <c r="H867" s="280"/>
    </row>
    <row r="868">
      <c r="A868" s="280"/>
      <c r="B868" s="280"/>
      <c r="C868" s="280"/>
      <c r="D868" s="280"/>
      <c r="E868" s="280"/>
      <c r="F868" s="280"/>
      <c r="G868" s="280"/>
      <c r="H868" s="280"/>
    </row>
    <row r="869">
      <c r="A869" s="280"/>
      <c r="B869" s="280"/>
      <c r="C869" s="280"/>
      <c r="D869" s="280"/>
      <c r="E869" s="280"/>
      <c r="F869" s="280"/>
      <c r="G869" s="280"/>
      <c r="H869" s="280"/>
    </row>
    <row r="870">
      <c r="A870" s="280"/>
      <c r="B870" s="280"/>
      <c r="C870" s="280"/>
      <c r="D870" s="280"/>
      <c r="E870" s="280"/>
      <c r="F870" s="280"/>
      <c r="G870" s="280"/>
      <c r="H870" s="280"/>
    </row>
    <row r="871">
      <c r="A871" s="280"/>
      <c r="B871" s="280"/>
      <c r="C871" s="280"/>
      <c r="D871" s="280"/>
      <c r="E871" s="280"/>
      <c r="F871" s="280"/>
      <c r="G871" s="280"/>
      <c r="H871" s="280"/>
    </row>
    <row r="872">
      <c r="A872" s="280"/>
      <c r="B872" s="280"/>
      <c r="C872" s="280"/>
      <c r="D872" s="280"/>
      <c r="E872" s="280"/>
      <c r="F872" s="280"/>
      <c r="G872" s="280"/>
      <c r="H872" s="280"/>
    </row>
    <row r="873">
      <c r="A873" s="280"/>
      <c r="B873" s="280"/>
      <c r="C873" s="280"/>
      <c r="D873" s="280"/>
      <c r="E873" s="280"/>
      <c r="F873" s="280"/>
      <c r="G873" s="280"/>
      <c r="H873" s="280"/>
    </row>
    <row r="874">
      <c r="A874" s="280"/>
      <c r="B874" s="280"/>
      <c r="C874" s="280"/>
      <c r="D874" s="280"/>
      <c r="E874" s="280"/>
      <c r="F874" s="280"/>
      <c r="G874" s="280"/>
      <c r="H874" s="280"/>
    </row>
    <row r="875">
      <c r="A875" s="280"/>
      <c r="B875" s="280"/>
      <c r="C875" s="280"/>
      <c r="D875" s="280"/>
      <c r="E875" s="280"/>
      <c r="F875" s="280"/>
      <c r="G875" s="280"/>
      <c r="H875" s="280"/>
    </row>
    <row r="876">
      <c r="A876" s="280"/>
      <c r="B876" s="280"/>
      <c r="C876" s="280"/>
      <c r="D876" s="280"/>
      <c r="E876" s="280"/>
      <c r="F876" s="280"/>
      <c r="G876" s="280"/>
      <c r="H876" s="280"/>
    </row>
    <row r="877">
      <c r="A877" s="280"/>
      <c r="B877" s="280"/>
      <c r="C877" s="280"/>
      <c r="D877" s="280"/>
      <c r="E877" s="280"/>
      <c r="F877" s="280"/>
      <c r="G877" s="280"/>
      <c r="H877" s="280"/>
    </row>
    <row r="878">
      <c r="A878" s="280"/>
      <c r="B878" s="280"/>
      <c r="C878" s="280"/>
      <c r="D878" s="280"/>
      <c r="E878" s="280"/>
      <c r="F878" s="280"/>
      <c r="G878" s="280"/>
      <c r="H878" s="280"/>
    </row>
    <row r="879">
      <c r="A879" s="280"/>
      <c r="B879" s="280"/>
      <c r="C879" s="280"/>
      <c r="D879" s="280"/>
      <c r="E879" s="280"/>
      <c r="F879" s="280"/>
      <c r="G879" s="280"/>
      <c r="H879" s="280"/>
    </row>
    <row r="880">
      <c r="A880" s="280"/>
      <c r="B880" s="280"/>
      <c r="C880" s="280"/>
      <c r="D880" s="280"/>
      <c r="E880" s="280"/>
      <c r="F880" s="280"/>
      <c r="G880" s="280"/>
      <c r="H880" s="280"/>
    </row>
    <row r="881">
      <c r="A881" s="280"/>
      <c r="B881" s="280"/>
      <c r="C881" s="280"/>
      <c r="D881" s="280"/>
      <c r="E881" s="280"/>
      <c r="F881" s="280"/>
      <c r="G881" s="280"/>
      <c r="H881" s="280"/>
    </row>
    <row r="882">
      <c r="A882" s="280"/>
      <c r="B882" s="280"/>
      <c r="C882" s="280"/>
      <c r="D882" s="280"/>
      <c r="E882" s="280"/>
      <c r="F882" s="280"/>
      <c r="G882" s="280"/>
      <c r="H882" s="280"/>
    </row>
    <row r="883">
      <c r="A883" s="280"/>
      <c r="B883" s="280"/>
      <c r="C883" s="280"/>
      <c r="D883" s="280"/>
      <c r="E883" s="280"/>
      <c r="F883" s="280"/>
      <c r="G883" s="280"/>
      <c r="H883" s="280"/>
    </row>
    <row r="884">
      <c r="A884" s="280"/>
      <c r="B884" s="280"/>
      <c r="C884" s="280"/>
      <c r="D884" s="280"/>
      <c r="E884" s="280"/>
      <c r="F884" s="280"/>
      <c r="G884" s="280"/>
      <c r="H884" s="280"/>
    </row>
    <row r="885">
      <c r="A885" s="280"/>
      <c r="B885" s="280"/>
      <c r="C885" s="280"/>
      <c r="D885" s="280"/>
      <c r="E885" s="280"/>
      <c r="F885" s="280"/>
      <c r="G885" s="280"/>
      <c r="H885" s="280"/>
    </row>
    <row r="886">
      <c r="A886" s="280"/>
      <c r="B886" s="280"/>
      <c r="C886" s="280"/>
      <c r="D886" s="280"/>
      <c r="E886" s="280"/>
      <c r="F886" s="280"/>
      <c r="G886" s="280"/>
      <c r="H886" s="280"/>
    </row>
    <row r="887">
      <c r="A887" s="280"/>
      <c r="B887" s="280"/>
      <c r="C887" s="280"/>
      <c r="D887" s="280"/>
      <c r="E887" s="280"/>
      <c r="F887" s="280"/>
      <c r="G887" s="280"/>
      <c r="H887" s="280"/>
    </row>
    <row r="888">
      <c r="A888" s="280"/>
      <c r="B888" s="280"/>
      <c r="C888" s="280"/>
      <c r="D888" s="280"/>
      <c r="E888" s="280"/>
      <c r="F888" s="280"/>
      <c r="G888" s="280"/>
      <c r="H888" s="280"/>
    </row>
    <row r="889">
      <c r="A889" s="280"/>
      <c r="B889" s="280"/>
      <c r="C889" s="280"/>
      <c r="D889" s="280"/>
      <c r="E889" s="280"/>
      <c r="F889" s="280"/>
      <c r="G889" s="280"/>
      <c r="H889" s="280"/>
    </row>
    <row r="890">
      <c r="A890" s="280"/>
      <c r="B890" s="280"/>
      <c r="C890" s="280"/>
      <c r="D890" s="280"/>
      <c r="E890" s="280"/>
      <c r="F890" s="280"/>
      <c r="G890" s="280"/>
      <c r="H890" s="280"/>
    </row>
    <row r="891">
      <c r="A891" s="280"/>
      <c r="B891" s="280"/>
      <c r="C891" s="280"/>
      <c r="D891" s="280"/>
      <c r="E891" s="280"/>
      <c r="F891" s="280"/>
      <c r="G891" s="280"/>
      <c r="H891" s="280"/>
    </row>
    <row r="892">
      <c r="A892" s="280"/>
      <c r="B892" s="280"/>
      <c r="C892" s="280"/>
      <c r="D892" s="280"/>
      <c r="E892" s="280"/>
      <c r="F892" s="280"/>
      <c r="G892" s="280"/>
      <c r="H892" s="280"/>
    </row>
    <row r="893">
      <c r="A893" s="280"/>
      <c r="B893" s="280"/>
      <c r="C893" s="280"/>
      <c r="D893" s="280"/>
      <c r="E893" s="280"/>
      <c r="F893" s="280"/>
      <c r="G893" s="280"/>
      <c r="H893" s="280"/>
    </row>
    <row r="894">
      <c r="A894" s="280"/>
      <c r="B894" s="280"/>
      <c r="C894" s="280"/>
      <c r="D894" s="280"/>
      <c r="E894" s="280"/>
      <c r="F894" s="280"/>
      <c r="G894" s="280"/>
      <c r="H894" s="280"/>
    </row>
    <row r="895">
      <c r="A895" s="280"/>
      <c r="B895" s="280"/>
      <c r="C895" s="280"/>
      <c r="D895" s="280"/>
      <c r="E895" s="280"/>
      <c r="F895" s="280"/>
      <c r="G895" s="280"/>
      <c r="H895" s="280"/>
    </row>
    <row r="896">
      <c r="A896" s="280"/>
      <c r="B896" s="280"/>
      <c r="C896" s="280"/>
      <c r="D896" s="280"/>
      <c r="E896" s="280"/>
      <c r="F896" s="280"/>
      <c r="G896" s="280"/>
      <c r="H896" s="280"/>
    </row>
    <row r="897">
      <c r="A897" s="280"/>
      <c r="B897" s="280"/>
      <c r="C897" s="280"/>
      <c r="D897" s="280"/>
      <c r="E897" s="280"/>
      <c r="F897" s="280"/>
      <c r="G897" s="280"/>
      <c r="H897" s="280"/>
    </row>
    <row r="898">
      <c r="A898" s="280"/>
      <c r="B898" s="280"/>
      <c r="C898" s="280"/>
      <c r="D898" s="280"/>
      <c r="E898" s="280"/>
      <c r="F898" s="280"/>
      <c r="G898" s="280"/>
      <c r="H898" s="280"/>
    </row>
    <row r="899">
      <c r="A899" s="280"/>
      <c r="B899" s="280"/>
      <c r="C899" s="280"/>
      <c r="D899" s="280"/>
      <c r="E899" s="280"/>
      <c r="F899" s="280"/>
      <c r="G899" s="280"/>
      <c r="H899" s="280"/>
    </row>
    <row r="900">
      <c r="A900" s="280"/>
      <c r="B900" s="280"/>
      <c r="C900" s="280"/>
      <c r="D900" s="280"/>
      <c r="E900" s="280"/>
      <c r="F900" s="280"/>
      <c r="G900" s="280"/>
      <c r="H900" s="280"/>
    </row>
    <row r="901">
      <c r="A901" s="280"/>
      <c r="B901" s="280"/>
      <c r="C901" s="280"/>
      <c r="D901" s="280"/>
      <c r="E901" s="280"/>
      <c r="F901" s="280"/>
      <c r="G901" s="280"/>
      <c r="H901" s="280"/>
    </row>
    <row r="902">
      <c r="A902" s="280"/>
      <c r="B902" s="280"/>
      <c r="C902" s="280"/>
      <c r="D902" s="280"/>
      <c r="E902" s="280"/>
      <c r="F902" s="280"/>
      <c r="G902" s="280"/>
      <c r="H902" s="280"/>
    </row>
    <row r="903">
      <c r="A903" s="280"/>
      <c r="B903" s="280"/>
      <c r="C903" s="280"/>
      <c r="D903" s="280"/>
      <c r="E903" s="280"/>
      <c r="F903" s="280"/>
      <c r="G903" s="280"/>
      <c r="H903" s="280"/>
    </row>
    <row r="904">
      <c r="A904" s="280"/>
      <c r="B904" s="280"/>
      <c r="C904" s="280"/>
      <c r="D904" s="280"/>
      <c r="E904" s="280"/>
      <c r="F904" s="280"/>
      <c r="G904" s="280"/>
      <c r="H904" s="280"/>
    </row>
    <row r="905">
      <c r="A905" s="280"/>
      <c r="B905" s="280"/>
      <c r="C905" s="280"/>
      <c r="D905" s="280"/>
      <c r="E905" s="280"/>
      <c r="F905" s="280"/>
      <c r="G905" s="280"/>
      <c r="H905" s="280"/>
    </row>
    <row r="906">
      <c r="A906" s="280"/>
      <c r="B906" s="280"/>
      <c r="C906" s="280"/>
      <c r="D906" s="280"/>
      <c r="E906" s="280"/>
      <c r="F906" s="280"/>
      <c r="G906" s="280"/>
      <c r="H906" s="280"/>
    </row>
    <row r="907">
      <c r="A907" s="280"/>
      <c r="B907" s="280"/>
      <c r="C907" s="280"/>
      <c r="D907" s="280"/>
      <c r="E907" s="280"/>
      <c r="F907" s="280"/>
      <c r="G907" s="280"/>
      <c r="H907" s="280"/>
    </row>
    <row r="908">
      <c r="A908" s="280"/>
      <c r="B908" s="280"/>
      <c r="C908" s="280"/>
      <c r="D908" s="280"/>
      <c r="E908" s="280"/>
      <c r="F908" s="280"/>
      <c r="G908" s="280"/>
      <c r="H908" s="280"/>
    </row>
    <row r="909">
      <c r="A909" s="280"/>
      <c r="B909" s="280"/>
      <c r="C909" s="280"/>
      <c r="D909" s="280"/>
      <c r="E909" s="280"/>
      <c r="F909" s="280"/>
      <c r="G909" s="280"/>
      <c r="H909" s="280"/>
    </row>
    <row r="910">
      <c r="A910" s="280"/>
      <c r="B910" s="280"/>
      <c r="C910" s="280"/>
      <c r="D910" s="280"/>
      <c r="E910" s="280"/>
      <c r="F910" s="280"/>
      <c r="G910" s="280"/>
      <c r="H910" s="280"/>
    </row>
    <row r="911">
      <c r="A911" s="280"/>
      <c r="B911" s="280"/>
      <c r="C911" s="280"/>
      <c r="D911" s="280"/>
      <c r="E911" s="280"/>
      <c r="F911" s="280"/>
      <c r="G911" s="280"/>
      <c r="H911" s="280"/>
    </row>
    <row r="912">
      <c r="A912" s="280"/>
      <c r="B912" s="280"/>
      <c r="C912" s="280"/>
      <c r="D912" s="280"/>
      <c r="E912" s="280"/>
      <c r="F912" s="280"/>
      <c r="G912" s="280"/>
      <c r="H912" s="280"/>
    </row>
    <row r="913">
      <c r="A913" s="280"/>
      <c r="B913" s="280"/>
      <c r="C913" s="280"/>
      <c r="D913" s="280"/>
      <c r="E913" s="280"/>
      <c r="F913" s="280"/>
      <c r="G913" s="280"/>
      <c r="H913" s="280"/>
    </row>
    <row r="914">
      <c r="A914" s="280"/>
      <c r="B914" s="280"/>
      <c r="C914" s="280"/>
      <c r="D914" s="280"/>
      <c r="E914" s="280"/>
      <c r="F914" s="280"/>
      <c r="G914" s="280"/>
      <c r="H914" s="280"/>
    </row>
    <row r="915">
      <c r="A915" s="280"/>
      <c r="B915" s="280"/>
      <c r="C915" s="280"/>
      <c r="D915" s="280"/>
      <c r="E915" s="280"/>
      <c r="F915" s="280"/>
      <c r="G915" s="280"/>
      <c r="H915" s="280"/>
    </row>
    <row r="916">
      <c r="A916" s="280"/>
      <c r="B916" s="280"/>
      <c r="C916" s="280"/>
      <c r="D916" s="280"/>
      <c r="E916" s="280"/>
      <c r="F916" s="280"/>
      <c r="G916" s="280"/>
      <c r="H916" s="280"/>
    </row>
    <row r="917">
      <c r="A917" s="280"/>
      <c r="B917" s="280"/>
      <c r="C917" s="280"/>
      <c r="D917" s="280"/>
      <c r="E917" s="280"/>
      <c r="F917" s="280"/>
      <c r="G917" s="280"/>
      <c r="H917" s="280"/>
    </row>
    <row r="918">
      <c r="A918" s="280"/>
      <c r="B918" s="280"/>
      <c r="C918" s="280"/>
      <c r="D918" s="280"/>
      <c r="E918" s="280"/>
      <c r="F918" s="280"/>
      <c r="G918" s="280"/>
      <c r="H918" s="280"/>
    </row>
    <row r="919">
      <c r="A919" s="280"/>
      <c r="B919" s="280"/>
      <c r="C919" s="280"/>
      <c r="D919" s="280"/>
      <c r="E919" s="280"/>
      <c r="F919" s="280"/>
      <c r="G919" s="280"/>
      <c r="H919" s="280"/>
    </row>
    <row r="920">
      <c r="A920" s="280"/>
      <c r="B920" s="280"/>
      <c r="C920" s="280"/>
      <c r="D920" s="280"/>
      <c r="E920" s="280"/>
      <c r="F920" s="280"/>
      <c r="G920" s="280"/>
      <c r="H920" s="280"/>
    </row>
    <row r="921">
      <c r="A921" s="280"/>
      <c r="B921" s="280"/>
      <c r="C921" s="280"/>
      <c r="D921" s="280"/>
      <c r="E921" s="280"/>
      <c r="F921" s="280"/>
      <c r="G921" s="280"/>
      <c r="H921" s="280"/>
    </row>
    <row r="922">
      <c r="A922" s="280"/>
      <c r="B922" s="280"/>
      <c r="C922" s="280"/>
      <c r="D922" s="280"/>
      <c r="E922" s="280"/>
      <c r="F922" s="280"/>
      <c r="G922" s="280"/>
      <c r="H922" s="280"/>
    </row>
    <row r="923">
      <c r="A923" s="280"/>
      <c r="B923" s="280"/>
      <c r="C923" s="280"/>
      <c r="D923" s="280"/>
      <c r="E923" s="280"/>
      <c r="F923" s="280"/>
      <c r="G923" s="280"/>
      <c r="H923" s="280"/>
    </row>
    <row r="924">
      <c r="A924" s="280"/>
      <c r="B924" s="280"/>
      <c r="C924" s="280"/>
      <c r="D924" s="280"/>
      <c r="E924" s="280"/>
      <c r="F924" s="280"/>
      <c r="G924" s="280"/>
      <c r="H924" s="280"/>
    </row>
    <row r="925">
      <c r="A925" s="280"/>
      <c r="B925" s="280"/>
      <c r="C925" s="280"/>
      <c r="D925" s="280"/>
      <c r="E925" s="280"/>
      <c r="F925" s="280"/>
      <c r="G925" s="280"/>
      <c r="H925" s="280"/>
    </row>
    <row r="926">
      <c r="A926" s="280"/>
      <c r="B926" s="280"/>
      <c r="C926" s="280"/>
      <c r="D926" s="280"/>
      <c r="E926" s="280"/>
      <c r="F926" s="280"/>
      <c r="G926" s="280"/>
      <c r="H926" s="280"/>
    </row>
    <row r="927">
      <c r="A927" s="280"/>
      <c r="B927" s="280"/>
      <c r="C927" s="280"/>
      <c r="D927" s="280"/>
      <c r="E927" s="280"/>
      <c r="F927" s="280"/>
      <c r="G927" s="280"/>
      <c r="H927" s="280"/>
    </row>
    <row r="928">
      <c r="A928" s="280"/>
      <c r="B928" s="280"/>
      <c r="C928" s="280"/>
      <c r="D928" s="280"/>
      <c r="E928" s="280"/>
      <c r="F928" s="280"/>
      <c r="G928" s="280"/>
      <c r="H928" s="280"/>
    </row>
    <row r="929">
      <c r="A929" s="280"/>
      <c r="B929" s="280"/>
      <c r="C929" s="280"/>
      <c r="D929" s="280"/>
      <c r="E929" s="280"/>
      <c r="F929" s="280"/>
      <c r="G929" s="280"/>
      <c r="H929" s="280"/>
    </row>
    <row r="930">
      <c r="A930" s="280"/>
      <c r="B930" s="280"/>
      <c r="C930" s="280"/>
      <c r="D930" s="280"/>
      <c r="E930" s="280"/>
      <c r="F930" s="280"/>
      <c r="G930" s="280"/>
      <c r="H930" s="280"/>
    </row>
    <row r="931">
      <c r="A931" s="280"/>
      <c r="B931" s="280"/>
      <c r="C931" s="280"/>
      <c r="D931" s="280"/>
      <c r="E931" s="280"/>
      <c r="F931" s="280"/>
      <c r="G931" s="280"/>
      <c r="H931" s="280"/>
    </row>
    <row r="932">
      <c r="A932" s="280"/>
      <c r="B932" s="280"/>
      <c r="C932" s="280"/>
      <c r="D932" s="280"/>
      <c r="E932" s="280"/>
      <c r="F932" s="280"/>
      <c r="G932" s="280"/>
      <c r="H932" s="280"/>
    </row>
    <row r="933">
      <c r="A933" s="280"/>
      <c r="B933" s="280"/>
      <c r="C933" s="280"/>
      <c r="D933" s="280"/>
      <c r="E933" s="280"/>
      <c r="F933" s="280"/>
      <c r="G933" s="280"/>
      <c r="H933" s="280"/>
    </row>
    <row r="934">
      <c r="A934" s="280"/>
      <c r="B934" s="280"/>
      <c r="C934" s="280"/>
      <c r="D934" s="280"/>
      <c r="E934" s="280"/>
      <c r="F934" s="280"/>
      <c r="G934" s="280"/>
      <c r="H934" s="280"/>
    </row>
    <row r="935">
      <c r="A935" s="280"/>
      <c r="B935" s="280"/>
      <c r="C935" s="280"/>
      <c r="D935" s="280"/>
      <c r="E935" s="280"/>
      <c r="F935" s="280"/>
      <c r="G935" s="280"/>
      <c r="H935" s="280"/>
    </row>
    <row r="936">
      <c r="A936" s="280"/>
      <c r="B936" s="280"/>
      <c r="C936" s="280"/>
      <c r="D936" s="280"/>
      <c r="E936" s="280"/>
      <c r="F936" s="280"/>
      <c r="G936" s="280"/>
      <c r="H936" s="280"/>
    </row>
    <row r="937">
      <c r="A937" s="280"/>
      <c r="B937" s="280"/>
      <c r="C937" s="280"/>
      <c r="D937" s="280"/>
      <c r="E937" s="280"/>
      <c r="F937" s="280"/>
      <c r="G937" s="280"/>
      <c r="H937" s="280"/>
    </row>
    <row r="938">
      <c r="A938" s="280"/>
      <c r="B938" s="280"/>
      <c r="C938" s="280"/>
      <c r="D938" s="280"/>
      <c r="E938" s="280"/>
      <c r="F938" s="280"/>
      <c r="G938" s="280"/>
      <c r="H938" s="280"/>
    </row>
    <row r="939">
      <c r="A939" s="280"/>
      <c r="B939" s="280"/>
      <c r="C939" s="280"/>
      <c r="D939" s="280"/>
      <c r="E939" s="280"/>
      <c r="F939" s="280"/>
      <c r="G939" s="280"/>
      <c r="H939" s="280"/>
    </row>
    <row r="940">
      <c r="A940" s="280"/>
      <c r="B940" s="280"/>
      <c r="C940" s="280"/>
      <c r="D940" s="280"/>
      <c r="E940" s="280"/>
      <c r="F940" s="280"/>
      <c r="G940" s="280"/>
      <c r="H940" s="280"/>
    </row>
    <row r="941">
      <c r="A941" s="280"/>
      <c r="B941" s="280"/>
      <c r="C941" s="280"/>
      <c r="D941" s="280"/>
      <c r="E941" s="280"/>
      <c r="F941" s="280"/>
      <c r="G941" s="280"/>
      <c r="H941" s="280"/>
    </row>
    <row r="942">
      <c r="A942" s="280"/>
      <c r="B942" s="280"/>
      <c r="C942" s="280"/>
      <c r="D942" s="280"/>
      <c r="E942" s="280"/>
      <c r="F942" s="280"/>
      <c r="G942" s="280"/>
      <c r="H942" s="280"/>
    </row>
    <row r="943">
      <c r="A943" s="280"/>
      <c r="B943" s="280"/>
      <c r="C943" s="280"/>
      <c r="D943" s="280"/>
      <c r="E943" s="280"/>
      <c r="F943" s="280"/>
      <c r="G943" s="280"/>
      <c r="H943" s="280"/>
    </row>
    <row r="944">
      <c r="A944" s="280"/>
      <c r="B944" s="280"/>
      <c r="C944" s="280"/>
      <c r="D944" s="280"/>
      <c r="E944" s="280"/>
      <c r="F944" s="280"/>
      <c r="G944" s="280"/>
      <c r="H944" s="280"/>
    </row>
    <row r="945">
      <c r="A945" s="280"/>
      <c r="B945" s="280"/>
      <c r="C945" s="280"/>
      <c r="D945" s="280"/>
      <c r="E945" s="280"/>
      <c r="F945" s="280"/>
      <c r="G945" s="280"/>
      <c r="H945" s="280"/>
    </row>
    <row r="946">
      <c r="A946" s="280"/>
      <c r="B946" s="280"/>
      <c r="C946" s="280"/>
      <c r="D946" s="280"/>
      <c r="E946" s="280"/>
      <c r="F946" s="280"/>
      <c r="G946" s="280"/>
      <c r="H946" s="280"/>
    </row>
    <row r="947">
      <c r="A947" s="280"/>
      <c r="B947" s="280"/>
      <c r="C947" s="280"/>
      <c r="D947" s="280"/>
      <c r="E947" s="280"/>
      <c r="F947" s="280"/>
      <c r="G947" s="280"/>
      <c r="H947" s="280"/>
    </row>
    <row r="948">
      <c r="A948" s="280"/>
      <c r="B948" s="280"/>
      <c r="C948" s="280"/>
      <c r="D948" s="280"/>
      <c r="E948" s="280"/>
      <c r="F948" s="280"/>
      <c r="G948" s="280"/>
      <c r="H948" s="280"/>
    </row>
    <row r="949">
      <c r="A949" s="280"/>
      <c r="B949" s="280"/>
      <c r="C949" s="280"/>
      <c r="D949" s="280"/>
      <c r="E949" s="280"/>
      <c r="F949" s="280"/>
      <c r="G949" s="280"/>
      <c r="H949" s="280"/>
    </row>
    <row r="950">
      <c r="A950" s="280"/>
      <c r="B950" s="280"/>
      <c r="C950" s="280"/>
      <c r="D950" s="280"/>
      <c r="E950" s="280"/>
      <c r="F950" s="280"/>
      <c r="G950" s="280"/>
      <c r="H950" s="280"/>
    </row>
    <row r="951">
      <c r="A951" s="280"/>
      <c r="B951" s="280"/>
      <c r="C951" s="280"/>
      <c r="D951" s="280"/>
      <c r="E951" s="280"/>
      <c r="F951" s="280"/>
      <c r="G951" s="280"/>
      <c r="H951" s="280"/>
    </row>
    <row r="952">
      <c r="A952" s="280"/>
      <c r="B952" s="280"/>
      <c r="C952" s="280"/>
      <c r="D952" s="280"/>
      <c r="E952" s="280"/>
      <c r="F952" s="280"/>
      <c r="G952" s="280"/>
      <c r="H952" s="280"/>
    </row>
    <row r="953">
      <c r="A953" s="280"/>
      <c r="B953" s="280"/>
      <c r="C953" s="280"/>
      <c r="D953" s="280"/>
      <c r="E953" s="280"/>
      <c r="F953" s="280"/>
      <c r="G953" s="280"/>
      <c r="H953" s="280"/>
    </row>
    <row r="954">
      <c r="A954" s="280"/>
      <c r="B954" s="280"/>
      <c r="C954" s="280"/>
      <c r="D954" s="280"/>
      <c r="E954" s="280"/>
      <c r="F954" s="280"/>
      <c r="G954" s="280"/>
      <c r="H954" s="280"/>
    </row>
    <row r="955">
      <c r="A955" s="280"/>
      <c r="B955" s="280"/>
      <c r="C955" s="280"/>
      <c r="D955" s="280"/>
      <c r="E955" s="280"/>
      <c r="F955" s="280"/>
      <c r="G955" s="280"/>
      <c r="H955" s="280"/>
    </row>
    <row r="956">
      <c r="A956" s="280"/>
      <c r="B956" s="280"/>
      <c r="C956" s="280"/>
      <c r="D956" s="280"/>
      <c r="E956" s="280"/>
      <c r="F956" s="280"/>
      <c r="G956" s="280"/>
      <c r="H956" s="280"/>
    </row>
    <row r="957">
      <c r="A957" s="280"/>
      <c r="B957" s="280"/>
      <c r="C957" s="280"/>
      <c r="D957" s="280"/>
      <c r="E957" s="280"/>
      <c r="F957" s="280"/>
      <c r="G957" s="280"/>
      <c r="H957" s="280"/>
    </row>
    <row r="958">
      <c r="A958" s="280"/>
      <c r="B958" s="280"/>
      <c r="C958" s="280"/>
      <c r="D958" s="280"/>
      <c r="E958" s="280"/>
      <c r="F958" s="280"/>
      <c r="G958" s="280"/>
      <c r="H958" s="280"/>
    </row>
    <row r="959">
      <c r="A959" s="280"/>
      <c r="B959" s="280"/>
      <c r="C959" s="280"/>
      <c r="D959" s="280"/>
      <c r="E959" s="280"/>
      <c r="F959" s="280"/>
      <c r="G959" s="280"/>
      <c r="H959" s="280"/>
    </row>
    <row r="960">
      <c r="A960" s="280"/>
      <c r="B960" s="280"/>
      <c r="C960" s="280"/>
      <c r="D960" s="280"/>
      <c r="E960" s="280"/>
      <c r="F960" s="280"/>
      <c r="G960" s="280"/>
      <c r="H960" s="280"/>
    </row>
    <row r="961">
      <c r="A961" s="280"/>
      <c r="B961" s="280"/>
      <c r="C961" s="280"/>
      <c r="D961" s="280"/>
      <c r="E961" s="280"/>
      <c r="F961" s="280"/>
      <c r="G961" s="280"/>
      <c r="H961" s="280"/>
    </row>
    <row r="962">
      <c r="A962" s="280"/>
      <c r="B962" s="280"/>
      <c r="C962" s="280"/>
      <c r="D962" s="280"/>
      <c r="E962" s="280"/>
      <c r="F962" s="280"/>
      <c r="G962" s="280"/>
      <c r="H962" s="280"/>
    </row>
    <row r="963">
      <c r="A963" s="280"/>
      <c r="B963" s="280"/>
      <c r="C963" s="280"/>
      <c r="D963" s="280"/>
      <c r="E963" s="280"/>
      <c r="F963" s="280"/>
      <c r="G963" s="280"/>
      <c r="H963" s="280"/>
    </row>
    <row r="964">
      <c r="A964" s="280"/>
      <c r="B964" s="280"/>
      <c r="C964" s="280"/>
      <c r="D964" s="280"/>
      <c r="E964" s="280"/>
      <c r="F964" s="280"/>
      <c r="G964" s="280"/>
      <c r="H964" s="280"/>
    </row>
    <row r="965">
      <c r="A965" s="280"/>
      <c r="B965" s="280"/>
      <c r="C965" s="280"/>
      <c r="D965" s="280"/>
      <c r="E965" s="280"/>
      <c r="F965" s="280"/>
      <c r="G965" s="280"/>
      <c r="H965" s="280"/>
    </row>
    <row r="966">
      <c r="A966" s="280"/>
      <c r="B966" s="280"/>
      <c r="C966" s="280"/>
      <c r="D966" s="280"/>
      <c r="E966" s="280"/>
      <c r="F966" s="280"/>
      <c r="G966" s="280"/>
      <c r="H966" s="280"/>
    </row>
    <row r="967">
      <c r="A967" s="280"/>
      <c r="B967" s="280"/>
      <c r="C967" s="280"/>
      <c r="D967" s="280"/>
      <c r="E967" s="280"/>
      <c r="F967" s="280"/>
      <c r="G967" s="280"/>
      <c r="H967" s="280"/>
    </row>
    <row r="968">
      <c r="A968" s="280"/>
      <c r="B968" s="280"/>
      <c r="C968" s="280"/>
      <c r="D968" s="280"/>
      <c r="E968" s="280"/>
      <c r="F968" s="280"/>
      <c r="G968" s="280"/>
      <c r="H968" s="280"/>
    </row>
    <row r="969">
      <c r="A969" s="280"/>
      <c r="B969" s="280"/>
      <c r="C969" s="280"/>
      <c r="D969" s="280"/>
      <c r="E969" s="280"/>
      <c r="F969" s="280"/>
      <c r="G969" s="280"/>
      <c r="H969" s="280"/>
    </row>
    <row r="970">
      <c r="A970" s="280"/>
      <c r="B970" s="280"/>
      <c r="C970" s="280"/>
      <c r="D970" s="280"/>
      <c r="E970" s="280"/>
      <c r="F970" s="280"/>
      <c r="G970" s="280"/>
      <c r="H970" s="280"/>
    </row>
    <row r="971">
      <c r="A971" s="280"/>
      <c r="B971" s="280"/>
      <c r="C971" s="280"/>
      <c r="D971" s="280"/>
      <c r="E971" s="280"/>
      <c r="F971" s="280"/>
      <c r="G971" s="280"/>
      <c r="H971" s="280"/>
    </row>
    <row r="972">
      <c r="A972" s="280"/>
      <c r="B972" s="280"/>
      <c r="C972" s="280"/>
      <c r="D972" s="280"/>
      <c r="E972" s="280"/>
      <c r="F972" s="280"/>
      <c r="G972" s="280"/>
      <c r="H972" s="280"/>
    </row>
    <row r="973">
      <c r="A973" s="280"/>
      <c r="B973" s="280"/>
      <c r="C973" s="280"/>
      <c r="D973" s="280"/>
      <c r="E973" s="280"/>
      <c r="F973" s="280"/>
      <c r="G973" s="280"/>
      <c r="H973" s="280"/>
    </row>
    <row r="974">
      <c r="A974" s="280"/>
      <c r="B974" s="280"/>
      <c r="C974" s="280"/>
      <c r="D974" s="280"/>
      <c r="E974" s="280"/>
      <c r="F974" s="280"/>
      <c r="G974" s="280"/>
      <c r="H974" s="280"/>
    </row>
    <row r="975">
      <c r="A975" s="280"/>
      <c r="B975" s="280"/>
      <c r="C975" s="280"/>
      <c r="D975" s="280"/>
      <c r="E975" s="280"/>
      <c r="F975" s="280"/>
      <c r="G975" s="280"/>
      <c r="H975" s="280"/>
    </row>
    <row r="976">
      <c r="A976" s="280"/>
      <c r="B976" s="280"/>
      <c r="C976" s="280"/>
      <c r="D976" s="280"/>
      <c r="E976" s="280"/>
      <c r="F976" s="280"/>
      <c r="G976" s="280"/>
      <c r="H976" s="280"/>
    </row>
    <row r="977">
      <c r="A977" s="280"/>
      <c r="B977" s="280"/>
      <c r="C977" s="280"/>
      <c r="D977" s="280"/>
      <c r="E977" s="280"/>
      <c r="F977" s="280"/>
      <c r="G977" s="280"/>
      <c r="H977" s="280"/>
    </row>
    <row r="978">
      <c r="A978" s="280"/>
      <c r="B978" s="280"/>
      <c r="C978" s="280"/>
      <c r="D978" s="280"/>
      <c r="E978" s="280"/>
      <c r="F978" s="280"/>
      <c r="G978" s="280"/>
      <c r="H978" s="280"/>
    </row>
    <row r="979">
      <c r="A979" s="280"/>
      <c r="B979" s="280"/>
      <c r="C979" s="280"/>
      <c r="D979" s="280"/>
      <c r="E979" s="280"/>
      <c r="F979" s="280"/>
      <c r="G979" s="280"/>
      <c r="H979" s="280"/>
    </row>
    <row r="980">
      <c r="A980" s="280"/>
      <c r="B980" s="280"/>
      <c r="C980" s="280"/>
      <c r="D980" s="280"/>
      <c r="E980" s="280"/>
      <c r="F980" s="280"/>
      <c r="G980" s="280"/>
      <c r="H980" s="28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75"/>
  <cols>
    <col customWidth="1" min="1" max="1" width="6.14"/>
    <col customWidth="1" min="2" max="2" width="6.86"/>
    <col customWidth="1" min="4" max="4" width="7.86"/>
    <col customWidth="1" min="5" max="5" width="6.43"/>
    <col customWidth="1" min="6" max="6" width="8.71"/>
  </cols>
  <sheetData>
    <row r="1">
      <c r="A1" s="388" t="s">
        <v>417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</row>
    <row r="2">
      <c r="A2" s="390"/>
      <c r="B2" s="390"/>
      <c r="C2" s="390"/>
      <c r="D2" s="390"/>
      <c r="E2" s="390"/>
      <c r="F2" s="390"/>
      <c r="G2" s="391"/>
      <c r="H2" s="391"/>
      <c r="I2" s="391"/>
      <c r="J2" s="390"/>
      <c r="K2" s="390"/>
      <c r="L2" s="390"/>
      <c r="M2" s="390"/>
      <c r="N2" s="392" t="s">
        <v>418</v>
      </c>
      <c r="O2" s="391"/>
    </row>
    <row r="3">
      <c r="A3" s="393" t="s">
        <v>249</v>
      </c>
      <c r="B3" s="394" t="s">
        <v>419</v>
      </c>
      <c r="C3" s="395" t="s">
        <v>173</v>
      </c>
      <c r="D3" s="396" t="s">
        <v>3</v>
      </c>
      <c r="E3" s="396" t="s">
        <v>68</v>
      </c>
      <c r="F3" s="396" t="s">
        <v>1</v>
      </c>
      <c r="G3" s="397">
        <v>2023.0</v>
      </c>
      <c r="H3" s="397" t="s">
        <v>15</v>
      </c>
      <c r="I3" s="398">
        <v>2022.0</v>
      </c>
      <c r="J3" s="399" t="s">
        <v>420</v>
      </c>
      <c r="K3" s="398">
        <v>2018.0</v>
      </c>
      <c r="L3" s="398">
        <v>2019.0</v>
      </c>
      <c r="M3" s="398">
        <v>2020.0</v>
      </c>
      <c r="N3" s="398">
        <v>2021.0</v>
      </c>
      <c r="O3" s="400" t="s">
        <v>421</v>
      </c>
    </row>
    <row r="4">
      <c r="A4" s="401">
        <v>23.0</v>
      </c>
      <c r="B4" s="402" t="s">
        <v>422</v>
      </c>
      <c r="C4" s="403" t="s">
        <v>423</v>
      </c>
      <c r="D4" s="404">
        <v>2.75</v>
      </c>
      <c r="E4" s="404">
        <v>17.0</v>
      </c>
      <c r="F4" s="405">
        <v>116.0</v>
      </c>
      <c r="G4" s="406">
        <v>57281.0</v>
      </c>
      <c r="H4" s="407">
        <f t="shared" ref="H4:H42" si="1">G4/565680</f>
        <v>0.1012604299</v>
      </c>
      <c r="I4" s="406">
        <v>55468.0</v>
      </c>
      <c r="J4" s="408"/>
      <c r="K4" s="406">
        <v>55402.0</v>
      </c>
      <c r="L4" s="406">
        <v>86215.0</v>
      </c>
      <c r="M4" s="406">
        <v>70804.0</v>
      </c>
      <c r="N4" s="406">
        <v>57445.0</v>
      </c>
      <c r="O4" s="409">
        <f t="shared" ref="O4:O42" si="2">sum(K4:N4)</f>
        <v>269866</v>
      </c>
      <c r="P4" s="410" t="s">
        <v>424</v>
      </c>
      <c r="Q4" s="411"/>
    </row>
    <row r="5">
      <c r="A5" s="401">
        <v>12.0</v>
      </c>
      <c r="B5" s="402" t="s">
        <v>425</v>
      </c>
      <c r="C5" s="403" t="s">
        <v>426</v>
      </c>
      <c r="D5" s="404">
        <v>2.5</v>
      </c>
      <c r="E5" s="404">
        <v>17.0</v>
      </c>
      <c r="F5" s="405">
        <v>131.0</v>
      </c>
      <c r="G5" s="406">
        <v>46185.0</v>
      </c>
      <c r="H5" s="407">
        <f t="shared" si="1"/>
        <v>0.0816450997</v>
      </c>
      <c r="I5" s="406">
        <v>37671.0</v>
      </c>
      <c r="J5" s="408"/>
      <c r="K5" s="406">
        <v>24605.0</v>
      </c>
      <c r="L5" s="406">
        <v>48470.0</v>
      </c>
      <c r="M5" s="406">
        <v>43175.0</v>
      </c>
      <c r="N5" s="406">
        <v>39615.0</v>
      </c>
      <c r="O5" s="409">
        <f t="shared" si="2"/>
        <v>155865</v>
      </c>
      <c r="Q5" s="412" t="s">
        <v>427</v>
      </c>
    </row>
    <row r="6">
      <c r="A6" s="401">
        <v>26.0</v>
      </c>
      <c r="B6" s="402" t="s">
        <v>428</v>
      </c>
      <c r="C6" s="403" t="s">
        <v>429</v>
      </c>
      <c r="D6" s="404">
        <v>2.75</v>
      </c>
      <c r="E6" s="404">
        <v>17.0</v>
      </c>
      <c r="F6" s="405">
        <v>132.0</v>
      </c>
      <c r="G6" s="406">
        <v>43841.0</v>
      </c>
      <c r="H6" s="407">
        <f t="shared" si="1"/>
        <v>0.07750141423</v>
      </c>
      <c r="I6" s="406">
        <v>37564.0</v>
      </c>
      <c r="J6" s="408"/>
      <c r="K6" s="406">
        <v>23532.0</v>
      </c>
      <c r="L6" s="406">
        <v>36230.0</v>
      </c>
      <c r="M6" s="406">
        <v>36850.0</v>
      </c>
      <c r="N6" s="406">
        <v>38560.0</v>
      </c>
      <c r="O6" s="409">
        <f t="shared" si="2"/>
        <v>135172</v>
      </c>
      <c r="Q6" s="413" t="s">
        <v>430</v>
      </c>
    </row>
    <row r="7">
      <c r="A7" s="401">
        <v>29.0</v>
      </c>
      <c r="B7" s="402" t="s">
        <v>431</v>
      </c>
      <c r="C7" s="403" t="s">
        <v>432</v>
      </c>
      <c r="D7" s="404">
        <v>2.75</v>
      </c>
      <c r="E7" s="404">
        <v>17.0</v>
      </c>
      <c r="F7" s="405">
        <v>127.0</v>
      </c>
      <c r="G7" s="406">
        <v>43587.0</v>
      </c>
      <c r="H7" s="407">
        <f t="shared" si="1"/>
        <v>0.07705239711</v>
      </c>
      <c r="I7" s="406">
        <v>43320.0</v>
      </c>
      <c r="J7" s="408"/>
      <c r="K7" s="406">
        <v>3945.0</v>
      </c>
      <c r="L7" s="406">
        <v>34225.0</v>
      </c>
      <c r="M7" s="406">
        <v>40238.0</v>
      </c>
      <c r="N7" s="406">
        <v>41940.0</v>
      </c>
      <c r="O7" s="409">
        <f t="shared" si="2"/>
        <v>120348</v>
      </c>
    </row>
    <row r="8">
      <c r="A8" s="401">
        <v>25.0</v>
      </c>
      <c r="B8" s="402" t="s">
        <v>433</v>
      </c>
      <c r="C8" s="403" t="s">
        <v>434</v>
      </c>
      <c r="D8" s="404">
        <v>2.75</v>
      </c>
      <c r="E8" s="404">
        <v>17.0</v>
      </c>
      <c r="F8" s="405">
        <v>123.0</v>
      </c>
      <c r="G8" s="406">
        <v>43314.0</v>
      </c>
      <c r="H8" s="407">
        <f t="shared" si="1"/>
        <v>0.07656979211</v>
      </c>
      <c r="I8" s="406">
        <v>26449.0</v>
      </c>
      <c r="J8" s="408"/>
      <c r="K8" s="406">
        <v>10777.0</v>
      </c>
      <c r="L8" s="406">
        <v>18660.0</v>
      </c>
      <c r="M8" s="406">
        <v>22790.0</v>
      </c>
      <c r="N8" s="406">
        <v>22970.0</v>
      </c>
      <c r="O8" s="409">
        <f t="shared" si="2"/>
        <v>75197</v>
      </c>
    </row>
    <row r="9">
      <c r="A9" s="401">
        <v>7.0</v>
      </c>
      <c r="B9" s="402" t="s">
        <v>435</v>
      </c>
      <c r="C9" s="403" t="s">
        <v>436</v>
      </c>
      <c r="D9" s="404">
        <v>2.5</v>
      </c>
      <c r="E9" s="404">
        <v>17.0</v>
      </c>
      <c r="F9" s="405">
        <v>114.0</v>
      </c>
      <c r="G9" s="406">
        <v>42759.0</v>
      </c>
      <c r="H9" s="407">
        <f t="shared" si="1"/>
        <v>0.07558867204</v>
      </c>
      <c r="I9" s="406">
        <v>39690.0</v>
      </c>
      <c r="J9" s="408"/>
      <c r="K9" s="406">
        <v>44940.0</v>
      </c>
      <c r="L9" s="406">
        <v>73745.0</v>
      </c>
      <c r="M9" s="406">
        <v>55630.0</v>
      </c>
      <c r="N9" s="406">
        <v>44115.0</v>
      </c>
      <c r="O9" s="409">
        <f t="shared" si="2"/>
        <v>218430</v>
      </c>
    </row>
    <row r="10">
      <c r="A10" s="401">
        <v>9.0</v>
      </c>
      <c r="B10" s="402" t="s">
        <v>437</v>
      </c>
      <c r="C10" s="403" t="s">
        <v>438</v>
      </c>
      <c r="D10" s="404">
        <v>2.5</v>
      </c>
      <c r="E10" s="404">
        <v>17.0</v>
      </c>
      <c r="F10" s="405">
        <v>119.0</v>
      </c>
      <c r="G10" s="406">
        <v>28368.0</v>
      </c>
      <c r="H10" s="407">
        <f t="shared" si="1"/>
        <v>0.05014849385</v>
      </c>
      <c r="I10" s="406">
        <v>21600.0</v>
      </c>
      <c r="J10" s="408"/>
      <c r="K10" s="406">
        <v>16620.0</v>
      </c>
      <c r="L10" s="406">
        <v>28205.0</v>
      </c>
      <c r="M10" s="406">
        <v>26139.0</v>
      </c>
      <c r="N10" s="406">
        <v>23095.0</v>
      </c>
      <c r="O10" s="409">
        <f t="shared" si="2"/>
        <v>94059</v>
      </c>
    </row>
    <row r="11">
      <c r="A11" s="401">
        <v>14.0</v>
      </c>
      <c r="B11" s="402" t="s">
        <v>439</v>
      </c>
      <c r="C11" s="403" t="s">
        <v>440</v>
      </c>
      <c r="D11" s="404">
        <v>2.5</v>
      </c>
      <c r="E11" s="404">
        <v>17.0</v>
      </c>
      <c r="F11" s="405">
        <v>127.0</v>
      </c>
      <c r="G11" s="406">
        <v>28056.0</v>
      </c>
      <c r="H11" s="407">
        <f t="shared" si="1"/>
        <v>0.04959694527</v>
      </c>
      <c r="I11" s="406">
        <v>22516.0</v>
      </c>
      <c r="J11" s="408"/>
      <c r="K11" s="406">
        <v>3050.0</v>
      </c>
      <c r="L11" s="406">
        <v>22780.0</v>
      </c>
      <c r="M11" s="406">
        <v>26927.0</v>
      </c>
      <c r="N11" s="406">
        <v>23845.0</v>
      </c>
      <c r="O11" s="409">
        <f t="shared" si="2"/>
        <v>76602</v>
      </c>
    </row>
    <row r="12">
      <c r="A12" s="401">
        <v>8.0</v>
      </c>
      <c r="B12" s="402" t="s">
        <v>441</v>
      </c>
      <c r="C12" s="403" t="s">
        <v>442</v>
      </c>
      <c r="D12" s="404">
        <v>2.5</v>
      </c>
      <c r="E12" s="404">
        <v>17.0</v>
      </c>
      <c r="F12" s="405">
        <v>115.0</v>
      </c>
      <c r="G12" s="406">
        <v>27737.0</v>
      </c>
      <c r="H12" s="407">
        <f t="shared" si="1"/>
        <v>0.0490330222</v>
      </c>
      <c r="I12" s="406">
        <v>14054.0</v>
      </c>
      <c r="J12" s="408"/>
      <c r="K12" s="406">
        <v>13065.0</v>
      </c>
      <c r="L12" s="406">
        <v>18585.0</v>
      </c>
      <c r="M12" s="406">
        <v>14659.0</v>
      </c>
      <c r="N12" s="406">
        <v>12940.0</v>
      </c>
      <c r="O12" s="409">
        <f t="shared" si="2"/>
        <v>59249</v>
      </c>
    </row>
    <row r="13">
      <c r="A13" s="401">
        <v>28.0</v>
      </c>
      <c r="B13" s="402" t="s">
        <v>443</v>
      </c>
      <c r="C13" s="403" t="s">
        <v>444</v>
      </c>
      <c r="D13" s="404">
        <v>2.75</v>
      </c>
      <c r="E13" s="404">
        <v>17.0</v>
      </c>
      <c r="F13" s="405">
        <v>133.0</v>
      </c>
      <c r="G13" s="406">
        <v>27406.0</v>
      </c>
      <c r="H13" s="407">
        <f t="shared" si="1"/>
        <v>0.04844788573</v>
      </c>
      <c r="I13" s="406">
        <v>23494.0</v>
      </c>
      <c r="J13" s="408"/>
      <c r="K13" s="406">
        <v>16450.0</v>
      </c>
      <c r="L13" s="406">
        <v>25700.0</v>
      </c>
      <c r="M13" s="406">
        <v>26167.0</v>
      </c>
      <c r="N13" s="406">
        <v>25525.0</v>
      </c>
      <c r="O13" s="409">
        <f t="shared" si="2"/>
        <v>93842</v>
      </c>
    </row>
    <row r="14">
      <c r="A14" s="401">
        <v>22.0</v>
      </c>
      <c r="B14" s="402" t="s">
        <v>445</v>
      </c>
      <c r="C14" s="403" t="s">
        <v>446</v>
      </c>
      <c r="D14" s="404">
        <v>2.75</v>
      </c>
      <c r="E14" s="404">
        <v>17.0</v>
      </c>
      <c r="F14" s="405">
        <v>114.0</v>
      </c>
      <c r="G14" s="406">
        <v>24238.0</v>
      </c>
      <c r="H14" s="407">
        <f t="shared" si="1"/>
        <v>0.04284754632</v>
      </c>
      <c r="I14" s="406">
        <v>25709.0</v>
      </c>
      <c r="J14" s="408"/>
      <c r="K14" s="406">
        <v>18040.0</v>
      </c>
      <c r="L14" s="406">
        <v>37436.0</v>
      </c>
      <c r="M14" s="406">
        <v>35045.0</v>
      </c>
      <c r="N14" s="406">
        <v>28595.0</v>
      </c>
      <c r="O14" s="409">
        <f t="shared" si="2"/>
        <v>119116</v>
      </c>
    </row>
    <row r="15">
      <c r="A15" s="401">
        <v>11.0</v>
      </c>
      <c r="B15" s="402" t="s">
        <v>447</v>
      </c>
      <c r="C15" s="403" t="s">
        <v>448</v>
      </c>
      <c r="D15" s="404">
        <v>2.5</v>
      </c>
      <c r="E15" s="404">
        <v>17.0</v>
      </c>
      <c r="F15" s="405">
        <v>132.0</v>
      </c>
      <c r="G15" s="406">
        <v>21236.0</v>
      </c>
      <c r="H15" s="407">
        <f t="shared" si="1"/>
        <v>0.03754065903</v>
      </c>
      <c r="I15" s="406">
        <v>15320.0</v>
      </c>
      <c r="J15" s="408"/>
      <c r="K15" s="406">
        <v>7867.0</v>
      </c>
      <c r="L15" s="406">
        <v>15852.0</v>
      </c>
      <c r="M15" s="406">
        <v>17225.0</v>
      </c>
      <c r="N15" s="406">
        <v>14690.0</v>
      </c>
      <c r="O15" s="409">
        <f t="shared" si="2"/>
        <v>55634</v>
      </c>
    </row>
    <row r="16">
      <c r="A16" s="401">
        <v>24.0</v>
      </c>
      <c r="B16" s="402" t="s">
        <v>449</v>
      </c>
      <c r="C16" s="403" t="s">
        <v>450</v>
      </c>
      <c r="D16" s="404">
        <v>2.75</v>
      </c>
      <c r="E16" s="404">
        <v>17.0</v>
      </c>
      <c r="F16" s="405">
        <v>119.0</v>
      </c>
      <c r="G16" s="406">
        <v>20027.0</v>
      </c>
      <c r="H16" s="407">
        <f t="shared" si="1"/>
        <v>0.03540340829</v>
      </c>
      <c r="I16" s="406">
        <v>16530.0</v>
      </c>
      <c r="J16" s="408"/>
      <c r="K16" s="406">
        <v>9508.0</v>
      </c>
      <c r="L16" s="406">
        <v>17210.0</v>
      </c>
      <c r="M16" s="406">
        <v>20353.0</v>
      </c>
      <c r="N16" s="406">
        <v>17672.0</v>
      </c>
      <c r="O16" s="409">
        <f t="shared" si="2"/>
        <v>64743</v>
      </c>
    </row>
    <row r="17">
      <c r="A17" s="401">
        <v>4.0</v>
      </c>
      <c r="B17" s="402" t="s">
        <v>451</v>
      </c>
      <c r="C17" s="403" t="s">
        <v>452</v>
      </c>
      <c r="D17" s="404" t="s">
        <v>453</v>
      </c>
      <c r="E17" s="404">
        <v>17.0</v>
      </c>
      <c r="F17" s="405">
        <v>119.0</v>
      </c>
      <c r="G17" s="406">
        <v>15741.0</v>
      </c>
      <c r="H17" s="407">
        <f t="shared" si="1"/>
        <v>0.02782668647</v>
      </c>
      <c r="I17" s="406">
        <v>16625.0</v>
      </c>
      <c r="J17" s="408"/>
      <c r="K17" s="412">
        <v>32548.0</v>
      </c>
      <c r="L17" s="406">
        <v>57372.0</v>
      </c>
      <c r="M17" s="406">
        <v>33860.0</v>
      </c>
      <c r="N17" s="406">
        <v>23260.0</v>
      </c>
      <c r="O17" s="409">
        <f t="shared" si="2"/>
        <v>147040</v>
      </c>
    </row>
    <row r="18">
      <c r="A18" s="401">
        <v>5.0</v>
      </c>
      <c r="B18" s="402" t="s">
        <v>454</v>
      </c>
      <c r="C18" s="403" t="s">
        <v>455</v>
      </c>
      <c r="D18" s="404">
        <v>2.5</v>
      </c>
      <c r="E18" s="404">
        <v>17.0</v>
      </c>
      <c r="F18" s="405">
        <v>111.0</v>
      </c>
      <c r="G18" s="406">
        <v>11648.0</v>
      </c>
      <c r="H18" s="407">
        <f t="shared" si="1"/>
        <v>0.02059114694</v>
      </c>
      <c r="I18" s="406">
        <v>9322.0</v>
      </c>
      <c r="J18" s="408"/>
      <c r="K18" s="406">
        <v>22205.0</v>
      </c>
      <c r="L18" s="406">
        <v>22330.0</v>
      </c>
      <c r="M18" s="406">
        <v>16013.0</v>
      </c>
      <c r="N18" s="406">
        <v>9335.0</v>
      </c>
      <c r="O18" s="409">
        <f t="shared" si="2"/>
        <v>69883</v>
      </c>
    </row>
    <row r="19">
      <c r="A19" s="401">
        <v>17.0</v>
      </c>
      <c r="B19" s="402" t="s">
        <v>456</v>
      </c>
      <c r="C19" s="403" t="s">
        <v>457</v>
      </c>
      <c r="D19" s="404" t="s">
        <v>458</v>
      </c>
      <c r="E19" s="404">
        <v>17.0</v>
      </c>
      <c r="F19" s="405">
        <v>119.0</v>
      </c>
      <c r="G19" s="406">
        <v>8046.0</v>
      </c>
      <c r="H19" s="407">
        <f t="shared" si="1"/>
        <v>0.01422358931</v>
      </c>
      <c r="I19" s="406">
        <v>11577.0</v>
      </c>
      <c r="J19" s="408"/>
      <c r="K19" s="406">
        <v>25770.0</v>
      </c>
      <c r="L19" s="406">
        <v>45760.0</v>
      </c>
      <c r="M19" s="406">
        <v>25095.0</v>
      </c>
      <c r="N19" s="406">
        <v>19570.0</v>
      </c>
      <c r="O19" s="409">
        <f t="shared" si="2"/>
        <v>116195</v>
      </c>
    </row>
    <row r="20">
      <c r="A20" s="401">
        <v>13.0</v>
      </c>
      <c r="B20" s="402" t="s">
        <v>459</v>
      </c>
      <c r="C20" s="403" t="s">
        <v>460</v>
      </c>
      <c r="D20" s="404">
        <v>2.5</v>
      </c>
      <c r="E20" s="404">
        <v>17.0</v>
      </c>
      <c r="F20" s="405">
        <v>122.0</v>
      </c>
      <c r="G20" s="406">
        <v>7824.0</v>
      </c>
      <c r="H20" s="407">
        <f t="shared" si="1"/>
        <v>0.01383114128</v>
      </c>
      <c r="I20" s="406">
        <v>7389.0</v>
      </c>
      <c r="J20" s="408"/>
      <c r="K20" s="406">
        <v>21270.0</v>
      </c>
      <c r="L20" s="406">
        <v>22880.0</v>
      </c>
      <c r="M20" s="406">
        <v>20300.0</v>
      </c>
      <c r="N20" s="406">
        <v>14475.0</v>
      </c>
      <c r="O20" s="409">
        <f t="shared" si="2"/>
        <v>78925</v>
      </c>
    </row>
    <row r="21">
      <c r="A21" s="401">
        <v>33.0</v>
      </c>
      <c r="B21" s="402" t="s">
        <v>461</v>
      </c>
      <c r="C21" s="403" t="s">
        <v>462</v>
      </c>
      <c r="D21" s="404" t="s">
        <v>463</v>
      </c>
      <c r="E21" s="404">
        <v>14.0</v>
      </c>
      <c r="F21" s="405">
        <v>312.0</v>
      </c>
      <c r="G21" s="406">
        <v>7688.0</v>
      </c>
      <c r="H21" s="407">
        <f t="shared" si="1"/>
        <v>0.01359072267</v>
      </c>
      <c r="I21" s="406">
        <v>3542.0</v>
      </c>
      <c r="J21" s="408"/>
      <c r="K21" s="406">
        <v>8947.0</v>
      </c>
      <c r="L21" s="406">
        <v>9150.0</v>
      </c>
      <c r="M21" s="406">
        <v>5771.0</v>
      </c>
      <c r="N21" s="406">
        <v>1790.0</v>
      </c>
      <c r="O21" s="409">
        <f t="shared" si="2"/>
        <v>25658</v>
      </c>
    </row>
    <row r="22">
      <c r="A22" s="401">
        <v>31.0</v>
      </c>
      <c r="B22" s="402" t="s">
        <v>464</v>
      </c>
      <c r="C22" s="403" t="s">
        <v>465</v>
      </c>
      <c r="D22" s="404" t="s">
        <v>466</v>
      </c>
      <c r="E22" s="404">
        <v>17.0</v>
      </c>
      <c r="F22" s="405">
        <v>129.0</v>
      </c>
      <c r="G22" s="406">
        <v>7383.0</v>
      </c>
      <c r="H22" s="407">
        <f t="shared" si="1"/>
        <v>0.01305154858</v>
      </c>
      <c r="I22" s="406">
        <v>8112.0</v>
      </c>
      <c r="J22" s="408"/>
      <c r="K22" s="406">
        <v>19155.0</v>
      </c>
      <c r="L22" s="406">
        <v>24660.0</v>
      </c>
      <c r="M22" s="406">
        <v>12915.0</v>
      </c>
      <c r="N22" s="406">
        <v>10465.0</v>
      </c>
      <c r="O22" s="409">
        <f t="shared" si="2"/>
        <v>67195</v>
      </c>
    </row>
    <row r="23">
      <c r="A23" s="401">
        <v>18.0</v>
      </c>
      <c r="B23" s="402" t="s">
        <v>467</v>
      </c>
      <c r="C23" s="403" t="s">
        <v>468</v>
      </c>
      <c r="D23" s="404" t="s">
        <v>469</v>
      </c>
      <c r="E23" s="404">
        <v>17.0</v>
      </c>
      <c r="F23" s="405">
        <v>119.0</v>
      </c>
      <c r="G23" s="406">
        <v>7142.0</v>
      </c>
      <c r="H23" s="407">
        <f t="shared" si="1"/>
        <v>0.01262551266</v>
      </c>
      <c r="I23" s="406">
        <v>10646.0</v>
      </c>
      <c r="J23" s="408"/>
      <c r="K23" s="406">
        <v>32736.0</v>
      </c>
      <c r="L23" s="406">
        <v>45887.0</v>
      </c>
      <c r="M23" s="406">
        <v>17899.0</v>
      </c>
      <c r="N23" s="406">
        <v>12820.0</v>
      </c>
      <c r="O23" s="409">
        <f t="shared" si="2"/>
        <v>109342</v>
      </c>
    </row>
    <row r="24">
      <c r="A24" s="401">
        <v>6.0</v>
      </c>
      <c r="B24" s="402" t="s">
        <v>470</v>
      </c>
      <c r="C24" s="403" t="s">
        <v>471</v>
      </c>
      <c r="D24" s="404">
        <v>2.5</v>
      </c>
      <c r="E24" s="404">
        <v>17.0</v>
      </c>
      <c r="F24" s="405">
        <v>113.0</v>
      </c>
      <c r="G24" s="406">
        <v>6465.0</v>
      </c>
      <c r="H24" s="407">
        <f t="shared" si="1"/>
        <v>0.01142872295</v>
      </c>
      <c r="I24" s="406">
        <v>4955.0</v>
      </c>
      <c r="J24" s="408"/>
      <c r="K24" s="406">
        <v>8980.0</v>
      </c>
      <c r="L24" s="406">
        <v>10945.0</v>
      </c>
      <c r="M24" s="406">
        <v>8425.0</v>
      </c>
      <c r="N24" s="406">
        <v>10430.0</v>
      </c>
      <c r="O24" s="409">
        <f t="shared" si="2"/>
        <v>38780</v>
      </c>
    </row>
    <row r="25">
      <c r="A25" s="401">
        <v>32.0</v>
      </c>
      <c r="B25" s="402" t="s">
        <v>472</v>
      </c>
      <c r="C25" s="403" t="s">
        <v>473</v>
      </c>
      <c r="D25" s="404" t="s">
        <v>466</v>
      </c>
      <c r="E25" s="404">
        <v>14.0</v>
      </c>
      <c r="F25" s="405">
        <v>312.0</v>
      </c>
      <c r="G25" s="406">
        <v>5425.0</v>
      </c>
      <c r="H25" s="407">
        <f t="shared" si="1"/>
        <v>0.009590227691</v>
      </c>
      <c r="I25" s="406">
        <v>4228.0</v>
      </c>
      <c r="J25" s="408"/>
      <c r="K25" s="406">
        <v>7022.0</v>
      </c>
      <c r="L25" s="406">
        <v>6745.0</v>
      </c>
      <c r="M25" s="406">
        <v>3375.0</v>
      </c>
      <c r="N25" s="406">
        <v>3585.0</v>
      </c>
      <c r="O25" s="409">
        <f t="shared" si="2"/>
        <v>20727</v>
      </c>
    </row>
    <row r="26">
      <c r="A26" s="401">
        <v>1.0</v>
      </c>
      <c r="B26" s="402" t="s">
        <v>474</v>
      </c>
      <c r="C26" s="403" t="s">
        <v>475</v>
      </c>
      <c r="D26" s="404">
        <v>2.25</v>
      </c>
      <c r="E26" s="404">
        <v>17.0</v>
      </c>
      <c r="F26" s="405">
        <v>114.0</v>
      </c>
      <c r="G26" s="406">
        <v>4793.0</v>
      </c>
      <c r="H26" s="407">
        <f t="shared" si="1"/>
        <v>0.008472988262</v>
      </c>
      <c r="I26" s="406">
        <v>5125.0</v>
      </c>
      <c r="J26" s="408"/>
      <c r="K26" s="406">
        <v>11365.0</v>
      </c>
      <c r="L26" s="406">
        <v>14435.0</v>
      </c>
      <c r="M26" s="412">
        <v>11178.0</v>
      </c>
      <c r="N26" s="406">
        <v>7925.0</v>
      </c>
      <c r="O26" s="409">
        <f t="shared" si="2"/>
        <v>44903</v>
      </c>
    </row>
    <row r="27">
      <c r="A27" s="401">
        <v>20.0</v>
      </c>
      <c r="B27" s="402" t="s">
        <v>476</v>
      </c>
      <c r="C27" s="403" t="s">
        <v>477</v>
      </c>
      <c r="D27" s="404" t="s">
        <v>458</v>
      </c>
      <c r="E27" s="404">
        <v>17.0</v>
      </c>
      <c r="F27" s="405">
        <v>129.0</v>
      </c>
      <c r="G27" s="406">
        <v>4420.0</v>
      </c>
      <c r="H27" s="407">
        <f t="shared" si="1"/>
        <v>0.007813604865</v>
      </c>
      <c r="I27" s="406">
        <v>3855.0</v>
      </c>
      <c r="J27" s="408"/>
      <c r="K27" s="406"/>
      <c r="L27" s="406"/>
      <c r="M27" s="406">
        <v>2350.0</v>
      </c>
      <c r="N27" s="406">
        <v>3480.0</v>
      </c>
      <c r="O27" s="409">
        <f t="shared" si="2"/>
        <v>5830</v>
      </c>
    </row>
    <row r="28">
      <c r="A28" s="401">
        <v>3.0</v>
      </c>
      <c r="B28" s="402" t="s">
        <v>478</v>
      </c>
      <c r="C28" s="403" t="s">
        <v>479</v>
      </c>
      <c r="D28" s="404" t="s">
        <v>453</v>
      </c>
      <c r="E28" s="404">
        <v>17.0</v>
      </c>
      <c r="F28" s="405">
        <v>118.0</v>
      </c>
      <c r="G28" s="406">
        <v>4150.0</v>
      </c>
      <c r="H28" s="407">
        <f t="shared" si="1"/>
        <v>0.00733630321</v>
      </c>
      <c r="I28" s="406">
        <v>4389.0</v>
      </c>
      <c r="J28" s="408"/>
      <c r="K28" s="406">
        <v>26884.0</v>
      </c>
      <c r="L28" s="406">
        <v>29705.0</v>
      </c>
      <c r="M28" s="406">
        <v>12883.0</v>
      </c>
      <c r="N28" s="406">
        <v>8325.0</v>
      </c>
      <c r="O28" s="409">
        <f t="shared" si="2"/>
        <v>77797</v>
      </c>
    </row>
    <row r="29">
      <c r="A29" s="401">
        <v>16.0</v>
      </c>
      <c r="B29" s="402" t="s">
        <v>480</v>
      </c>
      <c r="C29" s="403" t="s">
        <v>481</v>
      </c>
      <c r="D29" s="404" t="s">
        <v>469</v>
      </c>
      <c r="E29" s="404">
        <v>17.0</v>
      </c>
      <c r="F29" s="405">
        <v>117.0</v>
      </c>
      <c r="G29" s="406">
        <v>3909.0</v>
      </c>
      <c r="H29" s="407">
        <f t="shared" si="1"/>
        <v>0.006910267289</v>
      </c>
      <c r="I29" s="406">
        <v>5215.0</v>
      </c>
      <c r="J29" s="408"/>
      <c r="K29" s="406">
        <v>24493.0</v>
      </c>
      <c r="L29" s="406">
        <v>25388.0</v>
      </c>
      <c r="M29" s="406">
        <v>6795.0</v>
      </c>
      <c r="N29" s="406">
        <v>8755.0</v>
      </c>
      <c r="O29" s="409">
        <f t="shared" si="2"/>
        <v>65431</v>
      </c>
    </row>
    <row r="30">
      <c r="A30" s="401">
        <v>15.0</v>
      </c>
      <c r="B30" s="402" t="s">
        <v>482</v>
      </c>
      <c r="C30" s="403" t="s">
        <v>483</v>
      </c>
      <c r="D30" s="404" t="s">
        <v>458</v>
      </c>
      <c r="E30" s="404">
        <v>17.0</v>
      </c>
      <c r="F30" s="405">
        <v>117.0</v>
      </c>
      <c r="G30" s="406">
        <v>3099.0</v>
      </c>
      <c r="H30" s="407">
        <f t="shared" si="1"/>
        <v>0.005478362325</v>
      </c>
      <c r="I30" s="406">
        <v>5412.0</v>
      </c>
      <c r="J30" s="408"/>
      <c r="K30" s="406">
        <v>19842.0</v>
      </c>
      <c r="L30" s="406">
        <v>30865.0</v>
      </c>
      <c r="M30" s="406">
        <v>13970.0</v>
      </c>
      <c r="N30" s="406">
        <v>8860.0</v>
      </c>
      <c r="O30" s="409">
        <f t="shared" si="2"/>
        <v>73537</v>
      </c>
    </row>
    <row r="31">
      <c r="A31" s="401">
        <v>27.0</v>
      </c>
      <c r="B31" s="402" t="s">
        <v>484</v>
      </c>
      <c r="C31" s="403" t="s">
        <v>485</v>
      </c>
      <c r="D31" s="404">
        <v>2.75</v>
      </c>
      <c r="E31" s="404">
        <v>17.0</v>
      </c>
      <c r="F31" s="405">
        <v>125.0</v>
      </c>
      <c r="G31" s="406">
        <v>2662.0</v>
      </c>
      <c r="H31" s="407">
        <f t="shared" si="1"/>
        <v>0.004705840758</v>
      </c>
      <c r="I31" s="406">
        <v>4915.0</v>
      </c>
      <c r="J31" s="408"/>
      <c r="K31" s="406">
        <v>25742.0</v>
      </c>
      <c r="L31" s="406">
        <v>12355.0</v>
      </c>
      <c r="M31" s="406">
        <v>14244.0</v>
      </c>
      <c r="N31" s="406">
        <v>9320.0</v>
      </c>
      <c r="O31" s="409">
        <f t="shared" si="2"/>
        <v>61661</v>
      </c>
    </row>
    <row r="32">
      <c r="A32" s="401">
        <v>35.0</v>
      </c>
      <c r="B32" s="402" t="s">
        <v>486</v>
      </c>
      <c r="C32" s="403" t="s">
        <v>487</v>
      </c>
      <c r="D32" s="404" t="s">
        <v>463</v>
      </c>
      <c r="E32" s="404">
        <v>14.0</v>
      </c>
      <c r="F32" s="405">
        <v>312.0</v>
      </c>
      <c r="G32" s="406">
        <v>2584.0</v>
      </c>
      <c r="H32" s="407">
        <f t="shared" si="1"/>
        <v>0.004567953613</v>
      </c>
      <c r="I32" s="406">
        <v>2056.0</v>
      </c>
      <c r="J32" s="414" t="s">
        <v>488</v>
      </c>
      <c r="K32" s="406">
        <v>3985.0</v>
      </c>
      <c r="L32" s="406">
        <v>5910.0</v>
      </c>
      <c r="M32" s="406">
        <v>2124.0</v>
      </c>
      <c r="N32" s="406">
        <v>4629.0</v>
      </c>
      <c r="O32" s="409">
        <f t="shared" si="2"/>
        <v>16648</v>
      </c>
    </row>
    <row r="33">
      <c r="A33" s="401">
        <v>30.0</v>
      </c>
      <c r="B33" s="402" t="s">
        <v>489</v>
      </c>
      <c r="C33" s="403" t="s">
        <v>490</v>
      </c>
      <c r="D33" s="404" t="s">
        <v>466</v>
      </c>
      <c r="E33" s="404">
        <v>17.0</v>
      </c>
      <c r="F33" s="405">
        <v>128.0</v>
      </c>
      <c r="G33" s="406">
        <v>1910.0</v>
      </c>
      <c r="H33" s="407">
        <f t="shared" si="1"/>
        <v>0.003376467261</v>
      </c>
      <c r="I33" s="406">
        <v>3557.0</v>
      </c>
      <c r="J33" s="408"/>
      <c r="K33" s="406">
        <v>8015.0</v>
      </c>
      <c r="L33" s="406">
        <v>7555.0</v>
      </c>
      <c r="M33" s="406">
        <v>5810.0</v>
      </c>
      <c r="N33" s="406">
        <v>5525.0</v>
      </c>
      <c r="O33" s="409">
        <f t="shared" si="2"/>
        <v>26905</v>
      </c>
    </row>
    <row r="34">
      <c r="A34" s="401">
        <v>34.0</v>
      </c>
      <c r="B34" s="402" t="s">
        <v>491</v>
      </c>
      <c r="C34" s="403" t="s">
        <v>492</v>
      </c>
      <c r="D34" s="404" t="s">
        <v>466</v>
      </c>
      <c r="E34" s="404">
        <v>14.0</v>
      </c>
      <c r="F34" s="405">
        <v>312.0</v>
      </c>
      <c r="G34" s="406">
        <v>1806.0</v>
      </c>
      <c r="H34" s="407">
        <f t="shared" si="1"/>
        <v>0.003192617734</v>
      </c>
      <c r="I34" s="406">
        <v>1796.0</v>
      </c>
      <c r="J34" s="414" t="s">
        <v>488</v>
      </c>
      <c r="K34" s="406">
        <v>3075.0</v>
      </c>
      <c r="L34" s="406">
        <v>3990.0</v>
      </c>
      <c r="M34" s="406">
        <v>1375.0</v>
      </c>
      <c r="N34" s="406">
        <v>1670.0</v>
      </c>
      <c r="O34" s="409">
        <f t="shared" si="2"/>
        <v>10110</v>
      </c>
    </row>
    <row r="35">
      <c r="A35" s="401">
        <v>2.0</v>
      </c>
      <c r="B35" s="402" t="s">
        <v>493</v>
      </c>
      <c r="C35" s="403" t="s">
        <v>494</v>
      </c>
      <c r="D35" s="404">
        <v>2.25</v>
      </c>
      <c r="E35" s="404">
        <v>17.0</v>
      </c>
      <c r="F35" s="405">
        <v>131.0</v>
      </c>
      <c r="G35" s="406">
        <v>1511.0</v>
      </c>
      <c r="H35" s="407">
        <f t="shared" si="1"/>
        <v>0.002671121482</v>
      </c>
      <c r="I35" s="406">
        <v>1817.0</v>
      </c>
      <c r="J35" s="408"/>
      <c r="K35" s="406">
        <v>2595.0</v>
      </c>
      <c r="L35" s="406">
        <v>3004.0</v>
      </c>
      <c r="M35" s="406">
        <v>3586.0</v>
      </c>
      <c r="N35" s="406">
        <v>2030.0</v>
      </c>
      <c r="O35" s="409">
        <f t="shared" si="2"/>
        <v>11215</v>
      </c>
    </row>
    <row r="36">
      <c r="A36" s="401">
        <v>36.0</v>
      </c>
      <c r="B36" s="402" t="s">
        <v>495</v>
      </c>
      <c r="C36" s="403" t="s">
        <v>496</v>
      </c>
      <c r="D36" s="404" t="s">
        <v>466</v>
      </c>
      <c r="E36" s="404">
        <v>14.0</v>
      </c>
      <c r="F36" s="405">
        <v>315.0</v>
      </c>
      <c r="G36" s="406">
        <v>1460.0</v>
      </c>
      <c r="H36" s="407">
        <f t="shared" si="1"/>
        <v>0.002580964503</v>
      </c>
      <c r="I36" s="406">
        <v>1600.0</v>
      </c>
      <c r="J36" s="414" t="s">
        <v>488</v>
      </c>
      <c r="K36" s="406"/>
      <c r="L36" s="406">
        <v>250.0</v>
      </c>
      <c r="M36" s="406">
        <v>940.0</v>
      </c>
      <c r="N36" s="406">
        <v>245.0</v>
      </c>
      <c r="O36" s="409">
        <f t="shared" si="2"/>
        <v>1435</v>
      </c>
    </row>
    <row r="37">
      <c r="A37" s="401">
        <v>37.0</v>
      </c>
      <c r="B37" s="402" t="s">
        <v>497</v>
      </c>
      <c r="C37" s="403" t="s">
        <v>498</v>
      </c>
      <c r="D37" s="404" t="s">
        <v>463</v>
      </c>
      <c r="E37" s="404">
        <v>14.0</v>
      </c>
      <c r="F37" s="405">
        <v>314.0</v>
      </c>
      <c r="G37" s="406">
        <v>1419.0</v>
      </c>
      <c r="H37" s="407">
        <f t="shared" si="1"/>
        <v>0.002508485363</v>
      </c>
      <c r="I37" s="406">
        <v>3480.0</v>
      </c>
      <c r="J37" s="414" t="s">
        <v>488</v>
      </c>
      <c r="K37" s="406"/>
      <c r="L37" s="406"/>
      <c r="M37" s="406">
        <v>1690.0</v>
      </c>
      <c r="N37" s="406">
        <v>500.0</v>
      </c>
      <c r="O37" s="409">
        <f t="shared" si="2"/>
        <v>2190</v>
      </c>
    </row>
    <row r="38">
      <c r="A38" s="401">
        <v>38.0</v>
      </c>
      <c r="B38" s="402" t="s">
        <v>499</v>
      </c>
      <c r="C38" s="403" t="s">
        <v>500</v>
      </c>
      <c r="D38" s="404" t="s">
        <v>501</v>
      </c>
      <c r="E38" s="404">
        <v>14.0</v>
      </c>
      <c r="F38" s="405">
        <v>316.0</v>
      </c>
      <c r="G38" s="406">
        <v>400.0</v>
      </c>
      <c r="H38" s="407">
        <f t="shared" si="1"/>
        <v>0.0007071135624</v>
      </c>
      <c r="I38" s="406">
        <v>155.0</v>
      </c>
      <c r="J38" s="414" t="s">
        <v>488</v>
      </c>
      <c r="K38" s="406"/>
      <c r="L38" s="406"/>
      <c r="M38" s="406">
        <v>690.0</v>
      </c>
      <c r="N38" s="406">
        <v>130.0</v>
      </c>
      <c r="O38" s="409">
        <f t="shared" si="2"/>
        <v>820</v>
      </c>
    </row>
    <row r="39">
      <c r="A39" s="401">
        <v>19.0</v>
      </c>
      <c r="B39" s="402" t="s">
        <v>502</v>
      </c>
      <c r="C39" s="403" t="s">
        <v>503</v>
      </c>
      <c r="D39" s="404" t="s">
        <v>458</v>
      </c>
      <c r="E39" s="404">
        <v>17.0</v>
      </c>
      <c r="F39" s="405">
        <v>124.0</v>
      </c>
      <c r="G39" s="406">
        <v>160.0</v>
      </c>
      <c r="H39" s="407">
        <f t="shared" si="1"/>
        <v>0.000282845425</v>
      </c>
      <c r="I39" s="406">
        <v>2472.0</v>
      </c>
      <c r="J39" s="408"/>
      <c r="K39" s="406">
        <v>13190.0</v>
      </c>
      <c r="L39" s="406">
        <v>1035.0</v>
      </c>
      <c r="M39" s="406">
        <v>855.0</v>
      </c>
      <c r="N39" s="406">
        <v>4270.0</v>
      </c>
      <c r="O39" s="409">
        <f t="shared" si="2"/>
        <v>19350</v>
      </c>
    </row>
    <row r="40">
      <c r="A40" s="401">
        <v>10.0</v>
      </c>
      <c r="B40" s="402" t="s">
        <v>504</v>
      </c>
      <c r="C40" s="403" t="s">
        <v>505</v>
      </c>
      <c r="D40" s="404">
        <v>2.5</v>
      </c>
      <c r="E40" s="404">
        <v>17.0</v>
      </c>
      <c r="F40" s="405">
        <v>126.0</v>
      </c>
      <c r="G40" s="406">
        <v>0.0</v>
      </c>
      <c r="H40" s="407">
        <f t="shared" si="1"/>
        <v>0</v>
      </c>
      <c r="I40" s="406">
        <v>3.0</v>
      </c>
      <c r="J40" s="408"/>
      <c r="K40" s="406">
        <v>4220.0</v>
      </c>
      <c r="L40" s="406">
        <v>4115.0</v>
      </c>
      <c r="M40" s="406">
        <v>2887.0</v>
      </c>
      <c r="N40" s="406">
        <v>4150.0</v>
      </c>
      <c r="O40" s="409">
        <f t="shared" si="2"/>
        <v>15372</v>
      </c>
    </row>
    <row r="41">
      <c r="A41" s="401">
        <v>21.0</v>
      </c>
      <c r="B41" s="402" t="s">
        <v>506</v>
      </c>
      <c r="C41" s="403" t="s">
        <v>507</v>
      </c>
      <c r="D41" s="404">
        <v>2.75</v>
      </c>
      <c r="E41" s="404">
        <v>17.0</v>
      </c>
      <c r="F41" s="405">
        <v>131.0</v>
      </c>
      <c r="G41" s="406">
        <v>0.0</v>
      </c>
      <c r="H41" s="407">
        <f t="shared" si="1"/>
        <v>0</v>
      </c>
      <c r="I41" s="406">
        <v>141.0</v>
      </c>
      <c r="J41" s="408"/>
      <c r="K41" s="406">
        <v>760.0</v>
      </c>
      <c r="L41" s="406">
        <v>210.0</v>
      </c>
      <c r="M41" s="406">
        <v>5.0</v>
      </c>
      <c r="N41" s="406">
        <v>20.0</v>
      </c>
      <c r="O41" s="409">
        <f t="shared" si="2"/>
        <v>995</v>
      </c>
    </row>
    <row r="42">
      <c r="A42" s="401">
        <v>39.0</v>
      </c>
      <c r="B42" s="402" t="s">
        <v>508</v>
      </c>
      <c r="C42" s="403" t="s">
        <v>509</v>
      </c>
      <c r="D42" s="404" t="s">
        <v>469</v>
      </c>
      <c r="E42" s="404">
        <v>17.0</v>
      </c>
      <c r="F42" s="405">
        <v>121.0</v>
      </c>
      <c r="G42" s="406">
        <v>0.0</v>
      </c>
      <c r="H42" s="407">
        <f t="shared" si="1"/>
        <v>0</v>
      </c>
      <c r="I42" s="406"/>
      <c r="J42" s="408"/>
      <c r="K42" s="406"/>
      <c r="L42" s="406">
        <v>370.0</v>
      </c>
      <c r="M42" s="406"/>
      <c r="N42" s="406"/>
      <c r="O42" s="409">
        <f t="shared" si="2"/>
        <v>370</v>
      </c>
    </row>
    <row r="43">
      <c r="G43" s="40">
        <f t="shared" ref="G43:I43" si="3">SUM(G4:G42)</f>
        <v>565680</v>
      </c>
      <c r="H43" s="407">
        <f t="shared" si="3"/>
        <v>1</v>
      </c>
      <c r="I43" s="40">
        <f t="shared" si="3"/>
        <v>501769</v>
      </c>
      <c r="K43" s="40">
        <f t="shared" ref="K43:O43" si="4">SUM(K4:K42)</f>
        <v>570600</v>
      </c>
      <c r="L43" s="40">
        <f t="shared" si="4"/>
        <v>848229</v>
      </c>
      <c r="M43" s="40">
        <f t="shared" si="4"/>
        <v>661037</v>
      </c>
      <c r="N43" s="40">
        <f t="shared" si="4"/>
        <v>566571</v>
      </c>
      <c r="O43" s="40">
        <f t="shared" si="4"/>
        <v>2646437</v>
      </c>
    </row>
    <row r="44">
      <c r="H44" s="16">
        <f>AVERAGE(H4:H42)</f>
        <v>0.02564102564</v>
      </c>
    </row>
    <row r="48">
      <c r="I48" s="28" t="s">
        <v>510</v>
      </c>
      <c r="J48" s="28">
        <v>2018.0</v>
      </c>
      <c r="K48" s="40">
        <v>2019.0</v>
      </c>
      <c r="L48" s="40">
        <v>2020.0</v>
      </c>
      <c r="M48" s="40">
        <v>2021.0</v>
      </c>
      <c r="N48" s="40">
        <v>2022.0</v>
      </c>
    </row>
    <row r="49">
      <c r="I49" s="40">
        <v>565680.0</v>
      </c>
      <c r="J49" s="40">
        <v>570600.0</v>
      </c>
      <c r="K49" s="40">
        <v>848229.0</v>
      </c>
      <c r="L49" s="40">
        <v>661037.0</v>
      </c>
      <c r="M49" s="40">
        <v>566571.0</v>
      </c>
      <c r="N49" s="40">
        <v>501769.0</v>
      </c>
    </row>
  </sheetData>
  <mergeCells count="1">
    <mergeCell ref="P4:Q4"/>
  </mergeCells>
  <conditionalFormatting sqref="H4:H42 P4 Q4:Q5">
    <cfRule type="cellIs" dxfId="2" priority="1" operator="lessThan">
      <formula>"1%"</formula>
    </cfRule>
  </conditionalFormatting>
  <conditionalFormatting sqref="H4:H42 P4 Q4:Q5">
    <cfRule type="cellIs" dxfId="3" priority="2" operator="between">
      <formula>"1%"</formula>
      <formula>"4.50%"</formula>
    </cfRule>
  </conditionalFormatting>
  <conditionalFormatting sqref="H4:H42 P4 Q4:Q5">
    <cfRule type="cellIs" dxfId="4" priority="3" operator="greaterThan">
      <formula>"4.50%"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75"/>
  <cols>
    <col customWidth="1" min="3" max="3" width="22.57"/>
  </cols>
  <sheetData>
    <row r="1">
      <c r="A1" s="394" t="s">
        <v>419</v>
      </c>
      <c r="B1" s="399" t="s">
        <v>173</v>
      </c>
      <c r="C1" s="28" t="s">
        <v>511</v>
      </c>
      <c r="D1" s="28" t="s">
        <v>325</v>
      </c>
      <c r="E1" s="28" t="s">
        <v>326</v>
      </c>
      <c r="F1" s="28" t="s">
        <v>327</v>
      </c>
      <c r="G1" s="28" t="s">
        <v>328</v>
      </c>
      <c r="H1" s="28" t="s">
        <v>329</v>
      </c>
      <c r="I1" s="28" t="s">
        <v>330</v>
      </c>
      <c r="J1" s="28" t="s">
        <v>331</v>
      </c>
      <c r="K1" s="28" t="s">
        <v>332</v>
      </c>
      <c r="L1" s="28" t="s">
        <v>333</v>
      </c>
      <c r="M1" s="28" t="s">
        <v>334</v>
      </c>
      <c r="N1" s="28" t="s">
        <v>335</v>
      </c>
      <c r="O1" s="28" t="s">
        <v>336</v>
      </c>
    </row>
    <row r="2">
      <c r="A2" s="402" t="s">
        <v>474</v>
      </c>
      <c r="B2" s="415" t="s">
        <v>475</v>
      </c>
      <c r="C2" s="28" t="s">
        <v>475</v>
      </c>
      <c r="D2" s="28">
        <v>372.0</v>
      </c>
      <c r="E2" s="28">
        <v>210.0</v>
      </c>
      <c r="F2" s="28">
        <v>456.0</v>
      </c>
      <c r="G2" s="28">
        <v>670.0</v>
      </c>
      <c r="H2" s="28">
        <v>603.0</v>
      </c>
      <c r="I2" s="28">
        <v>371.0</v>
      </c>
      <c r="J2" s="28">
        <v>281.0</v>
      </c>
      <c r="K2" s="28">
        <v>360.0</v>
      </c>
      <c r="L2" s="28">
        <v>430.0</v>
      </c>
      <c r="M2" s="28">
        <v>370.0</v>
      </c>
      <c r="N2" s="28">
        <v>330.0</v>
      </c>
      <c r="O2" s="28">
        <v>340.0</v>
      </c>
      <c r="P2" s="40">
        <f t="shared" ref="P2:P40" si="1">SUM(D2:O2)</f>
        <v>4793</v>
      </c>
    </row>
    <row r="3">
      <c r="A3" s="402" t="s">
        <v>493</v>
      </c>
      <c r="B3" s="415" t="s">
        <v>494</v>
      </c>
      <c r="C3" s="28" t="s">
        <v>494</v>
      </c>
      <c r="D3" s="28">
        <v>140.0</v>
      </c>
      <c r="E3" s="28">
        <v>80.0</v>
      </c>
      <c r="F3" s="28">
        <v>210.0</v>
      </c>
      <c r="G3" s="28">
        <v>50.0</v>
      </c>
      <c r="H3" s="28">
        <v>290.0</v>
      </c>
      <c r="I3" s="28">
        <v>150.0</v>
      </c>
      <c r="J3" s="28">
        <v>81.0</v>
      </c>
      <c r="K3" s="28">
        <v>20.0</v>
      </c>
      <c r="L3" s="28">
        <v>80.0</v>
      </c>
      <c r="M3" s="28">
        <v>130.0</v>
      </c>
      <c r="N3" s="28">
        <v>200.0</v>
      </c>
      <c r="O3" s="28">
        <v>80.0</v>
      </c>
      <c r="P3" s="40">
        <f t="shared" si="1"/>
        <v>1511</v>
      </c>
    </row>
    <row r="4">
      <c r="A4" s="402" t="s">
        <v>478</v>
      </c>
      <c r="B4" s="415" t="s">
        <v>479</v>
      </c>
      <c r="C4" s="28" t="s">
        <v>479</v>
      </c>
      <c r="D4" s="28">
        <v>156.0</v>
      </c>
      <c r="E4" s="28">
        <v>270.0</v>
      </c>
      <c r="F4" s="28">
        <v>166.0</v>
      </c>
      <c r="G4" s="28">
        <v>610.0</v>
      </c>
      <c r="H4" s="28">
        <v>360.0</v>
      </c>
      <c r="I4" s="28">
        <v>240.0</v>
      </c>
      <c r="J4" s="28">
        <v>131.0</v>
      </c>
      <c r="K4" s="28">
        <v>530.0</v>
      </c>
      <c r="L4" s="28">
        <v>117.0</v>
      </c>
      <c r="M4" s="28">
        <v>120.0</v>
      </c>
      <c r="N4" s="28">
        <v>950.0</v>
      </c>
      <c r="O4" s="28">
        <v>500.0</v>
      </c>
      <c r="P4" s="40">
        <f t="shared" si="1"/>
        <v>4150</v>
      </c>
    </row>
    <row r="5">
      <c r="A5" s="402" t="s">
        <v>451</v>
      </c>
      <c r="B5" s="415" t="s">
        <v>452</v>
      </c>
      <c r="C5" s="28" t="s">
        <v>452</v>
      </c>
      <c r="D5" s="28">
        <v>1136.0</v>
      </c>
      <c r="E5" s="28">
        <v>1097.0</v>
      </c>
      <c r="F5" s="28">
        <v>1354.0</v>
      </c>
      <c r="G5" s="28">
        <v>2000.0</v>
      </c>
      <c r="H5" s="28">
        <v>2020.0</v>
      </c>
      <c r="I5" s="28">
        <v>785.0</v>
      </c>
      <c r="J5" s="28">
        <v>1076.0</v>
      </c>
      <c r="K5" s="28">
        <v>1568.0</v>
      </c>
      <c r="L5" s="28">
        <v>565.0</v>
      </c>
      <c r="M5" s="28">
        <v>940.0</v>
      </c>
      <c r="N5" s="28">
        <v>1610.0</v>
      </c>
      <c r="O5" s="28">
        <v>1590.0</v>
      </c>
      <c r="P5" s="40">
        <f t="shared" si="1"/>
        <v>15741</v>
      </c>
    </row>
    <row r="6">
      <c r="A6" s="402" t="s">
        <v>454</v>
      </c>
      <c r="B6" s="415" t="s">
        <v>455</v>
      </c>
      <c r="C6" s="28" t="s">
        <v>455</v>
      </c>
      <c r="D6" s="28">
        <v>970.0</v>
      </c>
      <c r="E6" s="28">
        <v>600.0</v>
      </c>
      <c r="F6" s="28">
        <v>979.0</v>
      </c>
      <c r="G6" s="28">
        <v>1621.0</v>
      </c>
      <c r="H6" s="28">
        <v>981.0</v>
      </c>
      <c r="I6" s="28">
        <v>720.0</v>
      </c>
      <c r="J6" s="28">
        <v>892.0</v>
      </c>
      <c r="K6" s="28">
        <v>1570.0</v>
      </c>
      <c r="L6" s="28">
        <v>705.0</v>
      </c>
      <c r="M6" s="28">
        <v>530.0</v>
      </c>
      <c r="N6" s="28">
        <v>1050.0</v>
      </c>
      <c r="O6" s="28">
        <v>1030.0</v>
      </c>
      <c r="P6" s="40">
        <f t="shared" si="1"/>
        <v>11648</v>
      </c>
    </row>
    <row r="7">
      <c r="A7" s="402" t="s">
        <v>470</v>
      </c>
      <c r="B7" s="415" t="s">
        <v>471</v>
      </c>
      <c r="C7" s="28" t="s">
        <v>471</v>
      </c>
      <c r="D7" s="28">
        <v>390.0</v>
      </c>
      <c r="E7" s="28">
        <v>290.0</v>
      </c>
      <c r="F7" s="28">
        <v>620.0</v>
      </c>
      <c r="G7" s="28">
        <v>261.0</v>
      </c>
      <c r="H7" s="28">
        <v>1000.0</v>
      </c>
      <c r="I7" s="28">
        <v>150.0</v>
      </c>
      <c r="J7" s="28">
        <v>160.0</v>
      </c>
      <c r="K7" s="28">
        <v>1700.0</v>
      </c>
      <c r="L7" s="28">
        <v>434.0</v>
      </c>
      <c r="M7" s="28">
        <v>630.0</v>
      </c>
      <c r="N7" s="28">
        <v>510.0</v>
      </c>
      <c r="O7" s="28">
        <v>320.0</v>
      </c>
      <c r="P7" s="40">
        <f t="shared" si="1"/>
        <v>6465</v>
      </c>
    </row>
    <row r="8">
      <c r="A8" s="402" t="s">
        <v>435</v>
      </c>
      <c r="B8" s="415" t="s">
        <v>436</v>
      </c>
      <c r="C8" s="28" t="s">
        <v>436</v>
      </c>
      <c r="D8" s="28">
        <v>3673.0</v>
      </c>
      <c r="E8" s="28">
        <v>2720.0</v>
      </c>
      <c r="F8" s="28">
        <v>3448.0</v>
      </c>
      <c r="G8" s="28">
        <v>4380.0</v>
      </c>
      <c r="H8" s="28">
        <v>3804.0</v>
      </c>
      <c r="I8" s="28">
        <v>3311.0</v>
      </c>
      <c r="J8" s="28">
        <v>3371.0</v>
      </c>
      <c r="K8" s="28">
        <v>5466.0</v>
      </c>
      <c r="L8" s="28">
        <v>4315.0</v>
      </c>
      <c r="M8" s="28">
        <v>2940.0</v>
      </c>
      <c r="N8" s="28">
        <v>2791.0</v>
      </c>
      <c r="O8" s="28">
        <v>2540.0</v>
      </c>
      <c r="P8" s="40">
        <f t="shared" si="1"/>
        <v>42759</v>
      </c>
    </row>
    <row r="9">
      <c r="A9" s="402" t="s">
        <v>441</v>
      </c>
      <c r="B9" s="415" t="s">
        <v>442</v>
      </c>
      <c r="C9" s="28" t="s">
        <v>442</v>
      </c>
      <c r="D9" s="28">
        <v>2107.0</v>
      </c>
      <c r="E9" s="28">
        <v>1600.0</v>
      </c>
      <c r="F9" s="28">
        <v>2506.0</v>
      </c>
      <c r="G9" s="28">
        <v>2660.0</v>
      </c>
      <c r="H9" s="28">
        <v>3120.0</v>
      </c>
      <c r="I9" s="28">
        <v>2080.0</v>
      </c>
      <c r="J9" s="28">
        <v>2336.0</v>
      </c>
      <c r="K9" s="28">
        <v>1780.0</v>
      </c>
      <c r="L9" s="28">
        <v>2538.0</v>
      </c>
      <c r="M9" s="28">
        <v>2050.0</v>
      </c>
      <c r="N9" s="28">
        <v>2510.0</v>
      </c>
      <c r="O9" s="28">
        <v>2450.0</v>
      </c>
      <c r="P9" s="40">
        <f t="shared" si="1"/>
        <v>27737</v>
      </c>
    </row>
    <row r="10">
      <c r="A10" s="402" t="s">
        <v>437</v>
      </c>
      <c r="B10" s="415" t="s">
        <v>438</v>
      </c>
      <c r="C10" s="28" t="s">
        <v>438</v>
      </c>
      <c r="D10" s="28">
        <v>2000.0</v>
      </c>
      <c r="E10" s="28">
        <v>2166.0</v>
      </c>
      <c r="F10" s="28">
        <v>2466.0</v>
      </c>
      <c r="G10" s="28">
        <v>2321.0</v>
      </c>
      <c r="H10" s="28">
        <v>2722.0</v>
      </c>
      <c r="I10" s="28">
        <v>2395.0</v>
      </c>
      <c r="J10" s="28">
        <v>1931.0</v>
      </c>
      <c r="K10" s="28">
        <v>1875.0</v>
      </c>
      <c r="L10" s="28">
        <v>3381.0</v>
      </c>
      <c r="M10" s="28">
        <v>2720.0</v>
      </c>
      <c r="N10" s="28">
        <v>2270.0</v>
      </c>
      <c r="O10" s="28">
        <v>2121.0</v>
      </c>
      <c r="P10" s="40">
        <f t="shared" si="1"/>
        <v>28368</v>
      </c>
    </row>
    <row r="11">
      <c r="A11" s="402" t="s">
        <v>504</v>
      </c>
      <c r="B11" s="415" t="s">
        <v>505</v>
      </c>
      <c r="C11" s="28" t="s">
        <v>505</v>
      </c>
      <c r="E11" s="28">
        <v>0.0</v>
      </c>
      <c r="F11" s="28">
        <v>0.0</v>
      </c>
      <c r="G11" s="28">
        <v>0.0</v>
      </c>
      <c r="H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40">
        <f t="shared" si="1"/>
        <v>0</v>
      </c>
    </row>
    <row r="12">
      <c r="A12" s="402" t="s">
        <v>447</v>
      </c>
      <c r="B12" s="415" t="s">
        <v>448</v>
      </c>
      <c r="C12" s="28" t="s">
        <v>448</v>
      </c>
      <c r="D12" s="28">
        <v>530.0</v>
      </c>
      <c r="E12" s="28">
        <v>1890.0</v>
      </c>
      <c r="F12" s="28">
        <v>963.0</v>
      </c>
      <c r="G12" s="28">
        <v>1435.0</v>
      </c>
      <c r="H12" s="28">
        <v>2985.0</v>
      </c>
      <c r="I12" s="28">
        <v>2330.0</v>
      </c>
      <c r="J12" s="28">
        <v>2777.0</v>
      </c>
      <c r="K12" s="28">
        <v>2796.0</v>
      </c>
      <c r="L12" s="28">
        <v>2600.0</v>
      </c>
      <c r="M12" s="28">
        <v>1310.0</v>
      </c>
      <c r="N12" s="28">
        <v>720.0</v>
      </c>
      <c r="O12" s="28">
        <v>900.0</v>
      </c>
      <c r="P12" s="40">
        <f t="shared" si="1"/>
        <v>21236</v>
      </c>
    </row>
    <row r="13">
      <c r="A13" s="402" t="s">
        <v>425</v>
      </c>
      <c r="B13" s="415" t="s">
        <v>426</v>
      </c>
      <c r="C13" s="28" t="s">
        <v>426</v>
      </c>
      <c r="D13" s="28">
        <v>3630.0</v>
      </c>
      <c r="E13" s="28">
        <v>3745.0</v>
      </c>
      <c r="F13" s="28">
        <v>3663.0</v>
      </c>
      <c r="G13" s="28">
        <v>3565.0</v>
      </c>
      <c r="H13" s="28">
        <v>4765.0</v>
      </c>
      <c r="I13" s="28">
        <v>3271.0</v>
      </c>
      <c r="J13" s="28">
        <v>4942.0</v>
      </c>
      <c r="K13" s="28">
        <v>3550.0</v>
      </c>
      <c r="L13" s="28">
        <v>4587.0</v>
      </c>
      <c r="M13" s="28">
        <v>3136.0</v>
      </c>
      <c r="N13" s="28">
        <v>3600.0</v>
      </c>
      <c r="O13" s="28">
        <v>3731.0</v>
      </c>
      <c r="P13" s="40">
        <f t="shared" si="1"/>
        <v>46185</v>
      </c>
    </row>
    <row r="14">
      <c r="A14" s="402" t="s">
        <v>459</v>
      </c>
      <c r="B14" s="415" t="s">
        <v>460</v>
      </c>
      <c r="C14" s="28" t="s">
        <v>460</v>
      </c>
      <c r="D14" s="28">
        <v>450.0</v>
      </c>
      <c r="E14" s="28">
        <v>390.0</v>
      </c>
      <c r="F14" s="28">
        <v>698.0</v>
      </c>
      <c r="G14" s="28">
        <v>1220.0</v>
      </c>
      <c r="H14" s="28">
        <v>550.0</v>
      </c>
      <c r="I14" s="28">
        <v>1070.0</v>
      </c>
      <c r="J14" s="28">
        <v>331.0</v>
      </c>
      <c r="K14" s="28">
        <v>280.0</v>
      </c>
      <c r="L14" s="28">
        <v>995.0</v>
      </c>
      <c r="M14" s="28">
        <v>770.0</v>
      </c>
      <c r="N14" s="28">
        <v>170.0</v>
      </c>
      <c r="O14" s="28">
        <v>900.0</v>
      </c>
      <c r="P14" s="40">
        <f t="shared" si="1"/>
        <v>7824</v>
      </c>
    </row>
    <row r="15">
      <c r="A15" s="402" t="s">
        <v>439</v>
      </c>
      <c r="B15" s="415" t="s">
        <v>440</v>
      </c>
      <c r="C15" s="28" t="s">
        <v>440</v>
      </c>
      <c r="D15" s="28">
        <v>1610.0</v>
      </c>
      <c r="E15" s="28">
        <v>2291.0</v>
      </c>
      <c r="F15" s="28">
        <v>2759.0</v>
      </c>
      <c r="G15" s="28">
        <v>2150.0</v>
      </c>
      <c r="H15" s="28">
        <v>2660.0</v>
      </c>
      <c r="I15" s="28">
        <v>2315.0</v>
      </c>
      <c r="J15" s="28">
        <v>2284.0</v>
      </c>
      <c r="K15" s="28">
        <v>2259.0</v>
      </c>
      <c r="L15" s="28">
        <v>3127.0</v>
      </c>
      <c r="M15" s="28">
        <v>2620.0</v>
      </c>
      <c r="N15" s="28">
        <v>2191.0</v>
      </c>
      <c r="O15" s="28">
        <v>1790.0</v>
      </c>
      <c r="P15" s="40">
        <f t="shared" si="1"/>
        <v>28056</v>
      </c>
    </row>
    <row r="16">
      <c r="A16" s="402" t="s">
        <v>482</v>
      </c>
      <c r="B16" s="415" t="s">
        <v>483</v>
      </c>
      <c r="C16" s="28" t="s">
        <v>483</v>
      </c>
      <c r="D16" s="28">
        <v>430.0</v>
      </c>
      <c r="E16" s="28">
        <v>130.0</v>
      </c>
      <c r="F16" s="28">
        <v>220.0</v>
      </c>
      <c r="G16" s="28">
        <v>660.0</v>
      </c>
      <c r="H16" s="28">
        <v>330.0</v>
      </c>
      <c r="I16" s="28">
        <v>130.0</v>
      </c>
      <c r="J16" s="28">
        <v>392.0</v>
      </c>
      <c r="K16" s="28">
        <v>370.0</v>
      </c>
      <c r="L16" s="28">
        <v>27.0</v>
      </c>
      <c r="M16" s="28">
        <v>170.0</v>
      </c>
      <c r="N16" s="28">
        <v>90.0</v>
      </c>
      <c r="O16" s="28">
        <v>150.0</v>
      </c>
      <c r="P16" s="40">
        <f t="shared" si="1"/>
        <v>3099</v>
      </c>
    </row>
    <row r="17">
      <c r="A17" s="402" t="s">
        <v>480</v>
      </c>
      <c r="B17" s="415" t="s">
        <v>481</v>
      </c>
      <c r="C17" s="28" t="s">
        <v>481</v>
      </c>
      <c r="D17" s="28">
        <v>220.0</v>
      </c>
      <c r="E17" s="28">
        <v>320.0</v>
      </c>
      <c r="F17" s="28">
        <v>127.0</v>
      </c>
      <c r="G17" s="28">
        <v>20.0</v>
      </c>
      <c r="H17" s="28">
        <v>100.0</v>
      </c>
      <c r="J17" s="28">
        <v>110.0</v>
      </c>
      <c r="K17" s="28">
        <v>20.0</v>
      </c>
      <c r="L17" s="28">
        <v>32.0</v>
      </c>
      <c r="M17" s="28">
        <v>200.0</v>
      </c>
      <c r="N17" s="28">
        <v>2630.0</v>
      </c>
      <c r="O17" s="28">
        <v>130.0</v>
      </c>
      <c r="P17" s="40">
        <f t="shared" si="1"/>
        <v>3909</v>
      </c>
    </row>
    <row r="18">
      <c r="A18" s="402" t="s">
        <v>456</v>
      </c>
      <c r="B18" s="415" t="s">
        <v>457</v>
      </c>
      <c r="C18" s="28" t="s">
        <v>457</v>
      </c>
      <c r="D18" s="28">
        <v>774.0</v>
      </c>
      <c r="E18" s="28">
        <v>590.0</v>
      </c>
      <c r="F18" s="28">
        <v>739.0</v>
      </c>
      <c r="G18" s="28">
        <v>1130.0</v>
      </c>
      <c r="H18" s="28">
        <v>980.0</v>
      </c>
      <c r="I18" s="28">
        <v>865.0</v>
      </c>
      <c r="J18" s="28">
        <v>741.0</v>
      </c>
      <c r="K18" s="28">
        <v>1000.0</v>
      </c>
      <c r="L18" s="28">
        <v>147.0</v>
      </c>
      <c r="M18" s="28">
        <v>450.0</v>
      </c>
      <c r="N18" s="28">
        <v>100.0</v>
      </c>
      <c r="O18" s="28">
        <v>530.0</v>
      </c>
      <c r="P18" s="40">
        <f t="shared" si="1"/>
        <v>8046</v>
      </c>
    </row>
    <row r="19">
      <c r="A19" s="402" t="s">
        <v>467</v>
      </c>
      <c r="B19" s="415" t="s">
        <v>468</v>
      </c>
      <c r="C19" s="28" t="s">
        <v>468</v>
      </c>
      <c r="D19" s="28">
        <v>524.0</v>
      </c>
      <c r="E19" s="28">
        <v>935.0</v>
      </c>
      <c r="F19" s="28">
        <v>423.0</v>
      </c>
      <c r="G19" s="28">
        <v>810.0</v>
      </c>
      <c r="H19" s="28">
        <v>1130.0</v>
      </c>
      <c r="I19" s="28">
        <v>680.0</v>
      </c>
      <c r="J19" s="28">
        <v>484.0</v>
      </c>
      <c r="K19" s="28">
        <v>880.0</v>
      </c>
      <c r="L19" s="28">
        <v>416.0</v>
      </c>
      <c r="M19" s="28">
        <v>250.0</v>
      </c>
      <c r="N19" s="28">
        <v>60.0</v>
      </c>
      <c r="O19" s="28">
        <v>550.0</v>
      </c>
      <c r="P19" s="40">
        <f t="shared" si="1"/>
        <v>7142</v>
      </c>
    </row>
    <row r="20">
      <c r="A20" s="402" t="s">
        <v>502</v>
      </c>
      <c r="B20" s="415" t="s">
        <v>503</v>
      </c>
      <c r="C20" s="28" t="s">
        <v>503</v>
      </c>
      <c r="D20" s="28">
        <v>20.0</v>
      </c>
      <c r="E20" s="28">
        <v>40.0</v>
      </c>
      <c r="F20" s="28">
        <v>20.0</v>
      </c>
      <c r="G20" s="28">
        <v>0.0</v>
      </c>
      <c r="H20" s="28">
        <v>0.0</v>
      </c>
      <c r="I20" s="28">
        <v>20.0</v>
      </c>
      <c r="J20" s="28">
        <v>0.0</v>
      </c>
      <c r="K20" s="28">
        <v>0.0</v>
      </c>
      <c r="L20" s="28">
        <v>50.0</v>
      </c>
      <c r="M20" s="28">
        <v>0.0</v>
      </c>
      <c r="N20" s="28">
        <v>0.0</v>
      </c>
      <c r="O20" s="28">
        <v>10.0</v>
      </c>
      <c r="P20" s="40">
        <f t="shared" si="1"/>
        <v>160</v>
      </c>
    </row>
    <row r="21">
      <c r="A21" s="402" t="s">
        <v>476</v>
      </c>
      <c r="B21" s="415" t="s">
        <v>477</v>
      </c>
      <c r="C21" s="28" t="s">
        <v>477</v>
      </c>
      <c r="D21" s="28">
        <v>450.0</v>
      </c>
      <c r="E21" s="28">
        <v>520.0</v>
      </c>
      <c r="F21" s="28">
        <v>262.0</v>
      </c>
      <c r="G21" s="28">
        <v>400.0</v>
      </c>
      <c r="H21" s="28">
        <v>1090.0</v>
      </c>
      <c r="I21" s="28">
        <v>5.0</v>
      </c>
      <c r="J21" s="28">
        <v>202.0</v>
      </c>
      <c r="K21" s="28">
        <v>327.0</v>
      </c>
      <c r="L21" s="28">
        <v>134.0</v>
      </c>
      <c r="M21" s="28">
        <v>1010.0</v>
      </c>
      <c r="N21" s="28">
        <v>20.0</v>
      </c>
      <c r="O21" s="28">
        <v>0.0</v>
      </c>
      <c r="P21" s="40">
        <f t="shared" si="1"/>
        <v>4420</v>
      </c>
    </row>
    <row r="22">
      <c r="A22" s="402" t="s">
        <v>506</v>
      </c>
      <c r="B22" s="415" t="s">
        <v>507</v>
      </c>
      <c r="C22" s="28" t="s">
        <v>507</v>
      </c>
      <c r="D22" s="28">
        <v>0.0</v>
      </c>
      <c r="E22" s="28">
        <v>0.0</v>
      </c>
      <c r="F22" s="28">
        <v>0.0</v>
      </c>
      <c r="G22" s="28">
        <v>0.0</v>
      </c>
      <c r="H22" s="28">
        <v>0.0</v>
      </c>
      <c r="J22" s="28">
        <v>0.0</v>
      </c>
      <c r="K22" s="28">
        <v>0.0</v>
      </c>
      <c r="L22" s="28">
        <v>0.0</v>
      </c>
      <c r="M22" s="28">
        <v>0.0</v>
      </c>
      <c r="N22" s="28">
        <v>0.0</v>
      </c>
      <c r="O22" s="28">
        <v>0.0</v>
      </c>
      <c r="P22" s="40">
        <f t="shared" si="1"/>
        <v>0</v>
      </c>
    </row>
    <row r="23">
      <c r="A23" s="402" t="s">
        <v>445</v>
      </c>
      <c r="B23" s="415" t="s">
        <v>446</v>
      </c>
      <c r="C23" s="28" t="s">
        <v>446</v>
      </c>
      <c r="D23" s="28">
        <v>1901.0</v>
      </c>
      <c r="E23" s="28">
        <v>1646.0</v>
      </c>
      <c r="F23" s="28">
        <v>2759.0</v>
      </c>
      <c r="G23" s="28">
        <v>2190.0</v>
      </c>
      <c r="H23" s="28">
        <v>2400.0</v>
      </c>
      <c r="I23" s="28">
        <v>2060.0</v>
      </c>
      <c r="J23" s="28">
        <v>2436.0</v>
      </c>
      <c r="K23" s="28">
        <v>3120.0</v>
      </c>
      <c r="L23" s="28">
        <v>1435.0</v>
      </c>
      <c r="M23" s="28">
        <v>1030.0</v>
      </c>
      <c r="N23" s="28">
        <v>1737.0</v>
      </c>
      <c r="O23" s="28">
        <v>1524.0</v>
      </c>
      <c r="P23" s="40">
        <f t="shared" si="1"/>
        <v>24238</v>
      </c>
    </row>
    <row r="24">
      <c r="A24" s="402" t="s">
        <v>422</v>
      </c>
      <c r="B24" s="415" t="s">
        <v>423</v>
      </c>
      <c r="C24" s="28" t="s">
        <v>423</v>
      </c>
      <c r="D24" s="28">
        <v>3918.0</v>
      </c>
      <c r="E24" s="28">
        <v>4340.0</v>
      </c>
      <c r="F24" s="28">
        <v>5842.0</v>
      </c>
      <c r="G24" s="28">
        <v>4011.0</v>
      </c>
      <c r="H24" s="28">
        <v>5377.0</v>
      </c>
      <c r="I24" s="28">
        <v>5458.0</v>
      </c>
      <c r="J24" s="28">
        <v>2890.0</v>
      </c>
      <c r="K24" s="28">
        <v>5518.0</v>
      </c>
      <c r="L24" s="28">
        <v>6147.0</v>
      </c>
      <c r="M24" s="28">
        <v>3870.0</v>
      </c>
      <c r="N24" s="28">
        <v>5490.0</v>
      </c>
      <c r="O24" s="28">
        <v>4420.0</v>
      </c>
      <c r="P24" s="40">
        <f t="shared" si="1"/>
        <v>57281</v>
      </c>
    </row>
    <row r="25">
      <c r="A25" s="402" t="s">
        <v>449</v>
      </c>
      <c r="B25" s="415" t="s">
        <v>450</v>
      </c>
      <c r="C25" s="28" t="s">
        <v>450</v>
      </c>
      <c r="D25" s="28">
        <v>1341.0</v>
      </c>
      <c r="E25" s="28">
        <v>1445.0</v>
      </c>
      <c r="F25" s="28">
        <v>1800.0</v>
      </c>
      <c r="G25" s="28">
        <v>1380.0</v>
      </c>
      <c r="H25" s="28">
        <v>1590.0</v>
      </c>
      <c r="I25" s="28">
        <v>1850.0</v>
      </c>
      <c r="J25" s="28">
        <v>2034.0</v>
      </c>
      <c r="K25" s="28">
        <v>3293.0</v>
      </c>
      <c r="L25" s="28">
        <v>1383.0</v>
      </c>
      <c r="M25" s="28">
        <v>1080.0</v>
      </c>
      <c r="N25" s="28">
        <v>1471.0</v>
      </c>
      <c r="O25" s="28">
        <v>1360.0</v>
      </c>
      <c r="P25" s="40">
        <f t="shared" si="1"/>
        <v>20027</v>
      </c>
    </row>
    <row r="26">
      <c r="A26" s="402" t="s">
        <v>433</v>
      </c>
      <c r="B26" s="415" t="s">
        <v>434</v>
      </c>
      <c r="C26" s="28" t="s">
        <v>434</v>
      </c>
      <c r="D26" s="28">
        <v>4070.0</v>
      </c>
      <c r="E26" s="28">
        <v>3555.0</v>
      </c>
      <c r="F26" s="28">
        <v>5047.0</v>
      </c>
      <c r="G26" s="28">
        <v>3030.0</v>
      </c>
      <c r="H26" s="28">
        <v>2330.0</v>
      </c>
      <c r="I26" s="28">
        <v>2560.0</v>
      </c>
      <c r="J26" s="28">
        <v>2891.0</v>
      </c>
      <c r="K26" s="28">
        <v>3461.0</v>
      </c>
      <c r="L26" s="28">
        <v>4218.0</v>
      </c>
      <c r="M26" s="28">
        <v>4090.0</v>
      </c>
      <c r="N26" s="28">
        <v>4941.0</v>
      </c>
      <c r="O26" s="28">
        <v>3121.0</v>
      </c>
      <c r="P26" s="40">
        <f t="shared" si="1"/>
        <v>43314</v>
      </c>
    </row>
    <row r="27">
      <c r="A27" s="402" t="s">
        <v>428</v>
      </c>
      <c r="B27" s="415" t="s">
        <v>429</v>
      </c>
      <c r="C27" s="28" t="s">
        <v>429</v>
      </c>
      <c r="D27" s="28">
        <v>1890.0</v>
      </c>
      <c r="E27" s="28">
        <v>3610.0</v>
      </c>
      <c r="F27" s="28">
        <v>3285.0</v>
      </c>
      <c r="G27" s="28">
        <v>3280.0</v>
      </c>
      <c r="H27" s="28">
        <v>4770.0</v>
      </c>
      <c r="I27" s="28">
        <v>4920.0</v>
      </c>
      <c r="J27" s="28">
        <v>5441.0</v>
      </c>
      <c r="K27" s="28">
        <v>4273.0</v>
      </c>
      <c r="L27" s="28">
        <v>6005.0</v>
      </c>
      <c r="M27" s="28">
        <v>3507.0</v>
      </c>
      <c r="N27" s="28">
        <v>1300.0</v>
      </c>
      <c r="O27" s="28">
        <v>1560.0</v>
      </c>
      <c r="P27" s="40">
        <f t="shared" si="1"/>
        <v>43841</v>
      </c>
    </row>
    <row r="28">
      <c r="A28" s="402" t="s">
        <v>484</v>
      </c>
      <c r="B28" s="415" t="s">
        <v>485</v>
      </c>
      <c r="C28" s="28" t="s">
        <v>485</v>
      </c>
      <c r="D28" s="28">
        <v>100.0</v>
      </c>
      <c r="E28" s="28">
        <v>280.0</v>
      </c>
      <c r="F28" s="28">
        <v>111.0</v>
      </c>
      <c r="G28" s="28">
        <v>50.0</v>
      </c>
      <c r="H28" s="28">
        <v>250.0</v>
      </c>
      <c r="I28" s="28">
        <v>230.0</v>
      </c>
      <c r="J28" s="28">
        <v>760.0</v>
      </c>
      <c r="K28" s="28">
        <v>240.0</v>
      </c>
      <c r="L28" s="28">
        <v>161.0</v>
      </c>
      <c r="M28" s="28">
        <v>330.0</v>
      </c>
      <c r="N28" s="28">
        <v>0.0</v>
      </c>
      <c r="O28" s="28">
        <v>150.0</v>
      </c>
      <c r="P28" s="40">
        <f t="shared" si="1"/>
        <v>2662</v>
      </c>
    </row>
    <row r="29">
      <c r="A29" s="402" t="s">
        <v>443</v>
      </c>
      <c r="B29" s="415" t="s">
        <v>444</v>
      </c>
      <c r="C29" s="28" t="s">
        <v>444</v>
      </c>
      <c r="D29" s="28">
        <v>1125.0</v>
      </c>
      <c r="E29" s="28">
        <v>1651.0</v>
      </c>
      <c r="F29" s="28">
        <v>1641.0</v>
      </c>
      <c r="G29" s="28">
        <v>1983.0</v>
      </c>
      <c r="H29" s="28">
        <v>2940.0</v>
      </c>
      <c r="I29" s="28">
        <v>2995.0</v>
      </c>
      <c r="J29" s="28">
        <v>3808.0</v>
      </c>
      <c r="K29" s="28">
        <v>2980.0</v>
      </c>
      <c r="L29" s="28">
        <v>4584.0</v>
      </c>
      <c r="M29" s="28">
        <v>2099.0</v>
      </c>
      <c r="N29" s="28">
        <v>810.0</v>
      </c>
      <c r="O29" s="28">
        <v>790.0</v>
      </c>
      <c r="P29" s="40">
        <f t="shared" si="1"/>
        <v>27406</v>
      </c>
    </row>
    <row r="30">
      <c r="A30" s="402" t="s">
        <v>431</v>
      </c>
      <c r="B30" s="415" t="s">
        <v>432</v>
      </c>
      <c r="C30" s="28" t="s">
        <v>432</v>
      </c>
      <c r="D30" s="28">
        <v>3350.0</v>
      </c>
      <c r="E30" s="28">
        <v>3326.0</v>
      </c>
      <c r="F30" s="28">
        <v>4468.0</v>
      </c>
      <c r="G30" s="28">
        <v>3520.0</v>
      </c>
      <c r="H30" s="28">
        <v>3770.0</v>
      </c>
      <c r="I30" s="28">
        <v>2393.0</v>
      </c>
      <c r="J30" s="28">
        <v>2733.0</v>
      </c>
      <c r="K30" s="28">
        <v>5547.0</v>
      </c>
      <c r="L30" s="28">
        <v>4670.0</v>
      </c>
      <c r="M30" s="28">
        <v>2570.0</v>
      </c>
      <c r="N30" s="28">
        <v>3620.0</v>
      </c>
      <c r="O30" s="28">
        <v>3620.0</v>
      </c>
      <c r="P30" s="40">
        <f t="shared" si="1"/>
        <v>43587</v>
      </c>
    </row>
    <row r="31">
      <c r="A31" s="402" t="s">
        <v>489</v>
      </c>
      <c r="B31" s="415" t="s">
        <v>490</v>
      </c>
      <c r="C31" s="28" t="s">
        <v>490</v>
      </c>
      <c r="D31" s="28">
        <v>150.0</v>
      </c>
      <c r="E31" s="28">
        <v>80.0</v>
      </c>
      <c r="F31" s="28">
        <v>264.0</v>
      </c>
      <c r="G31" s="28">
        <v>145.0</v>
      </c>
      <c r="H31" s="28">
        <v>255.0</v>
      </c>
      <c r="I31" s="28">
        <v>110.0</v>
      </c>
      <c r="J31" s="28">
        <v>120.0</v>
      </c>
      <c r="K31" s="28">
        <v>260.0</v>
      </c>
      <c r="L31" s="28">
        <v>266.0</v>
      </c>
      <c r="M31" s="28">
        <v>20.0</v>
      </c>
      <c r="N31" s="28">
        <v>40.0</v>
      </c>
      <c r="O31" s="28">
        <v>200.0</v>
      </c>
      <c r="P31" s="40">
        <f t="shared" si="1"/>
        <v>1910</v>
      </c>
    </row>
    <row r="32">
      <c r="A32" s="402" t="s">
        <v>464</v>
      </c>
      <c r="B32" s="415" t="s">
        <v>465</v>
      </c>
      <c r="C32" s="28" t="s">
        <v>465</v>
      </c>
      <c r="D32" s="28">
        <v>750.0</v>
      </c>
      <c r="E32" s="28">
        <v>1795.0</v>
      </c>
      <c r="F32" s="28">
        <v>134.0</v>
      </c>
      <c r="G32" s="28">
        <v>650.0</v>
      </c>
      <c r="H32" s="28">
        <v>840.0</v>
      </c>
      <c r="I32" s="28">
        <v>750.0</v>
      </c>
      <c r="J32" s="28">
        <v>1115.0</v>
      </c>
      <c r="K32" s="28">
        <v>540.0</v>
      </c>
      <c r="L32" s="28">
        <v>129.0</v>
      </c>
      <c r="M32" s="28">
        <v>350.0</v>
      </c>
      <c r="N32" s="28">
        <v>300.0</v>
      </c>
      <c r="O32" s="28">
        <v>30.0</v>
      </c>
      <c r="P32" s="40">
        <f t="shared" si="1"/>
        <v>7383</v>
      </c>
    </row>
    <row r="33">
      <c r="A33" s="402" t="s">
        <v>472</v>
      </c>
      <c r="B33" s="415" t="s">
        <v>473</v>
      </c>
      <c r="C33" s="28" t="s">
        <v>473</v>
      </c>
      <c r="D33" s="28">
        <v>210.0</v>
      </c>
      <c r="E33" s="28">
        <v>680.0</v>
      </c>
      <c r="F33" s="28">
        <v>454.0</v>
      </c>
      <c r="G33" s="28">
        <v>660.0</v>
      </c>
      <c r="H33" s="28">
        <v>501.0</v>
      </c>
      <c r="I33" s="28">
        <v>440.0</v>
      </c>
      <c r="J33" s="28">
        <v>550.0</v>
      </c>
      <c r="K33" s="28">
        <v>430.0</v>
      </c>
      <c r="L33" s="28">
        <v>320.0</v>
      </c>
      <c r="M33" s="28">
        <v>580.0</v>
      </c>
      <c r="N33" s="28">
        <v>320.0</v>
      </c>
      <c r="O33" s="28">
        <v>280.0</v>
      </c>
      <c r="P33" s="40">
        <f t="shared" si="1"/>
        <v>5425</v>
      </c>
    </row>
    <row r="34">
      <c r="A34" s="402" t="s">
        <v>461</v>
      </c>
      <c r="B34" s="415" t="s">
        <v>462</v>
      </c>
      <c r="C34" s="28" t="s">
        <v>462</v>
      </c>
      <c r="D34" s="28">
        <v>430.0</v>
      </c>
      <c r="E34" s="28">
        <v>830.0</v>
      </c>
      <c r="F34" s="28">
        <v>556.0</v>
      </c>
      <c r="G34" s="28">
        <v>780.0</v>
      </c>
      <c r="H34" s="28">
        <v>911.0</v>
      </c>
      <c r="I34" s="28">
        <v>500.0</v>
      </c>
      <c r="J34" s="28">
        <v>854.0</v>
      </c>
      <c r="K34" s="28">
        <v>640.0</v>
      </c>
      <c r="L34" s="28">
        <v>117.0</v>
      </c>
      <c r="M34" s="28">
        <v>870.0</v>
      </c>
      <c r="N34" s="28">
        <v>470.0</v>
      </c>
      <c r="O34" s="28">
        <v>730.0</v>
      </c>
      <c r="P34" s="40">
        <f t="shared" si="1"/>
        <v>7688</v>
      </c>
    </row>
    <row r="35">
      <c r="A35" s="402" t="s">
        <v>491</v>
      </c>
      <c r="B35" s="415" t="s">
        <v>492</v>
      </c>
      <c r="C35" s="28" t="s">
        <v>492</v>
      </c>
      <c r="D35" s="28">
        <v>71.0</v>
      </c>
      <c r="E35" s="28">
        <v>180.0</v>
      </c>
      <c r="F35" s="28">
        <v>345.0</v>
      </c>
      <c r="G35" s="28">
        <v>80.0</v>
      </c>
      <c r="H35" s="28">
        <v>130.0</v>
      </c>
      <c r="I35" s="28">
        <v>220.0</v>
      </c>
      <c r="J35" s="28">
        <v>150.0</v>
      </c>
      <c r="K35" s="28">
        <v>150.0</v>
      </c>
      <c r="L35" s="28">
        <v>120.0</v>
      </c>
      <c r="M35" s="28">
        <v>50.0</v>
      </c>
      <c r="N35" s="28">
        <v>190.0</v>
      </c>
      <c r="O35" s="28">
        <v>120.0</v>
      </c>
      <c r="P35" s="40">
        <f t="shared" si="1"/>
        <v>1806</v>
      </c>
    </row>
    <row r="36">
      <c r="A36" s="402" t="s">
        <v>486</v>
      </c>
      <c r="B36" s="415" t="s">
        <v>487</v>
      </c>
      <c r="C36" s="28" t="s">
        <v>487</v>
      </c>
      <c r="D36" s="28">
        <v>110.0</v>
      </c>
      <c r="E36" s="28">
        <v>260.0</v>
      </c>
      <c r="F36" s="28">
        <v>248.0</v>
      </c>
      <c r="G36" s="28">
        <v>180.0</v>
      </c>
      <c r="H36" s="28">
        <v>285.0</v>
      </c>
      <c r="I36" s="28">
        <v>135.0</v>
      </c>
      <c r="J36" s="28">
        <v>217.0</v>
      </c>
      <c r="K36" s="28">
        <v>460.0</v>
      </c>
      <c r="L36" s="28">
        <v>139.0</v>
      </c>
      <c r="M36" s="28">
        <v>280.0</v>
      </c>
      <c r="N36" s="28">
        <v>110.0</v>
      </c>
      <c r="O36" s="28">
        <v>160.0</v>
      </c>
      <c r="P36" s="40">
        <f t="shared" si="1"/>
        <v>2584</v>
      </c>
    </row>
    <row r="37">
      <c r="A37" s="402" t="s">
        <v>495</v>
      </c>
      <c r="B37" s="415" t="s">
        <v>496</v>
      </c>
      <c r="C37" s="28" t="s">
        <v>496</v>
      </c>
      <c r="E37" s="28">
        <v>0.0</v>
      </c>
      <c r="F37" s="28">
        <v>190.0</v>
      </c>
      <c r="G37" s="28">
        <v>80.0</v>
      </c>
      <c r="H37" s="28">
        <v>180.0</v>
      </c>
      <c r="I37" s="28">
        <v>30.0</v>
      </c>
      <c r="J37" s="28">
        <v>200.0</v>
      </c>
      <c r="K37" s="28">
        <v>60.0</v>
      </c>
      <c r="L37" s="28">
        <v>10.0</v>
      </c>
      <c r="M37" s="28">
        <v>90.0</v>
      </c>
      <c r="N37" s="28">
        <v>280.0</v>
      </c>
      <c r="O37" s="28">
        <v>340.0</v>
      </c>
      <c r="P37" s="40">
        <f t="shared" si="1"/>
        <v>1460</v>
      </c>
    </row>
    <row r="38">
      <c r="A38" s="402" t="s">
        <v>497</v>
      </c>
      <c r="B38" s="415" t="s">
        <v>498</v>
      </c>
      <c r="C38" s="28" t="s">
        <v>498</v>
      </c>
      <c r="E38" s="28">
        <v>20.0</v>
      </c>
      <c r="F38" s="28">
        <v>256.0</v>
      </c>
      <c r="G38" s="28">
        <v>100.0</v>
      </c>
      <c r="H38" s="28">
        <v>200.0</v>
      </c>
      <c r="I38" s="28">
        <v>30.0</v>
      </c>
      <c r="J38" s="28">
        <v>202.0</v>
      </c>
      <c r="K38" s="28">
        <v>60.0</v>
      </c>
      <c r="L38" s="28">
        <v>101.0</v>
      </c>
      <c r="M38" s="28">
        <v>170.0</v>
      </c>
      <c r="N38" s="28">
        <v>170.0</v>
      </c>
      <c r="O38" s="28">
        <v>110.0</v>
      </c>
      <c r="P38" s="40">
        <f t="shared" si="1"/>
        <v>1419</v>
      </c>
    </row>
    <row r="39">
      <c r="A39" s="402" t="s">
        <v>499</v>
      </c>
      <c r="B39" s="415" t="s">
        <v>500</v>
      </c>
      <c r="C39" s="28" t="s">
        <v>500</v>
      </c>
      <c r="D39" s="28">
        <v>10.0</v>
      </c>
      <c r="E39" s="28">
        <v>20.0</v>
      </c>
      <c r="F39" s="28">
        <v>10.0</v>
      </c>
      <c r="G39" s="28">
        <v>10.0</v>
      </c>
      <c r="H39" s="28">
        <v>20.0</v>
      </c>
      <c r="I39" s="28">
        <v>20.0</v>
      </c>
      <c r="J39" s="28">
        <v>0.0</v>
      </c>
      <c r="K39" s="28">
        <v>0.0</v>
      </c>
      <c r="L39" s="28">
        <v>290.0</v>
      </c>
      <c r="M39" s="28">
        <v>0.0</v>
      </c>
      <c r="N39" s="28">
        <v>10.0</v>
      </c>
      <c r="O39" s="28">
        <v>10.0</v>
      </c>
      <c r="P39" s="40">
        <f t="shared" si="1"/>
        <v>400</v>
      </c>
    </row>
    <row r="40">
      <c r="A40" s="402" t="s">
        <v>508</v>
      </c>
      <c r="B40" s="415" t="s">
        <v>509</v>
      </c>
      <c r="P40" s="40">
        <f t="shared" si="1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.14"/>
    <col customWidth="1" min="2" max="2" width="24.71"/>
    <col hidden="1" min="3" max="4" width="14.43"/>
    <col customWidth="1" hidden="1" min="5" max="5" width="11.71"/>
    <col hidden="1" min="10" max="10" width="14.43"/>
    <col customWidth="1" min="11" max="11" width="16.0"/>
  </cols>
  <sheetData>
    <row r="1">
      <c r="A1" s="416" t="s">
        <v>512</v>
      </c>
    </row>
    <row r="2">
      <c r="A2" s="417" t="s">
        <v>249</v>
      </c>
      <c r="B2" s="418" t="s">
        <v>173</v>
      </c>
      <c r="C2" s="418" t="s">
        <v>3</v>
      </c>
      <c r="D2" s="418" t="s">
        <v>4</v>
      </c>
      <c r="E2" s="418" t="s">
        <v>1</v>
      </c>
      <c r="F2" s="419" t="s">
        <v>513</v>
      </c>
      <c r="G2" s="420" t="s">
        <v>514</v>
      </c>
      <c r="H2" s="420" t="s">
        <v>515</v>
      </c>
      <c r="I2" s="421">
        <v>2022.0</v>
      </c>
      <c r="J2" s="422">
        <v>45200.0</v>
      </c>
      <c r="K2" s="423" t="s">
        <v>516</v>
      </c>
    </row>
    <row r="3">
      <c r="A3" s="424">
        <v>1.0</v>
      </c>
      <c r="B3" s="425" t="s">
        <v>475</v>
      </c>
      <c r="C3" s="426">
        <v>2.25</v>
      </c>
      <c r="D3" s="426">
        <v>17.0</v>
      </c>
      <c r="E3" s="427">
        <v>114.0</v>
      </c>
      <c r="F3" s="428">
        <f>G3/G42</f>
        <v>0.008510998448</v>
      </c>
      <c r="G3" s="429">
        <f t="shared" ref="G3:G41" si="1">J3+(J3/10)*2</f>
        <v>4947.6</v>
      </c>
      <c r="H3" s="429">
        <f t="shared" ref="H3:H34" si="2">G3*1.1</f>
        <v>5442.36</v>
      </c>
      <c r="I3" s="430">
        <v>5125.0</v>
      </c>
      <c r="J3" s="431">
        <v>4123.0</v>
      </c>
      <c r="K3" s="432">
        <f>SUM(F3:F6)</f>
        <v>0.04251370677</v>
      </c>
    </row>
    <row r="4">
      <c r="A4" s="424">
        <v>2.0</v>
      </c>
      <c r="B4" s="425" t="s">
        <v>494</v>
      </c>
      <c r="C4" s="426">
        <v>2.25</v>
      </c>
      <c r="D4" s="426">
        <v>17.0</v>
      </c>
      <c r="E4" s="427">
        <v>131.0</v>
      </c>
      <c r="F4" s="428">
        <f>G4/G42</f>
        <v>0.002541120322</v>
      </c>
      <c r="G4" s="429">
        <f t="shared" si="1"/>
        <v>1477.2</v>
      </c>
      <c r="H4" s="429">
        <f t="shared" si="2"/>
        <v>1624.92</v>
      </c>
      <c r="I4" s="430">
        <v>1817.0</v>
      </c>
      <c r="J4" s="431">
        <v>1231.0</v>
      </c>
      <c r="K4" s="68"/>
    </row>
    <row r="5">
      <c r="A5" s="424">
        <v>3.0</v>
      </c>
      <c r="B5" s="425" t="s">
        <v>479</v>
      </c>
      <c r="C5" s="426" t="s">
        <v>453</v>
      </c>
      <c r="D5" s="426">
        <v>17.0</v>
      </c>
      <c r="E5" s="427">
        <v>118.0</v>
      </c>
      <c r="F5" s="428">
        <f>G5/G42</f>
        <v>0.005573537669</v>
      </c>
      <c r="G5" s="429">
        <f t="shared" si="1"/>
        <v>3240</v>
      </c>
      <c r="H5" s="429">
        <f t="shared" si="2"/>
        <v>3564</v>
      </c>
      <c r="I5" s="430">
        <v>4389.0</v>
      </c>
      <c r="J5" s="431">
        <v>2700.0</v>
      </c>
      <c r="K5" s="433">
        <f>sum(G3:G6)</f>
        <v>24714</v>
      </c>
    </row>
    <row r="6">
      <c r="A6" s="424">
        <v>4.0</v>
      </c>
      <c r="B6" s="425" t="s">
        <v>452</v>
      </c>
      <c r="C6" s="426" t="s">
        <v>453</v>
      </c>
      <c r="D6" s="426">
        <v>17.0</v>
      </c>
      <c r="E6" s="427">
        <v>119.0</v>
      </c>
      <c r="F6" s="428">
        <f>G6/G42</f>
        <v>0.02588805034</v>
      </c>
      <c r="G6" s="429">
        <f t="shared" si="1"/>
        <v>15049.2</v>
      </c>
      <c r="H6" s="429">
        <f t="shared" si="2"/>
        <v>16554.12</v>
      </c>
      <c r="I6" s="430">
        <v>16625.0</v>
      </c>
      <c r="J6" s="431">
        <v>12541.0</v>
      </c>
      <c r="K6" s="64"/>
    </row>
    <row r="7">
      <c r="A7" s="434">
        <v>5.0</v>
      </c>
      <c r="B7" s="435" t="s">
        <v>455</v>
      </c>
      <c r="C7" s="436">
        <v>2.5</v>
      </c>
      <c r="D7" s="436">
        <v>17.0</v>
      </c>
      <c r="E7" s="437">
        <v>111.0</v>
      </c>
      <c r="F7" s="438">
        <f>G7/G42</f>
        <v>0.01975096608</v>
      </c>
      <c r="G7" s="439">
        <f t="shared" si="1"/>
        <v>11481.6</v>
      </c>
      <c r="H7" s="439">
        <f t="shared" si="2"/>
        <v>12629.76</v>
      </c>
      <c r="I7" s="440">
        <v>9322.0</v>
      </c>
      <c r="J7" s="441">
        <v>9568.0</v>
      </c>
      <c r="K7" s="442">
        <f>SUM(F7:F22)</f>
        <v>0.4359538594</v>
      </c>
    </row>
    <row r="8">
      <c r="A8" s="434">
        <v>6.0</v>
      </c>
      <c r="B8" s="435" t="s">
        <v>471</v>
      </c>
      <c r="C8" s="436">
        <v>2.5</v>
      </c>
      <c r="D8" s="436">
        <v>17.0</v>
      </c>
      <c r="E8" s="437">
        <v>113.0</v>
      </c>
      <c r="F8" s="438">
        <f>G8/G42</f>
        <v>0.01163217954</v>
      </c>
      <c r="G8" s="439">
        <f t="shared" si="1"/>
        <v>6762</v>
      </c>
      <c r="H8" s="439">
        <f t="shared" si="2"/>
        <v>7438.2</v>
      </c>
      <c r="I8" s="440">
        <v>4955.0</v>
      </c>
      <c r="J8" s="441">
        <v>5635.0</v>
      </c>
      <c r="K8" s="68"/>
    </row>
    <row r="9">
      <c r="A9" s="434">
        <v>7.0</v>
      </c>
      <c r="B9" s="435" t="s">
        <v>436</v>
      </c>
      <c r="C9" s="436">
        <v>2.5</v>
      </c>
      <c r="D9" s="436">
        <v>17.0</v>
      </c>
      <c r="E9" s="437">
        <v>114.0</v>
      </c>
      <c r="F9" s="438">
        <f>G9/G42</f>
        <v>0.07726161773</v>
      </c>
      <c r="G9" s="439">
        <f t="shared" si="1"/>
        <v>44913.6</v>
      </c>
      <c r="H9" s="439">
        <f t="shared" si="2"/>
        <v>49404.96</v>
      </c>
      <c r="I9" s="440">
        <v>39690.0</v>
      </c>
      <c r="J9" s="441">
        <v>37428.0</v>
      </c>
      <c r="K9" s="68"/>
    </row>
    <row r="10">
      <c r="A10" s="434">
        <v>8.0</v>
      </c>
      <c r="B10" s="435" t="s">
        <v>442</v>
      </c>
      <c r="C10" s="436">
        <v>2.5</v>
      </c>
      <c r="D10" s="436">
        <v>17.0</v>
      </c>
      <c r="E10" s="437">
        <v>115.0</v>
      </c>
      <c r="F10" s="438">
        <f>G10/G42</f>
        <v>0.04701795092</v>
      </c>
      <c r="G10" s="439">
        <f t="shared" si="1"/>
        <v>27332.4</v>
      </c>
      <c r="H10" s="439">
        <f t="shared" si="2"/>
        <v>30065.64</v>
      </c>
      <c r="I10" s="440">
        <v>14054.0</v>
      </c>
      <c r="J10" s="441">
        <v>22777.0</v>
      </c>
      <c r="K10" s="68"/>
    </row>
    <row r="11">
      <c r="A11" s="434">
        <v>9.0</v>
      </c>
      <c r="B11" s="435" t="s">
        <v>438</v>
      </c>
      <c r="C11" s="436">
        <v>2.5</v>
      </c>
      <c r="D11" s="436">
        <v>17.0</v>
      </c>
      <c r="E11" s="437">
        <v>119.0</v>
      </c>
      <c r="F11" s="438">
        <f>G11/G42</f>
        <v>0.04949507877</v>
      </c>
      <c r="G11" s="439">
        <f t="shared" si="1"/>
        <v>28772.4</v>
      </c>
      <c r="H11" s="439">
        <f t="shared" si="2"/>
        <v>31649.64</v>
      </c>
      <c r="I11" s="440">
        <v>21600.0</v>
      </c>
      <c r="J11" s="441">
        <v>23977.0</v>
      </c>
      <c r="K11" s="68"/>
    </row>
    <row r="12">
      <c r="A12" s="434">
        <v>10.0</v>
      </c>
      <c r="B12" s="435" t="s">
        <v>505</v>
      </c>
      <c r="C12" s="436">
        <v>2.5</v>
      </c>
      <c r="D12" s="436">
        <v>17.0</v>
      </c>
      <c r="E12" s="437">
        <v>126.0</v>
      </c>
      <c r="F12" s="438">
        <f>G12/G42</f>
        <v>0</v>
      </c>
      <c r="G12" s="439">
        <f t="shared" si="1"/>
        <v>0</v>
      </c>
      <c r="H12" s="439">
        <f t="shared" si="2"/>
        <v>0</v>
      </c>
      <c r="I12" s="440">
        <v>3.0</v>
      </c>
      <c r="J12" s="441">
        <v>0.0</v>
      </c>
      <c r="K12" s="68"/>
    </row>
    <row r="13">
      <c r="A13" s="434">
        <v>11.0</v>
      </c>
      <c r="B13" s="435" t="s">
        <v>448</v>
      </c>
      <c r="C13" s="436">
        <v>2.5</v>
      </c>
      <c r="D13" s="436">
        <v>17.0</v>
      </c>
      <c r="E13" s="437">
        <v>132.0</v>
      </c>
      <c r="F13" s="438">
        <f>G13/G42</f>
        <v>0.0404927833</v>
      </c>
      <c r="G13" s="439">
        <f t="shared" si="1"/>
        <v>23539.2</v>
      </c>
      <c r="H13" s="439">
        <f t="shared" si="2"/>
        <v>25893.12</v>
      </c>
      <c r="I13" s="440">
        <v>15320.0</v>
      </c>
      <c r="J13" s="441">
        <v>19616.0</v>
      </c>
      <c r="K13" s="68"/>
    </row>
    <row r="14">
      <c r="A14" s="434">
        <v>12.0</v>
      </c>
      <c r="B14" s="435" t="s">
        <v>426</v>
      </c>
      <c r="C14" s="436">
        <v>2.5</v>
      </c>
      <c r="D14" s="436">
        <v>17.0</v>
      </c>
      <c r="E14" s="437">
        <v>131.0</v>
      </c>
      <c r="F14" s="438">
        <f>G14/G42</f>
        <v>0.08020527133</v>
      </c>
      <c r="G14" s="439">
        <f t="shared" si="1"/>
        <v>46624.8</v>
      </c>
      <c r="H14" s="439">
        <f t="shared" si="2"/>
        <v>51287.28</v>
      </c>
      <c r="I14" s="440">
        <v>37671.0</v>
      </c>
      <c r="J14" s="441">
        <v>38854.0</v>
      </c>
      <c r="K14" s="68"/>
    </row>
    <row r="15">
      <c r="A15" s="434">
        <v>13.0</v>
      </c>
      <c r="B15" s="435" t="s">
        <v>460</v>
      </c>
      <c r="C15" s="436">
        <v>2.5</v>
      </c>
      <c r="D15" s="436">
        <v>17.0</v>
      </c>
      <c r="E15" s="437">
        <v>122.0</v>
      </c>
      <c r="F15" s="438">
        <f>G15/G42</f>
        <v>0.01394210126</v>
      </c>
      <c r="G15" s="439">
        <f t="shared" si="1"/>
        <v>8104.8</v>
      </c>
      <c r="H15" s="439">
        <f t="shared" si="2"/>
        <v>8915.28</v>
      </c>
      <c r="I15" s="440">
        <v>7389.0</v>
      </c>
      <c r="J15" s="441">
        <v>6754.0</v>
      </c>
      <c r="K15" s="443">
        <f>sum(G7:G22)</f>
        <v>253428</v>
      </c>
    </row>
    <row r="16">
      <c r="A16" s="434">
        <v>14.0</v>
      </c>
      <c r="B16" s="435" t="s">
        <v>440</v>
      </c>
      <c r="C16" s="436">
        <v>2.5</v>
      </c>
      <c r="D16" s="436">
        <v>17.0</v>
      </c>
      <c r="E16" s="437">
        <v>127.0</v>
      </c>
      <c r="F16" s="438">
        <f>G16/G42</f>
        <v>0.04969737755</v>
      </c>
      <c r="G16" s="439">
        <f t="shared" si="1"/>
        <v>28890</v>
      </c>
      <c r="H16" s="439">
        <f t="shared" si="2"/>
        <v>31779</v>
      </c>
      <c r="I16" s="440">
        <v>22516.0</v>
      </c>
      <c r="J16" s="441">
        <v>24075.0</v>
      </c>
      <c r="K16" s="68"/>
    </row>
    <row r="17">
      <c r="A17" s="434">
        <v>15.0</v>
      </c>
      <c r="B17" s="435" t="s">
        <v>483</v>
      </c>
      <c r="C17" s="436" t="s">
        <v>458</v>
      </c>
      <c r="D17" s="436">
        <v>17.0</v>
      </c>
      <c r="E17" s="437">
        <v>117.0</v>
      </c>
      <c r="F17" s="438">
        <f>G17/G42</f>
        <v>0.005901757109</v>
      </c>
      <c r="G17" s="439">
        <f t="shared" si="1"/>
        <v>3430.8</v>
      </c>
      <c r="H17" s="439">
        <f t="shared" si="2"/>
        <v>3773.88</v>
      </c>
      <c r="I17" s="440">
        <v>5412.0</v>
      </c>
      <c r="J17" s="441">
        <v>2859.0</v>
      </c>
      <c r="K17" s="68"/>
    </row>
    <row r="18">
      <c r="A18" s="434">
        <v>16.0</v>
      </c>
      <c r="B18" s="435" t="s">
        <v>481</v>
      </c>
      <c r="C18" s="436" t="s">
        <v>469</v>
      </c>
      <c r="D18" s="436">
        <v>17.0</v>
      </c>
      <c r="E18" s="437">
        <v>117.0</v>
      </c>
      <c r="F18" s="438">
        <f>G18/G42</f>
        <v>0.002371849919</v>
      </c>
      <c r="G18" s="439">
        <f t="shared" si="1"/>
        <v>1378.8</v>
      </c>
      <c r="H18" s="439">
        <f t="shared" si="2"/>
        <v>1516.68</v>
      </c>
      <c r="I18" s="440">
        <v>5215.0</v>
      </c>
      <c r="J18" s="441">
        <v>1149.0</v>
      </c>
      <c r="K18" s="68"/>
    </row>
    <row r="19">
      <c r="A19" s="434">
        <v>17.0</v>
      </c>
      <c r="B19" s="435" t="s">
        <v>457</v>
      </c>
      <c r="C19" s="436" t="s">
        <v>458</v>
      </c>
      <c r="D19" s="436">
        <v>17.0</v>
      </c>
      <c r="E19" s="437">
        <v>119.0</v>
      </c>
      <c r="F19" s="438">
        <f>G19/G42</f>
        <v>0.01530865013</v>
      </c>
      <c r="G19" s="439">
        <f t="shared" si="1"/>
        <v>8899.2</v>
      </c>
      <c r="H19" s="439">
        <f t="shared" si="2"/>
        <v>9789.12</v>
      </c>
      <c r="I19" s="440">
        <v>11577.0</v>
      </c>
      <c r="J19" s="441">
        <v>7416.0</v>
      </c>
      <c r="K19" s="68"/>
    </row>
    <row r="20">
      <c r="A20" s="434">
        <v>18.0</v>
      </c>
      <c r="B20" s="435" t="s">
        <v>468</v>
      </c>
      <c r="C20" s="436" t="s">
        <v>469</v>
      </c>
      <c r="D20" s="436">
        <v>17.0</v>
      </c>
      <c r="E20" s="437">
        <v>119.0</v>
      </c>
      <c r="F20" s="438">
        <f>G20/G42</f>
        <v>0.01348383261</v>
      </c>
      <c r="G20" s="439">
        <f t="shared" si="1"/>
        <v>7838.4</v>
      </c>
      <c r="H20" s="439">
        <f t="shared" si="2"/>
        <v>8622.24</v>
      </c>
      <c r="I20" s="440">
        <v>10646.0</v>
      </c>
      <c r="J20" s="441">
        <v>6532.0</v>
      </c>
      <c r="K20" s="68"/>
    </row>
    <row r="21">
      <c r="A21" s="434">
        <v>19.0</v>
      </c>
      <c r="B21" s="435" t="s">
        <v>503</v>
      </c>
      <c r="C21" s="436" t="s">
        <v>458</v>
      </c>
      <c r="D21" s="436">
        <v>17.0</v>
      </c>
      <c r="E21" s="437">
        <v>124.0</v>
      </c>
      <c r="F21" s="438">
        <f>G21/G42</f>
        <v>0.0003096409816</v>
      </c>
      <c r="G21" s="439">
        <f t="shared" si="1"/>
        <v>180</v>
      </c>
      <c r="H21" s="439">
        <f t="shared" si="2"/>
        <v>198</v>
      </c>
      <c r="I21" s="440">
        <v>2472.0</v>
      </c>
      <c r="J21" s="441">
        <v>150.0</v>
      </c>
      <c r="K21" s="68"/>
    </row>
    <row r="22">
      <c r="A22" s="434">
        <v>20.0</v>
      </c>
      <c r="B22" s="435" t="s">
        <v>477</v>
      </c>
      <c r="C22" s="436" t="s">
        <v>458</v>
      </c>
      <c r="D22" s="436">
        <v>17.0</v>
      </c>
      <c r="E22" s="437">
        <v>129.0</v>
      </c>
      <c r="F22" s="438">
        <f>G22/G42</f>
        <v>0.009082802127</v>
      </c>
      <c r="G22" s="439">
        <f t="shared" si="1"/>
        <v>5280</v>
      </c>
      <c r="H22" s="439">
        <f t="shared" si="2"/>
        <v>5808</v>
      </c>
      <c r="I22" s="440">
        <v>3855.0</v>
      </c>
      <c r="J22" s="441">
        <v>4400.0</v>
      </c>
      <c r="K22" s="64"/>
    </row>
    <row r="23">
      <c r="A23" s="444">
        <v>21.0</v>
      </c>
      <c r="B23" s="445" t="s">
        <v>507</v>
      </c>
      <c r="C23" s="446">
        <v>2.75</v>
      </c>
      <c r="D23" s="446">
        <v>17.0</v>
      </c>
      <c r="E23" s="447">
        <v>131.0</v>
      </c>
      <c r="F23" s="448">
        <f>G23/G42</f>
        <v>0</v>
      </c>
      <c r="G23" s="449">
        <f t="shared" si="1"/>
        <v>0</v>
      </c>
      <c r="H23" s="449">
        <f t="shared" si="2"/>
        <v>0</v>
      </c>
      <c r="I23" s="450">
        <v>141.0</v>
      </c>
      <c r="J23" s="451">
        <v>0.0</v>
      </c>
      <c r="K23" s="452">
        <f>SUM(F23:F34)</f>
        <v>0.4854448096</v>
      </c>
    </row>
    <row r="24">
      <c r="A24" s="444">
        <v>22.0</v>
      </c>
      <c r="B24" s="445" t="s">
        <v>446</v>
      </c>
      <c r="C24" s="446">
        <v>2.75</v>
      </c>
      <c r="D24" s="446">
        <v>17.0</v>
      </c>
      <c r="E24" s="447">
        <v>114.0</v>
      </c>
      <c r="F24" s="448">
        <f>G24/G42</f>
        <v>0.04330225914</v>
      </c>
      <c r="G24" s="449">
        <f t="shared" si="1"/>
        <v>25172.4</v>
      </c>
      <c r="H24" s="449">
        <f t="shared" si="2"/>
        <v>27689.64</v>
      </c>
      <c r="I24" s="450">
        <v>25709.0</v>
      </c>
      <c r="J24" s="451">
        <v>20977.0</v>
      </c>
      <c r="K24" s="68"/>
    </row>
    <row r="25">
      <c r="A25" s="444">
        <v>23.0</v>
      </c>
      <c r="B25" s="445" t="s">
        <v>423</v>
      </c>
      <c r="C25" s="446">
        <v>2.75</v>
      </c>
      <c r="D25" s="446">
        <v>17.0</v>
      </c>
      <c r="E25" s="447">
        <v>116.0</v>
      </c>
      <c r="F25" s="448">
        <f>G25/G42</f>
        <v>0.09778668626</v>
      </c>
      <c r="G25" s="449">
        <f t="shared" si="1"/>
        <v>56845.2</v>
      </c>
      <c r="H25" s="449">
        <f t="shared" si="2"/>
        <v>62529.72</v>
      </c>
      <c r="I25" s="450">
        <v>55468.0</v>
      </c>
      <c r="J25" s="451">
        <v>47371.0</v>
      </c>
      <c r="K25" s="68"/>
    </row>
    <row r="26">
      <c r="A26" s="444">
        <v>24.0</v>
      </c>
      <c r="B26" s="445" t="s">
        <v>450</v>
      </c>
      <c r="C26" s="446">
        <v>2.75</v>
      </c>
      <c r="D26" s="446">
        <v>17.0</v>
      </c>
      <c r="E26" s="447">
        <v>119.0</v>
      </c>
      <c r="F26" s="448">
        <f>G26/G42</f>
        <v>0.03549724213</v>
      </c>
      <c r="G26" s="449">
        <f t="shared" si="1"/>
        <v>20635.2</v>
      </c>
      <c r="H26" s="449">
        <f t="shared" si="2"/>
        <v>22698.72</v>
      </c>
      <c r="I26" s="450">
        <v>16530.0</v>
      </c>
      <c r="J26" s="451">
        <v>17196.0</v>
      </c>
      <c r="K26" s="68"/>
    </row>
    <row r="27">
      <c r="A27" s="444">
        <v>25.0</v>
      </c>
      <c r="B27" s="445" t="s">
        <v>434</v>
      </c>
      <c r="C27" s="446">
        <v>2.75</v>
      </c>
      <c r="D27" s="446">
        <v>17.0</v>
      </c>
      <c r="E27" s="447">
        <v>123.0</v>
      </c>
      <c r="F27" s="448">
        <f>G27/G42</f>
        <v>0.07276975922</v>
      </c>
      <c r="G27" s="449">
        <f t="shared" si="1"/>
        <v>42302.4</v>
      </c>
      <c r="H27" s="449">
        <f t="shared" si="2"/>
        <v>46532.64</v>
      </c>
      <c r="I27" s="450">
        <v>26449.0</v>
      </c>
      <c r="J27" s="451">
        <v>35252.0</v>
      </c>
      <c r="K27" s="68"/>
    </row>
    <row r="28">
      <c r="A28" s="444">
        <v>26.0</v>
      </c>
      <c r="B28" s="445" t="s">
        <v>429</v>
      </c>
      <c r="C28" s="446">
        <v>2.75</v>
      </c>
      <c r="D28" s="446">
        <v>17.0</v>
      </c>
      <c r="E28" s="447">
        <v>132.0</v>
      </c>
      <c r="F28" s="448">
        <f>G28/G42</f>
        <v>0.08459598045</v>
      </c>
      <c r="G28" s="449">
        <f t="shared" si="1"/>
        <v>49177.2</v>
      </c>
      <c r="H28" s="449">
        <f t="shared" si="2"/>
        <v>54094.92</v>
      </c>
      <c r="I28" s="450">
        <v>37564.0</v>
      </c>
      <c r="J28" s="451">
        <v>40981.0</v>
      </c>
      <c r="K28" s="68"/>
    </row>
    <row r="29">
      <c r="A29" s="444">
        <v>27.0</v>
      </c>
      <c r="B29" s="445" t="s">
        <v>485</v>
      </c>
      <c r="C29" s="446">
        <v>2.75</v>
      </c>
      <c r="D29" s="446">
        <v>17.0</v>
      </c>
      <c r="E29" s="447">
        <v>125.0</v>
      </c>
      <c r="F29" s="448">
        <f>G29/G42</f>
        <v>0.005185454305</v>
      </c>
      <c r="G29" s="449">
        <f t="shared" si="1"/>
        <v>3014.4</v>
      </c>
      <c r="H29" s="449">
        <f t="shared" si="2"/>
        <v>3315.84</v>
      </c>
      <c r="I29" s="450">
        <v>4915.0</v>
      </c>
      <c r="J29" s="451">
        <v>2512.0</v>
      </c>
      <c r="K29" s="453">
        <f>SUM(G23:G34)</f>
        <v>282198</v>
      </c>
    </row>
    <row r="30">
      <c r="A30" s="444">
        <v>28.0</v>
      </c>
      <c r="B30" s="445" t="s">
        <v>444</v>
      </c>
      <c r="C30" s="446">
        <v>2.75</v>
      </c>
      <c r="D30" s="446">
        <v>17.0</v>
      </c>
      <c r="E30" s="447">
        <v>133.0</v>
      </c>
      <c r="F30" s="448">
        <f>G30/G42</f>
        <v>0.05327063448</v>
      </c>
      <c r="G30" s="449">
        <f t="shared" si="1"/>
        <v>30967.2</v>
      </c>
      <c r="H30" s="449">
        <f t="shared" si="2"/>
        <v>34063.92</v>
      </c>
      <c r="I30" s="450">
        <v>23494.0</v>
      </c>
      <c r="J30" s="451">
        <v>25806.0</v>
      </c>
      <c r="K30" s="68"/>
    </row>
    <row r="31">
      <c r="A31" s="444">
        <v>29.0</v>
      </c>
      <c r="B31" s="445" t="s">
        <v>432</v>
      </c>
      <c r="C31" s="446">
        <v>2.75</v>
      </c>
      <c r="D31" s="446">
        <v>17.0</v>
      </c>
      <c r="E31" s="447">
        <v>127.0</v>
      </c>
      <c r="F31" s="448">
        <f>G31/G42</f>
        <v>0.07503013839</v>
      </c>
      <c r="G31" s="449">
        <f t="shared" si="1"/>
        <v>43616.4</v>
      </c>
      <c r="H31" s="449">
        <f t="shared" si="2"/>
        <v>47978.04</v>
      </c>
      <c r="I31" s="450">
        <v>43320.0</v>
      </c>
      <c r="J31" s="451">
        <v>36347.0</v>
      </c>
      <c r="K31" s="68"/>
    </row>
    <row r="32">
      <c r="A32" s="444">
        <v>30.0</v>
      </c>
      <c r="B32" s="445" t="s">
        <v>490</v>
      </c>
      <c r="C32" s="446" t="s">
        <v>466</v>
      </c>
      <c r="D32" s="446">
        <v>17.0</v>
      </c>
      <c r="E32" s="447">
        <v>128.0</v>
      </c>
      <c r="F32" s="448">
        <f>G32/G42</f>
        <v>0.003447336262</v>
      </c>
      <c r="G32" s="449">
        <f t="shared" si="1"/>
        <v>2004</v>
      </c>
      <c r="H32" s="449">
        <f t="shared" si="2"/>
        <v>2204.4</v>
      </c>
      <c r="I32" s="450">
        <v>3557.0</v>
      </c>
      <c r="J32" s="451">
        <v>1670.0</v>
      </c>
      <c r="K32" s="68"/>
    </row>
    <row r="33">
      <c r="A33" s="444">
        <v>31.0</v>
      </c>
      <c r="B33" s="445" t="s">
        <v>465</v>
      </c>
      <c r="C33" s="446" t="s">
        <v>466</v>
      </c>
      <c r="D33" s="446">
        <v>17.0</v>
      </c>
      <c r="E33" s="447">
        <v>129.0</v>
      </c>
      <c r="F33" s="448">
        <f>G33/G42</f>
        <v>0.01455931895</v>
      </c>
      <c r="G33" s="449">
        <f t="shared" si="1"/>
        <v>8463.6</v>
      </c>
      <c r="H33" s="449">
        <f t="shared" si="2"/>
        <v>9309.96</v>
      </c>
      <c r="I33" s="450">
        <v>8112.0</v>
      </c>
      <c r="J33" s="451">
        <v>7053.0</v>
      </c>
      <c r="K33" s="68"/>
    </row>
    <row r="34">
      <c r="A34" s="444">
        <v>39.0</v>
      </c>
      <c r="B34" s="445" t="s">
        <v>509</v>
      </c>
      <c r="C34" s="446" t="s">
        <v>469</v>
      </c>
      <c r="D34" s="446">
        <v>17.0</v>
      </c>
      <c r="E34" s="447">
        <v>121.0</v>
      </c>
      <c r="F34" s="448">
        <f>G34/G42</f>
        <v>0</v>
      </c>
      <c r="G34" s="449">
        <f t="shared" si="1"/>
        <v>0</v>
      </c>
      <c r="H34" s="449">
        <f t="shared" si="2"/>
        <v>0</v>
      </c>
      <c r="I34" s="450"/>
      <c r="J34" s="450"/>
      <c r="K34" s="64"/>
    </row>
    <row r="35" hidden="1">
      <c r="A35" s="454">
        <v>32.0</v>
      </c>
      <c r="B35" s="455" t="s">
        <v>473</v>
      </c>
      <c r="C35" s="456" t="s">
        <v>466</v>
      </c>
      <c r="D35" s="456">
        <v>14.0</v>
      </c>
      <c r="E35" s="457">
        <v>312.0</v>
      </c>
      <c r="F35" s="458">
        <f>G35/G42</f>
        <v>0.009960118242</v>
      </c>
      <c r="G35" s="459">
        <f t="shared" si="1"/>
        <v>5790</v>
      </c>
      <c r="H35" s="459"/>
      <c r="I35" s="460">
        <v>4228.0</v>
      </c>
      <c r="J35" s="461">
        <v>4825.0</v>
      </c>
      <c r="K35" s="462">
        <f>SUM(F35:F41)</f>
        <v>0.03608762427</v>
      </c>
    </row>
    <row r="36" hidden="1">
      <c r="A36" s="454">
        <v>33.0</v>
      </c>
      <c r="B36" s="455" t="s">
        <v>462</v>
      </c>
      <c r="C36" s="456" t="s">
        <v>463</v>
      </c>
      <c r="D36" s="456">
        <v>14.0</v>
      </c>
      <c r="E36" s="457">
        <v>312.0</v>
      </c>
      <c r="F36" s="458">
        <f>G36/G42</f>
        <v>0.01339300459</v>
      </c>
      <c r="G36" s="459">
        <f t="shared" si="1"/>
        <v>7785.6</v>
      </c>
      <c r="H36" s="459"/>
      <c r="I36" s="460">
        <v>3542.0</v>
      </c>
      <c r="J36" s="461">
        <v>6488.0</v>
      </c>
      <c r="K36" s="68"/>
    </row>
    <row r="37" hidden="1">
      <c r="A37" s="454">
        <v>34.0</v>
      </c>
      <c r="B37" s="455" t="s">
        <v>492</v>
      </c>
      <c r="C37" s="456" t="s">
        <v>466</v>
      </c>
      <c r="D37" s="456">
        <v>14.0</v>
      </c>
      <c r="E37" s="457">
        <v>312.0</v>
      </c>
      <c r="F37" s="458">
        <f>G37/G42</f>
        <v>0.003088152723</v>
      </c>
      <c r="G37" s="459">
        <f t="shared" si="1"/>
        <v>1795.2</v>
      </c>
      <c r="H37" s="459"/>
      <c r="I37" s="460">
        <v>1796.0</v>
      </c>
      <c r="J37" s="461">
        <v>1496.0</v>
      </c>
      <c r="K37" s="68"/>
    </row>
    <row r="38" hidden="1">
      <c r="A38" s="454">
        <v>35.0</v>
      </c>
      <c r="B38" s="455" t="s">
        <v>487</v>
      </c>
      <c r="C38" s="456" t="s">
        <v>463</v>
      </c>
      <c r="D38" s="456">
        <v>14.0</v>
      </c>
      <c r="E38" s="457">
        <v>312.0</v>
      </c>
      <c r="F38" s="458">
        <f>G38/G42</f>
        <v>0.00477672821</v>
      </c>
      <c r="G38" s="459">
        <f t="shared" si="1"/>
        <v>2776.8</v>
      </c>
      <c r="H38" s="459"/>
      <c r="I38" s="460">
        <v>2056.0</v>
      </c>
      <c r="J38" s="461">
        <v>2314.0</v>
      </c>
      <c r="K38" s="68"/>
    </row>
    <row r="39" hidden="1">
      <c r="A39" s="454">
        <v>36.0</v>
      </c>
      <c r="B39" s="455" t="s">
        <v>496</v>
      </c>
      <c r="C39" s="456" t="s">
        <v>466</v>
      </c>
      <c r="D39" s="456">
        <v>14.0</v>
      </c>
      <c r="E39" s="457">
        <v>315.0</v>
      </c>
      <c r="F39" s="458">
        <f>G39/G42</f>
        <v>0.001733989497</v>
      </c>
      <c r="G39" s="459">
        <f t="shared" si="1"/>
        <v>1008</v>
      </c>
      <c r="H39" s="459"/>
      <c r="I39" s="460">
        <v>1600.0</v>
      </c>
      <c r="J39" s="461">
        <v>840.0</v>
      </c>
      <c r="K39" s="68"/>
    </row>
    <row r="40" hidden="1">
      <c r="A40" s="454">
        <v>37.0</v>
      </c>
      <c r="B40" s="455" t="s">
        <v>498</v>
      </c>
      <c r="C40" s="456" t="s">
        <v>463</v>
      </c>
      <c r="D40" s="456">
        <v>14.0</v>
      </c>
      <c r="E40" s="457">
        <v>314.0</v>
      </c>
      <c r="F40" s="458">
        <f>G40/G42</f>
        <v>0.002351207187</v>
      </c>
      <c r="G40" s="459">
        <f t="shared" si="1"/>
        <v>1366.8</v>
      </c>
      <c r="H40" s="459"/>
      <c r="I40" s="460">
        <v>3480.0</v>
      </c>
      <c r="J40" s="461">
        <v>1139.0</v>
      </c>
      <c r="K40" s="68"/>
    </row>
    <row r="41" hidden="1">
      <c r="A41" s="454">
        <v>38.0</v>
      </c>
      <c r="B41" s="455" t="s">
        <v>500</v>
      </c>
      <c r="C41" s="456" t="s">
        <v>501</v>
      </c>
      <c r="D41" s="456">
        <v>14.0</v>
      </c>
      <c r="E41" s="457">
        <v>316.0</v>
      </c>
      <c r="F41" s="458">
        <f>G41/G42</f>
        <v>0.0007844238201</v>
      </c>
      <c r="G41" s="459">
        <f t="shared" si="1"/>
        <v>456</v>
      </c>
      <c r="H41" s="459"/>
      <c r="I41" s="460">
        <v>155.0</v>
      </c>
      <c r="J41" s="461">
        <v>380.0</v>
      </c>
      <c r="K41" s="64"/>
    </row>
    <row r="42">
      <c r="A42" s="463"/>
      <c r="B42" s="463"/>
      <c r="C42" s="463"/>
      <c r="D42" s="463"/>
      <c r="E42" s="463"/>
      <c r="F42" s="464">
        <f t="shared" ref="F42:G42" si="3">SUM(F3:F41)</f>
        <v>1</v>
      </c>
      <c r="G42" s="465">
        <f t="shared" si="3"/>
        <v>581318.4</v>
      </c>
      <c r="H42" s="465"/>
      <c r="I42" s="463">
        <f t="shared" ref="I42:J42" si="4">SUM(I3:I41)</f>
        <v>501769</v>
      </c>
      <c r="J42" s="463">
        <f t="shared" si="4"/>
        <v>484432</v>
      </c>
      <c r="K42" s="466">
        <f>sum(K5,K15,K29)</f>
        <v>560340</v>
      </c>
    </row>
    <row r="43">
      <c r="G43" s="11"/>
      <c r="H43" s="11"/>
      <c r="K43" s="16">
        <f>sum(K3,K7,K23)</f>
        <v>0.9639123757</v>
      </c>
    </row>
    <row r="44">
      <c r="G44" s="11"/>
      <c r="H44" s="11"/>
    </row>
    <row r="45">
      <c r="G45" s="11"/>
      <c r="H45" s="11"/>
    </row>
    <row r="46">
      <c r="G46" s="11"/>
      <c r="H46" s="11"/>
    </row>
    <row r="48">
      <c r="G48" s="11"/>
      <c r="H48" s="11"/>
    </row>
    <row r="49">
      <c r="G49" s="11"/>
      <c r="H49" s="11"/>
    </row>
    <row r="50">
      <c r="G50" s="11"/>
      <c r="H50" s="11"/>
    </row>
    <row r="51">
      <c r="G51" s="11"/>
      <c r="H51" s="11"/>
    </row>
    <row r="52">
      <c r="G52" s="11"/>
      <c r="H52" s="11"/>
    </row>
    <row r="53">
      <c r="G53" s="11"/>
      <c r="H53" s="11"/>
    </row>
    <row r="54">
      <c r="G54" s="11"/>
      <c r="H54" s="11"/>
    </row>
    <row r="55">
      <c r="G55" s="11"/>
      <c r="H55" s="11"/>
    </row>
    <row r="56">
      <c r="G56" s="11"/>
      <c r="H56" s="11"/>
    </row>
    <row r="57">
      <c r="G57" s="11"/>
      <c r="H57" s="11"/>
    </row>
    <row r="58">
      <c r="G58" s="11"/>
      <c r="H58" s="11"/>
    </row>
    <row r="59">
      <c r="G59" s="11"/>
      <c r="H59" s="11"/>
    </row>
    <row r="60">
      <c r="G60" s="11"/>
      <c r="H60" s="11"/>
    </row>
    <row r="61">
      <c r="G61" s="11"/>
      <c r="H61" s="11"/>
    </row>
    <row r="62">
      <c r="G62" s="11"/>
      <c r="H62" s="11"/>
    </row>
    <row r="63">
      <c r="G63" s="11"/>
      <c r="H63" s="11"/>
    </row>
    <row r="64">
      <c r="G64" s="11"/>
      <c r="H64" s="11"/>
    </row>
    <row r="65">
      <c r="G65" s="11"/>
      <c r="H65" s="11"/>
    </row>
    <row r="66">
      <c r="G66" s="11"/>
      <c r="H66" s="11"/>
    </row>
    <row r="67">
      <c r="G67" s="11"/>
      <c r="H67" s="11"/>
    </row>
    <row r="68">
      <c r="G68" s="11"/>
      <c r="H68" s="11"/>
    </row>
    <row r="69">
      <c r="G69" s="11"/>
      <c r="H69" s="11"/>
    </row>
    <row r="70">
      <c r="G70" s="11"/>
      <c r="H70" s="11"/>
    </row>
    <row r="71">
      <c r="G71" s="11"/>
      <c r="H71" s="11"/>
    </row>
    <row r="72">
      <c r="G72" s="11"/>
      <c r="H72" s="11"/>
    </row>
    <row r="73">
      <c r="G73" s="11"/>
      <c r="H73" s="11"/>
    </row>
    <row r="74">
      <c r="G74" s="11"/>
      <c r="H74" s="11"/>
    </row>
    <row r="75">
      <c r="G75" s="11"/>
      <c r="H75" s="11"/>
    </row>
    <row r="76">
      <c r="G76" s="11"/>
      <c r="H76" s="11"/>
    </row>
    <row r="77">
      <c r="G77" s="11"/>
      <c r="H77" s="11"/>
    </row>
    <row r="78">
      <c r="G78" s="11"/>
      <c r="H78" s="11"/>
    </row>
    <row r="79">
      <c r="G79" s="11"/>
      <c r="H79" s="11"/>
    </row>
    <row r="80">
      <c r="G80" s="11"/>
      <c r="H80" s="11"/>
    </row>
    <row r="81">
      <c r="G81" s="11"/>
      <c r="H81" s="11"/>
    </row>
    <row r="82">
      <c r="G82" s="11"/>
      <c r="H82" s="11"/>
    </row>
    <row r="83">
      <c r="G83" s="11"/>
      <c r="H83" s="11"/>
    </row>
    <row r="84">
      <c r="G84" s="11"/>
      <c r="H84" s="11"/>
    </row>
    <row r="85">
      <c r="G85" s="11"/>
      <c r="H85" s="11"/>
    </row>
    <row r="86">
      <c r="G86" s="11"/>
      <c r="H86" s="11"/>
    </row>
    <row r="87">
      <c r="G87" s="11"/>
      <c r="H87" s="11"/>
    </row>
    <row r="88">
      <c r="G88" s="11"/>
      <c r="H88" s="11"/>
    </row>
    <row r="89">
      <c r="G89" s="11"/>
      <c r="H89" s="11"/>
    </row>
    <row r="90">
      <c r="G90" s="11"/>
      <c r="H90" s="11"/>
    </row>
    <row r="91">
      <c r="G91" s="11"/>
      <c r="H91" s="11"/>
    </row>
    <row r="92">
      <c r="G92" s="11"/>
      <c r="H92" s="11"/>
    </row>
    <row r="93">
      <c r="G93" s="11"/>
      <c r="H93" s="11"/>
    </row>
    <row r="94">
      <c r="G94" s="11"/>
      <c r="H94" s="11"/>
    </row>
    <row r="95">
      <c r="G95" s="11"/>
      <c r="H95" s="11"/>
    </row>
    <row r="96">
      <c r="G96" s="11"/>
      <c r="H96" s="11"/>
    </row>
    <row r="97">
      <c r="G97" s="11"/>
      <c r="H97" s="11"/>
    </row>
    <row r="98">
      <c r="G98" s="11"/>
      <c r="H98" s="11"/>
    </row>
    <row r="99">
      <c r="G99" s="11"/>
      <c r="H99" s="11"/>
    </row>
    <row r="100">
      <c r="G100" s="11"/>
      <c r="H100" s="11"/>
    </row>
    <row r="101">
      <c r="G101" s="11"/>
      <c r="H101" s="11"/>
    </row>
    <row r="102">
      <c r="G102" s="11"/>
      <c r="H102" s="11"/>
    </row>
    <row r="103">
      <c r="G103" s="11"/>
      <c r="H103" s="11"/>
    </row>
    <row r="104">
      <c r="G104" s="11"/>
      <c r="H104" s="11"/>
    </row>
    <row r="105">
      <c r="G105" s="11"/>
      <c r="H105" s="11"/>
    </row>
    <row r="106">
      <c r="G106" s="11"/>
      <c r="H106" s="11"/>
    </row>
    <row r="107">
      <c r="G107" s="11"/>
      <c r="H107" s="11"/>
    </row>
    <row r="108">
      <c r="G108" s="11"/>
      <c r="H108" s="11"/>
    </row>
    <row r="109">
      <c r="G109" s="11"/>
      <c r="H109" s="11"/>
    </row>
    <row r="110">
      <c r="G110" s="11"/>
      <c r="H110" s="11"/>
    </row>
    <row r="111">
      <c r="G111" s="11"/>
      <c r="H111" s="11"/>
    </row>
    <row r="112">
      <c r="G112" s="11"/>
      <c r="H112" s="11"/>
    </row>
    <row r="113">
      <c r="G113" s="11"/>
      <c r="H113" s="11"/>
    </row>
    <row r="114">
      <c r="G114" s="11"/>
      <c r="H114" s="11"/>
    </row>
    <row r="115">
      <c r="G115" s="11"/>
      <c r="H115" s="11"/>
    </row>
    <row r="116">
      <c r="G116" s="11"/>
      <c r="H116" s="11"/>
    </row>
    <row r="117">
      <c r="G117" s="11"/>
      <c r="H117" s="11"/>
    </row>
    <row r="118">
      <c r="G118" s="11"/>
      <c r="H118" s="11"/>
    </row>
    <row r="119">
      <c r="G119" s="11"/>
      <c r="H119" s="11"/>
    </row>
    <row r="120">
      <c r="G120" s="11"/>
      <c r="H120" s="11"/>
    </row>
    <row r="121">
      <c r="G121" s="11"/>
      <c r="H121" s="11"/>
    </row>
    <row r="122">
      <c r="G122" s="11"/>
      <c r="H122" s="11"/>
    </row>
    <row r="123">
      <c r="G123" s="11"/>
      <c r="H123" s="11"/>
    </row>
    <row r="124">
      <c r="G124" s="11"/>
      <c r="H124" s="11"/>
    </row>
    <row r="125">
      <c r="G125" s="11"/>
      <c r="H125" s="11"/>
    </row>
    <row r="126">
      <c r="G126" s="11"/>
      <c r="H126" s="11"/>
    </row>
    <row r="127">
      <c r="G127" s="11"/>
      <c r="H127" s="11"/>
    </row>
    <row r="128">
      <c r="G128" s="11"/>
      <c r="H128" s="11"/>
    </row>
    <row r="129">
      <c r="G129" s="11"/>
      <c r="H129" s="11"/>
    </row>
    <row r="130">
      <c r="G130" s="11"/>
      <c r="H130" s="11"/>
    </row>
    <row r="131">
      <c r="G131" s="11"/>
      <c r="H131" s="11"/>
    </row>
    <row r="132">
      <c r="G132" s="11"/>
      <c r="H132" s="11"/>
    </row>
    <row r="133">
      <c r="G133" s="11"/>
      <c r="H133" s="11"/>
    </row>
    <row r="134">
      <c r="G134" s="11"/>
      <c r="H134" s="11"/>
    </row>
    <row r="135">
      <c r="G135" s="11"/>
      <c r="H135" s="11"/>
    </row>
    <row r="136">
      <c r="G136" s="11"/>
      <c r="H136" s="11"/>
    </row>
    <row r="137">
      <c r="G137" s="11"/>
      <c r="H137" s="11"/>
    </row>
    <row r="138">
      <c r="G138" s="11"/>
      <c r="H138" s="11"/>
    </row>
    <row r="139">
      <c r="G139" s="11"/>
      <c r="H139" s="11"/>
    </row>
    <row r="140">
      <c r="G140" s="11"/>
      <c r="H140" s="11"/>
    </row>
    <row r="141">
      <c r="G141" s="11"/>
      <c r="H141" s="11"/>
    </row>
    <row r="142">
      <c r="G142" s="11"/>
      <c r="H142" s="11"/>
    </row>
    <row r="143">
      <c r="G143" s="11"/>
      <c r="H143" s="11"/>
    </row>
    <row r="144">
      <c r="G144" s="11"/>
      <c r="H144" s="11"/>
    </row>
    <row r="145">
      <c r="G145" s="11"/>
      <c r="H145" s="11"/>
    </row>
    <row r="146">
      <c r="G146" s="11"/>
      <c r="H146" s="11"/>
    </row>
    <row r="147">
      <c r="G147" s="11"/>
      <c r="H147" s="11"/>
    </row>
    <row r="148">
      <c r="G148" s="11"/>
      <c r="H148" s="11"/>
    </row>
    <row r="149">
      <c r="G149" s="11"/>
      <c r="H149" s="11"/>
    </row>
    <row r="150">
      <c r="G150" s="11"/>
      <c r="H150" s="11"/>
    </row>
    <row r="151">
      <c r="G151" s="11"/>
      <c r="H151" s="11"/>
    </row>
    <row r="152">
      <c r="G152" s="11"/>
      <c r="H152" s="11"/>
    </row>
    <row r="153">
      <c r="G153" s="11"/>
      <c r="H153" s="11"/>
    </row>
    <row r="154">
      <c r="G154" s="11"/>
      <c r="H154" s="11"/>
    </row>
    <row r="155">
      <c r="G155" s="11"/>
      <c r="H155" s="11"/>
    </row>
    <row r="156">
      <c r="G156" s="11"/>
      <c r="H156" s="11"/>
    </row>
    <row r="157">
      <c r="G157" s="11"/>
      <c r="H157" s="11"/>
    </row>
    <row r="158">
      <c r="G158" s="11"/>
      <c r="H158" s="11"/>
    </row>
    <row r="159">
      <c r="G159" s="11"/>
      <c r="H159" s="11"/>
    </row>
    <row r="160">
      <c r="G160" s="11"/>
      <c r="H160" s="11"/>
    </row>
    <row r="161">
      <c r="G161" s="11"/>
      <c r="H161" s="11"/>
    </row>
    <row r="162">
      <c r="G162" s="11"/>
      <c r="H162" s="11"/>
    </row>
    <row r="163">
      <c r="G163" s="11"/>
      <c r="H163" s="11"/>
    </row>
    <row r="164">
      <c r="G164" s="11"/>
      <c r="H164" s="11"/>
    </row>
    <row r="165">
      <c r="G165" s="11"/>
      <c r="H165" s="11"/>
    </row>
    <row r="166">
      <c r="G166" s="11"/>
      <c r="H166" s="11"/>
    </row>
    <row r="167">
      <c r="G167" s="11"/>
      <c r="H167" s="11"/>
    </row>
    <row r="168">
      <c r="G168" s="11"/>
      <c r="H168" s="11"/>
    </row>
    <row r="169">
      <c r="G169" s="11"/>
      <c r="H169" s="11"/>
    </row>
    <row r="170">
      <c r="G170" s="11"/>
      <c r="H170" s="11"/>
    </row>
    <row r="171">
      <c r="G171" s="11"/>
      <c r="H171" s="11"/>
    </row>
    <row r="172">
      <c r="G172" s="11"/>
      <c r="H172" s="11"/>
    </row>
    <row r="173">
      <c r="G173" s="11"/>
      <c r="H173" s="11"/>
    </row>
    <row r="174">
      <c r="G174" s="11"/>
      <c r="H174" s="11"/>
    </row>
    <row r="175">
      <c r="G175" s="11"/>
      <c r="H175" s="11"/>
    </row>
    <row r="176">
      <c r="G176" s="11"/>
      <c r="H176" s="11"/>
    </row>
    <row r="177">
      <c r="G177" s="11"/>
      <c r="H177" s="11"/>
    </row>
    <row r="178">
      <c r="G178" s="11"/>
      <c r="H178" s="11"/>
    </row>
    <row r="179">
      <c r="G179" s="11"/>
      <c r="H179" s="11"/>
    </row>
    <row r="180">
      <c r="G180" s="11"/>
      <c r="H180" s="11"/>
    </row>
    <row r="181">
      <c r="G181" s="11"/>
      <c r="H181" s="11"/>
    </row>
    <row r="182">
      <c r="G182" s="11"/>
      <c r="H182" s="11"/>
    </row>
    <row r="183">
      <c r="G183" s="11"/>
      <c r="H183" s="11"/>
    </row>
    <row r="184">
      <c r="G184" s="11"/>
      <c r="H184" s="11"/>
    </row>
    <row r="185">
      <c r="G185" s="11"/>
      <c r="H185" s="11"/>
    </row>
    <row r="186">
      <c r="G186" s="11"/>
      <c r="H186" s="11"/>
    </row>
    <row r="187">
      <c r="G187" s="11"/>
      <c r="H187" s="11"/>
    </row>
    <row r="188">
      <c r="G188" s="11"/>
      <c r="H188" s="11"/>
    </row>
    <row r="189">
      <c r="G189" s="11"/>
      <c r="H189" s="11"/>
    </row>
    <row r="190">
      <c r="G190" s="11"/>
      <c r="H190" s="11"/>
    </row>
    <row r="191">
      <c r="G191" s="11"/>
      <c r="H191" s="11"/>
    </row>
    <row r="192">
      <c r="G192" s="11"/>
      <c r="H192" s="11"/>
    </row>
    <row r="193">
      <c r="G193" s="11"/>
      <c r="H193" s="11"/>
    </row>
    <row r="194">
      <c r="G194" s="11"/>
      <c r="H194" s="11"/>
    </row>
    <row r="195">
      <c r="G195" s="11"/>
      <c r="H195" s="11"/>
    </row>
    <row r="196">
      <c r="G196" s="11"/>
      <c r="H196" s="11"/>
    </row>
    <row r="197">
      <c r="G197" s="11"/>
      <c r="H197" s="11"/>
    </row>
    <row r="198">
      <c r="G198" s="11"/>
      <c r="H198" s="11"/>
    </row>
    <row r="199">
      <c r="G199" s="11"/>
      <c r="H199" s="11"/>
    </row>
    <row r="200">
      <c r="G200" s="11"/>
      <c r="H200" s="11"/>
    </row>
    <row r="201">
      <c r="G201" s="11"/>
      <c r="H201" s="11"/>
    </row>
    <row r="202">
      <c r="G202" s="11"/>
      <c r="H202" s="11"/>
    </row>
    <row r="203">
      <c r="G203" s="11"/>
      <c r="H203" s="11"/>
    </row>
    <row r="204">
      <c r="G204" s="11"/>
      <c r="H204" s="11"/>
    </row>
    <row r="205">
      <c r="G205" s="11"/>
      <c r="H205" s="11"/>
    </row>
    <row r="206">
      <c r="G206" s="11"/>
      <c r="H206" s="11"/>
    </row>
    <row r="207">
      <c r="G207" s="11"/>
      <c r="H207" s="11"/>
    </row>
    <row r="208">
      <c r="G208" s="11"/>
      <c r="H208" s="11"/>
    </row>
    <row r="209">
      <c r="G209" s="11"/>
      <c r="H209" s="11"/>
    </row>
    <row r="210">
      <c r="G210" s="11"/>
      <c r="H210" s="11"/>
    </row>
    <row r="211">
      <c r="G211" s="11"/>
      <c r="H211" s="11"/>
    </row>
    <row r="212">
      <c r="G212" s="11"/>
      <c r="H212" s="11"/>
    </row>
    <row r="213">
      <c r="G213" s="11"/>
      <c r="H213" s="11"/>
    </row>
    <row r="214">
      <c r="G214" s="11"/>
      <c r="H214" s="11"/>
    </row>
    <row r="215">
      <c r="G215" s="11"/>
      <c r="H215" s="11"/>
    </row>
    <row r="216">
      <c r="G216" s="11"/>
      <c r="H216" s="11"/>
    </row>
    <row r="217">
      <c r="G217" s="11"/>
      <c r="H217" s="11"/>
    </row>
    <row r="218">
      <c r="G218" s="11"/>
      <c r="H218" s="11"/>
    </row>
    <row r="219">
      <c r="G219" s="11"/>
      <c r="H219" s="11"/>
    </row>
    <row r="220">
      <c r="G220" s="11"/>
      <c r="H220" s="11"/>
    </row>
    <row r="221">
      <c r="G221" s="11"/>
      <c r="H221" s="11"/>
    </row>
    <row r="222">
      <c r="G222" s="11"/>
      <c r="H222" s="11"/>
    </row>
    <row r="223">
      <c r="G223" s="11"/>
      <c r="H223" s="11"/>
    </row>
    <row r="224">
      <c r="G224" s="11"/>
      <c r="H224" s="11"/>
    </row>
    <row r="225">
      <c r="G225" s="11"/>
      <c r="H225" s="11"/>
    </row>
    <row r="226">
      <c r="G226" s="11"/>
      <c r="H226" s="11"/>
    </row>
    <row r="227">
      <c r="G227" s="11"/>
      <c r="H227" s="11"/>
    </row>
    <row r="228">
      <c r="G228" s="11"/>
      <c r="H228" s="11"/>
    </row>
    <row r="229">
      <c r="G229" s="11"/>
      <c r="H229" s="11"/>
    </row>
    <row r="230">
      <c r="G230" s="11"/>
      <c r="H230" s="11"/>
    </row>
    <row r="231">
      <c r="G231" s="11"/>
      <c r="H231" s="11"/>
    </row>
    <row r="232">
      <c r="G232" s="11"/>
      <c r="H232" s="11"/>
    </row>
    <row r="233">
      <c r="G233" s="11"/>
      <c r="H233" s="11"/>
    </row>
    <row r="234">
      <c r="G234" s="11"/>
      <c r="H234" s="11"/>
    </row>
    <row r="235">
      <c r="G235" s="11"/>
      <c r="H235" s="11"/>
    </row>
    <row r="236">
      <c r="G236" s="11"/>
      <c r="H236" s="11"/>
    </row>
    <row r="237">
      <c r="G237" s="11"/>
      <c r="H237" s="11"/>
    </row>
    <row r="238">
      <c r="G238" s="11"/>
      <c r="H238" s="11"/>
    </row>
    <row r="239">
      <c r="G239" s="11"/>
      <c r="H239" s="11"/>
    </row>
    <row r="240">
      <c r="G240" s="11"/>
      <c r="H240" s="11"/>
    </row>
    <row r="241">
      <c r="G241" s="11"/>
      <c r="H241" s="11"/>
    </row>
    <row r="242">
      <c r="G242" s="11"/>
      <c r="H242" s="11"/>
    </row>
    <row r="243">
      <c r="G243" s="11"/>
      <c r="H243" s="11"/>
    </row>
    <row r="244">
      <c r="G244" s="11"/>
      <c r="H244" s="11"/>
    </row>
    <row r="245">
      <c r="G245" s="11"/>
      <c r="H245" s="11"/>
    </row>
    <row r="246">
      <c r="G246" s="11"/>
      <c r="H246" s="11"/>
    </row>
    <row r="247">
      <c r="G247" s="11"/>
      <c r="H247" s="11"/>
    </row>
    <row r="248">
      <c r="G248" s="11"/>
      <c r="H248" s="11"/>
    </row>
    <row r="249">
      <c r="G249" s="11"/>
      <c r="H249" s="11"/>
    </row>
    <row r="250">
      <c r="G250" s="11"/>
      <c r="H250" s="11"/>
    </row>
    <row r="251">
      <c r="G251" s="11"/>
      <c r="H251" s="11"/>
    </row>
    <row r="252">
      <c r="G252" s="11"/>
      <c r="H252" s="11"/>
    </row>
    <row r="253">
      <c r="G253" s="11"/>
      <c r="H253" s="11"/>
    </row>
    <row r="254">
      <c r="G254" s="11"/>
      <c r="H254" s="11"/>
    </row>
    <row r="255">
      <c r="G255" s="11"/>
      <c r="H255" s="11"/>
    </row>
    <row r="256">
      <c r="G256" s="11"/>
      <c r="H256" s="11"/>
    </row>
    <row r="257">
      <c r="G257" s="11"/>
      <c r="H257" s="11"/>
    </row>
    <row r="258">
      <c r="G258" s="11"/>
      <c r="H258" s="11"/>
    </row>
    <row r="259">
      <c r="G259" s="11"/>
      <c r="H259" s="11"/>
    </row>
    <row r="260">
      <c r="G260" s="11"/>
      <c r="H260" s="11"/>
    </row>
    <row r="261">
      <c r="G261" s="11"/>
      <c r="H261" s="11"/>
    </row>
    <row r="262">
      <c r="G262" s="11"/>
      <c r="H262" s="11"/>
    </row>
    <row r="263">
      <c r="G263" s="11"/>
      <c r="H263" s="11"/>
    </row>
    <row r="264">
      <c r="G264" s="11"/>
      <c r="H264" s="11"/>
    </row>
    <row r="265">
      <c r="G265" s="11"/>
      <c r="H265" s="11"/>
    </row>
    <row r="266">
      <c r="G266" s="11"/>
      <c r="H266" s="11"/>
    </row>
    <row r="267">
      <c r="G267" s="11"/>
      <c r="H267" s="11"/>
    </row>
    <row r="268">
      <c r="G268" s="11"/>
      <c r="H268" s="11"/>
    </row>
    <row r="269">
      <c r="G269" s="11"/>
      <c r="H269" s="11"/>
    </row>
    <row r="270">
      <c r="G270" s="11"/>
      <c r="H270" s="11"/>
    </row>
    <row r="271">
      <c r="G271" s="11"/>
      <c r="H271" s="11"/>
    </row>
    <row r="272">
      <c r="G272" s="11"/>
      <c r="H272" s="11"/>
    </row>
    <row r="273">
      <c r="G273" s="11"/>
      <c r="H273" s="11"/>
    </row>
    <row r="274">
      <c r="G274" s="11"/>
      <c r="H274" s="11"/>
    </row>
    <row r="275">
      <c r="G275" s="11"/>
      <c r="H275" s="11"/>
    </row>
    <row r="276">
      <c r="G276" s="11"/>
      <c r="H276" s="11"/>
    </row>
    <row r="277">
      <c r="G277" s="11"/>
      <c r="H277" s="11"/>
    </row>
    <row r="278">
      <c r="G278" s="11"/>
      <c r="H278" s="11"/>
    </row>
    <row r="279">
      <c r="G279" s="11"/>
      <c r="H279" s="11"/>
    </row>
    <row r="280">
      <c r="G280" s="11"/>
      <c r="H280" s="11"/>
    </row>
    <row r="281">
      <c r="G281" s="11"/>
      <c r="H281" s="11"/>
    </row>
    <row r="282">
      <c r="G282" s="11"/>
      <c r="H282" s="11"/>
    </row>
    <row r="283">
      <c r="G283" s="11"/>
      <c r="H283" s="11"/>
    </row>
    <row r="284">
      <c r="G284" s="11"/>
      <c r="H284" s="11"/>
    </row>
    <row r="285">
      <c r="G285" s="11"/>
      <c r="H285" s="11"/>
    </row>
    <row r="286">
      <c r="G286" s="11"/>
      <c r="H286" s="11"/>
    </row>
    <row r="287">
      <c r="G287" s="11"/>
      <c r="H287" s="11"/>
    </row>
    <row r="288">
      <c r="G288" s="11"/>
      <c r="H288" s="11"/>
    </row>
    <row r="289">
      <c r="G289" s="11"/>
      <c r="H289" s="11"/>
    </row>
    <row r="290">
      <c r="G290" s="11"/>
      <c r="H290" s="11"/>
    </row>
    <row r="291">
      <c r="G291" s="11"/>
      <c r="H291" s="11"/>
    </row>
    <row r="292">
      <c r="G292" s="11"/>
      <c r="H292" s="11"/>
    </row>
    <row r="293">
      <c r="G293" s="11"/>
      <c r="H293" s="11"/>
    </row>
    <row r="294">
      <c r="G294" s="11"/>
      <c r="H294" s="11"/>
    </row>
    <row r="295">
      <c r="G295" s="11"/>
      <c r="H295" s="11"/>
    </row>
    <row r="296">
      <c r="G296" s="11"/>
      <c r="H296" s="11"/>
    </row>
    <row r="297">
      <c r="G297" s="11"/>
      <c r="H297" s="11"/>
    </row>
    <row r="298">
      <c r="G298" s="11"/>
      <c r="H298" s="11"/>
    </row>
    <row r="299">
      <c r="G299" s="11"/>
      <c r="H299" s="11"/>
    </row>
    <row r="300">
      <c r="G300" s="11"/>
      <c r="H300" s="11"/>
    </row>
    <row r="301">
      <c r="G301" s="11"/>
      <c r="H301" s="11"/>
    </row>
    <row r="302">
      <c r="G302" s="11"/>
      <c r="H302" s="11"/>
    </row>
    <row r="303">
      <c r="G303" s="11"/>
      <c r="H303" s="11"/>
    </row>
    <row r="304">
      <c r="G304" s="11"/>
      <c r="H304" s="11"/>
    </row>
    <row r="305">
      <c r="G305" s="11"/>
      <c r="H305" s="11"/>
    </row>
    <row r="306">
      <c r="G306" s="11"/>
      <c r="H306" s="11"/>
    </row>
    <row r="307">
      <c r="G307" s="11"/>
      <c r="H307" s="11"/>
    </row>
    <row r="308">
      <c r="G308" s="11"/>
      <c r="H308" s="11"/>
    </row>
    <row r="309">
      <c r="G309" s="11"/>
      <c r="H309" s="11"/>
    </row>
    <row r="310">
      <c r="G310" s="11"/>
      <c r="H310" s="11"/>
    </row>
    <row r="311">
      <c r="G311" s="11"/>
      <c r="H311" s="11"/>
    </row>
    <row r="312">
      <c r="G312" s="11"/>
      <c r="H312" s="11"/>
    </row>
    <row r="313">
      <c r="G313" s="11"/>
      <c r="H313" s="11"/>
    </row>
    <row r="314">
      <c r="G314" s="11"/>
      <c r="H314" s="11"/>
    </row>
    <row r="315">
      <c r="G315" s="11"/>
      <c r="H315" s="11"/>
    </row>
    <row r="316">
      <c r="G316" s="11"/>
      <c r="H316" s="11"/>
    </row>
    <row r="317">
      <c r="G317" s="11"/>
      <c r="H317" s="11"/>
    </row>
    <row r="318">
      <c r="G318" s="11"/>
      <c r="H318" s="11"/>
    </row>
    <row r="319">
      <c r="G319" s="11"/>
      <c r="H319" s="11"/>
    </row>
    <row r="320">
      <c r="G320" s="11"/>
      <c r="H320" s="11"/>
    </row>
    <row r="321">
      <c r="G321" s="11"/>
      <c r="H321" s="11"/>
    </row>
    <row r="322">
      <c r="G322" s="11"/>
      <c r="H322" s="11"/>
    </row>
    <row r="323">
      <c r="G323" s="11"/>
      <c r="H323" s="11"/>
    </row>
    <row r="324">
      <c r="G324" s="11"/>
      <c r="H324" s="11"/>
    </row>
    <row r="325">
      <c r="G325" s="11"/>
      <c r="H325" s="11"/>
    </row>
    <row r="326">
      <c r="G326" s="11"/>
      <c r="H326" s="11"/>
    </row>
    <row r="327">
      <c r="G327" s="11"/>
      <c r="H327" s="11"/>
    </row>
    <row r="328">
      <c r="G328" s="11"/>
      <c r="H328" s="11"/>
    </row>
    <row r="329">
      <c r="G329" s="11"/>
      <c r="H329" s="11"/>
    </row>
    <row r="330">
      <c r="G330" s="11"/>
      <c r="H330" s="11"/>
    </row>
    <row r="331">
      <c r="G331" s="11"/>
      <c r="H331" s="11"/>
    </row>
    <row r="332">
      <c r="G332" s="11"/>
      <c r="H332" s="11"/>
    </row>
    <row r="333">
      <c r="G333" s="11"/>
      <c r="H333" s="11"/>
    </row>
    <row r="334">
      <c r="G334" s="11"/>
      <c r="H334" s="11"/>
    </row>
    <row r="335">
      <c r="G335" s="11"/>
      <c r="H335" s="11"/>
    </row>
    <row r="336">
      <c r="G336" s="11"/>
      <c r="H336" s="11"/>
    </row>
    <row r="337">
      <c r="G337" s="11"/>
      <c r="H337" s="11"/>
    </row>
    <row r="338">
      <c r="G338" s="11"/>
      <c r="H338" s="11"/>
    </row>
    <row r="339">
      <c r="G339" s="11"/>
      <c r="H339" s="11"/>
    </row>
    <row r="340">
      <c r="G340" s="11"/>
      <c r="H340" s="11"/>
    </row>
    <row r="341">
      <c r="G341" s="11"/>
      <c r="H341" s="11"/>
    </row>
    <row r="342">
      <c r="G342" s="11"/>
      <c r="H342" s="11"/>
    </row>
    <row r="343">
      <c r="G343" s="11"/>
      <c r="H343" s="11"/>
    </row>
    <row r="344">
      <c r="G344" s="11"/>
      <c r="H344" s="11"/>
    </row>
    <row r="345">
      <c r="G345" s="11"/>
      <c r="H345" s="11"/>
    </row>
    <row r="346">
      <c r="G346" s="11"/>
      <c r="H346" s="11"/>
    </row>
    <row r="347">
      <c r="G347" s="11"/>
      <c r="H347" s="11"/>
    </row>
    <row r="348">
      <c r="G348" s="11"/>
      <c r="H348" s="11"/>
    </row>
    <row r="349">
      <c r="G349" s="11"/>
      <c r="H349" s="11"/>
    </row>
    <row r="350">
      <c r="G350" s="11"/>
      <c r="H350" s="11"/>
    </row>
    <row r="351">
      <c r="G351" s="11"/>
      <c r="H351" s="11"/>
    </row>
    <row r="352">
      <c r="G352" s="11"/>
      <c r="H352" s="11"/>
    </row>
    <row r="353">
      <c r="G353" s="11"/>
      <c r="H353" s="11"/>
    </row>
    <row r="354">
      <c r="G354" s="11"/>
      <c r="H354" s="11"/>
    </row>
    <row r="355">
      <c r="G355" s="11"/>
      <c r="H355" s="11"/>
    </row>
    <row r="356">
      <c r="G356" s="11"/>
      <c r="H356" s="11"/>
    </row>
    <row r="357">
      <c r="G357" s="11"/>
      <c r="H357" s="11"/>
    </row>
    <row r="358">
      <c r="G358" s="11"/>
      <c r="H358" s="11"/>
    </row>
    <row r="359">
      <c r="G359" s="11"/>
      <c r="H359" s="11"/>
    </row>
    <row r="360">
      <c r="G360" s="11"/>
      <c r="H360" s="11"/>
    </row>
    <row r="361">
      <c r="G361" s="11"/>
      <c r="H361" s="11"/>
    </row>
    <row r="362">
      <c r="G362" s="11"/>
      <c r="H362" s="11"/>
    </row>
    <row r="363">
      <c r="G363" s="11"/>
      <c r="H363" s="11"/>
    </row>
    <row r="364">
      <c r="G364" s="11"/>
      <c r="H364" s="11"/>
    </row>
    <row r="365">
      <c r="G365" s="11"/>
      <c r="H365" s="11"/>
    </row>
    <row r="366">
      <c r="G366" s="11"/>
      <c r="H366" s="11"/>
    </row>
    <row r="367">
      <c r="G367" s="11"/>
      <c r="H367" s="11"/>
    </row>
    <row r="368">
      <c r="G368" s="11"/>
      <c r="H368" s="11"/>
    </row>
    <row r="369">
      <c r="G369" s="11"/>
      <c r="H369" s="11"/>
    </row>
    <row r="370">
      <c r="G370" s="11"/>
      <c r="H370" s="11"/>
    </row>
    <row r="371">
      <c r="G371" s="11"/>
      <c r="H371" s="11"/>
    </row>
    <row r="372">
      <c r="G372" s="11"/>
      <c r="H372" s="11"/>
    </row>
    <row r="373">
      <c r="G373" s="11"/>
      <c r="H373" s="11"/>
    </row>
    <row r="374">
      <c r="G374" s="11"/>
      <c r="H374" s="11"/>
    </row>
    <row r="375">
      <c r="G375" s="11"/>
      <c r="H375" s="11"/>
    </row>
    <row r="376">
      <c r="G376" s="11"/>
      <c r="H376" s="11"/>
    </row>
    <row r="377">
      <c r="G377" s="11"/>
      <c r="H377" s="11"/>
    </row>
    <row r="378">
      <c r="G378" s="11"/>
      <c r="H378" s="11"/>
    </row>
    <row r="379">
      <c r="G379" s="11"/>
      <c r="H379" s="11"/>
    </row>
    <row r="380">
      <c r="G380" s="11"/>
      <c r="H380" s="11"/>
    </row>
    <row r="381">
      <c r="G381" s="11"/>
      <c r="H381" s="11"/>
    </row>
    <row r="382">
      <c r="G382" s="11"/>
      <c r="H382" s="11"/>
    </row>
    <row r="383">
      <c r="G383" s="11"/>
      <c r="H383" s="11"/>
    </row>
    <row r="384">
      <c r="G384" s="11"/>
      <c r="H384" s="11"/>
    </row>
    <row r="385">
      <c r="G385" s="11"/>
      <c r="H385" s="11"/>
    </row>
    <row r="386">
      <c r="G386" s="11"/>
      <c r="H386" s="11"/>
    </row>
    <row r="387">
      <c r="G387" s="11"/>
      <c r="H387" s="11"/>
    </row>
    <row r="388">
      <c r="G388" s="11"/>
      <c r="H388" s="11"/>
    </row>
    <row r="389">
      <c r="G389" s="11"/>
      <c r="H389" s="11"/>
    </row>
    <row r="390">
      <c r="G390" s="11"/>
      <c r="H390" s="11"/>
    </row>
    <row r="391">
      <c r="G391" s="11"/>
      <c r="H391" s="11"/>
    </row>
    <row r="392">
      <c r="G392" s="11"/>
      <c r="H392" s="11"/>
    </row>
    <row r="393">
      <c r="G393" s="11"/>
      <c r="H393" s="11"/>
    </row>
    <row r="394">
      <c r="G394" s="11"/>
      <c r="H394" s="11"/>
    </row>
    <row r="395">
      <c r="G395" s="11"/>
      <c r="H395" s="11"/>
    </row>
    <row r="396">
      <c r="G396" s="11"/>
      <c r="H396" s="11"/>
    </row>
    <row r="397">
      <c r="G397" s="11"/>
      <c r="H397" s="11"/>
    </row>
    <row r="398">
      <c r="G398" s="11"/>
      <c r="H398" s="11"/>
    </row>
    <row r="399">
      <c r="G399" s="11"/>
      <c r="H399" s="11"/>
    </row>
    <row r="400">
      <c r="G400" s="11"/>
      <c r="H400" s="11"/>
    </row>
    <row r="401">
      <c r="G401" s="11"/>
      <c r="H401" s="11"/>
    </row>
    <row r="402">
      <c r="G402" s="11"/>
      <c r="H402" s="11"/>
    </row>
    <row r="403">
      <c r="G403" s="11"/>
      <c r="H403" s="11"/>
    </row>
    <row r="404">
      <c r="G404" s="11"/>
      <c r="H404" s="11"/>
    </row>
    <row r="405">
      <c r="G405" s="11"/>
      <c r="H405" s="11"/>
    </row>
    <row r="406">
      <c r="G406" s="11"/>
      <c r="H406" s="11"/>
    </row>
    <row r="407">
      <c r="G407" s="11"/>
      <c r="H407" s="11"/>
    </row>
    <row r="408">
      <c r="G408" s="11"/>
      <c r="H408" s="11"/>
    </row>
    <row r="409">
      <c r="G409" s="11"/>
      <c r="H409" s="11"/>
    </row>
    <row r="410">
      <c r="G410" s="11"/>
      <c r="H410" s="11"/>
    </row>
    <row r="411">
      <c r="G411" s="11"/>
      <c r="H411" s="11"/>
    </row>
    <row r="412">
      <c r="G412" s="11"/>
      <c r="H412" s="11"/>
    </row>
    <row r="413">
      <c r="G413" s="11"/>
      <c r="H413" s="11"/>
    </row>
    <row r="414">
      <c r="G414" s="11"/>
      <c r="H414" s="11"/>
    </row>
    <row r="415">
      <c r="G415" s="11"/>
      <c r="H415" s="11"/>
    </row>
    <row r="416">
      <c r="G416" s="11"/>
      <c r="H416" s="11"/>
    </row>
    <row r="417">
      <c r="G417" s="11"/>
      <c r="H417" s="11"/>
    </row>
    <row r="418">
      <c r="G418" s="11"/>
      <c r="H418" s="11"/>
    </row>
    <row r="419">
      <c r="G419" s="11"/>
      <c r="H419" s="11"/>
    </row>
    <row r="420">
      <c r="G420" s="11"/>
      <c r="H420" s="11"/>
    </row>
    <row r="421">
      <c r="G421" s="11"/>
      <c r="H421" s="11"/>
    </row>
    <row r="422">
      <c r="G422" s="11"/>
      <c r="H422" s="11"/>
    </row>
    <row r="423">
      <c r="G423" s="11"/>
      <c r="H423" s="11"/>
    </row>
    <row r="424">
      <c r="G424" s="11"/>
      <c r="H424" s="11"/>
    </row>
    <row r="425">
      <c r="G425" s="11"/>
      <c r="H425" s="11"/>
    </row>
    <row r="426">
      <c r="G426" s="11"/>
      <c r="H426" s="11"/>
    </row>
    <row r="427">
      <c r="G427" s="11"/>
      <c r="H427" s="11"/>
    </row>
    <row r="428">
      <c r="G428" s="11"/>
      <c r="H428" s="11"/>
    </row>
    <row r="429">
      <c r="G429" s="11"/>
      <c r="H429" s="11"/>
    </row>
    <row r="430">
      <c r="G430" s="11"/>
      <c r="H430" s="11"/>
    </row>
    <row r="431">
      <c r="G431" s="11"/>
      <c r="H431" s="11"/>
    </row>
    <row r="432">
      <c r="G432" s="11"/>
      <c r="H432" s="11"/>
    </row>
    <row r="433">
      <c r="G433" s="11"/>
      <c r="H433" s="11"/>
    </row>
    <row r="434">
      <c r="G434" s="11"/>
      <c r="H434" s="11"/>
    </row>
    <row r="435">
      <c r="G435" s="11"/>
      <c r="H435" s="11"/>
    </row>
    <row r="436">
      <c r="G436" s="11"/>
      <c r="H436" s="11"/>
    </row>
    <row r="437">
      <c r="G437" s="11"/>
      <c r="H437" s="11"/>
    </row>
    <row r="438">
      <c r="G438" s="11"/>
      <c r="H438" s="11"/>
    </row>
    <row r="439">
      <c r="G439" s="11"/>
      <c r="H439" s="11"/>
    </row>
    <row r="440">
      <c r="G440" s="11"/>
      <c r="H440" s="11"/>
    </row>
    <row r="441">
      <c r="G441" s="11"/>
      <c r="H441" s="11"/>
    </row>
    <row r="442">
      <c r="G442" s="11"/>
      <c r="H442" s="11"/>
    </row>
    <row r="443">
      <c r="G443" s="11"/>
      <c r="H443" s="11"/>
    </row>
    <row r="444">
      <c r="G444" s="11"/>
      <c r="H444" s="11"/>
    </row>
    <row r="445">
      <c r="G445" s="11"/>
      <c r="H445" s="11"/>
    </row>
    <row r="446">
      <c r="G446" s="11"/>
      <c r="H446" s="11"/>
    </row>
    <row r="447">
      <c r="G447" s="11"/>
      <c r="H447" s="11"/>
    </row>
    <row r="448">
      <c r="G448" s="11"/>
      <c r="H448" s="11"/>
    </row>
    <row r="449">
      <c r="G449" s="11"/>
      <c r="H449" s="11"/>
    </row>
    <row r="450">
      <c r="G450" s="11"/>
      <c r="H450" s="11"/>
    </row>
    <row r="451">
      <c r="G451" s="11"/>
      <c r="H451" s="11"/>
    </row>
    <row r="452">
      <c r="G452" s="11"/>
      <c r="H452" s="11"/>
    </row>
    <row r="453">
      <c r="G453" s="11"/>
      <c r="H453" s="11"/>
    </row>
    <row r="454">
      <c r="G454" s="11"/>
      <c r="H454" s="11"/>
    </row>
    <row r="455">
      <c r="G455" s="11"/>
      <c r="H455" s="11"/>
    </row>
    <row r="456">
      <c r="G456" s="11"/>
      <c r="H456" s="11"/>
    </row>
    <row r="457">
      <c r="G457" s="11"/>
      <c r="H457" s="11"/>
    </row>
    <row r="458">
      <c r="G458" s="11"/>
      <c r="H458" s="11"/>
    </row>
    <row r="459">
      <c r="G459" s="11"/>
      <c r="H459" s="11"/>
    </row>
    <row r="460">
      <c r="G460" s="11"/>
      <c r="H460" s="11"/>
    </row>
    <row r="461">
      <c r="G461" s="11"/>
      <c r="H461" s="11"/>
    </row>
    <row r="462">
      <c r="G462" s="11"/>
      <c r="H462" s="11"/>
    </row>
    <row r="463">
      <c r="G463" s="11"/>
      <c r="H463" s="11"/>
    </row>
    <row r="464">
      <c r="G464" s="11"/>
      <c r="H464" s="11"/>
    </row>
    <row r="465">
      <c r="G465" s="11"/>
      <c r="H465" s="11"/>
    </row>
    <row r="466">
      <c r="G466" s="11"/>
      <c r="H466" s="11"/>
    </row>
    <row r="467">
      <c r="G467" s="11"/>
      <c r="H467" s="11"/>
    </row>
    <row r="468">
      <c r="G468" s="11"/>
      <c r="H468" s="11"/>
    </row>
    <row r="469">
      <c r="G469" s="11"/>
      <c r="H469" s="11"/>
    </row>
    <row r="470">
      <c r="G470" s="11"/>
      <c r="H470" s="11"/>
    </row>
    <row r="471">
      <c r="G471" s="11"/>
      <c r="H471" s="11"/>
    </row>
    <row r="472">
      <c r="G472" s="11"/>
      <c r="H472" s="11"/>
    </row>
    <row r="473">
      <c r="G473" s="11"/>
      <c r="H473" s="11"/>
    </row>
    <row r="474">
      <c r="G474" s="11"/>
      <c r="H474" s="11"/>
    </row>
    <row r="475">
      <c r="G475" s="11"/>
      <c r="H475" s="11"/>
    </row>
    <row r="476">
      <c r="G476" s="11"/>
      <c r="H476" s="11"/>
    </row>
    <row r="477">
      <c r="G477" s="11"/>
      <c r="H477" s="11"/>
    </row>
    <row r="478">
      <c r="G478" s="11"/>
      <c r="H478" s="11"/>
    </row>
    <row r="479">
      <c r="G479" s="11"/>
      <c r="H479" s="11"/>
    </row>
    <row r="480">
      <c r="G480" s="11"/>
      <c r="H480" s="11"/>
    </row>
    <row r="481">
      <c r="G481" s="11"/>
      <c r="H481" s="11"/>
    </row>
    <row r="482">
      <c r="G482" s="11"/>
      <c r="H482" s="11"/>
    </row>
    <row r="483">
      <c r="G483" s="11"/>
      <c r="H483" s="11"/>
    </row>
    <row r="484">
      <c r="G484" s="11"/>
      <c r="H484" s="11"/>
    </row>
    <row r="485">
      <c r="G485" s="11"/>
      <c r="H485" s="11"/>
    </row>
    <row r="486">
      <c r="G486" s="11"/>
      <c r="H486" s="11"/>
    </row>
    <row r="487">
      <c r="G487" s="11"/>
      <c r="H487" s="11"/>
    </row>
    <row r="488">
      <c r="G488" s="11"/>
      <c r="H488" s="11"/>
    </row>
    <row r="489">
      <c r="G489" s="11"/>
      <c r="H489" s="11"/>
    </row>
    <row r="490">
      <c r="G490" s="11"/>
      <c r="H490" s="11"/>
    </row>
    <row r="491">
      <c r="G491" s="11"/>
      <c r="H491" s="11"/>
    </row>
    <row r="492">
      <c r="G492" s="11"/>
      <c r="H492" s="11"/>
    </row>
    <row r="493">
      <c r="G493" s="11"/>
      <c r="H493" s="11"/>
    </row>
    <row r="494">
      <c r="G494" s="11"/>
      <c r="H494" s="11"/>
    </row>
    <row r="495">
      <c r="G495" s="11"/>
      <c r="H495" s="11"/>
    </row>
    <row r="496">
      <c r="G496" s="11"/>
      <c r="H496" s="11"/>
    </row>
    <row r="497">
      <c r="G497" s="11"/>
      <c r="H497" s="11"/>
    </row>
    <row r="498">
      <c r="G498" s="11"/>
      <c r="H498" s="11"/>
    </row>
    <row r="499">
      <c r="G499" s="11"/>
      <c r="H499" s="11"/>
    </row>
    <row r="500">
      <c r="G500" s="11"/>
      <c r="H500" s="11"/>
    </row>
    <row r="501">
      <c r="G501" s="11"/>
      <c r="H501" s="11"/>
    </row>
    <row r="502">
      <c r="G502" s="11"/>
      <c r="H502" s="11"/>
    </row>
    <row r="503">
      <c r="G503" s="11"/>
      <c r="H503" s="11"/>
    </row>
    <row r="504">
      <c r="G504" s="11"/>
      <c r="H504" s="11"/>
    </row>
    <row r="505">
      <c r="G505" s="11"/>
      <c r="H505" s="11"/>
    </row>
    <row r="506">
      <c r="G506" s="11"/>
      <c r="H506" s="11"/>
    </row>
    <row r="507">
      <c r="G507" s="11"/>
      <c r="H507" s="11"/>
    </row>
    <row r="508">
      <c r="G508" s="11"/>
      <c r="H508" s="11"/>
    </row>
    <row r="509">
      <c r="G509" s="11"/>
      <c r="H509" s="11"/>
    </row>
    <row r="510">
      <c r="G510" s="11"/>
      <c r="H510" s="11"/>
    </row>
    <row r="511">
      <c r="G511" s="11"/>
      <c r="H511" s="11"/>
    </row>
    <row r="512">
      <c r="G512" s="11"/>
      <c r="H512" s="11"/>
    </row>
    <row r="513">
      <c r="G513" s="11"/>
      <c r="H513" s="11"/>
    </row>
    <row r="514">
      <c r="G514" s="11"/>
      <c r="H514" s="11"/>
    </row>
    <row r="515">
      <c r="G515" s="11"/>
      <c r="H515" s="11"/>
    </row>
    <row r="516">
      <c r="G516" s="11"/>
      <c r="H516" s="11"/>
    </row>
    <row r="517">
      <c r="G517" s="11"/>
      <c r="H517" s="11"/>
    </row>
    <row r="518">
      <c r="G518" s="11"/>
      <c r="H518" s="11"/>
    </row>
    <row r="519">
      <c r="G519" s="11"/>
      <c r="H519" s="11"/>
    </row>
    <row r="520">
      <c r="G520" s="11"/>
      <c r="H520" s="11"/>
    </row>
    <row r="521">
      <c r="G521" s="11"/>
      <c r="H521" s="11"/>
    </row>
    <row r="522">
      <c r="G522" s="11"/>
      <c r="H522" s="11"/>
    </row>
    <row r="523">
      <c r="G523" s="11"/>
      <c r="H523" s="11"/>
    </row>
    <row r="524">
      <c r="G524" s="11"/>
      <c r="H524" s="11"/>
    </row>
    <row r="525">
      <c r="G525" s="11"/>
      <c r="H525" s="11"/>
    </row>
    <row r="526">
      <c r="G526" s="11"/>
      <c r="H526" s="11"/>
    </row>
    <row r="527">
      <c r="G527" s="11"/>
      <c r="H527" s="11"/>
    </row>
    <row r="528">
      <c r="G528" s="11"/>
      <c r="H528" s="11"/>
    </row>
    <row r="529">
      <c r="G529" s="11"/>
      <c r="H529" s="11"/>
    </row>
    <row r="530">
      <c r="G530" s="11"/>
      <c r="H530" s="11"/>
    </row>
    <row r="531">
      <c r="G531" s="11"/>
      <c r="H531" s="11"/>
    </row>
    <row r="532">
      <c r="G532" s="11"/>
      <c r="H532" s="11"/>
    </row>
    <row r="533">
      <c r="G533" s="11"/>
      <c r="H533" s="11"/>
    </row>
    <row r="534">
      <c r="G534" s="11"/>
      <c r="H534" s="11"/>
    </row>
    <row r="535">
      <c r="G535" s="11"/>
      <c r="H535" s="11"/>
    </row>
    <row r="536">
      <c r="G536" s="11"/>
      <c r="H536" s="11"/>
    </row>
    <row r="537">
      <c r="G537" s="11"/>
      <c r="H537" s="11"/>
    </row>
    <row r="538">
      <c r="G538" s="11"/>
      <c r="H538" s="11"/>
    </row>
    <row r="539">
      <c r="G539" s="11"/>
      <c r="H539" s="11"/>
    </row>
    <row r="540">
      <c r="G540" s="11"/>
      <c r="H540" s="11"/>
    </row>
    <row r="541">
      <c r="G541" s="11"/>
      <c r="H541" s="11"/>
    </row>
    <row r="542">
      <c r="G542" s="11"/>
      <c r="H542" s="11"/>
    </row>
    <row r="543">
      <c r="G543" s="11"/>
      <c r="H543" s="11"/>
    </row>
    <row r="544">
      <c r="G544" s="11"/>
      <c r="H544" s="11"/>
    </row>
    <row r="545">
      <c r="G545" s="11"/>
      <c r="H545" s="11"/>
    </row>
    <row r="546">
      <c r="G546" s="11"/>
      <c r="H546" s="11"/>
    </row>
    <row r="547">
      <c r="G547" s="11"/>
      <c r="H547" s="11"/>
    </row>
    <row r="548">
      <c r="G548" s="11"/>
      <c r="H548" s="11"/>
    </row>
    <row r="549">
      <c r="G549" s="11"/>
      <c r="H549" s="11"/>
    </row>
    <row r="550">
      <c r="G550" s="11"/>
      <c r="H550" s="11"/>
    </row>
    <row r="551">
      <c r="G551" s="11"/>
      <c r="H551" s="11"/>
    </row>
    <row r="552">
      <c r="G552" s="11"/>
      <c r="H552" s="11"/>
    </row>
    <row r="553">
      <c r="G553" s="11"/>
      <c r="H553" s="11"/>
    </row>
    <row r="554">
      <c r="G554" s="11"/>
      <c r="H554" s="11"/>
    </row>
    <row r="555">
      <c r="G555" s="11"/>
      <c r="H555" s="11"/>
    </row>
    <row r="556">
      <c r="G556" s="11"/>
      <c r="H556" s="11"/>
    </row>
    <row r="557">
      <c r="G557" s="11"/>
      <c r="H557" s="11"/>
    </row>
    <row r="558">
      <c r="G558" s="11"/>
      <c r="H558" s="11"/>
    </row>
    <row r="559">
      <c r="G559" s="11"/>
      <c r="H559" s="11"/>
    </row>
    <row r="560">
      <c r="G560" s="11"/>
      <c r="H560" s="11"/>
    </row>
    <row r="561">
      <c r="G561" s="11"/>
      <c r="H561" s="11"/>
    </row>
    <row r="562">
      <c r="G562" s="11"/>
      <c r="H562" s="11"/>
    </row>
    <row r="563">
      <c r="G563" s="11"/>
      <c r="H563" s="11"/>
    </row>
    <row r="564">
      <c r="G564" s="11"/>
      <c r="H564" s="11"/>
    </row>
    <row r="565">
      <c r="G565" s="11"/>
      <c r="H565" s="11"/>
    </row>
    <row r="566">
      <c r="G566" s="11"/>
      <c r="H566" s="11"/>
    </row>
    <row r="567">
      <c r="G567" s="11"/>
      <c r="H567" s="11"/>
    </row>
    <row r="568">
      <c r="G568" s="11"/>
      <c r="H568" s="11"/>
    </row>
    <row r="569">
      <c r="G569" s="11"/>
      <c r="H569" s="11"/>
    </row>
    <row r="570">
      <c r="G570" s="11"/>
      <c r="H570" s="11"/>
    </row>
    <row r="571">
      <c r="G571" s="11"/>
      <c r="H571" s="11"/>
    </row>
    <row r="572">
      <c r="G572" s="11"/>
      <c r="H572" s="11"/>
    </row>
    <row r="573">
      <c r="G573" s="11"/>
      <c r="H573" s="11"/>
    </row>
    <row r="574">
      <c r="G574" s="11"/>
      <c r="H574" s="11"/>
    </row>
    <row r="575">
      <c r="G575" s="11"/>
      <c r="H575" s="11"/>
    </row>
    <row r="576">
      <c r="G576" s="11"/>
      <c r="H576" s="11"/>
    </row>
    <row r="577">
      <c r="G577" s="11"/>
      <c r="H577" s="11"/>
    </row>
    <row r="578">
      <c r="G578" s="11"/>
      <c r="H578" s="11"/>
    </row>
    <row r="579">
      <c r="G579" s="11"/>
      <c r="H579" s="11"/>
    </row>
    <row r="580">
      <c r="G580" s="11"/>
      <c r="H580" s="11"/>
    </row>
    <row r="581">
      <c r="G581" s="11"/>
      <c r="H581" s="11"/>
    </row>
    <row r="582">
      <c r="G582" s="11"/>
      <c r="H582" s="11"/>
    </row>
    <row r="583">
      <c r="G583" s="11"/>
      <c r="H583" s="11"/>
    </row>
    <row r="584">
      <c r="G584" s="11"/>
      <c r="H584" s="11"/>
    </row>
    <row r="585">
      <c r="G585" s="11"/>
      <c r="H585" s="11"/>
    </row>
    <row r="586">
      <c r="G586" s="11"/>
      <c r="H586" s="11"/>
    </row>
    <row r="587">
      <c r="G587" s="11"/>
      <c r="H587" s="11"/>
    </row>
    <row r="588">
      <c r="G588" s="11"/>
      <c r="H588" s="11"/>
    </row>
    <row r="589">
      <c r="G589" s="11"/>
      <c r="H589" s="11"/>
    </row>
    <row r="590">
      <c r="G590" s="11"/>
      <c r="H590" s="11"/>
    </row>
    <row r="591">
      <c r="G591" s="11"/>
      <c r="H591" s="11"/>
    </row>
    <row r="592">
      <c r="G592" s="11"/>
      <c r="H592" s="11"/>
    </row>
    <row r="593">
      <c r="G593" s="11"/>
      <c r="H593" s="11"/>
    </row>
    <row r="594">
      <c r="G594" s="11"/>
      <c r="H594" s="11"/>
    </row>
    <row r="595">
      <c r="G595" s="11"/>
      <c r="H595" s="11"/>
    </row>
    <row r="596">
      <c r="G596" s="11"/>
      <c r="H596" s="11"/>
    </row>
    <row r="597">
      <c r="G597" s="11"/>
      <c r="H597" s="11"/>
    </row>
    <row r="598">
      <c r="G598" s="11"/>
      <c r="H598" s="11"/>
    </row>
    <row r="599">
      <c r="G599" s="11"/>
      <c r="H599" s="11"/>
    </row>
    <row r="600">
      <c r="G600" s="11"/>
      <c r="H600" s="11"/>
    </row>
    <row r="601">
      <c r="G601" s="11"/>
      <c r="H601" s="11"/>
    </row>
    <row r="602">
      <c r="G602" s="11"/>
      <c r="H602" s="11"/>
    </row>
    <row r="603">
      <c r="G603" s="11"/>
      <c r="H603" s="11"/>
    </row>
    <row r="604">
      <c r="G604" s="11"/>
      <c r="H604" s="11"/>
    </row>
    <row r="605">
      <c r="G605" s="11"/>
      <c r="H605" s="11"/>
    </row>
    <row r="606">
      <c r="G606" s="11"/>
      <c r="H606" s="11"/>
    </row>
    <row r="607">
      <c r="G607" s="11"/>
      <c r="H607" s="11"/>
    </row>
    <row r="608">
      <c r="G608" s="11"/>
      <c r="H608" s="11"/>
    </row>
    <row r="609">
      <c r="G609" s="11"/>
      <c r="H609" s="11"/>
    </row>
    <row r="610">
      <c r="G610" s="11"/>
      <c r="H610" s="11"/>
    </row>
    <row r="611">
      <c r="G611" s="11"/>
      <c r="H611" s="11"/>
    </row>
    <row r="612">
      <c r="G612" s="11"/>
      <c r="H612" s="11"/>
    </row>
    <row r="613">
      <c r="G613" s="11"/>
      <c r="H613" s="11"/>
    </row>
    <row r="614">
      <c r="G614" s="11"/>
      <c r="H614" s="11"/>
    </row>
    <row r="615">
      <c r="G615" s="11"/>
      <c r="H615" s="11"/>
    </row>
    <row r="616">
      <c r="G616" s="11"/>
      <c r="H616" s="11"/>
    </row>
    <row r="617">
      <c r="G617" s="11"/>
      <c r="H617" s="11"/>
    </row>
    <row r="618">
      <c r="G618" s="11"/>
      <c r="H618" s="11"/>
    </row>
    <row r="619">
      <c r="G619" s="11"/>
      <c r="H619" s="11"/>
    </row>
    <row r="620">
      <c r="G620" s="11"/>
      <c r="H620" s="11"/>
    </row>
    <row r="621">
      <c r="G621" s="11"/>
      <c r="H621" s="11"/>
    </row>
    <row r="622">
      <c r="G622" s="11"/>
      <c r="H622" s="11"/>
    </row>
    <row r="623">
      <c r="G623" s="11"/>
      <c r="H623" s="11"/>
    </row>
    <row r="624">
      <c r="G624" s="11"/>
      <c r="H624" s="11"/>
    </row>
    <row r="625">
      <c r="G625" s="11"/>
      <c r="H625" s="11"/>
    </row>
    <row r="626">
      <c r="G626" s="11"/>
      <c r="H626" s="11"/>
    </row>
    <row r="627">
      <c r="G627" s="11"/>
      <c r="H627" s="11"/>
    </row>
    <row r="628">
      <c r="G628" s="11"/>
      <c r="H628" s="11"/>
    </row>
    <row r="629">
      <c r="G629" s="11"/>
      <c r="H629" s="11"/>
    </row>
    <row r="630">
      <c r="G630" s="11"/>
      <c r="H630" s="11"/>
    </row>
    <row r="631">
      <c r="G631" s="11"/>
      <c r="H631" s="11"/>
    </row>
    <row r="632">
      <c r="G632" s="11"/>
      <c r="H632" s="11"/>
    </row>
    <row r="633">
      <c r="G633" s="11"/>
      <c r="H633" s="11"/>
    </row>
    <row r="634">
      <c r="G634" s="11"/>
      <c r="H634" s="11"/>
    </row>
    <row r="635">
      <c r="G635" s="11"/>
      <c r="H635" s="11"/>
    </row>
    <row r="636">
      <c r="G636" s="11"/>
      <c r="H636" s="11"/>
    </row>
    <row r="637">
      <c r="G637" s="11"/>
      <c r="H637" s="11"/>
    </row>
    <row r="638">
      <c r="G638" s="11"/>
      <c r="H638" s="11"/>
    </row>
    <row r="639">
      <c r="G639" s="11"/>
      <c r="H639" s="11"/>
    </row>
    <row r="640">
      <c r="G640" s="11"/>
      <c r="H640" s="11"/>
    </row>
    <row r="641">
      <c r="G641" s="11"/>
      <c r="H641" s="11"/>
    </row>
    <row r="642">
      <c r="G642" s="11"/>
      <c r="H642" s="11"/>
    </row>
    <row r="643">
      <c r="G643" s="11"/>
      <c r="H643" s="11"/>
    </row>
    <row r="644">
      <c r="G644" s="11"/>
      <c r="H644" s="11"/>
    </row>
    <row r="645">
      <c r="G645" s="11"/>
      <c r="H645" s="11"/>
    </row>
    <row r="646">
      <c r="G646" s="11"/>
      <c r="H646" s="11"/>
    </row>
    <row r="647">
      <c r="G647" s="11"/>
      <c r="H647" s="11"/>
    </row>
    <row r="648">
      <c r="G648" s="11"/>
      <c r="H648" s="11"/>
    </row>
    <row r="649">
      <c r="G649" s="11"/>
      <c r="H649" s="11"/>
    </row>
    <row r="650">
      <c r="G650" s="11"/>
      <c r="H650" s="11"/>
    </row>
    <row r="651">
      <c r="G651" s="11"/>
      <c r="H651" s="11"/>
    </row>
    <row r="652">
      <c r="G652" s="11"/>
      <c r="H652" s="11"/>
    </row>
    <row r="653">
      <c r="G653" s="11"/>
      <c r="H653" s="11"/>
    </row>
    <row r="654">
      <c r="G654" s="11"/>
      <c r="H654" s="11"/>
    </row>
    <row r="655">
      <c r="G655" s="11"/>
      <c r="H655" s="11"/>
    </row>
    <row r="656">
      <c r="G656" s="11"/>
      <c r="H656" s="11"/>
    </row>
    <row r="657">
      <c r="G657" s="11"/>
      <c r="H657" s="11"/>
    </row>
    <row r="658">
      <c r="G658" s="11"/>
      <c r="H658" s="11"/>
    </row>
    <row r="659">
      <c r="G659" s="11"/>
      <c r="H659" s="11"/>
    </row>
    <row r="660">
      <c r="G660" s="11"/>
      <c r="H660" s="11"/>
    </row>
    <row r="661">
      <c r="G661" s="11"/>
      <c r="H661" s="11"/>
    </row>
    <row r="662">
      <c r="G662" s="11"/>
      <c r="H662" s="11"/>
    </row>
    <row r="663">
      <c r="G663" s="11"/>
      <c r="H663" s="11"/>
    </row>
    <row r="664">
      <c r="G664" s="11"/>
      <c r="H664" s="11"/>
    </row>
    <row r="665">
      <c r="G665" s="11"/>
      <c r="H665" s="11"/>
    </row>
    <row r="666">
      <c r="G666" s="11"/>
      <c r="H666" s="11"/>
    </row>
    <row r="667">
      <c r="G667" s="11"/>
      <c r="H667" s="11"/>
    </row>
    <row r="668">
      <c r="G668" s="11"/>
      <c r="H668" s="11"/>
    </row>
    <row r="669">
      <c r="G669" s="11"/>
      <c r="H669" s="11"/>
    </row>
    <row r="670">
      <c r="G670" s="11"/>
      <c r="H670" s="11"/>
    </row>
    <row r="671">
      <c r="G671" s="11"/>
      <c r="H671" s="11"/>
    </row>
    <row r="672">
      <c r="G672" s="11"/>
      <c r="H672" s="11"/>
    </row>
    <row r="673">
      <c r="G673" s="11"/>
      <c r="H673" s="11"/>
    </row>
    <row r="674">
      <c r="G674" s="11"/>
      <c r="H674" s="11"/>
    </row>
    <row r="675">
      <c r="G675" s="11"/>
      <c r="H675" s="11"/>
    </row>
    <row r="676">
      <c r="G676" s="11"/>
      <c r="H676" s="11"/>
    </row>
    <row r="677">
      <c r="G677" s="11"/>
      <c r="H677" s="11"/>
    </row>
    <row r="678">
      <c r="G678" s="11"/>
      <c r="H678" s="11"/>
    </row>
    <row r="679">
      <c r="G679" s="11"/>
      <c r="H679" s="11"/>
    </row>
    <row r="680">
      <c r="G680" s="11"/>
      <c r="H680" s="11"/>
    </row>
    <row r="681">
      <c r="G681" s="11"/>
      <c r="H681" s="11"/>
    </row>
    <row r="682">
      <c r="G682" s="11"/>
      <c r="H682" s="11"/>
    </row>
    <row r="683">
      <c r="G683" s="11"/>
      <c r="H683" s="11"/>
    </row>
    <row r="684">
      <c r="G684" s="11"/>
      <c r="H684" s="11"/>
    </row>
    <row r="685">
      <c r="G685" s="11"/>
      <c r="H685" s="11"/>
    </row>
    <row r="686">
      <c r="G686" s="11"/>
      <c r="H686" s="11"/>
    </row>
    <row r="687">
      <c r="G687" s="11"/>
      <c r="H687" s="11"/>
    </row>
    <row r="688">
      <c r="G688" s="11"/>
      <c r="H688" s="11"/>
    </row>
    <row r="689">
      <c r="G689" s="11"/>
      <c r="H689" s="11"/>
    </row>
    <row r="690">
      <c r="G690" s="11"/>
      <c r="H690" s="11"/>
    </row>
    <row r="691">
      <c r="G691" s="11"/>
      <c r="H691" s="11"/>
    </row>
    <row r="692">
      <c r="G692" s="11"/>
      <c r="H692" s="11"/>
    </row>
    <row r="693">
      <c r="G693" s="11"/>
      <c r="H693" s="11"/>
    </row>
    <row r="694">
      <c r="G694" s="11"/>
      <c r="H694" s="11"/>
    </row>
    <row r="695">
      <c r="G695" s="11"/>
      <c r="H695" s="11"/>
    </row>
    <row r="696">
      <c r="G696" s="11"/>
      <c r="H696" s="11"/>
    </row>
    <row r="697">
      <c r="G697" s="11"/>
      <c r="H697" s="11"/>
    </row>
    <row r="698">
      <c r="G698" s="11"/>
      <c r="H698" s="11"/>
    </row>
    <row r="699">
      <c r="G699" s="11"/>
      <c r="H699" s="11"/>
    </row>
    <row r="700">
      <c r="G700" s="11"/>
      <c r="H700" s="11"/>
    </row>
    <row r="701">
      <c r="G701" s="11"/>
      <c r="H701" s="11"/>
    </row>
    <row r="702">
      <c r="G702" s="11"/>
      <c r="H702" s="11"/>
    </row>
    <row r="703">
      <c r="G703" s="11"/>
      <c r="H703" s="11"/>
    </row>
    <row r="704">
      <c r="G704" s="11"/>
      <c r="H704" s="11"/>
    </row>
    <row r="705">
      <c r="G705" s="11"/>
      <c r="H705" s="11"/>
    </row>
    <row r="706">
      <c r="G706" s="11"/>
      <c r="H706" s="11"/>
    </row>
    <row r="707">
      <c r="G707" s="11"/>
      <c r="H707" s="11"/>
    </row>
    <row r="708">
      <c r="G708" s="11"/>
      <c r="H708" s="11"/>
    </row>
    <row r="709">
      <c r="G709" s="11"/>
      <c r="H709" s="11"/>
    </row>
    <row r="710">
      <c r="G710" s="11"/>
      <c r="H710" s="11"/>
    </row>
    <row r="711">
      <c r="G711" s="11"/>
      <c r="H711" s="11"/>
    </row>
    <row r="712">
      <c r="G712" s="11"/>
      <c r="H712" s="11"/>
    </row>
    <row r="713">
      <c r="G713" s="11"/>
      <c r="H713" s="11"/>
    </row>
    <row r="714">
      <c r="G714" s="11"/>
      <c r="H714" s="11"/>
    </row>
    <row r="715">
      <c r="G715" s="11"/>
      <c r="H715" s="11"/>
    </row>
    <row r="716">
      <c r="G716" s="11"/>
      <c r="H716" s="11"/>
    </row>
    <row r="717">
      <c r="G717" s="11"/>
      <c r="H717" s="11"/>
    </row>
    <row r="718">
      <c r="G718" s="11"/>
      <c r="H718" s="11"/>
    </row>
    <row r="719">
      <c r="G719" s="11"/>
      <c r="H719" s="11"/>
    </row>
    <row r="720">
      <c r="G720" s="11"/>
      <c r="H720" s="11"/>
    </row>
    <row r="721">
      <c r="G721" s="11"/>
      <c r="H721" s="11"/>
    </row>
    <row r="722">
      <c r="G722" s="11"/>
      <c r="H722" s="11"/>
    </row>
    <row r="723">
      <c r="G723" s="11"/>
      <c r="H723" s="11"/>
    </row>
    <row r="724">
      <c r="G724" s="11"/>
      <c r="H724" s="11"/>
    </row>
    <row r="725">
      <c r="G725" s="11"/>
      <c r="H725" s="11"/>
    </row>
    <row r="726">
      <c r="G726" s="11"/>
      <c r="H726" s="11"/>
    </row>
    <row r="727">
      <c r="G727" s="11"/>
      <c r="H727" s="11"/>
    </row>
    <row r="728">
      <c r="G728" s="11"/>
      <c r="H728" s="11"/>
    </row>
    <row r="729">
      <c r="G729" s="11"/>
      <c r="H729" s="11"/>
    </row>
    <row r="730">
      <c r="G730" s="11"/>
      <c r="H730" s="11"/>
    </row>
    <row r="731">
      <c r="G731" s="11"/>
      <c r="H731" s="11"/>
    </row>
    <row r="732">
      <c r="G732" s="11"/>
      <c r="H732" s="11"/>
    </row>
    <row r="733">
      <c r="G733" s="11"/>
      <c r="H733" s="11"/>
    </row>
    <row r="734">
      <c r="G734" s="11"/>
      <c r="H734" s="11"/>
    </row>
    <row r="735">
      <c r="G735" s="11"/>
      <c r="H735" s="11"/>
    </row>
    <row r="736">
      <c r="G736" s="11"/>
      <c r="H736" s="11"/>
    </row>
    <row r="737">
      <c r="G737" s="11"/>
      <c r="H737" s="11"/>
    </row>
    <row r="738">
      <c r="G738" s="11"/>
      <c r="H738" s="11"/>
    </row>
    <row r="739">
      <c r="G739" s="11"/>
      <c r="H739" s="11"/>
    </row>
    <row r="740">
      <c r="G740" s="11"/>
      <c r="H740" s="11"/>
    </row>
    <row r="741">
      <c r="G741" s="11"/>
      <c r="H741" s="11"/>
    </row>
    <row r="742">
      <c r="G742" s="11"/>
      <c r="H742" s="11"/>
    </row>
    <row r="743">
      <c r="G743" s="11"/>
      <c r="H743" s="11"/>
    </row>
    <row r="744">
      <c r="G744" s="11"/>
      <c r="H744" s="11"/>
    </row>
    <row r="745">
      <c r="G745" s="11"/>
      <c r="H745" s="11"/>
    </row>
    <row r="746">
      <c r="G746" s="11"/>
      <c r="H746" s="11"/>
    </row>
    <row r="747">
      <c r="G747" s="11"/>
      <c r="H747" s="11"/>
    </row>
    <row r="748">
      <c r="G748" s="11"/>
      <c r="H748" s="11"/>
    </row>
    <row r="749">
      <c r="G749" s="11"/>
      <c r="H749" s="11"/>
    </row>
    <row r="750">
      <c r="G750" s="11"/>
      <c r="H750" s="11"/>
    </row>
    <row r="751">
      <c r="G751" s="11"/>
      <c r="H751" s="11"/>
    </row>
    <row r="752">
      <c r="G752" s="11"/>
      <c r="H752" s="11"/>
    </row>
    <row r="753">
      <c r="G753" s="11"/>
      <c r="H753" s="11"/>
    </row>
    <row r="754">
      <c r="G754" s="11"/>
      <c r="H754" s="11"/>
    </row>
    <row r="755">
      <c r="G755" s="11"/>
      <c r="H755" s="11"/>
    </row>
    <row r="756">
      <c r="G756" s="11"/>
      <c r="H756" s="11"/>
    </row>
    <row r="757">
      <c r="G757" s="11"/>
      <c r="H757" s="11"/>
    </row>
    <row r="758">
      <c r="G758" s="11"/>
      <c r="H758" s="11"/>
    </row>
    <row r="759">
      <c r="G759" s="11"/>
      <c r="H759" s="11"/>
    </row>
    <row r="760">
      <c r="G760" s="11"/>
      <c r="H760" s="11"/>
    </row>
    <row r="761">
      <c r="G761" s="11"/>
      <c r="H761" s="11"/>
    </row>
    <row r="762">
      <c r="G762" s="11"/>
      <c r="H762" s="11"/>
    </row>
    <row r="763">
      <c r="G763" s="11"/>
      <c r="H763" s="11"/>
    </row>
    <row r="764">
      <c r="G764" s="11"/>
      <c r="H764" s="11"/>
    </row>
    <row r="765">
      <c r="G765" s="11"/>
      <c r="H765" s="11"/>
    </row>
    <row r="766">
      <c r="G766" s="11"/>
      <c r="H766" s="11"/>
    </row>
    <row r="767">
      <c r="G767" s="11"/>
      <c r="H767" s="11"/>
    </row>
    <row r="768">
      <c r="G768" s="11"/>
      <c r="H768" s="11"/>
    </row>
    <row r="769">
      <c r="G769" s="11"/>
      <c r="H769" s="11"/>
    </row>
    <row r="770">
      <c r="G770" s="11"/>
      <c r="H770" s="11"/>
    </row>
    <row r="771">
      <c r="G771" s="11"/>
      <c r="H771" s="11"/>
    </row>
    <row r="772">
      <c r="G772" s="11"/>
      <c r="H772" s="11"/>
    </row>
    <row r="773">
      <c r="G773" s="11"/>
      <c r="H773" s="11"/>
    </row>
    <row r="774">
      <c r="G774" s="11"/>
      <c r="H774" s="11"/>
    </row>
    <row r="775">
      <c r="G775" s="11"/>
      <c r="H775" s="11"/>
    </row>
    <row r="776">
      <c r="G776" s="11"/>
      <c r="H776" s="11"/>
    </row>
    <row r="777">
      <c r="G777" s="11"/>
      <c r="H777" s="11"/>
    </row>
    <row r="778">
      <c r="G778" s="11"/>
      <c r="H778" s="11"/>
    </row>
    <row r="779">
      <c r="G779" s="11"/>
      <c r="H779" s="11"/>
    </row>
    <row r="780">
      <c r="G780" s="11"/>
      <c r="H780" s="11"/>
    </row>
    <row r="781">
      <c r="G781" s="11"/>
      <c r="H781" s="11"/>
    </row>
    <row r="782">
      <c r="G782" s="11"/>
      <c r="H782" s="11"/>
    </row>
    <row r="783">
      <c r="G783" s="11"/>
      <c r="H783" s="11"/>
    </row>
    <row r="784">
      <c r="G784" s="11"/>
      <c r="H784" s="11"/>
    </row>
    <row r="785">
      <c r="G785" s="11"/>
      <c r="H785" s="11"/>
    </row>
    <row r="786">
      <c r="G786" s="11"/>
      <c r="H786" s="11"/>
    </row>
    <row r="787">
      <c r="G787" s="11"/>
      <c r="H787" s="11"/>
    </row>
    <row r="788">
      <c r="G788" s="11"/>
      <c r="H788" s="11"/>
    </row>
    <row r="789">
      <c r="G789" s="11"/>
      <c r="H789" s="11"/>
    </row>
    <row r="790">
      <c r="G790" s="11"/>
      <c r="H790" s="11"/>
    </row>
    <row r="791">
      <c r="G791" s="11"/>
      <c r="H791" s="11"/>
    </row>
    <row r="792">
      <c r="G792" s="11"/>
      <c r="H792" s="11"/>
    </row>
    <row r="793">
      <c r="G793" s="11"/>
      <c r="H793" s="11"/>
    </row>
    <row r="794">
      <c r="G794" s="11"/>
      <c r="H794" s="11"/>
    </row>
    <row r="795">
      <c r="G795" s="11"/>
      <c r="H795" s="11"/>
    </row>
    <row r="796">
      <c r="G796" s="11"/>
      <c r="H796" s="11"/>
    </row>
    <row r="797">
      <c r="G797" s="11"/>
      <c r="H797" s="11"/>
    </row>
    <row r="798">
      <c r="G798" s="11"/>
      <c r="H798" s="11"/>
    </row>
    <row r="799">
      <c r="G799" s="11"/>
      <c r="H799" s="11"/>
    </row>
    <row r="800">
      <c r="G800" s="11"/>
      <c r="H800" s="11"/>
    </row>
    <row r="801">
      <c r="G801" s="11"/>
      <c r="H801" s="11"/>
    </row>
    <row r="802">
      <c r="G802" s="11"/>
      <c r="H802" s="11"/>
    </row>
    <row r="803">
      <c r="G803" s="11"/>
      <c r="H803" s="11"/>
    </row>
    <row r="804">
      <c r="G804" s="11"/>
      <c r="H804" s="11"/>
    </row>
    <row r="805">
      <c r="G805" s="11"/>
      <c r="H805" s="11"/>
    </row>
    <row r="806">
      <c r="G806" s="11"/>
      <c r="H806" s="11"/>
    </row>
    <row r="807">
      <c r="G807" s="11"/>
      <c r="H807" s="11"/>
    </row>
    <row r="808">
      <c r="G808" s="11"/>
      <c r="H808" s="11"/>
    </row>
    <row r="809">
      <c r="G809" s="11"/>
      <c r="H809" s="11"/>
    </row>
    <row r="810">
      <c r="G810" s="11"/>
      <c r="H810" s="11"/>
    </row>
    <row r="811">
      <c r="G811" s="11"/>
      <c r="H811" s="11"/>
    </row>
    <row r="812">
      <c r="G812" s="11"/>
      <c r="H812" s="11"/>
    </row>
    <row r="813">
      <c r="G813" s="11"/>
      <c r="H813" s="11"/>
    </row>
    <row r="814">
      <c r="G814" s="11"/>
      <c r="H814" s="11"/>
    </row>
    <row r="815">
      <c r="G815" s="11"/>
      <c r="H815" s="11"/>
    </row>
    <row r="816">
      <c r="G816" s="11"/>
      <c r="H816" s="11"/>
    </row>
    <row r="817">
      <c r="G817" s="11"/>
      <c r="H817" s="11"/>
    </row>
    <row r="818">
      <c r="G818" s="11"/>
      <c r="H818" s="11"/>
    </row>
    <row r="819">
      <c r="G819" s="11"/>
      <c r="H819" s="11"/>
    </row>
    <row r="820">
      <c r="G820" s="11"/>
      <c r="H820" s="11"/>
    </row>
    <row r="821">
      <c r="G821" s="11"/>
      <c r="H821" s="11"/>
    </row>
    <row r="822">
      <c r="G822" s="11"/>
      <c r="H822" s="11"/>
    </row>
    <row r="823">
      <c r="G823" s="11"/>
      <c r="H823" s="11"/>
    </row>
    <row r="824">
      <c r="G824" s="11"/>
      <c r="H824" s="11"/>
    </row>
    <row r="825">
      <c r="G825" s="11"/>
      <c r="H825" s="11"/>
    </row>
    <row r="826">
      <c r="G826" s="11"/>
      <c r="H826" s="11"/>
    </row>
    <row r="827">
      <c r="G827" s="11"/>
      <c r="H827" s="11"/>
    </row>
    <row r="828">
      <c r="G828" s="11"/>
      <c r="H828" s="11"/>
    </row>
    <row r="829">
      <c r="G829" s="11"/>
      <c r="H829" s="11"/>
    </row>
    <row r="830">
      <c r="G830" s="11"/>
      <c r="H830" s="11"/>
    </row>
    <row r="831">
      <c r="G831" s="11"/>
      <c r="H831" s="11"/>
    </row>
    <row r="832">
      <c r="G832" s="11"/>
      <c r="H832" s="11"/>
    </row>
    <row r="833">
      <c r="G833" s="11"/>
      <c r="H833" s="11"/>
    </row>
    <row r="834">
      <c r="G834" s="11"/>
      <c r="H834" s="11"/>
    </row>
    <row r="835">
      <c r="G835" s="11"/>
      <c r="H835" s="11"/>
    </row>
    <row r="836">
      <c r="G836" s="11"/>
      <c r="H836" s="11"/>
    </row>
    <row r="837">
      <c r="G837" s="11"/>
      <c r="H837" s="11"/>
    </row>
    <row r="838">
      <c r="G838" s="11"/>
      <c r="H838" s="11"/>
    </row>
    <row r="839">
      <c r="G839" s="11"/>
      <c r="H839" s="11"/>
    </row>
    <row r="840">
      <c r="G840" s="11"/>
      <c r="H840" s="11"/>
    </row>
    <row r="841">
      <c r="G841" s="11"/>
      <c r="H841" s="11"/>
    </row>
    <row r="842">
      <c r="G842" s="11"/>
      <c r="H842" s="11"/>
    </row>
    <row r="843">
      <c r="G843" s="11"/>
      <c r="H843" s="11"/>
    </row>
    <row r="844">
      <c r="G844" s="11"/>
      <c r="H844" s="11"/>
    </row>
    <row r="845">
      <c r="G845" s="11"/>
      <c r="H845" s="11"/>
    </row>
    <row r="846">
      <c r="G846" s="11"/>
      <c r="H846" s="11"/>
    </row>
    <row r="847">
      <c r="G847" s="11"/>
      <c r="H847" s="11"/>
    </row>
    <row r="848">
      <c r="G848" s="11"/>
      <c r="H848" s="11"/>
    </row>
    <row r="849">
      <c r="G849" s="11"/>
      <c r="H849" s="11"/>
    </row>
    <row r="850">
      <c r="G850" s="11"/>
      <c r="H850" s="11"/>
    </row>
    <row r="851">
      <c r="G851" s="11"/>
      <c r="H851" s="11"/>
    </row>
    <row r="852">
      <c r="G852" s="11"/>
      <c r="H852" s="11"/>
    </row>
    <row r="853">
      <c r="G853" s="11"/>
      <c r="H853" s="11"/>
    </row>
    <row r="854">
      <c r="G854" s="11"/>
      <c r="H854" s="11"/>
    </row>
    <row r="855">
      <c r="G855" s="11"/>
      <c r="H855" s="11"/>
    </row>
    <row r="856">
      <c r="G856" s="11"/>
      <c r="H856" s="11"/>
    </row>
    <row r="857">
      <c r="G857" s="11"/>
      <c r="H857" s="11"/>
    </row>
    <row r="858">
      <c r="G858" s="11"/>
      <c r="H858" s="11"/>
    </row>
    <row r="859">
      <c r="G859" s="11"/>
      <c r="H859" s="11"/>
    </row>
    <row r="860">
      <c r="G860" s="11"/>
      <c r="H860" s="11"/>
    </row>
    <row r="861">
      <c r="G861" s="11"/>
      <c r="H861" s="11"/>
    </row>
    <row r="862">
      <c r="G862" s="11"/>
      <c r="H862" s="11"/>
    </row>
    <row r="863">
      <c r="G863" s="11"/>
      <c r="H863" s="11"/>
    </row>
    <row r="864">
      <c r="G864" s="11"/>
      <c r="H864" s="11"/>
    </row>
    <row r="865">
      <c r="G865" s="11"/>
      <c r="H865" s="11"/>
    </row>
    <row r="866">
      <c r="G866" s="11"/>
      <c r="H866" s="11"/>
    </row>
    <row r="867">
      <c r="G867" s="11"/>
      <c r="H867" s="11"/>
    </row>
    <row r="868">
      <c r="G868" s="11"/>
      <c r="H868" s="11"/>
    </row>
    <row r="869">
      <c r="G869" s="11"/>
      <c r="H869" s="11"/>
    </row>
    <row r="870">
      <c r="G870" s="11"/>
      <c r="H870" s="11"/>
    </row>
    <row r="871">
      <c r="G871" s="11"/>
      <c r="H871" s="11"/>
    </row>
    <row r="872">
      <c r="G872" s="11"/>
      <c r="H872" s="11"/>
    </row>
    <row r="873">
      <c r="G873" s="11"/>
      <c r="H873" s="11"/>
    </row>
    <row r="874">
      <c r="G874" s="11"/>
      <c r="H874" s="11"/>
    </row>
    <row r="875">
      <c r="G875" s="11"/>
      <c r="H875" s="11"/>
    </row>
    <row r="876">
      <c r="G876" s="11"/>
      <c r="H876" s="11"/>
    </row>
    <row r="877">
      <c r="G877" s="11"/>
      <c r="H877" s="11"/>
    </row>
    <row r="878">
      <c r="G878" s="11"/>
      <c r="H878" s="11"/>
    </row>
    <row r="879">
      <c r="G879" s="11"/>
      <c r="H879" s="11"/>
    </row>
    <row r="880">
      <c r="G880" s="11"/>
      <c r="H880" s="11"/>
    </row>
    <row r="881">
      <c r="G881" s="11"/>
      <c r="H881" s="11"/>
    </row>
    <row r="882">
      <c r="G882" s="11"/>
      <c r="H882" s="11"/>
    </row>
    <row r="883">
      <c r="G883" s="11"/>
      <c r="H883" s="11"/>
    </row>
    <row r="884">
      <c r="G884" s="11"/>
      <c r="H884" s="11"/>
    </row>
    <row r="885">
      <c r="G885" s="11"/>
      <c r="H885" s="11"/>
    </row>
    <row r="886">
      <c r="G886" s="11"/>
      <c r="H886" s="11"/>
    </row>
    <row r="887">
      <c r="G887" s="11"/>
      <c r="H887" s="11"/>
    </row>
    <row r="888">
      <c r="G888" s="11"/>
      <c r="H888" s="11"/>
    </row>
    <row r="889">
      <c r="G889" s="11"/>
      <c r="H889" s="11"/>
    </row>
    <row r="890">
      <c r="G890" s="11"/>
      <c r="H890" s="11"/>
    </row>
    <row r="891">
      <c r="G891" s="11"/>
      <c r="H891" s="11"/>
    </row>
    <row r="892">
      <c r="G892" s="11"/>
      <c r="H892" s="11"/>
    </row>
    <row r="893">
      <c r="G893" s="11"/>
      <c r="H893" s="11"/>
    </row>
    <row r="894">
      <c r="G894" s="11"/>
      <c r="H894" s="11"/>
    </row>
    <row r="895">
      <c r="G895" s="11"/>
      <c r="H895" s="11"/>
    </row>
    <row r="896">
      <c r="G896" s="11"/>
      <c r="H896" s="11"/>
    </row>
    <row r="897">
      <c r="G897" s="11"/>
      <c r="H897" s="11"/>
    </row>
    <row r="898">
      <c r="G898" s="11"/>
      <c r="H898" s="11"/>
    </row>
    <row r="899">
      <c r="G899" s="11"/>
      <c r="H899" s="11"/>
    </row>
    <row r="900">
      <c r="G900" s="11"/>
      <c r="H900" s="11"/>
    </row>
    <row r="901">
      <c r="G901" s="11"/>
      <c r="H901" s="11"/>
    </row>
    <row r="902">
      <c r="G902" s="11"/>
      <c r="H902" s="11"/>
    </row>
    <row r="903">
      <c r="G903" s="11"/>
      <c r="H903" s="11"/>
    </row>
    <row r="904">
      <c r="G904" s="11"/>
      <c r="H904" s="11"/>
    </row>
    <row r="905">
      <c r="G905" s="11"/>
      <c r="H905" s="11"/>
    </row>
    <row r="906">
      <c r="G906" s="11"/>
      <c r="H906" s="11"/>
    </row>
    <row r="907">
      <c r="G907" s="11"/>
      <c r="H907" s="11"/>
    </row>
    <row r="908">
      <c r="G908" s="11"/>
      <c r="H908" s="11"/>
    </row>
    <row r="909">
      <c r="G909" s="11"/>
      <c r="H909" s="11"/>
    </row>
    <row r="910">
      <c r="G910" s="11"/>
      <c r="H910" s="11"/>
    </row>
    <row r="911">
      <c r="G911" s="11"/>
      <c r="H911" s="11"/>
    </row>
    <row r="912">
      <c r="G912" s="11"/>
      <c r="H912" s="11"/>
    </row>
    <row r="913">
      <c r="G913" s="11"/>
      <c r="H913" s="11"/>
    </row>
    <row r="914">
      <c r="G914" s="11"/>
      <c r="H914" s="11"/>
    </row>
    <row r="915">
      <c r="G915" s="11"/>
      <c r="H915" s="11"/>
    </row>
    <row r="916">
      <c r="G916" s="11"/>
      <c r="H916" s="11"/>
    </row>
    <row r="917">
      <c r="G917" s="11"/>
      <c r="H917" s="11"/>
    </row>
    <row r="918">
      <c r="G918" s="11"/>
      <c r="H918" s="11"/>
    </row>
    <row r="919">
      <c r="G919" s="11"/>
      <c r="H919" s="11"/>
    </row>
    <row r="920">
      <c r="G920" s="11"/>
      <c r="H920" s="11"/>
    </row>
    <row r="921">
      <c r="G921" s="11"/>
      <c r="H921" s="11"/>
    </row>
    <row r="922">
      <c r="G922" s="11"/>
      <c r="H922" s="11"/>
    </row>
    <row r="923">
      <c r="G923" s="11"/>
      <c r="H923" s="11"/>
    </row>
    <row r="924">
      <c r="G924" s="11"/>
      <c r="H924" s="11"/>
    </row>
    <row r="925">
      <c r="G925" s="11"/>
      <c r="H925" s="11"/>
    </row>
    <row r="926">
      <c r="G926" s="11"/>
      <c r="H926" s="11"/>
    </row>
    <row r="927">
      <c r="G927" s="11"/>
      <c r="H927" s="11"/>
    </row>
    <row r="928">
      <c r="G928" s="11"/>
      <c r="H928" s="11"/>
    </row>
    <row r="929">
      <c r="G929" s="11"/>
      <c r="H929" s="11"/>
    </row>
    <row r="930">
      <c r="G930" s="11"/>
      <c r="H930" s="11"/>
    </row>
    <row r="931">
      <c r="G931" s="11"/>
      <c r="H931" s="11"/>
    </row>
    <row r="932">
      <c r="G932" s="11"/>
      <c r="H932" s="11"/>
    </row>
    <row r="933">
      <c r="G933" s="11"/>
      <c r="H933" s="11"/>
    </row>
    <row r="934">
      <c r="G934" s="11"/>
      <c r="H934" s="11"/>
    </row>
    <row r="935">
      <c r="G935" s="11"/>
      <c r="H935" s="11"/>
    </row>
    <row r="936">
      <c r="G936" s="11"/>
      <c r="H936" s="11"/>
    </row>
    <row r="937">
      <c r="G937" s="11"/>
      <c r="H937" s="11"/>
    </row>
    <row r="938">
      <c r="G938" s="11"/>
      <c r="H938" s="11"/>
    </row>
    <row r="939">
      <c r="G939" s="11"/>
      <c r="H939" s="11"/>
    </row>
    <row r="940">
      <c r="G940" s="11"/>
      <c r="H940" s="11"/>
    </row>
    <row r="941">
      <c r="G941" s="11"/>
      <c r="H941" s="11"/>
    </row>
    <row r="942">
      <c r="G942" s="11"/>
      <c r="H942" s="11"/>
    </row>
    <row r="943">
      <c r="G943" s="11"/>
      <c r="H943" s="11"/>
    </row>
    <row r="944">
      <c r="G944" s="11"/>
      <c r="H944" s="11"/>
    </row>
    <row r="945">
      <c r="G945" s="11"/>
      <c r="H945" s="11"/>
    </row>
    <row r="946">
      <c r="G946" s="11"/>
      <c r="H946" s="11"/>
    </row>
    <row r="947">
      <c r="G947" s="11"/>
      <c r="H947" s="11"/>
    </row>
    <row r="948">
      <c r="G948" s="11"/>
      <c r="H948" s="11"/>
    </row>
    <row r="949">
      <c r="G949" s="11"/>
      <c r="H949" s="11"/>
    </row>
    <row r="950">
      <c r="G950" s="11"/>
      <c r="H950" s="11"/>
    </row>
    <row r="951">
      <c r="G951" s="11"/>
      <c r="H951" s="11"/>
    </row>
    <row r="952">
      <c r="G952" s="11"/>
      <c r="H952" s="11"/>
    </row>
    <row r="953">
      <c r="G953" s="11"/>
      <c r="H953" s="11"/>
    </row>
    <row r="954">
      <c r="G954" s="11"/>
      <c r="H954" s="11"/>
    </row>
    <row r="955">
      <c r="G955" s="11"/>
      <c r="H955" s="11"/>
    </row>
    <row r="956">
      <c r="G956" s="11"/>
      <c r="H956" s="11"/>
    </row>
    <row r="957">
      <c r="G957" s="11"/>
      <c r="H957" s="11"/>
    </row>
    <row r="958">
      <c r="G958" s="11"/>
      <c r="H958" s="11"/>
    </row>
    <row r="959">
      <c r="G959" s="11"/>
      <c r="H959" s="11"/>
    </row>
    <row r="960">
      <c r="G960" s="11"/>
      <c r="H960" s="11"/>
    </row>
    <row r="961">
      <c r="G961" s="11"/>
      <c r="H961" s="11"/>
    </row>
    <row r="962">
      <c r="G962" s="11"/>
      <c r="H962" s="11"/>
    </row>
    <row r="963">
      <c r="G963" s="11"/>
      <c r="H963" s="11"/>
    </row>
    <row r="964">
      <c r="G964" s="11"/>
      <c r="H964" s="11"/>
    </row>
    <row r="965">
      <c r="G965" s="11"/>
      <c r="H965" s="11"/>
    </row>
    <row r="966">
      <c r="G966" s="11"/>
      <c r="H966" s="11"/>
    </row>
    <row r="967">
      <c r="G967" s="11"/>
      <c r="H967" s="11"/>
    </row>
    <row r="968">
      <c r="G968" s="11"/>
      <c r="H968" s="11"/>
    </row>
    <row r="969">
      <c r="G969" s="11"/>
      <c r="H969" s="11"/>
    </row>
    <row r="970">
      <c r="G970" s="11"/>
      <c r="H970" s="11"/>
    </row>
    <row r="971">
      <c r="G971" s="11"/>
      <c r="H971" s="11"/>
    </row>
    <row r="972">
      <c r="G972" s="11"/>
      <c r="H972" s="11"/>
    </row>
    <row r="973">
      <c r="G973" s="11"/>
      <c r="H973" s="11"/>
    </row>
    <row r="974">
      <c r="G974" s="11"/>
      <c r="H974" s="11"/>
    </row>
    <row r="975">
      <c r="G975" s="11"/>
      <c r="H975" s="11"/>
    </row>
    <row r="976">
      <c r="G976" s="11"/>
      <c r="H976" s="11"/>
    </row>
    <row r="977">
      <c r="G977" s="11"/>
      <c r="H977" s="11"/>
    </row>
    <row r="978">
      <c r="G978" s="11"/>
      <c r="H978" s="11"/>
    </row>
    <row r="979">
      <c r="G979" s="11"/>
      <c r="H979" s="11"/>
    </row>
    <row r="980">
      <c r="G980" s="11"/>
      <c r="H980" s="11"/>
    </row>
    <row r="981">
      <c r="G981" s="11"/>
      <c r="H981" s="11"/>
    </row>
    <row r="982">
      <c r="G982" s="11"/>
      <c r="H982" s="11"/>
    </row>
    <row r="983">
      <c r="G983" s="11"/>
      <c r="H983" s="11"/>
    </row>
    <row r="984">
      <c r="G984" s="11"/>
      <c r="H984" s="11"/>
    </row>
    <row r="985">
      <c r="G985" s="11"/>
      <c r="H985" s="11"/>
    </row>
    <row r="986">
      <c r="G986" s="11"/>
      <c r="H986" s="11"/>
    </row>
    <row r="987">
      <c r="G987" s="11"/>
      <c r="H987" s="11"/>
    </row>
    <row r="988">
      <c r="G988" s="11"/>
      <c r="H988" s="11"/>
    </row>
    <row r="989">
      <c r="G989" s="11"/>
      <c r="H989" s="11"/>
    </row>
    <row r="990">
      <c r="G990" s="11"/>
      <c r="H990" s="11"/>
    </row>
    <row r="991">
      <c r="G991" s="11"/>
      <c r="H991" s="11"/>
    </row>
    <row r="992">
      <c r="G992" s="11"/>
      <c r="H992" s="11"/>
    </row>
    <row r="993">
      <c r="G993" s="11"/>
      <c r="H993" s="11"/>
    </row>
  </sheetData>
  <mergeCells count="8">
    <mergeCell ref="A1:K1"/>
    <mergeCell ref="K3:K4"/>
    <mergeCell ref="K5:K6"/>
    <mergeCell ref="K7:K14"/>
    <mergeCell ref="K15:K22"/>
    <mergeCell ref="K23:K28"/>
    <mergeCell ref="K29:K34"/>
    <mergeCell ref="K35:K4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75"/>
  <cols>
    <col customWidth="1" min="3" max="3" width="30.43"/>
  </cols>
  <sheetData>
    <row r="1">
      <c r="A1" s="467"/>
      <c r="B1" s="467"/>
      <c r="C1" s="468" t="s">
        <v>517</v>
      </c>
      <c r="D1" s="469"/>
      <c r="E1" s="469"/>
      <c r="F1" s="470"/>
      <c r="G1" s="469"/>
      <c r="H1" s="469"/>
      <c r="I1" s="469"/>
      <c r="J1" s="469"/>
      <c r="K1" s="469"/>
      <c r="L1" s="469"/>
      <c r="M1" s="469"/>
      <c r="N1" s="469"/>
      <c r="O1" s="469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</row>
    <row r="2">
      <c r="A2" s="471" t="s">
        <v>518</v>
      </c>
      <c r="B2" s="472" t="s">
        <v>519</v>
      </c>
      <c r="C2" s="472" t="s">
        <v>65</v>
      </c>
      <c r="D2" s="472" t="s">
        <v>520</v>
      </c>
      <c r="E2" s="473" t="s">
        <v>164</v>
      </c>
      <c r="F2" s="411"/>
      <c r="G2" s="473" t="s">
        <v>165</v>
      </c>
      <c r="H2" s="411"/>
      <c r="I2" s="473" t="s">
        <v>166</v>
      </c>
      <c r="J2" s="411"/>
      <c r="K2" s="473" t="s">
        <v>168</v>
      </c>
      <c r="L2" s="411"/>
      <c r="M2" s="473" t="s">
        <v>169</v>
      </c>
      <c r="N2" s="411"/>
      <c r="O2" s="473" t="s">
        <v>170</v>
      </c>
      <c r="P2" s="411"/>
      <c r="Q2" s="473" t="s">
        <v>521</v>
      </c>
      <c r="R2" s="411"/>
      <c r="S2" s="473" t="s">
        <v>522</v>
      </c>
      <c r="T2" s="411"/>
      <c r="U2" s="473" t="s">
        <v>523</v>
      </c>
      <c r="V2" s="411"/>
      <c r="W2" s="473" t="s">
        <v>524</v>
      </c>
      <c r="X2" s="411"/>
      <c r="Y2" s="473" t="s">
        <v>172</v>
      </c>
      <c r="Z2" s="411"/>
    </row>
    <row r="3">
      <c r="A3" s="64"/>
      <c r="B3" s="411"/>
      <c r="C3" s="411"/>
      <c r="D3" s="411"/>
      <c r="E3" s="474" t="s">
        <v>525</v>
      </c>
      <c r="F3" s="475" t="s">
        <v>177</v>
      </c>
      <c r="G3" s="474" t="s">
        <v>525</v>
      </c>
      <c r="H3" s="475" t="s">
        <v>177</v>
      </c>
      <c r="I3" s="474" t="s">
        <v>525</v>
      </c>
      <c r="J3" s="475" t="s">
        <v>177</v>
      </c>
      <c r="K3" s="474" t="s">
        <v>525</v>
      </c>
      <c r="L3" s="475" t="s">
        <v>177</v>
      </c>
      <c r="M3" s="474" t="s">
        <v>525</v>
      </c>
      <c r="N3" s="475" t="s">
        <v>177</v>
      </c>
      <c r="O3" s="474" t="s">
        <v>525</v>
      </c>
      <c r="P3" s="475" t="s">
        <v>177</v>
      </c>
      <c r="Q3" s="474" t="s">
        <v>525</v>
      </c>
      <c r="R3" s="475" t="s">
        <v>177</v>
      </c>
      <c r="S3" s="474" t="s">
        <v>525</v>
      </c>
      <c r="T3" s="475" t="s">
        <v>177</v>
      </c>
      <c r="U3" s="474" t="s">
        <v>525</v>
      </c>
      <c r="V3" s="475" t="s">
        <v>177</v>
      </c>
      <c r="W3" s="474" t="s">
        <v>525</v>
      </c>
      <c r="X3" s="475" t="s">
        <v>177</v>
      </c>
      <c r="Y3" s="474" t="s">
        <v>525</v>
      </c>
      <c r="Z3" s="475" t="s">
        <v>177</v>
      </c>
    </row>
    <row r="4">
      <c r="A4" s="476"/>
      <c r="B4" s="477"/>
      <c r="C4" s="478" t="s">
        <v>526</v>
      </c>
      <c r="D4" s="477"/>
      <c r="E4" s="479"/>
      <c r="F4" s="480"/>
      <c r="G4" s="479"/>
      <c r="H4" s="480"/>
      <c r="I4" s="479"/>
      <c r="J4" s="480"/>
      <c r="K4" s="479"/>
      <c r="L4" s="480"/>
      <c r="M4" s="479"/>
      <c r="N4" s="480"/>
      <c r="O4" s="479"/>
      <c r="P4" s="480"/>
      <c r="Q4" s="479"/>
      <c r="R4" s="480"/>
      <c r="S4" s="479"/>
      <c r="T4" s="480"/>
      <c r="U4" s="479"/>
      <c r="V4" s="480"/>
      <c r="W4" s="479"/>
      <c r="X4" s="480"/>
      <c r="Y4" s="479"/>
      <c r="Z4" s="480"/>
    </row>
    <row r="5">
      <c r="A5" s="481">
        <v>1.0</v>
      </c>
      <c r="B5" s="482" t="s">
        <v>527</v>
      </c>
      <c r="C5" s="482" t="s">
        <v>528</v>
      </c>
      <c r="D5" s="483" t="s">
        <v>529</v>
      </c>
      <c r="E5" s="484">
        <v>892.0</v>
      </c>
      <c r="F5" s="484">
        <v>1543.16</v>
      </c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4">
        <v>0.0</v>
      </c>
      <c r="R5" s="484">
        <v>0.0</v>
      </c>
      <c r="S5" s="485"/>
      <c r="T5" s="485"/>
      <c r="U5" s="485"/>
      <c r="V5" s="485"/>
      <c r="W5" s="485"/>
      <c r="X5" s="485"/>
      <c r="Y5" s="484">
        <v>892.0</v>
      </c>
      <c r="Z5" s="484">
        <v>1543.16</v>
      </c>
    </row>
    <row r="6">
      <c r="A6" s="481">
        <v>2.0</v>
      </c>
      <c r="B6" s="482" t="s">
        <v>530</v>
      </c>
      <c r="C6" s="482" t="s">
        <v>479</v>
      </c>
      <c r="D6" s="483" t="s">
        <v>529</v>
      </c>
      <c r="E6" s="484">
        <v>3760.0</v>
      </c>
      <c r="F6" s="484">
        <v>6429.599999999999</v>
      </c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4">
        <v>0.0</v>
      </c>
      <c r="T6" s="484">
        <v>0.0</v>
      </c>
      <c r="U6" s="485"/>
      <c r="V6" s="485"/>
      <c r="W6" s="485"/>
      <c r="X6" s="485"/>
      <c r="Y6" s="484">
        <v>3760.0</v>
      </c>
      <c r="Z6" s="484">
        <v>6429.599999999999</v>
      </c>
    </row>
    <row r="7">
      <c r="A7" s="481">
        <v>3.0</v>
      </c>
      <c r="B7" s="482" t="s">
        <v>531</v>
      </c>
      <c r="C7" s="482" t="s">
        <v>452</v>
      </c>
      <c r="D7" s="483" t="s">
        <v>529</v>
      </c>
      <c r="E7" s="484">
        <v>1676.0</v>
      </c>
      <c r="F7" s="484">
        <v>2849.2</v>
      </c>
      <c r="G7" s="485"/>
      <c r="H7" s="485"/>
      <c r="I7" s="485"/>
      <c r="J7" s="485"/>
      <c r="K7" s="484">
        <v>1052.0</v>
      </c>
      <c r="L7" s="484">
        <v>2114.52</v>
      </c>
      <c r="M7" s="484">
        <v>2622.0</v>
      </c>
      <c r="N7" s="484">
        <v>5244.0</v>
      </c>
      <c r="O7" s="484">
        <v>1578.0</v>
      </c>
      <c r="P7" s="484">
        <v>2761.5</v>
      </c>
      <c r="Q7" s="485"/>
      <c r="R7" s="485"/>
      <c r="S7" s="485"/>
      <c r="T7" s="485"/>
      <c r="U7" s="484">
        <v>2136.0</v>
      </c>
      <c r="V7" s="484">
        <v>3609.8399999999997</v>
      </c>
      <c r="W7" s="484">
        <v>118.0</v>
      </c>
      <c r="X7" s="484">
        <v>192.33999999999997</v>
      </c>
      <c r="Y7" s="484">
        <v>9182.0</v>
      </c>
      <c r="Z7" s="484">
        <v>16771.399999999998</v>
      </c>
    </row>
    <row r="8">
      <c r="A8" s="481">
        <v>4.0</v>
      </c>
      <c r="B8" s="482" t="s">
        <v>532</v>
      </c>
      <c r="C8" s="482" t="s">
        <v>533</v>
      </c>
      <c r="D8" s="483" t="s">
        <v>529</v>
      </c>
      <c r="E8" s="484">
        <v>242.0</v>
      </c>
      <c r="F8" s="484">
        <v>488.84000000000003</v>
      </c>
      <c r="G8" s="484">
        <v>4078.0</v>
      </c>
      <c r="H8" s="484">
        <v>8237.56</v>
      </c>
      <c r="I8" s="484">
        <v>512.0</v>
      </c>
      <c r="J8" s="484">
        <v>1039.36</v>
      </c>
      <c r="K8" s="485"/>
      <c r="L8" s="485"/>
      <c r="M8" s="485"/>
      <c r="N8" s="485"/>
      <c r="O8" s="485"/>
      <c r="P8" s="485"/>
      <c r="Q8" s="485"/>
      <c r="R8" s="485"/>
      <c r="S8" s="484">
        <v>1434.0</v>
      </c>
      <c r="T8" s="484">
        <v>3083.1</v>
      </c>
      <c r="U8" s="484">
        <v>1106.0</v>
      </c>
      <c r="V8" s="484">
        <v>2377.9</v>
      </c>
      <c r="W8" s="484">
        <v>112.0</v>
      </c>
      <c r="X8" s="484">
        <v>229.59999999999997</v>
      </c>
      <c r="Y8" s="484">
        <v>7484.0</v>
      </c>
      <c r="Z8" s="484">
        <v>15456.36</v>
      </c>
    </row>
    <row r="9">
      <c r="A9" s="481">
        <v>5.0</v>
      </c>
      <c r="B9" s="482" t="s">
        <v>534</v>
      </c>
      <c r="C9" s="482" t="s">
        <v>535</v>
      </c>
      <c r="D9" s="483" t="s">
        <v>529</v>
      </c>
      <c r="E9" s="485"/>
      <c r="F9" s="485"/>
      <c r="G9" s="485"/>
      <c r="H9" s="485"/>
      <c r="I9" s="485"/>
      <c r="J9" s="485"/>
      <c r="K9" s="484">
        <v>0.0</v>
      </c>
      <c r="L9" s="484">
        <v>0.0</v>
      </c>
      <c r="M9" s="485"/>
      <c r="N9" s="485"/>
      <c r="O9" s="485"/>
      <c r="P9" s="485"/>
      <c r="Q9" s="484">
        <v>0.0</v>
      </c>
      <c r="R9" s="484">
        <v>0.0</v>
      </c>
      <c r="S9" s="485"/>
      <c r="T9" s="485"/>
      <c r="U9" s="485"/>
      <c r="V9" s="485"/>
      <c r="W9" s="484">
        <v>3338.0</v>
      </c>
      <c r="X9" s="484">
        <v>6876.28</v>
      </c>
      <c r="Y9" s="484">
        <v>3338.0</v>
      </c>
      <c r="Z9" s="484">
        <v>6876.28</v>
      </c>
    </row>
    <row r="10">
      <c r="A10" s="481">
        <v>6.0</v>
      </c>
      <c r="B10" s="482" t="s">
        <v>536</v>
      </c>
      <c r="C10" s="482" t="s">
        <v>537</v>
      </c>
      <c r="D10" s="483" t="s">
        <v>529</v>
      </c>
      <c r="E10" s="484">
        <v>220.0</v>
      </c>
      <c r="F10" s="484">
        <v>442.19999999999993</v>
      </c>
      <c r="G10" s="484">
        <v>4020.0</v>
      </c>
      <c r="H10" s="484">
        <v>8080.199999999999</v>
      </c>
      <c r="I10" s="484">
        <v>3918.0</v>
      </c>
      <c r="J10" s="484">
        <v>8071.08</v>
      </c>
      <c r="K10" s="484">
        <v>2922.0</v>
      </c>
      <c r="L10" s="484">
        <v>6194.64</v>
      </c>
      <c r="M10" s="484">
        <v>2690.0</v>
      </c>
      <c r="N10" s="484">
        <v>5729.7</v>
      </c>
      <c r="O10" s="484">
        <v>2638.0</v>
      </c>
      <c r="P10" s="484">
        <v>5592.56</v>
      </c>
      <c r="Q10" s="484">
        <v>4672.0</v>
      </c>
      <c r="R10" s="484">
        <v>9951.36</v>
      </c>
      <c r="S10" s="484">
        <v>5758.0</v>
      </c>
      <c r="T10" s="484">
        <v>12322.12</v>
      </c>
      <c r="U10" s="484">
        <v>6622.0</v>
      </c>
      <c r="V10" s="484">
        <v>12846.68</v>
      </c>
      <c r="W10" s="484">
        <v>2226.0</v>
      </c>
      <c r="X10" s="484">
        <v>4207.139999999999</v>
      </c>
      <c r="Y10" s="484">
        <v>35686.0</v>
      </c>
      <c r="Z10" s="484">
        <v>73437.68000000001</v>
      </c>
    </row>
    <row r="11">
      <c r="A11" s="481">
        <v>7.0</v>
      </c>
      <c r="B11" s="482" t="s">
        <v>538</v>
      </c>
      <c r="C11" s="482" t="s">
        <v>539</v>
      </c>
      <c r="D11" s="483" t="s">
        <v>529</v>
      </c>
      <c r="E11" s="484">
        <v>3686.0</v>
      </c>
      <c r="F11" s="484">
        <v>7961.76</v>
      </c>
      <c r="G11" s="484">
        <v>3880.0</v>
      </c>
      <c r="H11" s="484">
        <v>8497.199999999999</v>
      </c>
      <c r="I11" s="485"/>
      <c r="J11" s="485"/>
      <c r="K11" s="484">
        <v>1664.0</v>
      </c>
      <c r="L11" s="484">
        <v>3677.44</v>
      </c>
      <c r="M11" s="484">
        <v>2753.0</v>
      </c>
      <c r="N11" s="484">
        <v>6166.72</v>
      </c>
      <c r="O11" s="484">
        <v>2577.0</v>
      </c>
      <c r="P11" s="484">
        <v>6004.41</v>
      </c>
      <c r="Q11" s="484">
        <v>3138.0</v>
      </c>
      <c r="R11" s="484">
        <v>7468.44</v>
      </c>
      <c r="S11" s="484">
        <v>614.0</v>
      </c>
      <c r="T11" s="484">
        <v>1399.9199999999998</v>
      </c>
      <c r="U11" s="484">
        <v>3066.0</v>
      </c>
      <c r="V11" s="484">
        <v>6867.840000000001</v>
      </c>
      <c r="W11" s="484">
        <v>1508.0</v>
      </c>
      <c r="X11" s="484">
        <v>3393.0</v>
      </c>
      <c r="Y11" s="484">
        <v>22886.0</v>
      </c>
      <c r="Z11" s="484">
        <v>51436.73</v>
      </c>
    </row>
    <row r="12">
      <c r="A12" s="481">
        <v>8.0</v>
      </c>
      <c r="B12" s="482" t="s">
        <v>540</v>
      </c>
      <c r="C12" s="482" t="s">
        <v>541</v>
      </c>
      <c r="D12" s="483" t="s">
        <v>529</v>
      </c>
      <c r="E12" s="484">
        <v>2830.0</v>
      </c>
      <c r="F12" s="484">
        <v>5660.0</v>
      </c>
      <c r="G12" s="485"/>
      <c r="H12" s="485"/>
      <c r="I12" s="484">
        <v>3434.0</v>
      </c>
      <c r="J12" s="484">
        <v>7108.379999999999</v>
      </c>
      <c r="K12" s="484">
        <v>2918.0</v>
      </c>
      <c r="L12" s="484">
        <v>6156.98</v>
      </c>
      <c r="M12" s="484">
        <v>1154.0</v>
      </c>
      <c r="N12" s="484">
        <v>2469.56</v>
      </c>
      <c r="O12" s="484">
        <v>996.0</v>
      </c>
      <c r="P12" s="484">
        <v>2111.52</v>
      </c>
      <c r="Q12" s="484">
        <v>3402.0</v>
      </c>
      <c r="R12" s="484">
        <v>7246.26</v>
      </c>
      <c r="S12" s="484">
        <v>704.0</v>
      </c>
      <c r="T12" s="484">
        <v>1492.48</v>
      </c>
      <c r="U12" s="484">
        <v>4256.0</v>
      </c>
      <c r="V12" s="484">
        <v>8341.76</v>
      </c>
      <c r="W12" s="484">
        <v>3890.0</v>
      </c>
      <c r="X12" s="484">
        <v>7468.799999999999</v>
      </c>
      <c r="Y12" s="484">
        <v>23584.0</v>
      </c>
      <c r="Z12" s="484">
        <v>48055.740000000005</v>
      </c>
    </row>
    <row r="13">
      <c r="A13" s="481">
        <v>9.0</v>
      </c>
      <c r="B13" s="482" t="s">
        <v>542</v>
      </c>
      <c r="C13" s="482" t="s">
        <v>543</v>
      </c>
      <c r="D13" s="483" t="s">
        <v>529</v>
      </c>
      <c r="E13" s="484">
        <v>0.0</v>
      </c>
      <c r="F13" s="484">
        <v>0.0</v>
      </c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4">
        <v>0.0</v>
      </c>
      <c r="R13" s="484">
        <v>0.0</v>
      </c>
      <c r="S13" s="485"/>
      <c r="T13" s="485"/>
      <c r="U13" s="484">
        <v>1084.0</v>
      </c>
      <c r="V13" s="484">
        <v>2298.08</v>
      </c>
      <c r="W13" s="484">
        <v>4062.0</v>
      </c>
      <c r="X13" s="484">
        <v>8367.72</v>
      </c>
      <c r="Y13" s="484">
        <v>5146.0</v>
      </c>
      <c r="Z13" s="484">
        <v>10665.8</v>
      </c>
    </row>
    <row r="14">
      <c r="A14" s="481">
        <v>10.0</v>
      </c>
      <c r="B14" s="482" t="s">
        <v>544</v>
      </c>
      <c r="C14" s="482" t="s">
        <v>545</v>
      </c>
      <c r="D14" s="483" t="s">
        <v>529</v>
      </c>
      <c r="E14" s="484">
        <v>4022.0</v>
      </c>
      <c r="F14" s="484">
        <v>7480.92</v>
      </c>
      <c r="G14" s="484">
        <v>2797.0</v>
      </c>
      <c r="H14" s="484">
        <v>5482.12</v>
      </c>
      <c r="I14" s="485"/>
      <c r="J14" s="485"/>
      <c r="K14" s="484">
        <v>1552.0</v>
      </c>
      <c r="L14" s="484">
        <v>3212.64</v>
      </c>
      <c r="M14" s="484">
        <v>2686.0</v>
      </c>
      <c r="N14" s="484">
        <v>5748.04</v>
      </c>
      <c r="O14" s="484">
        <v>2660.0</v>
      </c>
      <c r="P14" s="484">
        <v>5665.799999999999</v>
      </c>
      <c r="Q14" s="484">
        <v>1215.0</v>
      </c>
      <c r="R14" s="484">
        <v>2600.1</v>
      </c>
      <c r="S14" s="484">
        <v>3296.0</v>
      </c>
      <c r="T14" s="484">
        <v>7086.4</v>
      </c>
      <c r="U14" s="484">
        <v>3991.0</v>
      </c>
      <c r="V14" s="484">
        <v>8021.909999999999</v>
      </c>
      <c r="W14" s="484">
        <v>1720.0</v>
      </c>
      <c r="X14" s="484">
        <v>3336.7999999999997</v>
      </c>
      <c r="Y14" s="484">
        <v>23939.0</v>
      </c>
      <c r="Z14" s="484">
        <v>48634.729999999996</v>
      </c>
    </row>
    <row r="15">
      <c r="A15" s="481">
        <v>11.0</v>
      </c>
      <c r="B15" s="482" t="s">
        <v>546</v>
      </c>
      <c r="C15" s="482" t="s">
        <v>547</v>
      </c>
      <c r="D15" s="483" t="s">
        <v>529</v>
      </c>
      <c r="E15" s="484">
        <v>2320.0</v>
      </c>
      <c r="F15" s="484">
        <v>4663.2</v>
      </c>
      <c r="G15" s="484">
        <v>4039.0</v>
      </c>
      <c r="H15" s="484">
        <v>8158.78</v>
      </c>
      <c r="I15" s="484">
        <v>6360.0</v>
      </c>
      <c r="J15" s="484">
        <v>13165.199999999999</v>
      </c>
      <c r="K15" s="484">
        <v>4092.0</v>
      </c>
      <c r="L15" s="484">
        <v>8634.119999999999</v>
      </c>
      <c r="M15" s="484">
        <v>478.0</v>
      </c>
      <c r="N15" s="484">
        <v>1027.7</v>
      </c>
      <c r="O15" s="484">
        <v>3625.0</v>
      </c>
      <c r="P15" s="484">
        <v>7648.75</v>
      </c>
      <c r="Q15" s="484">
        <v>5702.0</v>
      </c>
      <c r="R15" s="484">
        <v>12088.24</v>
      </c>
      <c r="S15" s="484">
        <v>3946.0</v>
      </c>
      <c r="T15" s="484">
        <v>8483.9</v>
      </c>
      <c r="U15" s="484">
        <v>4754.0</v>
      </c>
      <c r="V15" s="484">
        <v>9317.84</v>
      </c>
      <c r="W15" s="484">
        <v>3928.0</v>
      </c>
      <c r="X15" s="484">
        <v>7541.759999999999</v>
      </c>
      <c r="Y15" s="484">
        <v>39244.0</v>
      </c>
      <c r="Z15" s="484">
        <v>80729.48999999999</v>
      </c>
    </row>
    <row r="16">
      <c r="A16" s="481">
        <v>12.0</v>
      </c>
      <c r="B16" s="482" t="s">
        <v>548</v>
      </c>
      <c r="C16" s="482" t="s">
        <v>549</v>
      </c>
      <c r="D16" s="483" t="s">
        <v>529</v>
      </c>
      <c r="E16" s="485"/>
      <c r="F16" s="485"/>
      <c r="G16" s="484">
        <v>304.0</v>
      </c>
      <c r="H16" s="484">
        <v>611.04</v>
      </c>
      <c r="I16" s="484">
        <v>3649.0</v>
      </c>
      <c r="J16" s="484">
        <v>7553.429999999999</v>
      </c>
      <c r="K16" s="484">
        <v>1184.0</v>
      </c>
      <c r="L16" s="484">
        <v>2486.4</v>
      </c>
      <c r="M16" s="485"/>
      <c r="N16" s="485"/>
      <c r="O16" s="484">
        <v>2082.0</v>
      </c>
      <c r="P16" s="484">
        <v>4413.84</v>
      </c>
      <c r="Q16" s="484">
        <v>3262.0</v>
      </c>
      <c r="R16" s="484">
        <v>6948.06</v>
      </c>
      <c r="S16" s="484">
        <v>3894.0</v>
      </c>
      <c r="T16" s="484">
        <v>8372.1</v>
      </c>
      <c r="U16" s="484">
        <v>2835.0</v>
      </c>
      <c r="V16" s="484">
        <v>6038.549999999999</v>
      </c>
      <c r="W16" s="484">
        <v>116.0</v>
      </c>
      <c r="X16" s="484">
        <v>237.79999999999998</v>
      </c>
      <c r="Y16" s="484">
        <v>17326.0</v>
      </c>
      <c r="Z16" s="484">
        <v>36661.22</v>
      </c>
    </row>
    <row r="17">
      <c r="A17" s="481">
        <v>13.0</v>
      </c>
      <c r="B17" s="482" t="s">
        <v>550</v>
      </c>
      <c r="C17" s="482" t="s">
        <v>551</v>
      </c>
      <c r="D17" s="483" t="s">
        <v>529</v>
      </c>
      <c r="E17" s="484">
        <v>0.0</v>
      </c>
      <c r="F17" s="484">
        <v>0.0</v>
      </c>
      <c r="G17" s="484">
        <v>3288.0</v>
      </c>
      <c r="H17" s="484">
        <v>6608.879999999999</v>
      </c>
      <c r="I17" s="484">
        <v>1116.0</v>
      </c>
      <c r="J17" s="484">
        <v>2243.16</v>
      </c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4">
        <v>1678.0</v>
      </c>
      <c r="V17" s="484">
        <v>3540.58</v>
      </c>
      <c r="W17" s="485"/>
      <c r="X17" s="485"/>
      <c r="Y17" s="484">
        <v>6082.0</v>
      </c>
      <c r="Z17" s="484">
        <v>12392.619999999999</v>
      </c>
    </row>
    <row r="18">
      <c r="A18" s="481">
        <v>14.0</v>
      </c>
      <c r="B18" s="482" t="s">
        <v>552</v>
      </c>
      <c r="C18" s="482" t="s">
        <v>553</v>
      </c>
      <c r="D18" s="483" t="s">
        <v>529</v>
      </c>
      <c r="E18" s="485"/>
      <c r="F18" s="485"/>
      <c r="G18" s="485"/>
      <c r="H18" s="485"/>
      <c r="I18" s="484">
        <v>1048.0</v>
      </c>
      <c r="J18" s="484">
        <v>2137.92</v>
      </c>
      <c r="K18" s="484">
        <v>1690.0</v>
      </c>
      <c r="L18" s="484">
        <v>3413.8</v>
      </c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4">
        <v>2738.0</v>
      </c>
      <c r="Z18" s="484">
        <v>5551.72</v>
      </c>
    </row>
    <row r="19">
      <c r="A19" s="481">
        <v>15.0</v>
      </c>
      <c r="B19" s="482" t="s">
        <v>554</v>
      </c>
      <c r="C19" s="482" t="s">
        <v>468</v>
      </c>
      <c r="D19" s="483" t="s">
        <v>529</v>
      </c>
      <c r="E19" s="484">
        <v>0.0</v>
      </c>
      <c r="F19" s="484">
        <v>0.0</v>
      </c>
      <c r="G19" s="484">
        <v>302.0</v>
      </c>
      <c r="H19" s="484">
        <v>622.12</v>
      </c>
      <c r="I19" s="484">
        <v>2839.0</v>
      </c>
      <c r="J19" s="484">
        <v>5990.29</v>
      </c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4">
        <v>2862.0</v>
      </c>
      <c r="X19" s="484">
        <v>5895.72</v>
      </c>
      <c r="Y19" s="484">
        <v>6003.0</v>
      </c>
      <c r="Z19" s="484">
        <v>12508.130000000001</v>
      </c>
    </row>
    <row r="20">
      <c r="A20" s="481">
        <v>16.0</v>
      </c>
      <c r="B20" s="482" t="s">
        <v>555</v>
      </c>
      <c r="C20" s="482" t="s">
        <v>556</v>
      </c>
      <c r="D20" s="483" t="s">
        <v>529</v>
      </c>
      <c r="E20" s="484">
        <v>2805.0</v>
      </c>
      <c r="F20" s="484">
        <v>6844.2</v>
      </c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4">
        <v>0.0</v>
      </c>
      <c r="T20" s="484">
        <v>0.0</v>
      </c>
      <c r="U20" s="485"/>
      <c r="V20" s="485"/>
      <c r="W20" s="485"/>
      <c r="X20" s="485"/>
      <c r="Y20" s="484">
        <v>2805.0</v>
      </c>
      <c r="Z20" s="484">
        <v>6844.2</v>
      </c>
    </row>
    <row r="21">
      <c r="A21" s="481">
        <v>17.0</v>
      </c>
      <c r="B21" s="482" t="s">
        <v>557</v>
      </c>
      <c r="C21" s="482" t="s">
        <v>558</v>
      </c>
      <c r="D21" s="483" t="s">
        <v>529</v>
      </c>
      <c r="E21" s="485"/>
      <c r="F21" s="485"/>
      <c r="G21" s="484">
        <v>1240.0</v>
      </c>
      <c r="H21" s="484">
        <v>3062.8</v>
      </c>
      <c r="I21" s="484">
        <v>2779.0</v>
      </c>
      <c r="J21" s="484">
        <v>6891.92</v>
      </c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4">
        <v>302.0</v>
      </c>
      <c r="X21" s="484">
        <v>727.82</v>
      </c>
      <c r="Y21" s="484">
        <v>4321.0</v>
      </c>
      <c r="Z21" s="484">
        <v>10682.54</v>
      </c>
    </row>
    <row r="22">
      <c r="A22" s="481">
        <v>18.0</v>
      </c>
      <c r="B22" s="482" t="s">
        <v>559</v>
      </c>
      <c r="C22" s="482" t="s">
        <v>560</v>
      </c>
      <c r="D22" s="483" t="s">
        <v>529</v>
      </c>
      <c r="E22" s="484">
        <v>3902.0</v>
      </c>
      <c r="F22" s="484">
        <v>9364.8</v>
      </c>
      <c r="G22" s="484">
        <v>3704.0</v>
      </c>
      <c r="H22" s="484">
        <v>8852.560000000001</v>
      </c>
      <c r="I22" s="485"/>
      <c r="J22" s="485"/>
      <c r="K22" s="484">
        <v>1752.0</v>
      </c>
      <c r="L22" s="484">
        <v>4397.5199999999995</v>
      </c>
      <c r="M22" s="484">
        <v>2708.0</v>
      </c>
      <c r="N22" s="484">
        <v>6824.16</v>
      </c>
      <c r="O22" s="484">
        <v>602.0</v>
      </c>
      <c r="P22" s="484">
        <v>1498.98</v>
      </c>
      <c r="Q22" s="484">
        <v>3262.0</v>
      </c>
      <c r="R22" s="484">
        <v>8024.52</v>
      </c>
      <c r="S22" s="484">
        <v>3661.0</v>
      </c>
      <c r="T22" s="484">
        <v>9006.06</v>
      </c>
      <c r="U22" s="485"/>
      <c r="V22" s="485"/>
      <c r="W22" s="484">
        <v>3690.0</v>
      </c>
      <c r="X22" s="484">
        <v>8745.300000000001</v>
      </c>
      <c r="Y22" s="484">
        <v>23281.0</v>
      </c>
      <c r="Z22" s="484">
        <v>56713.9</v>
      </c>
    </row>
    <row r="23">
      <c r="A23" s="481">
        <v>19.0</v>
      </c>
      <c r="B23" s="482" t="s">
        <v>561</v>
      </c>
      <c r="C23" s="482" t="s">
        <v>562</v>
      </c>
      <c r="D23" s="483" t="s">
        <v>529</v>
      </c>
      <c r="E23" s="484">
        <v>4042.0</v>
      </c>
      <c r="F23" s="484">
        <v>9700.8</v>
      </c>
      <c r="G23" s="484">
        <v>3998.0</v>
      </c>
      <c r="H23" s="484">
        <v>9555.220000000001</v>
      </c>
      <c r="I23" s="484">
        <v>5104.0</v>
      </c>
      <c r="J23" s="484">
        <v>12555.84</v>
      </c>
      <c r="K23" s="484">
        <v>5636.0</v>
      </c>
      <c r="L23" s="484">
        <v>14090.0</v>
      </c>
      <c r="M23" s="484">
        <v>5182.0</v>
      </c>
      <c r="N23" s="484">
        <v>13006.82</v>
      </c>
      <c r="O23" s="484">
        <v>2950.0</v>
      </c>
      <c r="P23" s="484">
        <v>7257.0</v>
      </c>
      <c r="Q23" s="484">
        <v>3390.0</v>
      </c>
      <c r="R23" s="484">
        <v>8339.4</v>
      </c>
      <c r="S23" s="484">
        <v>7806.0</v>
      </c>
      <c r="T23" s="484">
        <v>19280.82</v>
      </c>
      <c r="U23" s="484">
        <v>7156.0</v>
      </c>
      <c r="V23" s="484">
        <v>17675.32</v>
      </c>
      <c r="W23" s="484">
        <v>3720.0</v>
      </c>
      <c r="X23" s="484">
        <v>8853.6</v>
      </c>
      <c r="Y23" s="484">
        <v>48984.0</v>
      </c>
      <c r="Z23" s="484">
        <v>120314.82</v>
      </c>
    </row>
    <row r="24">
      <c r="A24" s="481">
        <v>20.0</v>
      </c>
      <c r="B24" s="482" t="s">
        <v>563</v>
      </c>
      <c r="C24" s="482" t="s">
        <v>564</v>
      </c>
      <c r="D24" s="483" t="s">
        <v>529</v>
      </c>
      <c r="E24" s="485"/>
      <c r="F24" s="485"/>
      <c r="G24" s="485"/>
      <c r="H24" s="485"/>
      <c r="I24" s="484">
        <v>3070.0</v>
      </c>
      <c r="J24" s="484">
        <v>7613.6</v>
      </c>
      <c r="K24" s="484">
        <v>2784.0</v>
      </c>
      <c r="L24" s="484">
        <v>6960.0</v>
      </c>
      <c r="M24" s="485"/>
      <c r="N24" s="485"/>
      <c r="O24" s="485"/>
      <c r="P24" s="485"/>
      <c r="Q24" s="484">
        <v>2060.0</v>
      </c>
      <c r="R24" s="484">
        <v>5067.6</v>
      </c>
      <c r="S24" s="484">
        <v>3782.0</v>
      </c>
      <c r="T24" s="484">
        <v>9303.72</v>
      </c>
      <c r="U24" s="484">
        <v>372.0</v>
      </c>
      <c r="V24" s="484">
        <v>915.12</v>
      </c>
      <c r="W24" s="484">
        <v>3688.0</v>
      </c>
      <c r="X24" s="484">
        <v>8814.32</v>
      </c>
      <c r="Y24" s="484">
        <v>15756.0</v>
      </c>
      <c r="Z24" s="484">
        <v>38674.36</v>
      </c>
    </row>
    <row r="25">
      <c r="A25" s="481">
        <v>21.0</v>
      </c>
      <c r="B25" s="482" t="s">
        <v>565</v>
      </c>
      <c r="C25" s="482" t="s">
        <v>566</v>
      </c>
      <c r="D25" s="483" t="s">
        <v>529</v>
      </c>
      <c r="E25" s="484">
        <v>3878.0</v>
      </c>
      <c r="F25" s="484">
        <v>10199.14</v>
      </c>
      <c r="G25" s="484">
        <v>4030.0</v>
      </c>
      <c r="H25" s="484">
        <v>10719.800000000001</v>
      </c>
      <c r="I25" s="484">
        <v>3926.0</v>
      </c>
      <c r="J25" s="484">
        <v>10286.12</v>
      </c>
      <c r="K25" s="484">
        <v>2994.0</v>
      </c>
      <c r="L25" s="484">
        <v>7844.280000000001</v>
      </c>
      <c r="M25" s="484">
        <v>2702.0</v>
      </c>
      <c r="N25" s="484">
        <v>7214.34</v>
      </c>
      <c r="O25" s="484">
        <v>2668.0</v>
      </c>
      <c r="P25" s="484">
        <v>7070.2</v>
      </c>
      <c r="Q25" s="484">
        <v>3472.0</v>
      </c>
      <c r="R25" s="484">
        <v>9304.96</v>
      </c>
      <c r="S25" s="484">
        <v>3898.0</v>
      </c>
      <c r="T25" s="484">
        <v>10329.699999999999</v>
      </c>
      <c r="U25" s="484">
        <v>6995.0</v>
      </c>
      <c r="V25" s="484">
        <v>18466.8</v>
      </c>
      <c r="W25" s="484">
        <v>4776.0</v>
      </c>
      <c r="X25" s="484">
        <v>12608.640000000001</v>
      </c>
      <c r="Y25" s="484">
        <v>39339.0</v>
      </c>
      <c r="Z25" s="484">
        <v>104043.98000000001</v>
      </c>
    </row>
    <row r="26">
      <c r="A26" s="481">
        <v>22.0</v>
      </c>
      <c r="B26" s="482" t="s">
        <v>567</v>
      </c>
      <c r="C26" s="482" t="s">
        <v>568</v>
      </c>
      <c r="D26" s="483" t="s">
        <v>529</v>
      </c>
      <c r="E26" s="484">
        <v>0.0</v>
      </c>
      <c r="F26" s="484">
        <v>0.0</v>
      </c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4">
        <v>0.0</v>
      </c>
      <c r="R26" s="484">
        <v>0.0</v>
      </c>
      <c r="S26" s="485"/>
      <c r="T26" s="485"/>
      <c r="U26" s="484">
        <v>2060.0</v>
      </c>
      <c r="V26" s="484">
        <v>5108.8</v>
      </c>
      <c r="W26" s="484">
        <v>0.0</v>
      </c>
      <c r="X26" s="484">
        <v>0.0</v>
      </c>
      <c r="Y26" s="484">
        <v>2060.0</v>
      </c>
      <c r="Z26" s="484">
        <v>5108.8</v>
      </c>
    </row>
    <row r="27">
      <c r="A27" s="481">
        <v>23.0</v>
      </c>
      <c r="B27" s="482" t="s">
        <v>569</v>
      </c>
      <c r="C27" s="482" t="s">
        <v>570</v>
      </c>
      <c r="D27" s="483" t="s">
        <v>529</v>
      </c>
      <c r="E27" s="484">
        <v>4150.0</v>
      </c>
      <c r="F27" s="484">
        <v>9960.0</v>
      </c>
      <c r="G27" s="484">
        <v>4050.0</v>
      </c>
      <c r="H27" s="484">
        <v>9720.0</v>
      </c>
      <c r="I27" s="484">
        <v>3908.0</v>
      </c>
      <c r="J27" s="484">
        <v>9574.6</v>
      </c>
      <c r="K27" s="484">
        <v>2750.0</v>
      </c>
      <c r="L27" s="484">
        <v>6875.0</v>
      </c>
      <c r="M27" s="484">
        <v>2606.0</v>
      </c>
      <c r="N27" s="484">
        <v>6567.12</v>
      </c>
      <c r="O27" s="484">
        <v>2488.0</v>
      </c>
      <c r="P27" s="484">
        <v>6095.6</v>
      </c>
      <c r="Q27" s="484">
        <v>3566.0</v>
      </c>
      <c r="R27" s="484">
        <v>8451.42</v>
      </c>
      <c r="S27" s="484">
        <v>6902.0</v>
      </c>
      <c r="T27" s="484">
        <v>16978.92</v>
      </c>
      <c r="U27" s="484">
        <v>4748.0</v>
      </c>
      <c r="V27" s="484">
        <v>11680.08</v>
      </c>
      <c r="W27" s="484">
        <v>3720.0</v>
      </c>
      <c r="X27" s="484">
        <v>8890.800000000001</v>
      </c>
      <c r="Y27" s="484">
        <v>38888.0</v>
      </c>
      <c r="Z27" s="484">
        <v>94793.54000000001</v>
      </c>
    </row>
    <row r="28">
      <c r="A28" s="481">
        <v>24.0</v>
      </c>
      <c r="B28" s="482" t="s">
        <v>571</v>
      </c>
      <c r="C28" s="482" t="s">
        <v>572</v>
      </c>
      <c r="D28" s="483" t="s">
        <v>529</v>
      </c>
      <c r="E28" s="484">
        <v>4024.0</v>
      </c>
      <c r="F28" s="484">
        <v>9657.6</v>
      </c>
      <c r="G28" s="484">
        <v>3990.0</v>
      </c>
      <c r="H28" s="484">
        <v>9576.0</v>
      </c>
      <c r="I28" s="484">
        <v>3860.0</v>
      </c>
      <c r="J28" s="484">
        <v>9418.4</v>
      </c>
      <c r="K28" s="484">
        <v>1190.0</v>
      </c>
      <c r="L28" s="484">
        <v>2975.0</v>
      </c>
      <c r="M28" s="484">
        <v>4016.0</v>
      </c>
      <c r="N28" s="484">
        <v>10120.32</v>
      </c>
      <c r="O28" s="484">
        <v>5097.0</v>
      </c>
      <c r="P28" s="484">
        <v>12589.59</v>
      </c>
      <c r="Q28" s="484">
        <v>6890.0</v>
      </c>
      <c r="R28" s="484">
        <v>16949.4</v>
      </c>
      <c r="S28" s="484">
        <v>4640.0</v>
      </c>
      <c r="T28" s="484">
        <v>11414.4</v>
      </c>
      <c r="U28" s="484">
        <v>8412.0</v>
      </c>
      <c r="V28" s="484">
        <v>20777.640000000003</v>
      </c>
      <c r="W28" s="484">
        <v>2353.0</v>
      </c>
      <c r="X28" s="484">
        <v>5623.67</v>
      </c>
      <c r="Y28" s="484">
        <v>44472.0</v>
      </c>
      <c r="Z28" s="484">
        <v>109102.01999999999</v>
      </c>
    </row>
    <row r="29">
      <c r="A29" s="481">
        <v>25.0</v>
      </c>
      <c r="B29" s="482" t="s">
        <v>573</v>
      </c>
      <c r="C29" s="482" t="s">
        <v>574</v>
      </c>
      <c r="D29" s="483" t="s">
        <v>529</v>
      </c>
      <c r="E29" s="484">
        <v>4152.0</v>
      </c>
      <c r="F29" s="484">
        <v>9964.8</v>
      </c>
      <c r="G29" s="484">
        <v>768.0</v>
      </c>
      <c r="H29" s="484">
        <v>1858.56</v>
      </c>
      <c r="I29" s="485"/>
      <c r="J29" s="485"/>
      <c r="K29" s="485"/>
      <c r="L29" s="485"/>
      <c r="M29" s="484">
        <v>2536.0</v>
      </c>
      <c r="N29" s="484">
        <v>6390.72</v>
      </c>
      <c r="O29" s="484">
        <v>4450.0</v>
      </c>
      <c r="P29" s="484">
        <v>10902.5</v>
      </c>
      <c r="Q29" s="484">
        <v>3360.0</v>
      </c>
      <c r="R29" s="484">
        <v>8232.0</v>
      </c>
      <c r="S29" s="484">
        <v>3712.0</v>
      </c>
      <c r="T29" s="484">
        <v>9168.640000000001</v>
      </c>
      <c r="U29" s="484">
        <v>4680.0</v>
      </c>
      <c r="V29" s="484">
        <v>11559.6</v>
      </c>
      <c r="W29" s="484">
        <v>3483.0</v>
      </c>
      <c r="X29" s="484">
        <v>8331.336</v>
      </c>
      <c r="Y29" s="484">
        <v>27141.0</v>
      </c>
      <c r="Z29" s="484">
        <v>66408.156</v>
      </c>
    </row>
    <row r="30">
      <c r="A30" s="481">
        <v>26.0</v>
      </c>
      <c r="B30" s="482" t="s">
        <v>575</v>
      </c>
      <c r="C30" s="482" t="s">
        <v>576</v>
      </c>
      <c r="D30" s="483" t="s">
        <v>529</v>
      </c>
      <c r="E30" s="484">
        <v>0.0</v>
      </c>
      <c r="F30" s="484">
        <v>0.0</v>
      </c>
      <c r="G30" s="484">
        <v>3208.0</v>
      </c>
      <c r="H30" s="484">
        <v>6512.24</v>
      </c>
      <c r="I30" s="484">
        <v>1632.0</v>
      </c>
      <c r="J30" s="484">
        <v>3280.3199999999997</v>
      </c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4">
        <v>4840.0</v>
      </c>
      <c r="Z30" s="484">
        <v>9792.56</v>
      </c>
    </row>
    <row r="31">
      <c r="A31" s="481">
        <v>27.0</v>
      </c>
      <c r="B31" s="482" t="s">
        <v>577</v>
      </c>
      <c r="C31" s="482" t="s">
        <v>578</v>
      </c>
      <c r="D31" s="483" t="s">
        <v>529</v>
      </c>
      <c r="E31" s="484">
        <v>0.0</v>
      </c>
      <c r="F31" s="484">
        <v>0.0</v>
      </c>
      <c r="G31" s="485"/>
      <c r="H31" s="485"/>
      <c r="I31" s="485"/>
      <c r="J31" s="485"/>
      <c r="K31" s="485"/>
      <c r="L31" s="485"/>
      <c r="M31" s="484">
        <v>872.0</v>
      </c>
      <c r="N31" s="484">
        <v>2118.96</v>
      </c>
      <c r="O31" s="484">
        <v>1546.0</v>
      </c>
      <c r="P31" s="484">
        <v>3756.78</v>
      </c>
      <c r="Q31" s="485"/>
      <c r="R31" s="485"/>
      <c r="S31" s="485"/>
      <c r="T31" s="485"/>
      <c r="U31" s="485"/>
      <c r="V31" s="485"/>
      <c r="W31" s="484">
        <v>3680.0</v>
      </c>
      <c r="X31" s="484">
        <v>8832.0</v>
      </c>
      <c r="Y31" s="484">
        <v>6098.0</v>
      </c>
      <c r="Z31" s="484">
        <v>14707.74</v>
      </c>
    </row>
    <row r="32">
      <c r="A32" s="481">
        <v>28.0</v>
      </c>
      <c r="B32" s="482" t="s">
        <v>579</v>
      </c>
      <c r="C32" s="482" t="s">
        <v>580</v>
      </c>
      <c r="D32" s="483" t="s">
        <v>529</v>
      </c>
      <c r="E32" s="484">
        <v>1242.0</v>
      </c>
      <c r="F32" s="484">
        <v>3316.14</v>
      </c>
      <c r="G32" s="484">
        <v>808.0</v>
      </c>
      <c r="H32" s="484">
        <v>2173.52</v>
      </c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4">
        <v>2050.0</v>
      </c>
      <c r="Z32" s="484">
        <v>5489.66</v>
      </c>
    </row>
    <row r="33">
      <c r="A33" s="476"/>
      <c r="B33" s="486"/>
      <c r="C33" s="486"/>
      <c r="D33" s="486"/>
      <c r="E33" s="487">
        <f t="shared" ref="E33:Z33" si="1">SUM(E5:E32)</f>
        <v>47843</v>
      </c>
      <c r="F33" s="487">
        <f t="shared" si="1"/>
        <v>106526.36</v>
      </c>
      <c r="G33" s="487">
        <f t="shared" si="1"/>
        <v>48504</v>
      </c>
      <c r="H33" s="487">
        <f t="shared" si="1"/>
        <v>108328.6</v>
      </c>
      <c r="I33" s="487">
        <f t="shared" si="1"/>
        <v>47155</v>
      </c>
      <c r="J33" s="487">
        <f t="shared" si="1"/>
        <v>106929.62</v>
      </c>
      <c r="K33" s="487">
        <f t="shared" si="1"/>
        <v>34180</v>
      </c>
      <c r="L33" s="487">
        <f t="shared" si="1"/>
        <v>79032.34</v>
      </c>
      <c r="M33" s="487">
        <f t="shared" si="1"/>
        <v>33005</v>
      </c>
      <c r="N33" s="487">
        <f t="shared" si="1"/>
        <v>78628.16</v>
      </c>
      <c r="O33" s="487">
        <f t="shared" si="1"/>
        <v>35957</v>
      </c>
      <c r="P33" s="487">
        <f t="shared" si="1"/>
        <v>83369.03</v>
      </c>
      <c r="Q33" s="487">
        <f t="shared" si="1"/>
        <v>47391</v>
      </c>
      <c r="R33" s="487">
        <f t="shared" si="1"/>
        <v>110671.76</v>
      </c>
      <c r="S33" s="487">
        <f t="shared" si="1"/>
        <v>54047</v>
      </c>
      <c r="T33" s="487">
        <f t="shared" si="1"/>
        <v>127722.28</v>
      </c>
      <c r="U33" s="487">
        <f t="shared" si="1"/>
        <v>65951</v>
      </c>
      <c r="V33" s="487">
        <f t="shared" si="1"/>
        <v>149444.34</v>
      </c>
      <c r="W33" s="487">
        <f t="shared" si="1"/>
        <v>53292</v>
      </c>
      <c r="X33" s="487">
        <f t="shared" si="1"/>
        <v>119174.446</v>
      </c>
      <c r="Y33" s="487">
        <f t="shared" si="1"/>
        <v>467325</v>
      </c>
      <c r="Z33" s="487">
        <f t="shared" si="1"/>
        <v>1069826.936</v>
      </c>
    </row>
  </sheetData>
  <mergeCells count="15">
    <mergeCell ref="K2:L2"/>
    <mergeCell ref="M2:N2"/>
    <mergeCell ref="O2:P2"/>
    <mergeCell ref="Q2:R2"/>
    <mergeCell ref="S2:T2"/>
    <mergeCell ref="U2:V2"/>
    <mergeCell ref="W2:X2"/>
    <mergeCell ref="Y2:Z2"/>
    <mergeCell ref="A2:A3"/>
    <mergeCell ref="B2:B3"/>
    <mergeCell ref="C2:C3"/>
    <mergeCell ref="D2:D3"/>
    <mergeCell ref="E2:F2"/>
    <mergeCell ref="G2:H2"/>
    <mergeCell ref="I2:J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5" max="5" width="9.71"/>
    <col customWidth="1" min="6" max="6" width="18.86"/>
    <col customWidth="1" min="7" max="7" width="16.0"/>
    <col customWidth="1" min="8" max="8" width="9.0"/>
    <col customWidth="1" min="9" max="9" width="14.43"/>
    <col customWidth="1" min="10" max="10" width="10.14"/>
    <col customWidth="1" min="11" max="11" width="16.29"/>
    <col customWidth="1" min="13" max="13" width="7.0"/>
    <col customWidth="1" min="14" max="15" width="27.29"/>
    <col customWidth="1" min="16" max="17" width="32.29"/>
    <col customWidth="1" min="18" max="18" width="21.29"/>
    <col customWidth="1" min="19" max="19" width="18.43"/>
    <col customWidth="1" min="20" max="20" width="25.57"/>
    <col customWidth="1" min="21" max="21" width="30.86"/>
    <col customWidth="1" min="22" max="22" width="22.0"/>
  </cols>
  <sheetData>
    <row r="1">
      <c r="A1" s="41" t="s">
        <v>64</v>
      </c>
      <c r="E1" s="488" t="s">
        <v>581</v>
      </c>
      <c r="F1" s="489"/>
      <c r="G1" s="489"/>
      <c r="H1" s="489"/>
      <c r="I1" s="489"/>
      <c r="J1" s="489"/>
      <c r="K1" s="490"/>
      <c r="L1" s="491"/>
      <c r="M1" s="492"/>
      <c r="N1" s="492"/>
      <c r="O1" s="492"/>
      <c r="P1" s="492"/>
      <c r="Q1" s="492"/>
      <c r="R1" s="492"/>
      <c r="S1" s="492"/>
      <c r="T1" s="11"/>
      <c r="U1" s="11"/>
    </row>
    <row r="2">
      <c r="A2" s="14">
        <v>10485.0</v>
      </c>
      <c r="B2" s="28" t="s">
        <v>70</v>
      </c>
      <c r="C2" s="28">
        <v>1.89</v>
      </c>
      <c r="E2" s="493"/>
      <c r="F2" s="494"/>
      <c r="G2" s="494"/>
      <c r="H2" s="494"/>
      <c r="I2" s="494"/>
      <c r="J2" s="494"/>
      <c r="K2" s="411"/>
      <c r="L2" s="67"/>
      <c r="M2" s="28"/>
      <c r="N2" s="28"/>
      <c r="P2" s="33"/>
      <c r="T2" s="11"/>
      <c r="U2" s="11"/>
    </row>
    <row r="3">
      <c r="A3" s="14">
        <v>8429.0</v>
      </c>
      <c r="B3" s="28" t="s">
        <v>72</v>
      </c>
      <c r="C3" s="28">
        <v>1.96</v>
      </c>
      <c r="E3" s="495" t="s">
        <v>0</v>
      </c>
      <c r="F3" s="496" t="s">
        <v>116</v>
      </c>
      <c r="G3" s="497" t="s">
        <v>65</v>
      </c>
      <c r="H3" s="498" t="s">
        <v>582</v>
      </c>
      <c r="I3" s="499" t="s">
        <v>583</v>
      </c>
      <c r="J3" s="496" t="s">
        <v>66</v>
      </c>
      <c r="K3" s="500" t="s">
        <v>584</v>
      </c>
      <c r="L3" s="11" t="s">
        <v>0</v>
      </c>
      <c r="M3" s="41" t="s">
        <v>64</v>
      </c>
      <c r="N3" s="11" t="s">
        <v>65</v>
      </c>
      <c r="O3" s="41" t="s">
        <v>66</v>
      </c>
      <c r="P3" s="501" t="s">
        <v>67</v>
      </c>
      <c r="Q3" s="491"/>
      <c r="R3" s="492"/>
      <c r="S3" s="492"/>
      <c r="T3" s="492"/>
      <c r="U3" s="11"/>
      <c r="V3" s="11"/>
    </row>
    <row r="4">
      <c r="A4" s="14">
        <v>1694.0</v>
      </c>
      <c r="B4" s="28" t="s">
        <v>585</v>
      </c>
      <c r="C4" s="28">
        <v>1.85</v>
      </c>
      <c r="E4" s="502" t="s">
        <v>19</v>
      </c>
      <c r="F4" s="503">
        <v>10485.0</v>
      </c>
      <c r="G4" s="504" t="s">
        <v>70</v>
      </c>
      <c r="H4" s="505">
        <v>1.89</v>
      </c>
      <c r="I4" s="506">
        <f>SUM(F4:F5)/H5</f>
        <v>9650</v>
      </c>
      <c r="J4" s="507">
        <v>5606.0</v>
      </c>
      <c r="K4" s="508">
        <v>1.12462644E8</v>
      </c>
      <c r="L4" s="11" t="s">
        <v>19</v>
      </c>
      <c r="M4" s="14">
        <v>10485.0</v>
      </c>
      <c r="N4" s="11" t="s">
        <v>70</v>
      </c>
      <c r="O4" s="33">
        <v>5606.0</v>
      </c>
      <c r="P4" s="509">
        <v>1.12462644E8</v>
      </c>
      <c r="Q4" s="67"/>
      <c r="R4" s="28" t="s">
        <v>70</v>
      </c>
      <c r="S4" s="33">
        <v>5606.0</v>
      </c>
      <c r="U4" s="11"/>
    </row>
    <row r="5">
      <c r="A5" s="14">
        <v>24260.0</v>
      </c>
      <c r="B5" s="28" t="s">
        <v>74</v>
      </c>
      <c r="C5" s="28">
        <v>1.94</v>
      </c>
      <c r="E5" s="502" t="s">
        <v>19</v>
      </c>
      <c r="F5" s="503">
        <v>8429.0</v>
      </c>
      <c r="G5" s="510" t="s">
        <v>72</v>
      </c>
      <c r="H5" s="505">
        <v>1.96</v>
      </c>
      <c r="I5" s="64"/>
      <c r="J5" s="507">
        <v>5946.0</v>
      </c>
      <c r="K5" s="64"/>
      <c r="L5" s="11" t="s">
        <v>19</v>
      </c>
      <c r="M5" s="14">
        <v>8429.0</v>
      </c>
      <c r="N5" s="41" t="s">
        <v>72</v>
      </c>
      <c r="O5" s="33">
        <v>5946.0</v>
      </c>
      <c r="Q5" s="67"/>
      <c r="R5" s="28" t="s">
        <v>72</v>
      </c>
      <c r="S5" s="33">
        <v>5946.0</v>
      </c>
      <c r="U5" s="11"/>
      <c r="V5" s="11"/>
    </row>
    <row r="6">
      <c r="A6" s="14">
        <v>22433.0</v>
      </c>
      <c r="B6" s="28" t="s">
        <v>77</v>
      </c>
      <c r="C6" s="28">
        <v>2.21</v>
      </c>
      <c r="E6" s="502" t="s">
        <v>22</v>
      </c>
      <c r="F6" s="503">
        <v>1694.0</v>
      </c>
      <c r="G6" s="511" t="s">
        <v>74</v>
      </c>
      <c r="H6" s="512">
        <v>1.94</v>
      </c>
      <c r="I6" s="506">
        <f>SUM(F6:F8)*H6</f>
        <v>93870.78</v>
      </c>
      <c r="J6" s="513">
        <v>6694.0</v>
      </c>
      <c r="K6" s="508">
        <v>3.23902578E8</v>
      </c>
      <c r="L6" s="11" t="s">
        <v>22</v>
      </c>
      <c r="M6" s="14">
        <v>1694.0</v>
      </c>
      <c r="N6" s="11" t="s">
        <v>74</v>
      </c>
      <c r="O6" s="33">
        <v>6694.0</v>
      </c>
      <c r="P6" s="509">
        <v>3.23902578E8</v>
      </c>
      <c r="Q6" s="67"/>
      <c r="R6" s="28" t="s">
        <v>74</v>
      </c>
      <c r="S6" s="33">
        <v>6694.0</v>
      </c>
      <c r="U6" s="11"/>
      <c r="V6" s="11"/>
    </row>
    <row r="7">
      <c r="A7" s="14">
        <v>24228.0</v>
      </c>
      <c r="B7" s="28" t="s">
        <v>79</v>
      </c>
      <c r="C7" s="28">
        <v>2.42</v>
      </c>
      <c r="E7" s="502" t="s">
        <v>22</v>
      </c>
      <c r="F7" s="503">
        <v>24260.0</v>
      </c>
      <c r="G7" s="68"/>
      <c r="H7" s="68"/>
      <c r="I7" s="68"/>
      <c r="J7" s="68"/>
      <c r="K7" s="68"/>
      <c r="L7" s="11" t="s">
        <v>22</v>
      </c>
      <c r="M7" s="14">
        <v>24260.0</v>
      </c>
      <c r="Q7" s="67"/>
      <c r="R7" s="28" t="s">
        <v>77</v>
      </c>
      <c r="S7" s="33">
        <v>6058.0</v>
      </c>
      <c r="U7" s="11"/>
      <c r="V7" s="11"/>
    </row>
    <row r="8">
      <c r="A8" s="14">
        <v>1018.0</v>
      </c>
      <c r="B8" s="28" t="s">
        <v>82</v>
      </c>
      <c r="C8" s="28">
        <v>2.66</v>
      </c>
      <c r="E8" s="502" t="s">
        <v>22</v>
      </c>
      <c r="F8" s="503">
        <v>22433.0</v>
      </c>
      <c r="G8" s="64"/>
      <c r="H8" s="64"/>
      <c r="I8" s="64"/>
      <c r="J8" s="64"/>
      <c r="K8" s="64"/>
      <c r="L8" s="11" t="s">
        <v>22</v>
      </c>
      <c r="M8" s="14">
        <v>22433.0</v>
      </c>
      <c r="Q8" s="67"/>
      <c r="R8" s="28" t="s">
        <v>79</v>
      </c>
      <c r="S8" s="33">
        <v>7115.0</v>
      </c>
      <c r="U8" s="11"/>
      <c r="V8" s="11"/>
    </row>
    <row r="9">
      <c r="A9" s="14">
        <v>6515.0</v>
      </c>
      <c r="B9" s="28" t="s">
        <v>84</v>
      </c>
      <c r="C9" s="28">
        <v>3.18</v>
      </c>
      <c r="E9" s="502" t="s">
        <v>45</v>
      </c>
      <c r="F9" s="503">
        <v>24228.0</v>
      </c>
      <c r="G9" s="504" t="s">
        <v>77</v>
      </c>
      <c r="H9" s="505">
        <v>2.21</v>
      </c>
      <c r="I9" s="514">
        <f>F9*H9</f>
        <v>53543.88</v>
      </c>
      <c r="J9" s="507">
        <v>6058.0</v>
      </c>
      <c r="K9" s="515">
        <v>1.46773224E8</v>
      </c>
      <c r="L9" s="11" t="s">
        <v>45</v>
      </c>
      <c r="M9" s="14">
        <v>24228.0</v>
      </c>
      <c r="N9" s="11" t="s">
        <v>77</v>
      </c>
      <c r="O9" s="33">
        <v>6058.0</v>
      </c>
      <c r="P9" s="509">
        <v>1.46773224E8</v>
      </c>
      <c r="Q9" s="67"/>
      <c r="R9" s="28" t="s">
        <v>82</v>
      </c>
      <c r="S9" s="33">
        <v>8124.0</v>
      </c>
      <c r="U9" s="41"/>
      <c r="V9" s="11"/>
    </row>
    <row r="10">
      <c r="B10" s="28" t="s">
        <v>85</v>
      </c>
      <c r="C10" s="28">
        <v>3.82</v>
      </c>
      <c r="E10" s="502" t="s">
        <v>25</v>
      </c>
      <c r="F10" s="503">
        <v>1018.0</v>
      </c>
      <c r="G10" s="511" t="s">
        <v>79</v>
      </c>
      <c r="H10" s="512">
        <v>2.42</v>
      </c>
      <c r="I10" s="506">
        <f>SUM(F10:F14)*H10</f>
        <v>29429.62</v>
      </c>
      <c r="J10" s="513">
        <v>7115.0</v>
      </c>
      <c r="K10" s="508">
        <v>8.6525515E7</v>
      </c>
      <c r="L10" s="11" t="s">
        <v>25</v>
      </c>
      <c r="M10" s="14">
        <v>1018.0</v>
      </c>
      <c r="N10" s="11" t="s">
        <v>79</v>
      </c>
      <c r="O10" s="33">
        <v>7115.0</v>
      </c>
      <c r="P10" s="509">
        <v>8.6525515E7</v>
      </c>
      <c r="Q10" s="67"/>
      <c r="R10" s="28" t="s">
        <v>84</v>
      </c>
      <c r="S10" s="33">
        <v>8706.0</v>
      </c>
      <c r="U10" s="11"/>
      <c r="V10" s="11"/>
    </row>
    <row r="11">
      <c r="A11" s="14">
        <v>2894.0</v>
      </c>
      <c r="B11" s="28" t="s">
        <v>87</v>
      </c>
      <c r="C11" s="28">
        <v>3.94</v>
      </c>
      <c r="E11" s="502" t="s">
        <v>25</v>
      </c>
      <c r="F11" s="503">
        <v>6515.0</v>
      </c>
      <c r="G11" s="68"/>
      <c r="H11" s="68"/>
      <c r="I11" s="68"/>
      <c r="J11" s="68"/>
      <c r="K11" s="68"/>
      <c r="L11" s="11" t="s">
        <v>25</v>
      </c>
      <c r="M11" s="14">
        <v>6515.0</v>
      </c>
      <c r="Q11" s="67"/>
      <c r="R11" s="28" t="s">
        <v>85</v>
      </c>
      <c r="S11" s="33">
        <v>10433.0</v>
      </c>
      <c r="U11" s="11"/>
      <c r="V11" s="11"/>
    </row>
    <row r="12">
      <c r="A12" s="14">
        <v>1005.0</v>
      </c>
      <c r="B12" s="28" t="s">
        <v>88</v>
      </c>
      <c r="C12" s="28">
        <v>6.13</v>
      </c>
      <c r="E12" s="502" t="s">
        <v>26</v>
      </c>
      <c r="F12" s="503">
        <v>729.0</v>
      </c>
      <c r="G12" s="68"/>
      <c r="H12" s="68"/>
      <c r="I12" s="68"/>
      <c r="J12" s="68"/>
      <c r="K12" s="68"/>
      <c r="L12" s="11" t="s">
        <v>26</v>
      </c>
      <c r="M12" s="14">
        <v>729.0</v>
      </c>
      <c r="Q12" s="67"/>
      <c r="R12" s="28" t="s">
        <v>87</v>
      </c>
      <c r="S12" s="33">
        <v>12339.0</v>
      </c>
      <c r="U12" s="11"/>
      <c r="V12" s="11"/>
    </row>
    <row r="13">
      <c r="B13" s="28" t="s">
        <v>89</v>
      </c>
      <c r="C13" s="28">
        <v>5.1</v>
      </c>
      <c r="E13" s="502" t="s">
        <v>26</v>
      </c>
      <c r="F13" s="503">
        <v>2894.0</v>
      </c>
      <c r="G13" s="68"/>
      <c r="H13" s="68"/>
      <c r="I13" s="68"/>
      <c r="J13" s="68"/>
      <c r="K13" s="68"/>
      <c r="L13" s="11" t="s">
        <v>26</v>
      </c>
      <c r="M13" s="14">
        <v>2894.0</v>
      </c>
      <c r="Q13" s="67"/>
      <c r="R13" s="28" t="s">
        <v>88</v>
      </c>
      <c r="S13" s="33">
        <v>11859.0</v>
      </c>
      <c r="U13" s="11"/>
      <c r="V13" s="11"/>
    </row>
    <row r="14">
      <c r="A14" s="14">
        <v>2869.0</v>
      </c>
      <c r="B14" s="28" t="s">
        <v>90</v>
      </c>
      <c r="C14" s="28">
        <v>3.73</v>
      </c>
      <c r="E14" s="502" t="s">
        <v>26</v>
      </c>
      <c r="F14" s="503">
        <v>1005.0</v>
      </c>
      <c r="G14" s="64"/>
      <c r="H14" s="64"/>
      <c r="I14" s="64"/>
      <c r="J14" s="64"/>
      <c r="K14" s="64"/>
      <c r="L14" s="11" t="s">
        <v>26</v>
      </c>
      <c r="M14" s="14">
        <v>1005.0</v>
      </c>
      <c r="Q14" s="67"/>
      <c r="R14" s="28" t="s">
        <v>89</v>
      </c>
      <c r="S14" s="33">
        <v>19145.0</v>
      </c>
      <c r="U14" s="11"/>
      <c r="V14" s="11"/>
    </row>
    <row r="15">
      <c r="A15" s="14">
        <v>1473.0</v>
      </c>
      <c r="B15" s="28" t="s">
        <v>92</v>
      </c>
      <c r="C15" s="28">
        <v>4.86</v>
      </c>
      <c r="E15" s="502" t="s">
        <v>28</v>
      </c>
      <c r="F15" s="503">
        <v>10566.0</v>
      </c>
      <c r="G15" s="511" t="s">
        <v>82</v>
      </c>
      <c r="H15" s="512">
        <v>2.66</v>
      </c>
      <c r="I15" s="506">
        <f>SUM(F15:F16)*H15</f>
        <v>35737.1</v>
      </c>
      <c r="J15" s="513">
        <v>8124.0</v>
      </c>
      <c r="K15" s="508">
        <v>1.0914594E8</v>
      </c>
      <c r="L15" s="11" t="s">
        <v>28</v>
      </c>
      <c r="M15" s="14">
        <v>10566.0</v>
      </c>
      <c r="N15" s="11" t="s">
        <v>82</v>
      </c>
      <c r="O15" s="33">
        <v>8124.0</v>
      </c>
      <c r="P15" s="509">
        <v>1.0914594E8</v>
      </c>
      <c r="Q15" s="67"/>
      <c r="R15" s="28" t="s">
        <v>90</v>
      </c>
      <c r="S15" s="33">
        <v>13521.0</v>
      </c>
      <c r="V15" s="11"/>
    </row>
    <row r="16">
      <c r="A16" s="14">
        <v>14017.0</v>
      </c>
      <c r="B16" s="28" t="s">
        <v>93</v>
      </c>
      <c r="C16" s="28">
        <v>4.73</v>
      </c>
      <c r="E16" s="502" t="s">
        <v>28</v>
      </c>
      <c r="F16" s="503">
        <v>2869.0</v>
      </c>
      <c r="G16" s="64"/>
      <c r="H16" s="64"/>
      <c r="I16" s="64"/>
      <c r="J16" s="64"/>
      <c r="K16" s="64"/>
      <c r="L16" s="11" t="s">
        <v>28</v>
      </c>
      <c r="M16" s="14">
        <v>2869.0</v>
      </c>
      <c r="Q16" s="67"/>
      <c r="R16" s="28" t="s">
        <v>92</v>
      </c>
      <c r="S16" s="33">
        <v>11735.0</v>
      </c>
      <c r="U16" s="11"/>
      <c r="V16" s="11"/>
    </row>
    <row r="17">
      <c r="A17" s="14">
        <v>11064.0</v>
      </c>
      <c r="B17" s="28" t="s">
        <v>95</v>
      </c>
      <c r="C17" s="28">
        <v>4.77</v>
      </c>
      <c r="E17" s="502" t="s">
        <v>29</v>
      </c>
      <c r="F17" s="503">
        <v>1473.0</v>
      </c>
      <c r="G17" s="516" t="s">
        <v>83</v>
      </c>
      <c r="H17" s="505">
        <v>2.66</v>
      </c>
      <c r="I17" s="514">
        <f>F17*H17</f>
        <v>3918.18</v>
      </c>
      <c r="J17" s="507">
        <v>8124.0</v>
      </c>
      <c r="K17" s="515">
        <v>1.1966652E7</v>
      </c>
      <c r="L17" s="11" t="s">
        <v>29</v>
      </c>
      <c r="M17" s="14">
        <v>1473.0</v>
      </c>
      <c r="N17" s="28" t="s">
        <v>83</v>
      </c>
      <c r="O17" s="33">
        <v>8124.0</v>
      </c>
      <c r="P17" s="509">
        <v>1.1966652E7</v>
      </c>
      <c r="Q17" s="67"/>
      <c r="R17" s="28" t="s">
        <v>93</v>
      </c>
      <c r="S17" s="33">
        <v>15994.0</v>
      </c>
      <c r="U17" s="11"/>
      <c r="V17" s="11"/>
    </row>
    <row r="18">
      <c r="A18" s="14">
        <v>341.0</v>
      </c>
      <c r="B18" s="28" t="s">
        <v>98</v>
      </c>
      <c r="C18" s="28">
        <v>5.26</v>
      </c>
      <c r="E18" s="502" t="s">
        <v>30</v>
      </c>
      <c r="F18" s="517">
        <v>14017.0</v>
      </c>
      <c r="G18" s="518" t="s">
        <v>84</v>
      </c>
      <c r="H18" s="519">
        <v>3.18</v>
      </c>
      <c r="I18" s="520">
        <f>SUM(F18,F19)*H19</f>
        <v>95809.42</v>
      </c>
      <c r="J18" s="521">
        <v>8706.0</v>
      </c>
      <c r="K18" s="522">
        <v>2.61670073E8</v>
      </c>
      <c r="L18" s="11" t="s">
        <v>30</v>
      </c>
      <c r="M18" s="14">
        <v>14017.0</v>
      </c>
      <c r="N18" s="11" t="s">
        <v>84</v>
      </c>
      <c r="O18" s="33">
        <v>8706.0</v>
      </c>
      <c r="P18" s="509"/>
      <c r="Q18" s="67"/>
      <c r="R18" s="28" t="s">
        <v>95</v>
      </c>
      <c r="S18" s="33">
        <v>15305.0</v>
      </c>
      <c r="V18" s="11"/>
    </row>
    <row r="19">
      <c r="A19" s="14">
        <v>148.0</v>
      </c>
      <c r="B19" s="28" t="s">
        <v>99</v>
      </c>
      <c r="C19" s="28">
        <v>9.44</v>
      </c>
      <c r="E19" s="502" t="s">
        <v>30</v>
      </c>
      <c r="F19" s="517">
        <v>11064.0</v>
      </c>
      <c r="G19" s="518" t="s">
        <v>85</v>
      </c>
      <c r="H19" s="519">
        <v>3.82</v>
      </c>
      <c r="I19" s="64"/>
      <c r="J19" s="521">
        <v>10433.0</v>
      </c>
      <c r="K19" s="64"/>
      <c r="L19" s="11" t="s">
        <v>30</v>
      </c>
      <c r="M19" s="14">
        <v>11064.0</v>
      </c>
      <c r="N19" s="11" t="s">
        <v>85</v>
      </c>
      <c r="O19" s="33">
        <v>10433.0</v>
      </c>
      <c r="P19" s="509">
        <v>2.61670073E8</v>
      </c>
      <c r="Q19" s="67"/>
      <c r="R19" s="28" t="s">
        <v>98</v>
      </c>
      <c r="S19" s="33">
        <v>16190.0</v>
      </c>
      <c r="V19" s="11"/>
    </row>
    <row r="20">
      <c r="A20" s="14">
        <v>2173.0</v>
      </c>
      <c r="B20" s="28" t="s">
        <v>100</v>
      </c>
      <c r="C20" s="28">
        <v>4.35</v>
      </c>
      <c r="E20" s="502" t="s">
        <v>31</v>
      </c>
      <c r="F20" s="517">
        <v>341.0</v>
      </c>
      <c r="G20" s="523" t="s">
        <v>86</v>
      </c>
      <c r="H20" s="524">
        <v>3.82</v>
      </c>
      <c r="I20" s="520">
        <f>SUM(F20:F21)*H20</f>
        <v>1867.98</v>
      </c>
      <c r="J20" s="525">
        <v>10433.0</v>
      </c>
      <c r="K20" s="522">
        <v>5101737.0</v>
      </c>
      <c r="L20" s="11" t="s">
        <v>31</v>
      </c>
      <c r="M20" s="14">
        <v>341.0</v>
      </c>
      <c r="N20" s="28" t="s">
        <v>86</v>
      </c>
      <c r="O20" s="33">
        <v>10433.0</v>
      </c>
      <c r="P20" s="509">
        <v>5101737.0</v>
      </c>
      <c r="Q20" s="67"/>
      <c r="R20" s="28" t="s">
        <v>100</v>
      </c>
      <c r="S20" s="33">
        <v>15243.0</v>
      </c>
      <c r="U20" s="11"/>
      <c r="V20" s="11"/>
    </row>
    <row r="21">
      <c r="A21" s="14">
        <v>1233.0</v>
      </c>
      <c r="B21" s="28" t="s">
        <v>101</v>
      </c>
      <c r="C21" s="28">
        <v>5.4</v>
      </c>
      <c r="E21" s="502" t="s">
        <v>31</v>
      </c>
      <c r="F21" s="517">
        <v>148.0</v>
      </c>
      <c r="G21" s="64"/>
      <c r="H21" s="64"/>
      <c r="I21" s="64"/>
      <c r="J21" s="64"/>
      <c r="K21" s="64"/>
      <c r="L21" s="11" t="s">
        <v>31</v>
      </c>
      <c r="M21" s="14">
        <v>148.0</v>
      </c>
      <c r="Q21" s="67"/>
      <c r="R21" s="28" t="s">
        <v>101</v>
      </c>
      <c r="S21" s="33">
        <v>16415.0</v>
      </c>
      <c r="U21" s="11"/>
      <c r="V21" s="11"/>
    </row>
    <row r="22">
      <c r="A22" s="14">
        <v>1351.0</v>
      </c>
      <c r="B22" s="28" t="s">
        <v>102</v>
      </c>
      <c r="C22" s="28">
        <v>10.46</v>
      </c>
      <c r="E22" s="502" t="s">
        <v>32</v>
      </c>
      <c r="F22" s="517">
        <v>2173.0</v>
      </c>
      <c r="G22" s="518" t="s">
        <v>87</v>
      </c>
      <c r="H22" s="519">
        <v>3.94</v>
      </c>
      <c r="I22" s="520">
        <f>SUM(F22:F23)*H23</f>
        <v>20878.78</v>
      </c>
      <c r="J22" s="521">
        <v>12339.0</v>
      </c>
      <c r="K22" s="522">
        <v>4.2026634E7</v>
      </c>
      <c r="L22" s="11" t="s">
        <v>32</v>
      </c>
      <c r="M22" s="14">
        <v>2173.0</v>
      </c>
      <c r="N22" s="11" t="s">
        <v>87</v>
      </c>
      <c r="O22" s="33">
        <v>12339.0</v>
      </c>
      <c r="P22" s="509">
        <v>4.2026634E7</v>
      </c>
      <c r="Q22" s="67"/>
      <c r="R22" s="28" t="s">
        <v>102</v>
      </c>
      <c r="S22" s="33">
        <v>30367.0</v>
      </c>
      <c r="V22" s="11"/>
    </row>
    <row r="23">
      <c r="A23" s="14">
        <v>945.0</v>
      </c>
      <c r="B23" s="28" t="s">
        <v>103</v>
      </c>
      <c r="C23" s="28">
        <v>7.59</v>
      </c>
      <c r="E23" s="502" t="s">
        <v>32</v>
      </c>
      <c r="F23" s="517">
        <v>1233.0</v>
      </c>
      <c r="G23" s="518" t="s">
        <v>88</v>
      </c>
      <c r="H23" s="519">
        <v>6.13</v>
      </c>
      <c r="I23" s="64"/>
      <c r="J23" s="521">
        <v>11859.0</v>
      </c>
      <c r="K23" s="64"/>
      <c r="L23" s="11" t="s">
        <v>32</v>
      </c>
      <c r="M23" s="14">
        <v>1233.0</v>
      </c>
      <c r="N23" s="11" t="s">
        <v>88</v>
      </c>
      <c r="O23" s="33">
        <v>11859.0</v>
      </c>
      <c r="Q23" s="67"/>
      <c r="R23" s="28" t="s">
        <v>103</v>
      </c>
      <c r="S23" s="33">
        <v>14267.0</v>
      </c>
      <c r="V23" s="11"/>
    </row>
    <row r="24">
      <c r="B24" s="28" t="s">
        <v>104</v>
      </c>
      <c r="C24" s="28">
        <v>8.36</v>
      </c>
      <c r="E24" s="502" t="s">
        <v>34</v>
      </c>
      <c r="F24" s="517">
        <v>1351.0</v>
      </c>
      <c r="G24" s="518" t="s">
        <v>89</v>
      </c>
      <c r="H24" s="519">
        <v>5.1</v>
      </c>
      <c r="I24" s="526">
        <f t="shared" ref="I24:I25" si="1">F24*H24</f>
        <v>6890.1</v>
      </c>
      <c r="J24" s="521">
        <v>19145.0</v>
      </c>
      <c r="K24" s="527">
        <v>2.5864895E7</v>
      </c>
      <c r="L24" s="11" t="s">
        <v>34</v>
      </c>
      <c r="M24" s="14">
        <v>1351.0</v>
      </c>
      <c r="N24" s="11" t="s">
        <v>89</v>
      </c>
      <c r="O24" s="33">
        <v>19145.0</v>
      </c>
      <c r="P24" s="509">
        <v>2.5864895E7</v>
      </c>
      <c r="Q24" s="67"/>
      <c r="R24" s="28" t="s">
        <v>104</v>
      </c>
      <c r="S24" s="33">
        <v>17261.0</v>
      </c>
      <c r="V24" s="11"/>
    </row>
    <row r="25">
      <c r="B25" s="28" t="s">
        <v>106</v>
      </c>
      <c r="C25" s="28">
        <v>10.74</v>
      </c>
      <c r="E25" s="502" t="s">
        <v>47</v>
      </c>
      <c r="F25" s="517">
        <v>945.0</v>
      </c>
      <c r="G25" s="518" t="s">
        <v>90</v>
      </c>
      <c r="H25" s="519">
        <v>3.73</v>
      </c>
      <c r="I25" s="526">
        <f t="shared" si="1"/>
        <v>3524.85</v>
      </c>
      <c r="J25" s="521">
        <v>13521.0</v>
      </c>
      <c r="K25" s="527">
        <v>1.2777345E7</v>
      </c>
      <c r="L25" s="11" t="s">
        <v>47</v>
      </c>
      <c r="M25" s="14">
        <v>945.0</v>
      </c>
      <c r="N25" s="11" t="s">
        <v>90</v>
      </c>
      <c r="O25" s="33">
        <v>13521.0</v>
      </c>
      <c r="P25" s="509">
        <v>1.2777345E7</v>
      </c>
      <c r="Q25" s="67"/>
      <c r="R25" s="28" t="s">
        <v>106</v>
      </c>
      <c r="S25" s="33">
        <v>22499.0</v>
      </c>
      <c r="U25" s="11"/>
      <c r="V25" s="11"/>
    </row>
    <row r="26">
      <c r="A26" s="14">
        <v>3616.0</v>
      </c>
      <c r="B26" s="28" t="s">
        <v>105</v>
      </c>
      <c r="C26" s="28">
        <v>9.95</v>
      </c>
      <c r="E26" s="502" t="s">
        <v>35</v>
      </c>
      <c r="F26" s="517">
        <v>10064.0</v>
      </c>
      <c r="G26" s="518" t="s">
        <v>92</v>
      </c>
      <c r="H26" s="519">
        <v>4.86</v>
      </c>
      <c r="I26" s="520">
        <f>SUM(F26:F27)*H26</f>
        <v>76370.04</v>
      </c>
      <c r="J26" s="521">
        <v>11735.0</v>
      </c>
      <c r="K26" s="527">
        <v>1.8440379E8</v>
      </c>
      <c r="L26" s="11" t="s">
        <v>35</v>
      </c>
      <c r="M26" s="14">
        <v>10064.0</v>
      </c>
      <c r="N26" s="11" t="s">
        <v>92</v>
      </c>
      <c r="O26" s="33">
        <v>11735.0</v>
      </c>
      <c r="P26" s="509">
        <v>1.8440379E8</v>
      </c>
      <c r="Q26" s="67"/>
      <c r="R26" s="28" t="s">
        <v>105</v>
      </c>
      <c r="S26" s="33">
        <v>38652.0</v>
      </c>
      <c r="V26" s="11"/>
    </row>
    <row r="27">
      <c r="A27" s="14">
        <v>461.0</v>
      </c>
      <c r="B27" s="28" t="s">
        <v>107</v>
      </c>
      <c r="C27" s="28">
        <v>7.33</v>
      </c>
      <c r="E27" s="502" t="s">
        <v>35</v>
      </c>
      <c r="F27" s="517">
        <v>5650.0</v>
      </c>
      <c r="G27" s="518" t="s">
        <v>93</v>
      </c>
      <c r="H27" s="519">
        <v>4.73</v>
      </c>
      <c r="I27" s="64"/>
      <c r="J27" s="521">
        <v>15994.0</v>
      </c>
      <c r="K27" s="527">
        <v>9.03661E7</v>
      </c>
      <c r="L27" s="11" t="s">
        <v>35</v>
      </c>
      <c r="M27" s="14">
        <v>5650.0</v>
      </c>
      <c r="N27" s="11" t="s">
        <v>93</v>
      </c>
      <c r="O27" s="33">
        <v>15994.0</v>
      </c>
      <c r="P27" s="509">
        <v>9.03661E7</v>
      </c>
      <c r="Q27" s="67"/>
      <c r="R27" s="28" t="s">
        <v>109</v>
      </c>
      <c r="S27" s="33">
        <v>23675.0</v>
      </c>
      <c r="V27" s="11"/>
    </row>
    <row r="28">
      <c r="A28" s="14">
        <v>0.0</v>
      </c>
      <c r="B28" s="28" t="s">
        <v>108</v>
      </c>
      <c r="C28" s="28">
        <v>6.77</v>
      </c>
      <c r="E28" s="502" t="s">
        <v>37</v>
      </c>
      <c r="F28" s="517">
        <v>3616.0</v>
      </c>
      <c r="G28" s="528" t="s">
        <v>95</v>
      </c>
      <c r="H28" s="524">
        <v>4.77</v>
      </c>
      <c r="I28" s="520">
        <f>SUM(F28:F32)*H28</f>
        <v>181942.11</v>
      </c>
      <c r="J28" s="525">
        <v>15305.0</v>
      </c>
      <c r="K28" s="522">
        <v>5.83778615E8</v>
      </c>
      <c r="L28" s="11" t="s">
        <v>37</v>
      </c>
      <c r="M28" s="14">
        <v>3616.0</v>
      </c>
      <c r="N28" s="11" t="s">
        <v>95</v>
      </c>
      <c r="O28" s="33">
        <v>15305.0</v>
      </c>
      <c r="P28" s="509">
        <v>5.83778615E8</v>
      </c>
      <c r="Q28" s="67"/>
      <c r="R28" s="28" t="s">
        <v>110</v>
      </c>
      <c r="S28" s="33">
        <v>26649.0</v>
      </c>
      <c r="V28" s="11"/>
    </row>
    <row r="29">
      <c r="A29" s="14">
        <v>26225.0</v>
      </c>
      <c r="B29" s="28" t="s">
        <v>109</v>
      </c>
      <c r="C29" s="28">
        <v>28.2</v>
      </c>
      <c r="E29" s="502" t="s">
        <v>37</v>
      </c>
      <c r="F29" s="517">
        <v>461.0</v>
      </c>
      <c r="G29" s="68"/>
      <c r="H29" s="68"/>
      <c r="I29" s="68"/>
      <c r="J29" s="68"/>
      <c r="K29" s="68"/>
      <c r="L29" s="11" t="s">
        <v>37</v>
      </c>
      <c r="M29" s="14">
        <v>461.0</v>
      </c>
      <c r="Q29" s="67"/>
      <c r="R29" s="28" t="s">
        <v>111</v>
      </c>
      <c r="S29" s="33">
        <v>33997.0</v>
      </c>
      <c r="V29" s="11"/>
    </row>
    <row r="30">
      <c r="A30" s="14">
        <v>7841.0</v>
      </c>
      <c r="B30" s="28" t="s">
        <v>110</v>
      </c>
      <c r="C30" s="28">
        <v>9.87</v>
      </c>
      <c r="E30" s="502" t="s">
        <v>37</v>
      </c>
      <c r="F30" s="517">
        <v>0.0</v>
      </c>
      <c r="G30" s="68"/>
      <c r="H30" s="68"/>
      <c r="I30" s="68"/>
      <c r="J30" s="68"/>
      <c r="K30" s="68"/>
      <c r="L30" s="11" t="s">
        <v>37</v>
      </c>
      <c r="M30" s="14">
        <v>0.0</v>
      </c>
      <c r="Q30" s="67"/>
      <c r="R30" s="28" t="s">
        <v>107</v>
      </c>
      <c r="S30" s="33">
        <v>31687.0</v>
      </c>
      <c r="U30" s="11"/>
      <c r="V30" s="11"/>
    </row>
    <row r="31">
      <c r="A31" s="14">
        <v>5883.0</v>
      </c>
      <c r="B31" s="28" t="s">
        <v>111</v>
      </c>
      <c r="C31" s="28">
        <v>11.37</v>
      </c>
      <c r="E31" s="502" t="s">
        <v>37</v>
      </c>
      <c r="F31" s="517">
        <v>26225.0</v>
      </c>
      <c r="G31" s="68"/>
      <c r="H31" s="68"/>
      <c r="I31" s="68"/>
      <c r="J31" s="68"/>
      <c r="K31" s="68"/>
      <c r="L31" s="11" t="s">
        <v>37</v>
      </c>
      <c r="M31" s="14">
        <v>26225.0</v>
      </c>
      <c r="Q31" s="67"/>
      <c r="R31" s="28" t="s">
        <v>585</v>
      </c>
      <c r="S31" s="33">
        <v>27185.0</v>
      </c>
      <c r="U31" s="11"/>
      <c r="V31" s="11"/>
    </row>
    <row r="32">
      <c r="A32" s="14">
        <v>203.0</v>
      </c>
      <c r="E32" s="502" t="s">
        <v>37</v>
      </c>
      <c r="F32" s="517">
        <v>7841.0</v>
      </c>
      <c r="G32" s="64"/>
      <c r="H32" s="64"/>
      <c r="I32" s="64"/>
      <c r="J32" s="64"/>
      <c r="K32" s="64"/>
      <c r="L32" s="11" t="s">
        <v>37</v>
      </c>
      <c r="M32" s="14">
        <v>7841.0</v>
      </c>
      <c r="Q32" s="67"/>
      <c r="R32" s="28" t="s">
        <v>108</v>
      </c>
      <c r="S32" s="33">
        <v>21550.0</v>
      </c>
      <c r="U32" s="11"/>
      <c r="V32" s="11"/>
    </row>
    <row r="33">
      <c r="A33" s="40">
        <v>11192.0</v>
      </c>
      <c r="E33" s="502" t="s">
        <v>38</v>
      </c>
      <c r="F33" s="517">
        <v>5883.0</v>
      </c>
      <c r="G33" s="528" t="s">
        <v>98</v>
      </c>
      <c r="H33" s="524">
        <v>5.26</v>
      </c>
      <c r="I33" s="520">
        <f>SUM(F33:F37)*H33</f>
        <v>127875.86</v>
      </c>
      <c r="J33" s="525">
        <v>16190.0</v>
      </c>
      <c r="K33" s="522">
        <v>3.9359509E8</v>
      </c>
      <c r="L33" s="11" t="s">
        <v>38</v>
      </c>
      <c r="M33" s="14">
        <v>5883.0</v>
      </c>
      <c r="N33" s="11" t="s">
        <v>98</v>
      </c>
      <c r="O33" s="33">
        <v>16190.0</v>
      </c>
      <c r="P33" s="509">
        <v>3.9359509E8</v>
      </c>
      <c r="Q33" s="67"/>
      <c r="R33" s="28" t="s">
        <v>92</v>
      </c>
      <c r="S33" s="33">
        <v>31413.0</v>
      </c>
      <c r="V33" s="11"/>
    </row>
    <row r="34">
      <c r="A34" s="40">
        <v>4394.0</v>
      </c>
      <c r="E34" s="529" t="s">
        <v>38</v>
      </c>
      <c r="F34" s="517">
        <v>203.0</v>
      </c>
      <c r="G34" s="68"/>
      <c r="H34" s="68"/>
      <c r="I34" s="68"/>
      <c r="J34" s="68"/>
      <c r="K34" s="68"/>
      <c r="L34" s="40" t="s">
        <v>38</v>
      </c>
      <c r="M34" s="14">
        <v>203.0</v>
      </c>
      <c r="Q34" s="67"/>
      <c r="R34" s="28" t="s">
        <v>99</v>
      </c>
      <c r="S34" s="33">
        <v>32654.0</v>
      </c>
      <c r="U34" s="11"/>
      <c r="V34" s="11"/>
    </row>
    <row r="35">
      <c r="A35" s="11">
        <v>2639.0</v>
      </c>
      <c r="E35" s="529" t="s">
        <v>38</v>
      </c>
      <c r="F35" s="530">
        <v>11192.0</v>
      </c>
      <c r="G35" s="68"/>
      <c r="H35" s="68"/>
      <c r="I35" s="68"/>
      <c r="J35" s="68"/>
      <c r="K35" s="68"/>
      <c r="L35" s="40" t="s">
        <v>38</v>
      </c>
      <c r="M35" s="40">
        <v>11192.0</v>
      </c>
      <c r="Q35" s="67"/>
      <c r="R35" s="28" t="s">
        <v>102</v>
      </c>
      <c r="S35" s="33">
        <v>36638.0</v>
      </c>
      <c r="U35" s="11"/>
      <c r="V35" s="11"/>
    </row>
    <row r="36">
      <c r="A36" s="11">
        <v>3544.0</v>
      </c>
      <c r="E36" s="529" t="s">
        <v>38</v>
      </c>
      <c r="F36" s="530">
        <v>4394.0</v>
      </c>
      <c r="G36" s="68"/>
      <c r="H36" s="68"/>
      <c r="I36" s="68"/>
      <c r="J36" s="68"/>
      <c r="K36" s="68"/>
      <c r="L36" s="40" t="s">
        <v>38</v>
      </c>
      <c r="M36" s="40">
        <v>4394.0</v>
      </c>
      <c r="Q36" s="67"/>
      <c r="U36" s="11"/>
      <c r="V36" s="11"/>
    </row>
    <row r="37">
      <c r="A37" s="11">
        <v>17177.0</v>
      </c>
      <c r="E37" s="502" t="s">
        <v>38</v>
      </c>
      <c r="F37" s="518">
        <v>2639.0</v>
      </c>
      <c r="G37" s="64"/>
      <c r="H37" s="64"/>
      <c r="I37" s="64"/>
      <c r="J37" s="64"/>
      <c r="K37" s="64"/>
      <c r="L37" s="11" t="s">
        <v>38</v>
      </c>
      <c r="M37" s="11">
        <v>2639.0</v>
      </c>
      <c r="Q37" s="67"/>
      <c r="U37" s="11"/>
      <c r="V37" s="11"/>
    </row>
    <row r="38">
      <c r="A38" s="11">
        <v>4550.0</v>
      </c>
      <c r="E38" s="502" t="s">
        <v>39</v>
      </c>
      <c r="F38" s="518">
        <v>3544.0</v>
      </c>
      <c r="G38" s="528" t="s">
        <v>99</v>
      </c>
      <c r="H38" s="524">
        <v>9.44</v>
      </c>
      <c r="I38" s="520">
        <f>SUM(F38:F41)*H38</f>
        <v>260487.36</v>
      </c>
      <c r="J38" s="531">
        <v>32654.0</v>
      </c>
      <c r="K38" s="522">
        <v>9.01054476E8</v>
      </c>
      <c r="L38" s="11" t="s">
        <v>39</v>
      </c>
      <c r="M38" s="11">
        <v>3544.0</v>
      </c>
      <c r="N38" s="11" t="s">
        <v>99</v>
      </c>
      <c r="O38" s="33">
        <v>32654.0</v>
      </c>
      <c r="P38" s="509">
        <v>9.01054476E8</v>
      </c>
      <c r="Q38" s="67"/>
      <c r="R38" s="11"/>
      <c r="S38" s="11"/>
      <c r="T38" s="11"/>
      <c r="U38" s="11"/>
      <c r="V38" s="11"/>
    </row>
    <row r="39">
      <c r="A39" s="11">
        <v>2323.0</v>
      </c>
      <c r="E39" s="502" t="s">
        <v>39</v>
      </c>
      <c r="F39" s="518">
        <v>17177.0</v>
      </c>
      <c r="G39" s="68"/>
      <c r="H39" s="68"/>
      <c r="I39" s="68"/>
      <c r="J39" s="68"/>
      <c r="K39" s="68"/>
      <c r="L39" s="11" t="s">
        <v>39</v>
      </c>
      <c r="M39" s="11">
        <v>17177.0</v>
      </c>
      <c r="Q39" s="67"/>
      <c r="R39" s="11"/>
      <c r="S39" s="11"/>
      <c r="T39" s="11"/>
      <c r="U39" s="11"/>
      <c r="V39" s="11"/>
    </row>
    <row r="40">
      <c r="A40" s="11">
        <v>768.0</v>
      </c>
      <c r="E40" s="502" t="s">
        <v>39</v>
      </c>
      <c r="F40" s="518">
        <v>4550.0</v>
      </c>
      <c r="G40" s="68"/>
      <c r="H40" s="68"/>
      <c r="I40" s="68"/>
      <c r="J40" s="68"/>
      <c r="K40" s="68"/>
      <c r="L40" s="11" t="s">
        <v>39</v>
      </c>
      <c r="M40" s="11">
        <v>4550.0</v>
      </c>
      <c r="Q40" s="67"/>
      <c r="R40" s="11"/>
      <c r="S40" s="11"/>
      <c r="T40" s="11"/>
      <c r="U40" s="11"/>
      <c r="V40" s="11"/>
    </row>
    <row r="41">
      <c r="A41" s="11">
        <v>808.0</v>
      </c>
      <c r="E41" s="502" t="s">
        <v>39</v>
      </c>
      <c r="F41" s="518">
        <v>2323.0</v>
      </c>
      <c r="G41" s="64"/>
      <c r="H41" s="64"/>
      <c r="I41" s="64"/>
      <c r="J41" s="64"/>
      <c r="K41" s="64"/>
      <c r="L41" s="11" t="s">
        <v>39</v>
      </c>
      <c r="M41" s="11">
        <v>2323.0</v>
      </c>
      <c r="Q41" s="67"/>
      <c r="R41" s="11"/>
      <c r="S41" s="11"/>
      <c r="T41" s="11"/>
      <c r="U41" s="11"/>
      <c r="V41" s="11"/>
    </row>
    <row r="42">
      <c r="A42" s="11">
        <v>796.0</v>
      </c>
      <c r="E42" s="502" t="s">
        <v>48</v>
      </c>
      <c r="F42" s="532">
        <v>768.0</v>
      </c>
      <c r="G42" s="532" t="s">
        <v>100</v>
      </c>
      <c r="H42" s="533">
        <v>4.35</v>
      </c>
      <c r="I42" s="534">
        <f t="shared" ref="I42:I43" si="2">F42*H42</f>
        <v>3340.8</v>
      </c>
      <c r="J42" s="535">
        <v>15243.0</v>
      </c>
      <c r="K42" s="536">
        <v>1.1706624E7</v>
      </c>
      <c r="L42" s="11" t="s">
        <v>48</v>
      </c>
      <c r="M42" s="11">
        <v>768.0</v>
      </c>
      <c r="N42" s="11" t="s">
        <v>100</v>
      </c>
      <c r="O42" s="33">
        <v>15243.0</v>
      </c>
      <c r="P42" s="509">
        <v>1.1706624E7</v>
      </c>
      <c r="Q42" s="67"/>
      <c r="R42" s="11"/>
      <c r="S42" s="11"/>
      <c r="T42" s="11"/>
      <c r="U42" s="11"/>
      <c r="V42" s="11"/>
    </row>
    <row r="43">
      <c r="A43" s="11">
        <v>6636.0</v>
      </c>
      <c r="E43" s="502" t="s">
        <v>49</v>
      </c>
      <c r="F43" s="532">
        <v>808.0</v>
      </c>
      <c r="G43" s="532" t="s">
        <v>101</v>
      </c>
      <c r="H43" s="533">
        <v>5.4</v>
      </c>
      <c r="I43" s="534">
        <f t="shared" si="2"/>
        <v>4363.2</v>
      </c>
      <c r="J43" s="535">
        <v>16415.0</v>
      </c>
      <c r="K43" s="536">
        <v>1.326332E7</v>
      </c>
      <c r="L43" s="11" t="s">
        <v>49</v>
      </c>
      <c r="M43" s="11">
        <v>808.0</v>
      </c>
      <c r="N43" s="11" t="s">
        <v>101</v>
      </c>
      <c r="O43" s="33">
        <v>16415.0</v>
      </c>
      <c r="P43" s="509">
        <v>1.326332E7</v>
      </c>
      <c r="Q43" s="67"/>
      <c r="R43" s="11"/>
      <c r="S43" s="11"/>
      <c r="T43" s="11"/>
      <c r="U43" s="11"/>
      <c r="V43" s="11"/>
    </row>
    <row r="44">
      <c r="A44" s="11">
        <v>1295.0</v>
      </c>
      <c r="E44" s="502" t="s">
        <v>40</v>
      </c>
      <c r="F44" s="532">
        <v>796.0</v>
      </c>
      <c r="G44" s="532" t="s">
        <v>102</v>
      </c>
      <c r="H44" s="533">
        <v>10.46</v>
      </c>
      <c r="I44" s="537">
        <f>SUM(F44:F46)*H44</f>
        <v>91284.42</v>
      </c>
      <c r="J44" s="535">
        <v>30367.0</v>
      </c>
      <c r="K44" s="538">
        <f>sum(F44:F46)*J44</f>
        <v>265012809</v>
      </c>
      <c r="L44" s="11" t="s">
        <v>40</v>
      </c>
      <c r="M44" s="11">
        <v>796.0</v>
      </c>
      <c r="N44" s="11" t="s">
        <v>102</v>
      </c>
      <c r="O44" s="33">
        <v>30367.0</v>
      </c>
      <c r="P44" s="509">
        <v>2.25687544E8</v>
      </c>
      <c r="Q44" s="67"/>
      <c r="R44" s="11"/>
      <c r="S44" s="11"/>
      <c r="T44" s="11"/>
      <c r="U44" s="11"/>
      <c r="V44" s="11"/>
    </row>
    <row r="45">
      <c r="A45" s="11">
        <v>928.0</v>
      </c>
      <c r="E45" s="502" t="s">
        <v>40</v>
      </c>
      <c r="F45" s="532">
        <v>6636.0</v>
      </c>
      <c r="G45" s="532" t="s">
        <v>103</v>
      </c>
      <c r="H45" s="533">
        <v>7.59</v>
      </c>
      <c r="I45" s="68"/>
      <c r="J45" s="535">
        <v>14367.0</v>
      </c>
      <c r="K45" s="68"/>
      <c r="L45" s="11" t="s">
        <v>40</v>
      </c>
      <c r="M45" s="11">
        <v>6636.0</v>
      </c>
      <c r="N45" s="11" t="s">
        <v>103</v>
      </c>
      <c r="O45" s="33">
        <v>14267.0</v>
      </c>
      <c r="Q45" s="67"/>
      <c r="R45" s="11"/>
      <c r="S45" s="11"/>
      <c r="T45" s="11"/>
      <c r="U45" s="11"/>
      <c r="V45" s="11"/>
    </row>
    <row r="46">
      <c r="A46" s="11">
        <v>468.0</v>
      </c>
      <c r="E46" s="502" t="s">
        <v>40</v>
      </c>
      <c r="F46" s="532">
        <v>1295.0</v>
      </c>
      <c r="G46" s="539"/>
      <c r="H46" s="94"/>
      <c r="I46" s="64"/>
      <c r="J46" s="535"/>
      <c r="K46" s="64"/>
      <c r="L46" s="11" t="s">
        <v>40</v>
      </c>
      <c r="M46" s="11">
        <v>1295.0</v>
      </c>
      <c r="N46" s="11" t="s">
        <v>102</v>
      </c>
      <c r="O46" s="33">
        <v>30367.0</v>
      </c>
      <c r="P46" s="509">
        <v>3.9325265E7</v>
      </c>
      <c r="Q46" s="67"/>
      <c r="R46" s="11"/>
      <c r="S46" s="11"/>
      <c r="T46" s="11"/>
      <c r="U46" s="11"/>
      <c r="V46" s="11"/>
    </row>
    <row r="47">
      <c r="A47" s="11">
        <v>3837.0</v>
      </c>
      <c r="E47" s="502" t="s">
        <v>42</v>
      </c>
      <c r="F47" s="532">
        <v>928.0</v>
      </c>
      <c r="G47" s="540" t="s">
        <v>104</v>
      </c>
      <c r="H47" s="541">
        <v>8.36</v>
      </c>
      <c r="I47" s="537">
        <f>SUM(F47:F50)*H47</f>
        <v>49190.24</v>
      </c>
      <c r="J47" s="542">
        <v>17261.0</v>
      </c>
      <c r="K47" s="538">
        <v>1.01563724E8</v>
      </c>
      <c r="L47" s="11" t="s">
        <v>42</v>
      </c>
      <c r="M47" s="11">
        <v>928.0</v>
      </c>
      <c r="N47" s="11" t="s">
        <v>104</v>
      </c>
      <c r="O47" s="33">
        <v>17261.0</v>
      </c>
      <c r="P47" s="509">
        <v>1.01563724E8</v>
      </c>
      <c r="Q47" s="67"/>
      <c r="R47" s="11"/>
      <c r="S47" s="11"/>
      <c r="T47" s="11"/>
      <c r="U47" s="11"/>
      <c r="V47" s="11"/>
    </row>
    <row r="48">
      <c r="A48" s="11">
        <v>651.0</v>
      </c>
      <c r="E48" s="502" t="s">
        <v>42</v>
      </c>
      <c r="F48" s="532">
        <v>468.0</v>
      </c>
      <c r="G48" s="68"/>
      <c r="H48" s="68"/>
      <c r="I48" s="68"/>
      <c r="J48" s="68"/>
      <c r="K48" s="68"/>
      <c r="L48" s="11" t="s">
        <v>42</v>
      </c>
      <c r="M48" s="11">
        <v>468.0</v>
      </c>
      <c r="Q48" s="67"/>
      <c r="R48" s="11"/>
      <c r="S48" s="11"/>
      <c r="T48" s="11"/>
      <c r="U48" s="11"/>
      <c r="V48" s="11"/>
    </row>
    <row r="49">
      <c r="A49" s="11">
        <v>2059.0</v>
      </c>
      <c r="E49" s="502" t="s">
        <v>42</v>
      </c>
      <c r="F49" s="532">
        <v>3837.0</v>
      </c>
      <c r="G49" s="68"/>
      <c r="H49" s="68"/>
      <c r="I49" s="68"/>
      <c r="J49" s="68"/>
      <c r="K49" s="68"/>
      <c r="L49" s="11" t="s">
        <v>42</v>
      </c>
      <c r="M49" s="11">
        <v>3837.0</v>
      </c>
      <c r="Q49" s="67"/>
      <c r="R49" s="11"/>
      <c r="S49" s="11"/>
      <c r="T49" s="11"/>
      <c r="U49" s="11"/>
      <c r="V49" s="11"/>
    </row>
    <row r="50">
      <c r="A50" s="11">
        <v>306.0</v>
      </c>
      <c r="E50" s="502" t="s">
        <v>42</v>
      </c>
      <c r="F50" s="532">
        <v>651.0</v>
      </c>
      <c r="G50" s="64"/>
      <c r="H50" s="64"/>
      <c r="I50" s="64"/>
      <c r="J50" s="64"/>
      <c r="K50" s="64"/>
      <c r="L50" s="11" t="s">
        <v>42</v>
      </c>
      <c r="M50" s="11">
        <v>651.0</v>
      </c>
      <c r="Q50" s="67"/>
      <c r="R50" s="11"/>
      <c r="S50" s="11"/>
      <c r="T50" s="11"/>
      <c r="U50" s="11"/>
      <c r="V50" s="11"/>
    </row>
    <row r="51">
      <c r="A51" s="11">
        <v>3333.0</v>
      </c>
      <c r="E51" s="502" t="s">
        <v>43</v>
      </c>
      <c r="F51" s="532">
        <v>2059.0</v>
      </c>
      <c r="G51" s="540" t="s">
        <v>105</v>
      </c>
      <c r="H51" s="541">
        <v>9.95</v>
      </c>
      <c r="I51" s="537">
        <f>SUM(F51:F52)*H51</f>
        <v>23531.75</v>
      </c>
      <c r="J51" s="542">
        <v>38652.0</v>
      </c>
      <c r="K51" s="538">
        <v>9.141198E7</v>
      </c>
      <c r="L51" s="11" t="s">
        <v>43</v>
      </c>
      <c r="M51" s="11">
        <v>2059.0</v>
      </c>
      <c r="N51" s="11" t="s">
        <v>105</v>
      </c>
      <c r="O51" s="33">
        <v>38652.0</v>
      </c>
      <c r="P51" s="509">
        <v>9.141198E7</v>
      </c>
      <c r="Q51" s="67"/>
      <c r="R51" s="11"/>
      <c r="S51" s="11"/>
      <c r="T51" s="11"/>
      <c r="U51" s="11"/>
      <c r="V51" s="11"/>
    </row>
    <row r="52">
      <c r="A52" s="11">
        <v>337.0</v>
      </c>
      <c r="E52" s="502" t="s">
        <v>43</v>
      </c>
      <c r="F52" s="532">
        <v>306.0</v>
      </c>
      <c r="G52" s="64"/>
      <c r="H52" s="64"/>
      <c r="I52" s="64"/>
      <c r="J52" s="64"/>
      <c r="K52" s="64"/>
      <c r="L52" s="11" t="s">
        <v>43</v>
      </c>
      <c r="M52" s="11">
        <v>306.0</v>
      </c>
      <c r="Q52" s="67"/>
      <c r="R52" s="11"/>
      <c r="S52" s="11"/>
      <c r="T52" s="11"/>
      <c r="U52" s="11"/>
      <c r="V52" s="11"/>
    </row>
    <row r="53">
      <c r="A53" s="11">
        <v>217.0</v>
      </c>
      <c r="E53" s="502" t="s">
        <v>44</v>
      </c>
      <c r="F53" s="532">
        <v>3333.0</v>
      </c>
      <c r="G53" s="532" t="s">
        <v>106</v>
      </c>
      <c r="H53" s="533">
        <v>10.74</v>
      </c>
      <c r="I53" s="534">
        <f t="shared" ref="I53:I55" si="3">F53*H53</f>
        <v>35796.42</v>
      </c>
      <c r="J53" s="535">
        <v>22499.0</v>
      </c>
      <c r="K53" s="536">
        <v>7.4989167E7</v>
      </c>
      <c r="L53" s="11" t="s">
        <v>44</v>
      </c>
      <c r="M53" s="11">
        <v>3333.0</v>
      </c>
      <c r="N53" s="11" t="s">
        <v>106</v>
      </c>
      <c r="O53" s="33">
        <v>22499.0</v>
      </c>
      <c r="P53" s="509">
        <v>7.4989167E7</v>
      </c>
      <c r="Q53" s="67"/>
      <c r="R53" s="11"/>
      <c r="S53" s="11"/>
      <c r="T53" s="11"/>
      <c r="U53" s="11"/>
      <c r="V53" s="11"/>
    </row>
    <row r="54">
      <c r="A54" s="11">
        <v>361.0</v>
      </c>
      <c r="E54" s="502" t="s">
        <v>50</v>
      </c>
      <c r="F54" s="532">
        <v>337.0</v>
      </c>
      <c r="G54" s="532" t="s">
        <v>107</v>
      </c>
      <c r="H54" s="533">
        <v>7.33</v>
      </c>
      <c r="I54" s="534">
        <f t="shared" si="3"/>
        <v>2470.21</v>
      </c>
      <c r="J54" s="535">
        <v>31687.0</v>
      </c>
      <c r="K54" s="536">
        <v>1.0678519E7</v>
      </c>
      <c r="L54" s="11" t="s">
        <v>50</v>
      </c>
      <c r="M54" s="11">
        <v>337.0</v>
      </c>
      <c r="N54" s="11" t="s">
        <v>107</v>
      </c>
      <c r="O54" s="33">
        <v>31687.0</v>
      </c>
      <c r="P54" s="509">
        <v>1.0678519E7</v>
      </c>
      <c r="Q54" s="67"/>
      <c r="R54" s="11"/>
      <c r="S54" s="11"/>
      <c r="T54" s="11"/>
      <c r="U54" s="11"/>
      <c r="V54" s="11"/>
    </row>
    <row r="55">
      <c r="A55" s="11">
        <v>964.0</v>
      </c>
      <c r="E55" s="502" t="s">
        <v>51</v>
      </c>
      <c r="F55" s="532">
        <v>217.0</v>
      </c>
      <c r="G55" s="532" t="s">
        <v>108</v>
      </c>
      <c r="H55" s="533">
        <v>6.77</v>
      </c>
      <c r="I55" s="534">
        <f t="shared" si="3"/>
        <v>1469.09</v>
      </c>
      <c r="J55" s="535">
        <v>21550.0</v>
      </c>
      <c r="K55" s="536">
        <v>4676350.0</v>
      </c>
      <c r="L55" s="11" t="s">
        <v>51</v>
      </c>
      <c r="M55" s="11">
        <v>217.0</v>
      </c>
      <c r="N55" s="11" t="s">
        <v>108</v>
      </c>
      <c r="O55" s="33">
        <v>21550.0</v>
      </c>
      <c r="P55" s="509">
        <v>4676350.0</v>
      </c>
      <c r="Q55" s="67"/>
      <c r="R55" s="11"/>
      <c r="S55" s="11"/>
      <c r="T55" s="11"/>
      <c r="U55" s="11"/>
      <c r="V55" s="11"/>
    </row>
    <row r="56">
      <c r="A56" s="11">
        <v>52.0</v>
      </c>
      <c r="E56" s="502" t="s">
        <v>52</v>
      </c>
      <c r="F56" s="532">
        <v>361.0</v>
      </c>
      <c r="G56" s="540" t="s">
        <v>109</v>
      </c>
      <c r="H56" s="541">
        <v>28.2</v>
      </c>
      <c r="I56" s="537">
        <f>SUM(F56:F57)*H56</f>
        <v>37365</v>
      </c>
      <c r="J56" s="542">
        <v>23675.0</v>
      </c>
      <c r="K56" s="538">
        <v>3.1369375E7</v>
      </c>
      <c r="L56" s="11" t="s">
        <v>52</v>
      </c>
      <c r="M56" s="11">
        <v>361.0</v>
      </c>
      <c r="N56" s="11" t="s">
        <v>109</v>
      </c>
      <c r="O56" s="33">
        <v>23675.0</v>
      </c>
      <c r="P56" s="509">
        <v>3.1369375E7</v>
      </c>
      <c r="Q56" s="67"/>
      <c r="R56" s="11"/>
      <c r="S56" s="11"/>
      <c r="T56" s="11"/>
      <c r="U56" s="11"/>
      <c r="V56" s="11"/>
    </row>
    <row r="57">
      <c r="A57" s="11">
        <v>720.0</v>
      </c>
      <c r="E57" s="502" t="s">
        <v>52</v>
      </c>
      <c r="F57" s="532">
        <v>964.0</v>
      </c>
      <c r="G57" s="64"/>
      <c r="H57" s="64"/>
      <c r="I57" s="64"/>
      <c r="J57" s="64"/>
      <c r="K57" s="64"/>
      <c r="L57" s="11" t="s">
        <v>52</v>
      </c>
      <c r="M57" s="11">
        <v>964.0</v>
      </c>
      <c r="Q57" s="67"/>
      <c r="R57" s="11"/>
      <c r="S57" s="11"/>
      <c r="T57" s="11"/>
      <c r="U57" s="11"/>
      <c r="V57" s="11"/>
    </row>
    <row r="58">
      <c r="A58" s="11">
        <v>768.0</v>
      </c>
      <c r="E58" s="502" t="s">
        <v>53</v>
      </c>
      <c r="F58" s="532">
        <v>52.0</v>
      </c>
      <c r="G58" s="540" t="s">
        <v>110</v>
      </c>
      <c r="H58" s="541">
        <v>9.87</v>
      </c>
      <c r="I58" s="537">
        <f>SUM(F58:F59)*H58</f>
        <v>7619.64</v>
      </c>
      <c r="J58" s="542">
        <v>26649.0</v>
      </c>
      <c r="K58" s="538">
        <v>2.0573028E7</v>
      </c>
      <c r="L58" s="11" t="s">
        <v>53</v>
      </c>
      <c r="M58" s="11">
        <v>52.0</v>
      </c>
      <c r="N58" s="11" t="s">
        <v>110</v>
      </c>
      <c r="O58" s="33">
        <v>26649.0</v>
      </c>
      <c r="P58" s="509">
        <v>2.0573028E7</v>
      </c>
      <c r="Q58" s="67"/>
      <c r="R58" s="11"/>
      <c r="S58" s="11"/>
      <c r="T58" s="11"/>
      <c r="U58" s="11"/>
      <c r="V58" s="11"/>
    </row>
    <row r="59">
      <c r="A59" s="11">
        <v>1012.0</v>
      </c>
      <c r="E59" s="502" t="s">
        <v>53</v>
      </c>
      <c r="F59" s="532">
        <v>720.0</v>
      </c>
      <c r="G59" s="64"/>
      <c r="H59" s="64"/>
      <c r="I59" s="64"/>
      <c r="J59" s="64"/>
      <c r="K59" s="64"/>
      <c r="L59" s="11" t="s">
        <v>53</v>
      </c>
      <c r="M59" s="11">
        <v>720.0</v>
      </c>
      <c r="Q59" s="67"/>
      <c r="R59" s="11"/>
      <c r="S59" s="11"/>
      <c r="T59" s="11"/>
      <c r="U59" s="11"/>
      <c r="V59" s="11"/>
    </row>
    <row r="60">
      <c r="A60" s="11">
        <v>283.0</v>
      </c>
      <c r="E60" s="502" t="s">
        <v>54</v>
      </c>
      <c r="F60" s="532">
        <v>768.0</v>
      </c>
      <c r="G60" s="540" t="s">
        <v>111</v>
      </c>
      <c r="H60" s="541">
        <v>11.37</v>
      </c>
      <c r="I60" s="537">
        <f>SUM(F60:F62)*H60</f>
        <v>23456.31</v>
      </c>
      <c r="J60" s="542">
        <v>33997.0</v>
      </c>
      <c r="K60" s="538">
        <v>7.0135811E7</v>
      </c>
      <c r="L60" s="11" t="s">
        <v>54</v>
      </c>
      <c r="M60" s="11">
        <v>768.0</v>
      </c>
      <c r="N60" s="11" t="s">
        <v>111</v>
      </c>
      <c r="O60" s="33">
        <v>33997.0</v>
      </c>
      <c r="P60" s="509">
        <v>7.0135811E7</v>
      </c>
      <c r="Q60" s="67"/>
      <c r="R60" s="11"/>
      <c r="S60" s="11"/>
      <c r="T60" s="11"/>
      <c r="U60" s="11"/>
      <c r="V60" s="11"/>
    </row>
    <row r="61">
      <c r="E61" s="502" t="s">
        <v>54</v>
      </c>
      <c r="F61" s="532">
        <v>1012.0</v>
      </c>
      <c r="G61" s="68"/>
      <c r="H61" s="68"/>
      <c r="I61" s="68"/>
      <c r="J61" s="68"/>
      <c r="K61" s="68"/>
      <c r="L61" s="11" t="s">
        <v>54</v>
      </c>
      <c r="M61" s="11">
        <v>1012.0</v>
      </c>
      <c r="Q61" s="67"/>
      <c r="R61" s="11"/>
      <c r="S61" s="11"/>
      <c r="T61" s="11"/>
      <c r="U61" s="11"/>
      <c r="V61" s="11"/>
    </row>
    <row r="62">
      <c r="A62" s="28" t="s">
        <v>112</v>
      </c>
      <c r="E62" s="502" t="s">
        <v>54</v>
      </c>
      <c r="F62" s="532">
        <v>283.0</v>
      </c>
      <c r="G62" s="64"/>
      <c r="H62" s="64"/>
      <c r="I62" s="64"/>
      <c r="J62" s="64"/>
      <c r="K62" s="64"/>
      <c r="L62" s="11" t="s">
        <v>54</v>
      </c>
      <c r="M62" s="11">
        <v>283.0</v>
      </c>
      <c r="Q62" s="67"/>
      <c r="R62" s="11"/>
      <c r="S62" s="11"/>
      <c r="T62" s="11"/>
      <c r="U62" s="11"/>
      <c r="V62" s="11"/>
    </row>
    <row r="63">
      <c r="A63" s="15">
        <v>263317.0</v>
      </c>
      <c r="E63" s="543" t="s">
        <v>586</v>
      </c>
      <c r="F63" s="544"/>
      <c r="G63" s="94"/>
      <c r="H63" s="545"/>
      <c r="I63" s="546">
        <f>SUM(I4:I62)</f>
        <v>1281683.14</v>
      </c>
      <c r="J63" s="547"/>
      <c r="K63" s="548">
        <f>SUM(K4:K62)</f>
        <v>3986796015</v>
      </c>
      <c r="L63" s="11"/>
      <c r="O63" s="35"/>
      <c r="Q63" s="67"/>
      <c r="R63" s="41"/>
      <c r="S63" s="41"/>
      <c r="T63" s="41"/>
      <c r="U63" s="11"/>
      <c r="V63" s="11"/>
    </row>
    <row r="64">
      <c r="A64" s="41"/>
      <c r="E64" s="549"/>
      <c r="F64" s="550"/>
      <c r="G64" s="551"/>
      <c r="H64" s="549"/>
      <c r="I64" s="546">
        <f>I63+P64</f>
        <v>3988077698</v>
      </c>
      <c r="J64" s="547"/>
      <c r="K64" s="548">
        <f>K63+P63</f>
        <v>3986796015</v>
      </c>
      <c r="L64" s="11"/>
      <c r="M64" s="28" t="s">
        <v>112</v>
      </c>
      <c r="N64" s="28" t="s">
        <v>113</v>
      </c>
      <c r="P64" s="509">
        <v>3.986796015E9</v>
      </c>
      <c r="R64" s="11"/>
      <c r="S64" s="11"/>
      <c r="T64" s="11"/>
      <c r="U64" s="11"/>
      <c r="V64" s="11"/>
    </row>
    <row r="65">
      <c r="A65" s="41"/>
      <c r="E65" s="549" t="s">
        <v>112</v>
      </c>
      <c r="F65" s="550" t="s">
        <v>587</v>
      </c>
      <c r="G65" s="94"/>
      <c r="H65" s="549" t="s">
        <v>588</v>
      </c>
      <c r="I65" s="546">
        <f>I64*1.07</f>
        <v>4267243137</v>
      </c>
      <c r="J65" s="547"/>
      <c r="K65" s="548">
        <f>K64*1.07</f>
        <v>4265871736</v>
      </c>
      <c r="L65" s="11"/>
      <c r="M65" s="15">
        <v>263317.0</v>
      </c>
      <c r="N65" s="15">
        <v>5.9065338E10</v>
      </c>
      <c r="O65" s="552">
        <v>0.07</v>
      </c>
      <c r="P65" s="509">
        <v>4.26587173605E9</v>
      </c>
      <c r="Q65" s="67"/>
      <c r="R65" s="11"/>
      <c r="S65" s="11"/>
      <c r="T65" s="11"/>
      <c r="U65" s="11"/>
      <c r="V65" s="11"/>
    </row>
    <row r="66">
      <c r="A66" s="11"/>
      <c r="E66" s="553">
        <v>263317.0</v>
      </c>
      <c r="F66" s="554">
        <v>5.9065338E10</v>
      </c>
      <c r="G66" s="555">
        <v>1.5358238741596637E7</v>
      </c>
      <c r="H66" s="556"/>
      <c r="I66" s="556"/>
      <c r="J66" s="557"/>
      <c r="K66" s="548"/>
      <c r="L66" s="11"/>
      <c r="M66" s="41"/>
      <c r="N66" s="33" t="s">
        <v>114</v>
      </c>
      <c r="O66" s="558"/>
      <c r="P66" s="509">
        <v>5.479946626395E10</v>
      </c>
      <c r="Q66" s="67"/>
      <c r="R66" s="11"/>
      <c r="S66" s="11"/>
      <c r="T66" s="11"/>
      <c r="U66" s="11"/>
      <c r="V66" s="11"/>
    </row>
    <row r="67">
      <c r="A67" s="11"/>
      <c r="E67" s="559"/>
      <c r="F67" s="560"/>
      <c r="G67" s="561" t="s">
        <v>589</v>
      </c>
      <c r="H67" s="545"/>
      <c r="I67" s="546">
        <f>G66-I65</f>
        <v>-4251884898</v>
      </c>
      <c r="J67" s="547"/>
      <c r="K67" s="548">
        <f>F66-K65</f>
        <v>54799466264</v>
      </c>
      <c r="L67" s="11"/>
      <c r="M67" s="11"/>
      <c r="N67" s="11"/>
      <c r="O67" s="28"/>
      <c r="P67" s="509"/>
      <c r="Q67" s="67"/>
      <c r="R67" s="11"/>
      <c r="S67" s="11"/>
      <c r="T67" s="11"/>
      <c r="U67" s="11"/>
      <c r="V67" s="11"/>
    </row>
    <row r="68">
      <c r="A68" s="11"/>
      <c r="E68" s="11"/>
      <c r="F68" s="11"/>
      <c r="G68" s="11"/>
      <c r="H68" s="27"/>
      <c r="I68" s="27"/>
      <c r="J68" s="11"/>
      <c r="K68" s="509"/>
      <c r="L68" s="11"/>
      <c r="M68" s="11"/>
      <c r="N68" s="11"/>
      <c r="O68" s="11"/>
      <c r="P68" s="509"/>
      <c r="Q68" s="67"/>
      <c r="R68" s="11"/>
      <c r="S68" s="11"/>
      <c r="T68" s="11"/>
      <c r="U68" s="11"/>
      <c r="V68" s="11"/>
    </row>
    <row r="69">
      <c r="A69" s="11"/>
      <c r="E69" s="562" t="s">
        <v>590</v>
      </c>
      <c r="L69" s="11"/>
      <c r="M69" s="11"/>
      <c r="N69" s="11"/>
      <c r="O69" s="11"/>
      <c r="P69" s="509"/>
      <c r="Q69" s="67"/>
      <c r="R69" s="11"/>
      <c r="S69" s="11"/>
      <c r="T69" s="11"/>
      <c r="U69" s="11"/>
      <c r="V69" s="11"/>
    </row>
    <row r="70">
      <c r="A70" s="11"/>
      <c r="L70" s="11"/>
      <c r="M70" s="11"/>
      <c r="N70" s="11"/>
      <c r="O70" s="11"/>
      <c r="P70" s="509"/>
      <c r="Q70" s="67"/>
      <c r="R70" s="563"/>
      <c r="S70" s="11"/>
      <c r="T70" s="11"/>
      <c r="U70" s="11"/>
      <c r="V70" s="11"/>
    </row>
    <row r="71">
      <c r="A71" s="11"/>
      <c r="E71" s="564" t="s">
        <v>591</v>
      </c>
      <c r="J71" s="11"/>
      <c r="K71" s="509"/>
      <c r="L71" s="11"/>
      <c r="M71" s="11"/>
      <c r="N71" s="11"/>
      <c r="O71" s="11"/>
      <c r="P71" s="509"/>
      <c r="Q71" s="67"/>
      <c r="R71" s="11"/>
      <c r="S71" s="11"/>
      <c r="T71" s="11"/>
      <c r="U71" s="11"/>
      <c r="V71" s="11"/>
    </row>
    <row r="72">
      <c r="A72" s="11"/>
      <c r="E72" s="564" t="s">
        <v>592</v>
      </c>
      <c r="J72" s="11"/>
      <c r="K72" s="509"/>
      <c r="L72" s="11"/>
      <c r="M72" s="11"/>
      <c r="N72" s="11"/>
      <c r="O72" s="11"/>
      <c r="P72" s="509"/>
      <c r="Q72" s="67"/>
      <c r="R72" s="11"/>
      <c r="S72" s="11"/>
      <c r="T72" s="11"/>
      <c r="U72" s="11"/>
      <c r="V72" s="11"/>
    </row>
    <row r="73">
      <c r="A73" s="11"/>
      <c r="E73" s="11"/>
      <c r="F73" s="11"/>
      <c r="G73" s="11"/>
      <c r="H73" s="27"/>
      <c r="I73" s="27"/>
      <c r="J73" s="11"/>
      <c r="K73" s="509"/>
      <c r="L73" s="11"/>
      <c r="M73" s="11"/>
      <c r="N73" s="11"/>
      <c r="O73" s="11"/>
      <c r="P73" s="509"/>
      <c r="Q73" s="67"/>
      <c r="R73" s="11"/>
      <c r="S73" s="11"/>
      <c r="T73" s="11"/>
      <c r="U73" s="11"/>
      <c r="V73" s="11"/>
    </row>
    <row r="74">
      <c r="A74" s="11"/>
      <c r="E74" s="11"/>
      <c r="F74" s="11"/>
      <c r="G74" s="11"/>
      <c r="H74" s="27"/>
      <c r="I74" s="27"/>
      <c r="J74" s="11"/>
      <c r="K74" s="509"/>
      <c r="L74" s="11"/>
      <c r="M74" s="565"/>
      <c r="N74" s="563"/>
      <c r="O74" s="563"/>
      <c r="P74" s="566"/>
      <c r="Q74" s="94"/>
      <c r="R74" s="567" t="s">
        <v>115</v>
      </c>
      <c r="S74" s="94"/>
      <c r="T74" s="568"/>
      <c r="U74" s="94"/>
      <c r="V74" s="11"/>
    </row>
    <row r="75">
      <c r="A75" s="11"/>
      <c r="E75" s="11"/>
      <c r="F75" s="11"/>
      <c r="G75" s="11"/>
      <c r="H75" s="27"/>
      <c r="I75" s="27"/>
      <c r="J75" s="11"/>
      <c r="K75" s="509"/>
      <c r="L75" s="11"/>
      <c r="M75" s="565"/>
      <c r="N75" s="569"/>
      <c r="O75" s="569"/>
      <c r="P75" s="570"/>
      <c r="Q75" s="571"/>
      <c r="R75" s="572" t="s">
        <v>116</v>
      </c>
      <c r="S75" s="572" t="s">
        <v>113</v>
      </c>
      <c r="T75" s="573" t="s">
        <v>117</v>
      </c>
      <c r="U75" s="574" t="s">
        <v>118</v>
      </c>
      <c r="V75" s="28"/>
    </row>
    <row r="76">
      <c r="A76" s="11"/>
      <c r="E76" s="11"/>
      <c r="F76" s="11"/>
      <c r="G76" s="11"/>
      <c r="H76" s="27"/>
      <c r="I76" s="27"/>
      <c r="J76" s="11"/>
      <c r="K76" s="509"/>
      <c r="L76" s="11"/>
      <c r="M76" s="565"/>
      <c r="N76" s="569"/>
      <c r="O76" s="575"/>
      <c r="P76" s="576" t="s">
        <v>119</v>
      </c>
      <c r="Q76" s="571"/>
      <c r="R76" s="577">
        <v>263317.0</v>
      </c>
      <c r="S76" s="570">
        <v>5.9065338E10</v>
      </c>
      <c r="T76" s="578">
        <v>4.26587173605E9</v>
      </c>
      <c r="U76" s="578">
        <v>5.479946626395E10</v>
      </c>
      <c r="V76" s="509"/>
    </row>
    <row r="77">
      <c r="A77" s="11"/>
      <c r="E77" s="11"/>
      <c r="F77" s="11"/>
      <c r="G77" s="11"/>
      <c r="H77" s="27"/>
      <c r="I77" s="27"/>
      <c r="J77" s="11"/>
      <c r="K77" s="509"/>
      <c r="L77" s="11"/>
      <c r="M77" s="565"/>
      <c r="N77" s="569"/>
      <c r="O77" s="569"/>
      <c r="P77" s="570">
        <v>3110.5941012846592</v>
      </c>
      <c r="Q77" s="571"/>
      <c r="R77" s="579"/>
      <c r="S77" s="580"/>
      <c r="T77" s="581">
        <v>1371400.9598</v>
      </c>
      <c r="U77" s="582"/>
      <c r="V77" s="11"/>
    </row>
    <row r="78">
      <c r="A78" s="11"/>
      <c r="E78" s="11"/>
      <c r="F78" s="11"/>
      <c r="G78" s="11"/>
      <c r="H78" s="27"/>
      <c r="I78" s="27"/>
      <c r="J78" s="11"/>
      <c r="K78" s="509"/>
      <c r="L78" s="11"/>
      <c r="M78" s="565"/>
      <c r="N78" s="569"/>
      <c r="O78" s="569"/>
      <c r="P78" s="570"/>
      <c r="Q78" s="571"/>
      <c r="R78" s="579" t="s">
        <v>593</v>
      </c>
      <c r="S78" s="567" t="s">
        <v>121</v>
      </c>
      <c r="T78" s="94"/>
      <c r="U78" s="583" t="s">
        <v>123</v>
      </c>
      <c r="V78" s="11"/>
    </row>
    <row r="79">
      <c r="A79" s="11"/>
      <c r="E79" s="11"/>
      <c r="F79" s="11"/>
      <c r="G79" s="11"/>
      <c r="H79" s="27"/>
      <c r="I79" s="27"/>
      <c r="J79" s="11"/>
      <c r="K79" s="509"/>
      <c r="L79" s="11"/>
      <c r="M79" s="565"/>
      <c r="N79" s="568"/>
      <c r="O79" s="94"/>
      <c r="P79" s="566"/>
      <c r="Q79" s="94"/>
      <c r="R79" s="569">
        <v>224312.66496276352</v>
      </c>
      <c r="S79" s="584">
        <v>0.07222292939473232</v>
      </c>
      <c r="T79" s="569">
        <v>16200.517763949916</v>
      </c>
      <c r="U79" s="584">
        <v>0.9277770706052676</v>
      </c>
      <c r="V79" s="11"/>
    </row>
    <row r="80">
      <c r="A80" s="11"/>
      <c r="E80" s="11"/>
      <c r="F80" s="11"/>
      <c r="G80" s="11"/>
      <c r="H80" s="27"/>
      <c r="I80" s="27"/>
      <c r="J80" s="11"/>
      <c r="K80" s="509"/>
      <c r="L80" s="11"/>
      <c r="M80" s="565"/>
      <c r="N80" s="569"/>
      <c r="O80" s="569"/>
      <c r="P80" s="585"/>
      <c r="Q80" s="571"/>
      <c r="R80" s="579" t="s">
        <v>124</v>
      </c>
      <c r="S80" s="586"/>
      <c r="T80" s="579" t="s">
        <v>125</v>
      </c>
      <c r="U80" s="579" t="s">
        <v>126</v>
      </c>
      <c r="V80" s="11"/>
    </row>
    <row r="81">
      <c r="A81" s="11"/>
      <c r="E81" s="587"/>
      <c r="F81" s="11"/>
      <c r="G81" s="11"/>
      <c r="H81" s="27"/>
      <c r="I81" s="27"/>
      <c r="J81" s="11"/>
      <c r="K81" s="509"/>
      <c r="L81" s="11"/>
      <c r="M81" s="11"/>
      <c r="N81" s="11"/>
      <c r="O81" s="11"/>
      <c r="P81" s="509"/>
      <c r="Q81" s="67"/>
      <c r="R81" s="11"/>
      <c r="T81" s="11"/>
      <c r="U81" s="11"/>
      <c r="V81" s="11"/>
    </row>
    <row r="82">
      <c r="A82" s="11"/>
      <c r="E82" s="587"/>
      <c r="F82" s="11"/>
      <c r="G82" s="11"/>
      <c r="H82" s="27"/>
      <c r="I82" s="27"/>
      <c r="J82" s="11"/>
      <c r="K82" s="509"/>
      <c r="L82" s="11"/>
      <c r="M82" s="11"/>
      <c r="N82" s="11"/>
      <c r="O82" s="11"/>
      <c r="P82" s="509"/>
      <c r="Q82" s="67"/>
      <c r="R82" s="11"/>
      <c r="S82" s="11"/>
      <c r="T82" s="11"/>
      <c r="U82" s="11"/>
      <c r="V82" s="11"/>
    </row>
    <row r="83">
      <c r="A83" s="11"/>
      <c r="E83" s="587"/>
      <c r="F83" s="11"/>
      <c r="G83" s="11"/>
      <c r="H83" s="27"/>
      <c r="I83" s="27"/>
      <c r="J83" s="11"/>
      <c r="K83" s="509"/>
      <c r="L83" s="11"/>
      <c r="M83" s="11"/>
      <c r="N83" s="11"/>
      <c r="O83" s="11"/>
      <c r="P83" s="509"/>
      <c r="Q83" s="67"/>
      <c r="R83" s="11"/>
      <c r="S83" s="11"/>
      <c r="T83" s="11"/>
      <c r="U83" s="11"/>
      <c r="V83" s="11"/>
    </row>
    <row r="84">
      <c r="A84" s="11"/>
      <c r="E84" s="35"/>
      <c r="H84" s="27"/>
      <c r="I84" s="27"/>
      <c r="L84" s="11"/>
      <c r="M84" s="11"/>
      <c r="N84" s="11"/>
      <c r="O84" s="11"/>
      <c r="P84" s="509"/>
      <c r="Q84" s="67"/>
      <c r="R84" s="11"/>
      <c r="S84" s="11"/>
      <c r="T84" s="11"/>
      <c r="U84" s="11"/>
      <c r="V84" s="11"/>
    </row>
    <row r="85">
      <c r="A85" s="11"/>
      <c r="E85" s="35"/>
      <c r="H85" s="27"/>
      <c r="I85" s="27"/>
      <c r="L85" s="11"/>
      <c r="M85" s="11"/>
      <c r="N85" s="11"/>
      <c r="O85" s="11"/>
      <c r="P85" s="509"/>
      <c r="Q85" s="67"/>
      <c r="R85" s="11"/>
      <c r="S85" s="11"/>
      <c r="T85" s="11"/>
      <c r="U85" s="11"/>
      <c r="V85" s="11"/>
    </row>
    <row r="86">
      <c r="A86" s="11"/>
      <c r="E86" s="35"/>
      <c r="H86" s="27"/>
      <c r="I86" s="27"/>
      <c r="L86" s="11"/>
      <c r="M86" s="11"/>
      <c r="N86" s="11"/>
      <c r="O86" s="11"/>
      <c r="P86" s="509"/>
      <c r="Q86" s="67"/>
      <c r="R86" s="11"/>
      <c r="S86" s="11"/>
      <c r="T86" s="11"/>
      <c r="U86" s="11"/>
      <c r="V86" s="11"/>
    </row>
    <row r="87">
      <c r="A87" s="11"/>
      <c r="E87" s="35"/>
      <c r="H87" s="27"/>
      <c r="I87" s="27"/>
      <c r="L87" s="11"/>
      <c r="M87" s="11"/>
      <c r="N87" s="11"/>
      <c r="O87" s="11"/>
      <c r="P87" s="509"/>
      <c r="Q87" s="67"/>
      <c r="R87" s="11"/>
      <c r="S87" s="11"/>
      <c r="T87" s="11"/>
      <c r="U87" s="11"/>
      <c r="V87" s="11"/>
    </row>
    <row r="88">
      <c r="A88" s="11"/>
      <c r="E88" s="35"/>
      <c r="H88" s="27"/>
      <c r="I88" s="27"/>
      <c r="L88" s="11"/>
      <c r="M88" s="11"/>
      <c r="N88" s="11"/>
      <c r="O88" s="11"/>
      <c r="P88" s="509"/>
      <c r="Q88" s="67"/>
      <c r="R88" s="11"/>
      <c r="S88" s="11"/>
      <c r="T88" s="11"/>
      <c r="U88" s="11"/>
      <c r="V88" s="11"/>
    </row>
    <row r="89">
      <c r="A89" s="11"/>
      <c r="E89" s="35"/>
      <c r="H89" s="27"/>
      <c r="I89" s="27"/>
      <c r="L89" s="11"/>
      <c r="M89" s="11"/>
      <c r="N89" s="11"/>
      <c r="O89" s="11"/>
      <c r="P89" s="509"/>
      <c r="Q89" s="67"/>
      <c r="R89" s="11"/>
      <c r="S89" s="11"/>
      <c r="T89" s="11"/>
      <c r="U89" s="11"/>
      <c r="V89" s="11"/>
    </row>
    <row r="90">
      <c r="A90" s="11"/>
      <c r="E90" s="35"/>
      <c r="H90" s="27"/>
      <c r="I90" s="27"/>
      <c r="L90" s="11"/>
      <c r="M90" s="11"/>
      <c r="N90" s="11"/>
      <c r="O90" s="11"/>
      <c r="P90" s="509"/>
      <c r="Q90" s="67"/>
      <c r="R90" s="11"/>
      <c r="S90" s="11"/>
      <c r="T90" s="11"/>
      <c r="U90" s="11"/>
      <c r="V90" s="11"/>
    </row>
    <row r="91">
      <c r="A91" s="11"/>
      <c r="E91" s="35"/>
      <c r="H91" s="27"/>
      <c r="I91" s="27"/>
      <c r="L91" s="11"/>
      <c r="M91" s="11"/>
      <c r="N91" s="11"/>
      <c r="O91" s="11"/>
      <c r="P91" s="509"/>
      <c r="Q91" s="67"/>
      <c r="R91" s="11"/>
      <c r="S91" s="11"/>
      <c r="T91" s="11"/>
      <c r="U91" s="11"/>
      <c r="V91" s="11"/>
    </row>
    <row r="92">
      <c r="A92" s="11"/>
      <c r="E92" s="35"/>
      <c r="H92" s="27"/>
      <c r="I92" s="27"/>
      <c r="L92" s="11"/>
      <c r="M92" s="11"/>
      <c r="N92" s="11"/>
      <c r="O92" s="11"/>
      <c r="P92" s="509"/>
      <c r="Q92" s="67"/>
      <c r="R92" s="11"/>
      <c r="S92" s="11"/>
      <c r="T92" s="11"/>
      <c r="U92" s="11"/>
      <c r="V92" s="11"/>
    </row>
    <row r="93">
      <c r="A93" s="11"/>
      <c r="E93" s="35"/>
      <c r="H93" s="27"/>
      <c r="I93" s="27"/>
      <c r="L93" s="11"/>
      <c r="M93" s="11"/>
      <c r="N93" s="11"/>
      <c r="O93" s="11"/>
      <c r="P93" s="509"/>
      <c r="Q93" s="67"/>
      <c r="R93" s="11"/>
      <c r="S93" s="11"/>
      <c r="T93" s="11"/>
      <c r="U93" s="11"/>
      <c r="V93" s="11"/>
    </row>
    <row r="94">
      <c r="A94" s="11"/>
      <c r="E94" s="35"/>
      <c r="H94" s="27"/>
      <c r="I94" s="27"/>
      <c r="L94" s="11"/>
      <c r="M94" s="11"/>
      <c r="N94" s="11"/>
      <c r="O94" s="11"/>
      <c r="P94" s="509"/>
      <c r="Q94" s="67"/>
      <c r="R94" s="11"/>
      <c r="S94" s="11"/>
      <c r="T94" s="11"/>
      <c r="U94" s="11"/>
      <c r="V94" s="11"/>
    </row>
    <row r="95">
      <c r="A95" s="11"/>
      <c r="E95" s="35"/>
      <c r="H95" s="27"/>
      <c r="I95" s="27"/>
      <c r="L95" s="11"/>
      <c r="M95" s="11"/>
      <c r="N95" s="11"/>
      <c r="O95" s="11"/>
      <c r="P95" s="509"/>
      <c r="Q95" s="67"/>
      <c r="R95" s="11"/>
      <c r="S95" s="11"/>
      <c r="T95" s="11"/>
      <c r="U95" s="11"/>
      <c r="V95" s="11"/>
    </row>
    <row r="96">
      <c r="A96" s="11"/>
      <c r="E96" s="35"/>
      <c r="H96" s="27"/>
      <c r="I96" s="27"/>
      <c r="L96" s="11"/>
      <c r="M96" s="11"/>
      <c r="N96" s="11"/>
      <c r="O96" s="11"/>
      <c r="P96" s="509"/>
      <c r="Q96" s="67"/>
      <c r="R96" s="11"/>
      <c r="S96" s="11"/>
      <c r="T96" s="11"/>
      <c r="U96" s="11"/>
      <c r="V96" s="11"/>
    </row>
    <row r="97">
      <c r="A97" s="11"/>
      <c r="E97" s="35"/>
      <c r="H97" s="27"/>
      <c r="I97" s="27"/>
      <c r="L97" s="11"/>
      <c r="M97" s="11"/>
      <c r="N97" s="11"/>
      <c r="O97" s="11"/>
      <c r="P97" s="509"/>
      <c r="Q97" s="67"/>
      <c r="R97" s="11"/>
      <c r="S97" s="11"/>
      <c r="T97" s="11"/>
      <c r="U97" s="11"/>
      <c r="V97" s="11"/>
    </row>
    <row r="98">
      <c r="A98" s="11"/>
      <c r="E98" s="35"/>
      <c r="H98" s="27"/>
      <c r="I98" s="27"/>
      <c r="L98" s="11"/>
      <c r="M98" s="11"/>
      <c r="N98" s="11"/>
      <c r="O98" s="11"/>
      <c r="P98" s="509"/>
      <c r="Q98" s="67"/>
      <c r="R98" s="11"/>
      <c r="S98" s="11"/>
      <c r="T98" s="11"/>
      <c r="U98" s="11"/>
      <c r="V98" s="11"/>
    </row>
    <row r="99">
      <c r="A99" s="11"/>
      <c r="E99" s="35"/>
      <c r="H99" s="27"/>
      <c r="I99" s="27"/>
      <c r="L99" s="11"/>
      <c r="M99" s="11"/>
      <c r="N99" s="11"/>
      <c r="O99" s="11"/>
      <c r="P99" s="509"/>
      <c r="Q99" s="67"/>
      <c r="R99" s="11"/>
      <c r="S99" s="11"/>
      <c r="T99" s="11"/>
      <c r="U99" s="11"/>
      <c r="V99" s="11"/>
    </row>
    <row r="100">
      <c r="A100" s="11"/>
      <c r="E100" s="35"/>
      <c r="H100" s="27"/>
      <c r="I100" s="27"/>
      <c r="L100" s="11"/>
      <c r="M100" s="11"/>
      <c r="N100" s="11"/>
      <c r="O100" s="11"/>
      <c r="P100" s="509"/>
      <c r="Q100" s="67"/>
      <c r="R100" s="11"/>
      <c r="S100" s="11"/>
      <c r="T100" s="11"/>
      <c r="U100" s="11"/>
      <c r="V100" s="11"/>
    </row>
    <row r="101">
      <c r="A101" s="11"/>
      <c r="E101" s="35"/>
      <c r="H101" s="27"/>
      <c r="I101" s="27"/>
      <c r="L101" s="11"/>
      <c r="M101" s="11"/>
      <c r="N101" s="11"/>
      <c r="O101" s="11"/>
      <c r="P101" s="509"/>
      <c r="Q101" s="67"/>
      <c r="R101" s="11"/>
      <c r="S101" s="11"/>
      <c r="T101" s="11"/>
      <c r="U101" s="11"/>
      <c r="V101" s="11"/>
    </row>
    <row r="102">
      <c r="A102" s="11"/>
      <c r="E102" s="35"/>
      <c r="H102" s="27"/>
      <c r="I102" s="27"/>
      <c r="L102" s="11"/>
      <c r="M102" s="11"/>
      <c r="N102" s="11"/>
      <c r="O102" s="11"/>
      <c r="P102" s="509"/>
      <c r="Q102" s="67"/>
      <c r="R102" s="11"/>
      <c r="S102" s="11"/>
      <c r="T102" s="11"/>
      <c r="U102" s="11"/>
      <c r="V102" s="11"/>
    </row>
    <row r="103">
      <c r="A103" s="11"/>
      <c r="E103" s="35"/>
      <c r="H103" s="27"/>
      <c r="I103" s="27"/>
      <c r="L103" s="11"/>
      <c r="M103" s="11"/>
      <c r="N103" s="11"/>
      <c r="O103" s="11"/>
      <c r="P103" s="509"/>
      <c r="Q103" s="67"/>
      <c r="R103" s="11"/>
      <c r="S103" s="11"/>
      <c r="T103" s="11"/>
      <c r="U103" s="11"/>
      <c r="V103" s="11"/>
    </row>
    <row r="104">
      <c r="A104" s="11"/>
      <c r="E104" s="35"/>
      <c r="H104" s="27"/>
      <c r="I104" s="27"/>
      <c r="L104" s="11"/>
      <c r="M104" s="11"/>
      <c r="N104" s="11"/>
      <c r="O104" s="11"/>
      <c r="P104" s="509"/>
      <c r="Q104" s="67"/>
      <c r="R104" s="11"/>
      <c r="S104" s="11"/>
      <c r="T104" s="11"/>
      <c r="U104" s="11"/>
      <c r="V104" s="11"/>
    </row>
    <row r="105">
      <c r="A105" s="11"/>
      <c r="E105" s="35"/>
      <c r="H105" s="27"/>
      <c r="I105" s="27"/>
      <c r="L105" s="11"/>
      <c r="M105" s="11"/>
      <c r="N105" s="11"/>
      <c r="O105" s="11"/>
      <c r="P105" s="509"/>
      <c r="Q105" s="67"/>
      <c r="R105" s="11"/>
      <c r="S105" s="11"/>
      <c r="T105" s="11"/>
      <c r="U105" s="11"/>
      <c r="V105" s="11"/>
    </row>
    <row r="106">
      <c r="A106" s="11"/>
      <c r="E106" s="35"/>
      <c r="H106" s="27"/>
      <c r="I106" s="27"/>
      <c r="L106" s="11"/>
      <c r="M106" s="11"/>
      <c r="N106" s="11"/>
      <c r="O106" s="11"/>
      <c r="P106" s="509"/>
      <c r="Q106" s="67"/>
      <c r="R106" s="11"/>
      <c r="S106" s="11"/>
      <c r="T106" s="11"/>
      <c r="U106" s="11"/>
      <c r="V106" s="11"/>
    </row>
    <row r="107">
      <c r="A107" s="11"/>
      <c r="E107" s="35"/>
      <c r="H107" s="27"/>
      <c r="I107" s="27"/>
      <c r="L107" s="11"/>
      <c r="M107" s="11"/>
      <c r="N107" s="11"/>
      <c r="O107" s="11"/>
      <c r="P107" s="509"/>
      <c r="Q107" s="67"/>
      <c r="R107" s="11"/>
      <c r="S107" s="11"/>
      <c r="T107" s="11"/>
      <c r="U107" s="11"/>
      <c r="V107" s="11"/>
    </row>
    <row r="108">
      <c r="A108" s="11"/>
      <c r="E108" s="35"/>
      <c r="H108" s="27"/>
      <c r="I108" s="27"/>
      <c r="L108" s="11"/>
      <c r="M108" s="11"/>
      <c r="N108" s="11"/>
      <c r="O108" s="11"/>
      <c r="P108" s="509"/>
      <c r="Q108" s="67"/>
      <c r="R108" s="11"/>
      <c r="S108" s="11"/>
      <c r="T108" s="11"/>
      <c r="U108" s="11"/>
      <c r="V108" s="11"/>
    </row>
    <row r="109">
      <c r="A109" s="11"/>
      <c r="E109" s="35"/>
      <c r="H109" s="27"/>
      <c r="I109" s="27"/>
      <c r="L109" s="11"/>
      <c r="M109" s="11"/>
      <c r="N109" s="11"/>
      <c r="O109" s="11"/>
      <c r="P109" s="509"/>
      <c r="Q109" s="67"/>
      <c r="R109" s="11"/>
      <c r="S109" s="11"/>
      <c r="T109" s="11"/>
      <c r="U109" s="11"/>
      <c r="V109" s="11"/>
    </row>
    <row r="110">
      <c r="A110" s="11"/>
      <c r="E110" s="35"/>
      <c r="H110" s="27"/>
      <c r="I110" s="27"/>
      <c r="L110" s="11"/>
      <c r="M110" s="11"/>
      <c r="N110" s="11"/>
      <c r="O110" s="11"/>
      <c r="P110" s="509"/>
      <c r="Q110" s="67"/>
      <c r="R110" s="11"/>
      <c r="S110" s="11"/>
      <c r="T110" s="11"/>
      <c r="U110" s="11"/>
      <c r="V110" s="11"/>
    </row>
    <row r="111">
      <c r="A111" s="11"/>
      <c r="E111" s="35"/>
      <c r="H111" s="27"/>
      <c r="I111" s="27"/>
      <c r="L111" s="11"/>
      <c r="M111" s="11"/>
      <c r="N111" s="11"/>
      <c r="O111" s="11"/>
      <c r="P111" s="509"/>
      <c r="Q111" s="67"/>
      <c r="R111" s="11"/>
      <c r="S111" s="11"/>
      <c r="T111" s="11"/>
      <c r="U111" s="11"/>
      <c r="V111" s="11"/>
    </row>
    <row r="112">
      <c r="A112" s="11"/>
      <c r="E112" s="35"/>
      <c r="H112" s="27"/>
      <c r="I112" s="27"/>
      <c r="L112" s="11"/>
      <c r="M112" s="11"/>
      <c r="N112" s="11"/>
      <c r="O112" s="11"/>
      <c r="P112" s="509"/>
      <c r="Q112" s="67"/>
      <c r="R112" s="11"/>
      <c r="S112" s="11"/>
      <c r="T112" s="11"/>
      <c r="U112" s="11"/>
      <c r="V112" s="11"/>
    </row>
    <row r="113">
      <c r="A113" s="11"/>
      <c r="E113" s="35"/>
      <c r="H113" s="27"/>
      <c r="I113" s="27"/>
      <c r="L113" s="11"/>
      <c r="M113" s="11"/>
      <c r="N113" s="11"/>
      <c r="O113" s="11"/>
      <c r="P113" s="509"/>
      <c r="Q113" s="67"/>
      <c r="R113" s="11"/>
      <c r="S113" s="11"/>
      <c r="T113" s="11"/>
      <c r="U113" s="11"/>
      <c r="V113" s="11"/>
    </row>
    <row r="114">
      <c r="A114" s="11"/>
      <c r="E114" s="35"/>
      <c r="H114" s="27"/>
      <c r="I114" s="27"/>
      <c r="L114" s="11"/>
      <c r="M114" s="11"/>
      <c r="N114" s="11"/>
      <c r="O114" s="11"/>
      <c r="P114" s="509"/>
      <c r="Q114" s="67"/>
      <c r="R114" s="11"/>
      <c r="S114" s="11"/>
      <c r="T114" s="11"/>
      <c r="U114" s="11"/>
      <c r="V114" s="11"/>
    </row>
    <row r="115">
      <c r="A115" s="11"/>
      <c r="E115" s="35"/>
      <c r="H115" s="27"/>
      <c r="I115" s="27"/>
      <c r="L115" s="11"/>
      <c r="M115" s="11"/>
      <c r="N115" s="11"/>
      <c r="O115" s="11"/>
      <c r="P115" s="509"/>
      <c r="Q115" s="67"/>
      <c r="R115" s="11"/>
      <c r="S115" s="11"/>
      <c r="T115" s="11"/>
      <c r="U115" s="11"/>
      <c r="V115" s="11"/>
    </row>
    <row r="116">
      <c r="A116" s="11"/>
      <c r="E116" s="35"/>
      <c r="H116" s="27"/>
      <c r="I116" s="27"/>
      <c r="L116" s="11"/>
      <c r="M116" s="11"/>
      <c r="N116" s="11"/>
      <c r="O116" s="11"/>
      <c r="P116" s="509"/>
      <c r="Q116" s="67"/>
      <c r="R116" s="11"/>
      <c r="S116" s="11"/>
      <c r="T116" s="11"/>
      <c r="U116" s="11"/>
      <c r="V116" s="11"/>
    </row>
    <row r="117">
      <c r="A117" s="11"/>
      <c r="E117" s="35"/>
      <c r="H117" s="27"/>
      <c r="I117" s="27"/>
      <c r="L117" s="11"/>
      <c r="M117" s="11"/>
      <c r="N117" s="11"/>
      <c r="O117" s="11"/>
      <c r="P117" s="509"/>
      <c r="Q117" s="67"/>
      <c r="R117" s="11"/>
      <c r="S117" s="11"/>
      <c r="T117" s="11"/>
      <c r="U117" s="11"/>
      <c r="V117" s="11"/>
    </row>
    <row r="118">
      <c r="A118" s="11"/>
      <c r="E118" s="35"/>
      <c r="H118" s="27"/>
      <c r="I118" s="27"/>
      <c r="L118" s="11"/>
      <c r="M118" s="11"/>
      <c r="N118" s="11"/>
      <c r="O118" s="11"/>
      <c r="P118" s="509"/>
      <c r="Q118" s="67"/>
      <c r="R118" s="11"/>
      <c r="S118" s="11"/>
      <c r="T118" s="11"/>
      <c r="U118" s="11"/>
      <c r="V118" s="11"/>
    </row>
    <row r="119">
      <c r="A119" s="11"/>
      <c r="E119" s="35"/>
      <c r="H119" s="27"/>
      <c r="I119" s="27"/>
      <c r="L119" s="11"/>
      <c r="M119" s="11"/>
      <c r="N119" s="11"/>
      <c r="O119" s="11"/>
      <c r="P119" s="509"/>
      <c r="Q119" s="67"/>
      <c r="R119" s="11"/>
      <c r="S119" s="11"/>
      <c r="T119" s="11"/>
      <c r="U119" s="11"/>
      <c r="V119" s="11"/>
    </row>
    <row r="120">
      <c r="A120" s="11"/>
      <c r="E120" s="35"/>
      <c r="H120" s="27"/>
      <c r="I120" s="27"/>
      <c r="L120" s="11"/>
      <c r="M120" s="11"/>
      <c r="N120" s="11"/>
      <c r="O120" s="11"/>
      <c r="P120" s="509"/>
      <c r="Q120" s="67"/>
      <c r="R120" s="11"/>
      <c r="S120" s="11"/>
      <c r="T120" s="11"/>
      <c r="U120" s="11"/>
      <c r="V120" s="11"/>
    </row>
    <row r="121">
      <c r="A121" s="11"/>
      <c r="E121" s="35"/>
      <c r="H121" s="27"/>
      <c r="I121" s="27"/>
      <c r="L121" s="11"/>
      <c r="M121" s="11"/>
      <c r="N121" s="11"/>
      <c r="O121" s="11"/>
      <c r="P121" s="509"/>
      <c r="Q121" s="67"/>
      <c r="R121" s="11"/>
      <c r="S121" s="11"/>
      <c r="T121" s="11"/>
      <c r="U121" s="11"/>
      <c r="V121" s="11"/>
    </row>
    <row r="122">
      <c r="A122" s="11"/>
      <c r="E122" s="35"/>
      <c r="H122" s="27"/>
      <c r="I122" s="27"/>
      <c r="L122" s="11"/>
      <c r="M122" s="11"/>
      <c r="N122" s="11"/>
      <c r="O122" s="11"/>
      <c r="P122" s="509"/>
      <c r="Q122" s="67"/>
      <c r="R122" s="11"/>
      <c r="S122" s="11"/>
      <c r="T122" s="11"/>
      <c r="U122" s="11"/>
      <c r="V122" s="11"/>
    </row>
    <row r="123">
      <c r="A123" s="11"/>
      <c r="E123" s="35"/>
      <c r="H123" s="27"/>
      <c r="I123" s="27"/>
      <c r="L123" s="11"/>
      <c r="M123" s="11"/>
      <c r="N123" s="11"/>
      <c r="O123" s="11"/>
      <c r="P123" s="509"/>
      <c r="Q123" s="67"/>
      <c r="R123" s="11"/>
      <c r="S123" s="11"/>
      <c r="T123" s="11"/>
      <c r="U123" s="11"/>
      <c r="V123" s="11"/>
    </row>
    <row r="124">
      <c r="A124" s="11"/>
      <c r="E124" s="35"/>
      <c r="H124" s="27"/>
      <c r="I124" s="27"/>
      <c r="L124" s="11"/>
      <c r="M124" s="11"/>
      <c r="N124" s="11"/>
      <c r="O124" s="11"/>
      <c r="P124" s="509"/>
      <c r="Q124" s="67"/>
      <c r="R124" s="11"/>
      <c r="S124" s="11"/>
      <c r="T124" s="11"/>
      <c r="U124" s="11"/>
      <c r="V124" s="11"/>
    </row>
    <row r="125">
      <c r="A125" s="11"/>
      <c r="E125" s="35"/>
      <c r="H125" s="27"/>
      <c r="I125" s="27"/>
      <c r="L125" s="11"/>
      <c r="M125" s="11"/>
      <c r="N125" s="11"/>
      <c r="O125" s="11"/>
      <c r="P125" s="509"/>
      <c r="Q125" s="67"/>
      <c r="R125" s="11"/>
      <c r="S125" s="11"/>
      <c r="T125" s="11"/>
      <c r="U125" s="11"/>
      <c r="V125" s="11"/>
    </row>
    <row r="126">
      <c r="A126" s="11"/>
      <c r="E126" s="35"/>
      <c r="H126" s="27"/>
      <c r="I126" s="27"/>
      <c r="L126" s="11"/>
      <c r="M126" s="11"/>
      <c r="N126" s="11"/>
      <c r="O126" s="11"/>
      <c r="P126" s="509"/>
      <c r="Q126" s="67"/>
      <c r="R126" s="11"/>
      <c r="S126" s="11"/>
      <c r="T126" s="11"/>
      <c r="U126" s="11"/>
      <c r="V126" s="11"/>
    </row>
    <row r="127">
      <c r="A127" s="11"/>
      <c r="E127" s="35"/>
      <c r="H127" s="27"/>
      <c r="I127" s="27"/>
      <c r="L127" s="11"/>
      <c r="M127" s="11"/>
      <c r="N127" s="11"/>
      <c r="O127" s="11"/>
      <c r="P127" s="509"/>
      <c r="Q127" s="67"/>
      <c r="R127" s="11"/>
      <c r="S127" s="11"/>
      <c r="T127" s="11"/>
      <c r="U127" s="11"/>
      <c r="V127" s="11"/>
    </row>
    <row r="128">
      <c r="A128" s="11"/>
      <c r="E128" s="35"/>
      <c r="H128" s="27"/>
      <c r="I128" s="27"/>
      <c r="L128" s="11"/>
      <c r="M128" s="11"/>
      <c r="N128" s="11"/>
      <c r="O128" s="11"/>
      <c r="P128" s="509"/>
      <c r="Q128" s="67"/>
      <c r="R128" s="11"/>
      <c r="S128" s="11"/>
      <c r="T128" s="11"/>
      <c r="U128" s="11"/>
      <c r="V128" s="11"/>
    </row>
    <row r="129">
      <c r="A129" s="11"/>
      <c r="E129" s="35"/>
      <c r="H129" s="27"/>
      <c r="I129" s="27"/>
      <c r="L129" s="11"/>
      <c r="M129" s="11"/>
      <c r="N129" s="11"/>
      <c r="O129" s="11"/>
      <c r="P129" s="509"/>
      <c r="Q129" s="67"/>
      <c r="R129" s="11"/>
      <c r="S129" s="11"/>
      <c r="T129" s="11"/>
      <c r="U129" s="11"/>
      <c r="V129" s="11"/>
    </row>
    <row r="130">
      <c r="A130" s="11"/>
      <c r="E130" s="35"/>
      <c r="H130" s="27"/>
      <c r="I130" s="27"/>
      <c r="L130" s="11"/>
      <c r="M130" s="11"/>
      <c r="N130" s="11"/>
      <c r="O130" s="11"/>
      <c r="P130" s="509"/>
      <c r="Q130" s="67"/>
      <c r="R130" s="11"/>
      <c r="S130" s="11"/>
      <c r="T130" s="11"/>
      <c r="U130" s="11"/>
      <c r="V130" s="11"/>
    </row>
    <row r="131">
      <c r="A131" s="11"/>
      <c r="E131" s="35"/>
      <c r="H131" s="27"/>
      <c r="I131" s="27"/>
      <c r="L131" s="11"/>
      <c r="M131" s="11"/>
      <c r="N131" s="11"/>
      <c r="O131" s="11"/>
      <c r="P131" s="509"/>
      <c r="Q131" s="67"/>
      <c r="R131" s="11"/>
      <c r="S131" s="11"/>
      <c r="T131" s="11"/>
      <c r="U131" s="11"/>
      <c r="V131" s="11"/>
    </row>
    <row r="132">
      <c r="A132" s="11"/>
      <c r="E132" s="35"/>
      <c r="H132" s="27"/>
      <c r="I132" s="27"/>
      <c r="L132" s="11"/>
      <c r="M132" s="11"/>
      <c r="N132" s="11"/>
      <c r="O132" s="11"/>
      <c r="P132" s="509"/>
      <c r="Q132" s="67"/>
      <c r="R132" s="11"/>
      <c r="S132" s="11"/>
      <c r="T132" s="11"/>
      <c r="U132" s="11"/>
      <c r="V132" s="11"/>
    </row>
    <row r="133">
      <c r="A133" s="11"/>
      <c r="E133" s="35"/>
      <c r="H133" s="27"/>
      <c r="I133" s="27"/>
      <c r="L133" s="11"/>
      <c r="M133" s="11"/>
      <c r="N133" s="11"/>
      <c r="O133" s="11"/>
      <c r="P133" s="509"/>
      <c r="Q133" s="67"/>
      <c r="R133" s="11"/>
      <c r="S133" s="11"/>
      <c r="T133" s="11"/>
      <c r="U133" s="11"/>
      <c r="V133" s="11"/>
    </row>
    <row r="134">
      <c r="A134" s="11"/>
      <c r="E134" s="35"/>
      <c r="H134" s="27"/>
      <c r="I134" s="27"/>
      <c r="L134" s="11"/>
      <c r="M134" s="11"/>
      <c r="N134" s="11"/>
      <c r="O134" s="11"/>
      <c r="P134" s="509"/>
      <c r="Q134" s="67"/>
      <c r="R134" s="11"/>
      <c r="S134" s="11"/>
      <c r="T134" s="11"/>
      <c r="U134" s="11"/>
      <c r="V134" s="11"/>
    </row>
    <row r="135">
      <c r="A135" s="11"/>
      <c r="E135" s="35"/>
      <c r="H135" s="27"/>
      <c r="I135" s="27"/>
      <c r="L135" s="11"/>
      <c r="M135" s="11"/>
      <c r="N135" s="11"/>
      <c r="O135" s="11"/>
      <c r="P135" s="509"/>
      <c r="Q135" s="67"/>
      <c r="R135" s="11"/>
      <c r="S135" s="11"/>
      <c r="T135" s="11"/>
      <c r="U135" s="11"/>
      <c r="V135" s="11"/>
    </row>
    <row r="136">
      <c r="A136" s="11"/>
      <c r="E136" s="35"/>
      <c r="H136" s="27"/>
      <c r="I136" s="27"/>
      <c r="L136" s="11"/>
      <c r="M136" s="11"/>
      <c r="N136" s="11"/>
      <c r="O136" s="11"/>
      <c r="P136" s="509"/>
      <c r="Q136" s="67"/>
      <c r="R136" s="11"/>
      <c r="S136" s="11"/>
      <c r="T136" s="11"/>
      <c r="U136" s="11"/>
      <c r="V136" s="11"/>
    </row>
    <row r="137">
      <c r="A137" s="11"/>
      <c r="E137" s="35"/>
      <c r="H137" s="27"/>
      <c r="I137" s="27"/>
      <c r="L137" s="11"/>
      <c r="M137" s="11"/>
      <c r="N137" s="11"/>
      <c r="O137" s="11"/>
      <c r="P137" s="509"/>
      <c r="Q137" s="67"/>
      <c r="R137" s="11"/>
      <c r="S137" s="11"/>
      <c r="T137" s="11"/>
      <c r="U137" s="11"/>
      <c r="V137" s="11"/>
    </row>
    <row r="138">
      <c r="A138" s="11"/>
      <c r="E138" s="35"/>
      <c r="H138" s="27"/>
      <c r="I138" s="27"/>
      <c r="L138" s="11"/>
      <c r="M138" s="11"/>
      <c r="N138" s="11"/>
      <c r="O138" s="11"/>
      <c r="P138" s="509"/>
      <c r="Q138" s="67"/>
      <c r="R138" s="11"/>
      <c r="S138" s="11"/>
      <c r="T138" s="11"/>
      <c r="U138" s="11"/>
      <c r="V138" s="11"/>
    </row>
    <row r="139">
      <c r="A139" s="11"/>
      <c r="E139" s="35"/>
      <c r="H139" s="27"/>
      <c r="I139" s="27"/>
      <c r="L139" s="11"/>
      <c r="M139" s="11"/>
      <c r="N139" s="11"/>
      <c r="O139" s="11"/>
      <c r="P139" s="509"/>
      <c r="Q139" s="67"/>
      <c r="R139" s="11"/>
      <c r="S139" s="11"/>
      <c r="T139" s="11"/>
      <c r="U139" s="11"/>
      <c r="V139" s="11"/>
    </row>
    <row r="140">
      <c r="A140" s="11"/>
      <c r="E140" s="35"/>
      <c r="H140" s="27"/>
      <c r="I140" s="27"/>
      <c r="L140" s="11"/>
      <c r="M140" s="11"/>
      <c r="N140" s="11"/>
      <c r="O140" s="11"/>
      <c r="P140" s="509"/>
      <c r="Q140" s="67"/>
      <c r="R140" s="11"/>
      <c r="S140" s="11"/>
      <c r="T140" s="11"/>
      <c r="U140" s="11"/>
      <c r="V140" s="11"/>
    </row>
    <row r="141">
      <c r="A141" s="11"/>
      <c r="E141" s="35"/>
      <c r="H141" s="27"/>
      <c r="I141" s="27"/>
      <c r="L141" s="11"/>
      <c r="M141" s="11"/>
      <c r="N141" s="11"/>
      <c r="O141" s="11"/>
      <c r="P141" s="509"/>
      <c r="Q141" s="67"/>
      <c r="R141" s="11"/>
      <c r="S141" s="11"/>
      <c r="T141" s="11"/>
      <c r="U141" s="11"/>
      <c r="V141" s="11"/>
    </row>
    <row r="142">
      <c r="A142" s="11"/>
      <c r="E142" s="35"/>
      <c r="H142" s="27"/>
      <c r="I142" s="27"/>
      <c r="L142" s="11"/>
      <c r="M142" s="11"/>
      <c r="N142" s="11"/>
      <c r="O142" s="11"/>
      <c r="P142" s="509"/>
      <c r="Q142" s="67"/>
      <c r="R142" s="11"/>
      <c r="S142" s="11"/>
      <c r="T142" s="11"/>
      <c r="U142" s="11"/>
      <c r="V142" s="11"/>
    </row>
    <row r="143">
      <c r="A143" s="11"/>
      <c r="E143" s="35"/>
      <c r="H143" s="27"/>
      <c r="I143" s="27"/>
      <c r="L143" s="11"/>
      <c r="M143" s="11"/>
      <c r="N143" s="11"/>
      <c r="O143" s="11"/>
      <c r="P143" s="509"/>
      <c r="Q143" s="67"/>
      <c r="R143" s="11"/>
      <c r="S143" s="11"/>
      <c r="T143" s="11"/>
      <c r="U143" s="11"/>
      <c r="V143" s="11"/>
    </row>
    <row r="144">
      <c r="A144" s="11"/>
      <c r="E144" s="35"/>
      <c r="H144" s="27"/>
      <c r="I144" s="27"/>
      <c r="L144" s="11"/>
      <c r="M144" s="11"/>
      <c r="N144" s="11"/>
      <c r="O144" s="11"/>
      <c r="P144" s="509"/>
      <c r="Q144" s="67"/>
      <c r="R144" s="11"/>
      <c r="S144" s="11"/>
      <c r="T144" s="11"/>
      <c r="U144" s="11"/>
      <c r="V144" s="11"/>
    </row>
    <row r="145">
      <c r="A145" s="11"/>
      <c r="E145" s="35"/>
      <c r="H145" s="27"/>
      <c r="I145" s="27"/>
      <c r="L145" s="11"/>
      <c r="M145" s="11"/>
      <c r="N145" s="11"/>
      <c r="O145" s="11"/>
      <c r="P145" s="509"/>
      <c r="Q145" s="67"/>
      <c r="R145" s="11"/>
      <c r="S145" s="11"/>
      <c r="T145" s="11"/>
      <c r="U145" s="11"/>
      <c r="V145" s="11"/>
    </row>
    <row r="146">
      <c r="A146" s="11"/>
      <c r="E146" s="35"/>
      <c r="H146" s="27"/>
      <c r="I146" s="27"/>
      <c r="L146" s="11"/>
      <c r="M146" s="11"/>
      <c r="N146" s="11"/>
      <c r="O146" s="11"/>
      <c r="P146" s="509"/>
      <c r="Q146" s="67"/>
      <c r="R146" s="11"/>
      <c r="S146" s="11"/>
      <c r="T146" s="11"/>
      <c r="U146" s="11"/>
      <c r="V146" s="11"/>
    </row>
    <row r="147">
      <c r="A147" s="11"/>
      <c r="E147" s="35"/>
      <c r="H147" s="27"/>
      <c r="I147" s="27"/>
      <c r="L147" s="11"/>
      <c r="M147" s="11"/>
      <c r="N147" s="11"/>
      <c r="O147" s="11"/>
      <c r="P147" s="509"/>
      <c r="Q147" s="67"/>
      <c r="R147" s="11"/>
      <c r="S147" s="11"/>
      <c r="T147" s="11"/>
      <c r="U147" s="11"/>
      <c r="V147" s="11"/>
    </row>
    <row r="148">
      <c r="A148" s="11"/>
      <c r="E148" s="35"/>
      <c r="H148" s="27"/>
      <c r="I148" s="27"/>
      <c r="L148" s="11"/>
      <c r="M148" s="11"/>
      <c r="N148" s="11"/>
      <c r="O148" s="11"/>
      <c r="P148" s="509"/>
      <c r="Q148" s="67"/>
      <c r="R148" s="11"/>
      <c r="S148" s="11"/>
      <c r="T148" s="11"/>
      <c r="U148" s="11"/>
      <c r="V148" s="11"/>
    </row>
    <row r="149">
      <c r="A149" s="11"/>
      <c r="E149" s="35"/>
      <c r="H149" s="27"/>
      <c r="I149" s="27"/>
      <c r="L149" s="11"/>
      <c r="M149" s="11"/>
      <c r="N149" s="11"/>
      <c r="O149" s="11"/>
      <c r="P149" s="509"/>
      <c r="Q149" s="67"/>
      <c r="R149" s="11"/>
      <c r="S149" s="11"/>
      <c r="T149" s="11"/>
      <c r="U149" s="11"/>
      <c r="V149" s="11"/>
    </row>
    <row r="150">
      <c r="A150" s="11"/>
      <c r="E150" s="35"/>
      <c r="H150" s="27"/>
      <c r="I150" s="27"/>
      <c r="L150" s="11"/>
      <c r="M150" s="11"/>
      <c r="N150" s="11"/>
      <c r="O150" s="11"/>
      <c r="P150" s="509"/>
      <c r="Q150" s="67"/>
      <c r="R150" s="11"/>
      <c r="S150" s="11"/>
      <c r="T150" s="11"/>
      <c r="U150" s="11"/>
      <c r="V150" s="11"/>
    </row>
    <row r="151">
      <c r="A151" s="11"/>
      <c r="E151" s="35"/>
      <c r="H151" s="27"/>
      <c r="I151" s="27"/>
      <c r="L151" s="11"/>
      <c r="M151" s="11"/>
      <c r="N151" s="11"/>
      <c r="O151" s="11"/>
      <c r="P151" s="509"/>
      <c r="Q151" s="67"/>
      <c r="R151" s="11"/>
      <c r="S151" s="11"/>
      <c r="T151" s="11"/>
      <c r="U151" s="11"/>
      <c r="V151" s="11"/>
    </row>
    <row r="152">
      <c r="A152" s="11"/>
      <c r="E152" s="35"/>
      <c r="H152" s="27"/>
      <c r="I152" s="27"/>
      <c r="L152" s="11"/>
      <c r="M152" s="11"/>
      <c r="N152" s="11"/>
      <c r="O152" s="11"/>
      <c r="P152" s="509"/>
      <c r="Q152" s="67"/>
      <c r="R152" s="11"/>
      <c r="S152" s="11"/>
      <c r="T152" s="11"/>
      <c r="U152" s="11"/>
      <c r="V152" s="11"/>
    </row>
    <row r="153">
      <c r="A153" s="11"/>
      <c r="E153" s="35"/>
      <c r="H153" s="27"/>
      <c r="I153" s="27"/>
      <c r="L153" s="11"/>
      <c r="M153" s="11"/>
      <c r="N153" s="11"/>
      <c r="O153" s="11"/>
      <c r="P153" s="509"/>
      <c r="Q153" s="67"/>
      <c r="R153" s="11"/>
      <c r="S153" s="11"/>
      <c r="T153" s="11"/>
      <c r="U153" s="11"/>
      <c r="V153" s="11"/>
    </row>
    <row r="154">
      <c r="A154" s="11"/>
      <c r="E154" s="35"/>
      <c r="H154" s="27"/>
      <c r="I154" s="27"/>
      <c r="L154" s="11"/>
      <c r="M154" s="11"/>
      <c r="N154" s="11"/>
      <c r="O154" s="11"/>
      <c r="P154" s="509"/>
      <c r="Q154" s="67"/>
      <c r="R154" s="11"/>
      <c r="S154" s="11"/>
      <c r="T154" s="11"/>
      <c r="U154" s="11"/>
      <c r="V154" s="11"/>
    </row>
    <row r="155">
      <c r="A155" s="11"/>
      <c r="E155" s="35"/>
      <c r="H155" s="27"/>
      <c r="I155" s="27"/>
      <c r="L155" s="11"/>
      <c r="M155" s="11"/>
      <c r="N155" s="11"/>
      <c r="O155" s="11"/>
      <c r="P155" s="509"/>
      <c r="Q155" s="67"/>
      <c r="R155" s="11"/>
      <c r="S155" s="11"/>
      <c r="T155" s="11"/>
      <c r="U155" s="11"/>
      <c r="V155" s="11"/>
    </row>
    <row r="156">
      <c r="A156" s="11"/>
      <c r="E156" s="35"/>
      <c r="H156" s="27"/>
      <c r="I156" s="27"/>
      <c r="L156" s="11"/>
      <c r="M156" s="11"/>
      <c r="N156" s="11"/>
      <c r="O156" s="11"/>
      <c r="P156" s="509"/>
      <c r="Q156" s="67"/>
      <c r="R156" s="11"/>
      <c r="S156" s="11"/>
      <c r="T156" s="11"/>
      <c r="U156" s="11"/>
      <c r="V156" s="11"/>
    </row>
    <row r="157">
      <c r="A157" s="11"/>
      <c r="E157" s="35"/>
      <c r="H157" s="27"/>
      <c r="I157" s="27"/>
      <c r="L157" s="11"/>
      <c r="M157" s="11"/>
      <c r="N157" s="11"/>
      <c r="O157" s="11"/>
      <c r="P157" s="509"/>
      <c r="Q157" s="67"/>
      <c r="R157" s="11"/>
      <c r="S157" s="11"/>
      <c r="T157" s="11"/>
      <c r="U157" s="11"/>
      <c r="V157" s="11"/>
    </row>
    <row r="158">
      <c r="A158" s="11"/>
      <c r="E158" s="35"/>
      <c r="H158" s="27"/>
      <c r="I158" s="27"/>
      <c r="L158" s="11"/>
      <c r="M158" s="11"/>
      <c r="N158" s="11"/>
      <c r="O158" s="11"/>
      <c r="P158" s="509"/>
      <c r="Q158" s="67"/>
      <c r="R158" s="11"/>
      <c r="S158" s="11"/>
      <c r="T158" s="11"/>
      <c r="U158" s="11"/>
      <c r="V158" s="11"/>
    </row>
    <row r="159">
      <c r="A159" s="11"/>
      <c r="E159" s="35"/>
      <c r="H159" s="27"/>
      <c r="I159" s="27"/>
      <c r="L159" s="11"/>
      <c r="M159" s="11"/>
      <c r="N159" s="11"/>
      <c r="O159" s="11"/>
      <c r="P159" s="509"/>
      <c r="Q159" s="67"/>
      <c r="R159" s="11"/>
      <c r="S159" s="11"/>
      <c r="T159" s="11"/>
      <c r="U159" s="11"/>
      <c r="V159" s="11"/>
    </row>
    <row r="160">
      <c r="A160" s="11"/>
      <c r="E160" s="35"/>
      <c r="H160" s="27"/>
      <c r="I160" s="27"/>
      <c r="L160" s="11"/>
      <c r="M160" s="11"/>
      <c r="N160" s="11"/>
      <c r="O160" s="11"/>
      <c r="P160" s="509"/>
      <c r="Q160" s="67"/>
      <c r="R160" s="11"/>
      <c r="S160" s="11"/>
      <c r="T160" s="11"/>
      <c r="U160" s="11"/>
      <c r="V160" s="11"/>
    </row>
    <row r="161">
      <c r="A161" s="11"/>
      <c r="E161" s="35"/>
      <c r="H161" s="27"/>
      <c r="I161" s="27"/>
      <c r="L161" s="11"/>
      <c r="M161" s="11"/>
      <c r="N161" s="11"/>
      <c r="O161" s="11"/>
      <c r="P161" s="509"/>
      <c r="Q161" s="67"/>
      <c r="R161" s="11"/>
      <c r="S161" s="11"/>
      <c r="T161" s="11"/>
      <c r="U161" s="11"/>
      <c r="V161" s="11"/>
    </row>
    <row r="162">
      <c r="A162" s="11"/>
      <c r="E162" s="35"/>
      <c r="H162" s="27"/>
      <c r="I162" s="27"/>
      <c r="L162" s="11"/>
      <c r="M162" s="11"/>
      <c r="N162" s="11"/>
      <c r="O162" s="11"/>
      <c r="P162" s="509"/>
      <c r="Q162" s="67"/>
      <c r="R162" s="11"/>
      <c r="S162" s="11"/>
      <c r="T162" s="11"/>
      <c r="U162" s="11"/>
      <c r="V162" s="11"/>
    </row>
    <row r="163">
      <c r="A163" s="11"/>
      <c r="E163" s="35"/>
      <c r="H163" s="27"/>
      <c r="I163" s="27"/>
      <c r="L163" s="11"/>
      <c r="M163" s="11"/>
      <c r="N163" s="11"/>
      <c r="O163" s="11"/>
      <c r="P163" s="509"/>
      <c r="Q163" s="67"/>
      <c r="R163" s="11"/>
      <c r="S163" s="11"/>
      <c r="T163" s="11"/>
      <c r="U163" s="11"/>
      <c r="V163" s="11"/>
    </row>
    <row r="164">
      <c r="A164" s="11"/>
      <c r="E164" s="35"/>
      <c r="H164" s="27"/>
      <c r="I164" s="27"/>
      <c r="L164" s="11"/>
      <c r="M164" s="11"/>
      <c r="N164" s="11"/>
      <c r="O164" s="11"/>
      <c r="P164" s="509"/>
      <c r="Q164" s="67"/>
      <c r="R164" s="11"/>
      <c r="S164" s="11"/>
      <c r="T164" s="11"/>
      <c r="U164" s="11"/>
      <c r="V164" s="11"/>
    </row>
    <row r="165">
      <c r="A165" s="11"/>
      <c r="E165" s="35"/>
      <c r="H165" s="27"/>
      <c r="I165" s="27"/>
      <c r="L165" s="11"/>
      <c r="M165" s="11"/>
      <c r="N165" s="11"/>
      <c r="O165" s="11"/>
      <c r="P165" s="509"/>
      <c r="Q165" s="67"/>
      <c r="R165" s="11"/>
      <c r="S165" s="11"/>
      <c r="T165" s="11"/>
      <c r="U165" s="11"/>
      <c r="V165" s="11"/>
    </row>
    <row r="166">
      <c r="A166" s="11"/>
      <c r="E166" s="35"/>
      <c r="H166" s="27"/>
      <c r="I166" s="27"/>
      <c r="L166" s="11"/>
      <c r="M166" s="11"/>
      <c r="N166" s="11"/>
      <c r="O166" s="11"/>
      <c r="P166" s="509"/>
      <c r="Q166" s="67"/>
      <c r="R166" s="11"/>
      <c r="S166" s="11"/>
      <c r="T166" s="11"/>
      <c r="U166" s="11"/>
      <c r="V166" s="11"/>
    </row>
    <row r="167">
      <c r="A167" s="11"/>
      <c r="E167" s="35"/>
      <c r="H167" s="27"/>
      <c r="I167" s="27"/>
      <c r="L167" s="11"/>
      <c r="M167" s="11"/>
      <c r="N167" s="11"/>
      <c r="O167" s="11"/>
      <c r="P167" s="509"/>
      <c r="Q167" s="67"/>
      <c r="R167" s="11"/>
      <c r="S167" s="11"/>
      <c r="T167" s="11"/>
      <c r="U167" s="11"/>
      <c r="V167" s="11"/>
    </row>
    <row r="168">
      <c r="A168" s="11"/>
      <c r="E168" s="35"/>
      <c r="H168" s="27"/>
      <c r="I168" s="27"/>
      <c r="L168" s="11"/>
      <c r="M168" s="11"/>
      <c r="N168" s="11"/>
      <c r="O168" s="11"/>
      <c r="P168" s="509"/>
      <c r="Q168" s="67"/>
      <c r="R168" s="11"/>
      <c r="S168" s="11"/>
      <c r="T168" s="11"/>
      <c r="U168" s="11"/>
      <c r="V168" s="11"/>
    </row>
    <row r="169">
      <c r="A169" s="11"/>
      <c r="E169" s="35"/>
      <c r="H169" s="27"/>
      <c r="I169" s="27"/>
      <c r="L169" s="11"/>
      <c r="M169" s="11"/>
      <c r="N169" s="11"/>
      <c r="O169" s="11"/>
      <c r="P169" s="509"/>
      <c r="Q169" s="67"/>
      <c r="R169" s="11"/>
      <c r="S169" s="11"/>
      <c r="T169" s="11"/>
      <c r="U169" s="11"/>
      <c r="V169" s="11"/>
    </row>
    <row r="170">
      <c r="A170" s="11"/>
      <c r="E170" s="35"/>
      <c r="H170" s="27"/>
      <c r="I170" s="27"/>
      <c r="L170" s="11"/>
      <c r="M170" s="11"/>
      <c r="N170" s="11"/>
      <c r="O170" s="11"/>
      <c r="P170" s="509"/>
      <c r="Q170" s="67"/>
      <c r="R170" s="11"/>
      <c r="S170" s="11"/>
      <c r="T170" s="11"/>
      <c r="U170" s="11"/>
      <c r="V170" s="11"/>
    </row>
    <row r="171">
      <c r="A171" s="11"/>
      <c r="E171" s="35"/>
      <c r="H171" s="27"/>
      <c r="I171" s="27"/>
      <c r="L171" s="11"/>
      <c r="M171" s="11"/>
      <c r="N171" s="11"/>
      <c r="O171" s="11"/>
      <c r="P171" s="509"/>
      <c r="Q171" s="67"/>
      <c r="R171" s="11"/>
      <c r="S171" s="11"/>
      <c r="T171" s="11"/>
      <c r="U171" s="11"/>
      <c r="V171" s="11"/>
    </row>
    <row r="172">
      <c r="A172" s="11"/>
      <c r="E172" s="35"/>
      <c r="H172" s="27"/>
      <c r="I172" s="27"/>
      <c r="L172" s="11"/>
      <c r="M172" s="11"/>
      <c r="N172" s="11"/>
      <c r="O172" s="11"/>
      <c r="P172" s="509"/>
      <c r="Q172" s="67"/>
      <c r="R172" s="11"/>
      <c r="S172" s="11"/>
      <c r="T172" s="11"/>
      <c r="U172" s="11"/>
      <c r="V172" s="11"/>
    </row>
    <row r="173">
      <c r="A173" s="11"/>
      <c r="E173" s="35"/>
      <c r="H173" s="27"/>
      <c r="I173" s="27"/>
      <c r="L173" s="11"/>
      <c r="M173" s="11"/>
      <c r="N173" s="11"/>
      <c r="O173" s="11"/>
      <c r="P173" s="509"/>
      <c r="Q173" s="67"/>
      <c r="R173" s="11"/>
      <c r="S173" s="11"/>
      <c r="T173" s="11"/>
      <c r="U173" s="11"/>
      <c r="V173" s="11"/>
    </row>
    <row r="174">
      <c r="A174" s="11"/>
      <c r="E174" s="35"/>
      <c r="H174" s="27"/>
      <c r="I174" s="27"/>
      <c r="L174" s="11"/>
      <c r="M174" s="11"/>
      <c r="N174" s="11"/>
      <c r="O174" s="11"/>
      <c r="P174" s="509"/>
      <c r="Q174" s="67"/>
      <c r="R174" s="11"/>
      <c r="S174" s="11"/>
      <c r="T174" s="11"/>
      <c r="U174" s="11"/>
      <c r="V174" s="11"/>
    </row>
    <row r="175">
      <c r="A175" s="11"/>
      <c r="E175" s="35"/>
      <c r="H175" s="27"/>
      <c r="I175" s="27"/>
      <c r="L175" s="11"/>
      <c r="M175" s="11"/>
      <c r="N175" s="11"/>
      <c r="O175" s="11"/>
      <c r="P175" s="509"/>
      <c r="Q175" s="67"/>
      <c r="R175" s="11"/>
      <c r="S175" s="11"/>
      <c r="T175" s="11"/>
      <c r="U175" s="11"/>
      <c r="V175" s="11"/>
    </row>
    <row r="176">
      <c r="A176" s="11"/>
      <c r="E176" s="35"/>
      <c r="H176" s="27"/>
      <c r="I176" s="27"/>
      <c r="L176" s="11"/>
      <c r="M176" s="11"/>
      <c r="N176" s="11"/>
      <c r="O176" s="11"/>
      <c r="P176" s="509"/>
      <c r="Q176" s="67"/>
      <c r="R176" s="11"/>
      <c r="S176" s="11"/>
      <c r="T176" s="11"/>
      <c r="U176" s="11"/>
      <c r="V176" s="11"/>
    </row>
    <row r="177">
      <c r="A177" s="11"/>
      <c r="E177" s="35"/>
      <c r="H177" s="27"/>
      <c r="I177" s="27"/>
      <c r="L177" s="11"/>
      <c r="M177" s="11"/>
      <c r="N177" s="11"/>
      <c r="O177" s="11"/>
      <c r="P177" s="509"/>
      <c r="Q177" s="67"/>
      <c r="R177" s="11"/>
      <c r="S177" s="11"/>
      <c r="T177" s="11"/>
      <c r="U177" s="11"/>
      <c r="V177" s="11"/>
    </row>
    <row r="178">
      <c r="A178" s="11"/>
      <c r="E178" s="35"/>
      <c r="H178" s="27"/>
      <c r="I178" s="27"/>
      <c r="L178" s="11"/>
      <c r="M178" s="11"/>
      <c r="N178" s="11"/>
      <c r="O178" s="11"/>
      <c r="P178" s="509"/>
      <c r="Q178" s="67"/>
      <c r="R178" s="11"/>
      <c r="S178" s="11"/>
      <c r="T178" s="11"/>
      <c r="U178" s="11"/>
      <c r="V178" s="11"/>
    </row>
    <row r="179">
      <c r="A179" s="11"/>
      <c r="E179" s="35"/>
      <c r="H179" s="27"/>
      <c r="I179" s="27"/>
      <c r="L179" s="11"/>
      <c r="M179" s="11"/>
      <c r="N179" s="11"/>
      <c r="O179" s="11"/>
      <c r="P179" s="509"/>
      <c r="Q179" s="67"/>
      <c r="R179" s="11"/>
      <c r="S179" s="11"/>
      <c r="T179" s="11"/>
      <c r="U179" s="11"/>
      <c r="V179" s="11"/>
    </row>
    <row r="180">
      <c r="A180" s="11"/>
      <c r="E180" s="35"/>
      <c r="H180" s="27"/>
      <c r="I180" s="27"/>
      <c r="L180" s="11"/>
      <c r="M180" s="11"/>
      <c r="N180" s="11"/>
      <c r="O180" s="11"/>
      <c r="P180" s="509"/>
      <c r="Q180" s="67"/>
      <c r="R180" s="11"/>
      <c r="S180" s="11"/>
      <c r="T180" s="11"/>
      <c r="U180" s="11"/>
      <c r="V180" s="11"/>
    </row>
    <row r="181">
      <c r="A181" s="11"/>
      <c r="E181" s="35"/>
      <c r="H181" s="27"/>
      <c r="I181" s="27"/>
      <c r="L181" s="11"/>
      <c r="M181" s="11"/>
      <c r="N181" s="11"/>
      <c r="O181" s="11"/>
      <c r="P181" s="509"/>
      <c r="Q181" s="67"/>
      <c r="R181" s="11"/>
      <c r="S181" s="11"/>
      <c r="T181" s="11"/>
      <c r="U181" s="11"/>
      <c r="V181" s="11"/>
    </row>
    <row r="182">
      <c r="A182" s="11"/>
      <c r="E182" s="35"/>
      <c r="H182" s="27"/>
      <c r="I182" s="27"/>
      <c r="L182" s="11"/>
      <c r="M182" s="11"/>
      <c r="N182" s="11"/>
      <c r="O182" s="11"/>
      <c r="P182" s="509"/>
      <c r="Q182" s="67"/>
      <c r="R182" s="11"/>
      <c r="S182" s="11"/>
      <c r="T182" s="11"/>
      <c r="U182" s="11"/>
      <c r="V182" s="11"/>
    </row>
    <row r="183">
      <c r="A183" s="11"/>
      <c r="E183" s="35"/>
      <c r="H183" s="27"/>
      <c r="I183" s="27"/>
      <c r="L183" s="11"/>
      <c r="M183" s="11"/>
      <c r="N183" s="11"/>
      <c r="O183" s="11"/>
      <c r="P183" s="509"/>
      <c r="Q183" s="67"/>
      <c r="R183" s="11"/>
      <c r="S183" s="11"/>
      <c r="T183" s="11"/>
      <c r="U183" s="11"/>
      <c r="V183" s="11"/>
    </row>
    <row r="184">
      <c r="A184" s="11"/>
      <c r="E184" s="35"/>
      <c r="H184" s="27"/>
      <c r="I184" s="27"/>
      <c r="L184" s="11"/>
      <c r="M184" s="11"/>
      <c r="N184" s="11"/>
      <c r="O184" s="11"/>
      <c r="P184" s="509"/>
      <c r="Q184" s="67"/>
      <c r="R184" s="11"/>
      <c r="S184" s="11"/>
      <c r="T184" s="11"/>
      <c r="U184" s="11"/>
      <c r="V184" s="11"/>
    </row>
    <row r="185">
      <c r="A185" s="11"/>
      <c r="E185" s="35"/>
      <c r="H185" s="27"/>
      <c r="I185" s="27"/>
      <c r="L185" s="11"/>
      <c r="M185" s="11"/>
      <c r="N185" s="11"/>
      <c r="O185" s="11"/>
      <c r="P185" s="509"/>
      <c r="Q185" s="67"/>
      <c r="R185" s="11"/>
      <c r="S185" s="11"/>
      <c r="T185" s="11"/>
      <c r="U185" s="11"/>
      <c r="V185" s="11"/>
    </row>
    <row r="186">
      <c r="A186" s="11"/>
      <c r="E186" s="35"/>
      <c r="H186" s="27"/>
      <c r="I186" s="27"/>
      <c r="L186" s="11"/>
      <c r="M186" s="11"/>
      <c r="N186" s="11"/>
      <c r="O186" s="11"/>
      <c r="P186" s="509"/>
      <c r="Q186" s="67"/>
      <c r="R186" s="11"/>
      <c r="S186" s="11"/>
      <c r="T186" s="11"/>
      <c r="U186" s="11"/>
      <c r="V186" s="11"/>
    </row>
    <row r="187">
      <c r="A187" s="11"/>
      <c r="E187" s="35"/>
      <c r="H187" s="27"/>
      <c r="I187" s="27"/>
      <c r="L187" s="11"/>
      <c r="M187" s="11"/>
      <c r="N187" s="11"/>
      <c r="O187" s="11"/>
      <c r="P187" s="509"/>
      <c r="Q187" s="67"/>
      <c r="R187" s="11"/>
      <c r="S187" s="11"/>
      <c r="T187" s="11"/>
      <c r="U187" s="11"/>
      <c r="V187" s="11"/>
    </row>
    <row r="188">
      <c r="A188" s="11"/>
      <c r="E188" s="35"/>
      <c r="H188" s="27"/>
      <c r="I188" s="27"/>
      <c r="L188" s="11"/>
      <c r="M188" s="11"/>
      <c r="N188" s="11"/>
      <c r="O188" s="11"/>
      <c r="P188" s="509"/>
      <c r="Q188" s="67"/>
      <c r="R188" s="11"/>
      <c r="S188" s="11"/>
      <c r="T188" s="11"/>
      <c r="U188" s="11"/>
      <c r="V188" s="11"/>
    </row>
    <row r="189">
      <c r="A189" s="11"/>
      <c r="E189" s="35"/>
      <c r="H189" s="27"/>
      <c r="I189" s="27"/>
      <c r="L189" s="11"/>
      <c r="M189" s="11"/>
      <c r="N189" s="11"/>
      <c r="O189" s="11"/>
      <c r="P189" s="509"/>
      <c r="Q189" s="67"/>
      <c r="R189" s="11"/>
      <c r="S189" s="11"/>
      <c r="T189" s="11"/>
      <c r="U189" s="11"/>
      <c r="V189" s="11"/>
    </row>
    <row r="190">
      <c r="A190" s="11"/>
      <c r="E190" s="35"/>
      <c r="H190" s="27"/>
      <c r="I190" s="27"/>
      <c r="L190" s="11"/>
      <c r="M190" s="11"/>
      <c r="N190" s="11"/>
      <c r="O190" s="11"/>
      <c r="P190" s="509"/>
      <c r="Q190" s="67"/>
      <c r="R190" s="11"/>
      <c r="S190" s="11"/>
      <c r="T190" s="11"/>
      <c r="U190" s="11"/>
      <c r="V190" s="11"/>
    </row>
    <row r="191">
      <c r="A191" s="11"/>
      <c r="E191" s="35"/>
      <c r="H191" s="27"/>
      <c r="I191" s="27"/>
      <c r="L191" s="11"/>
      <c r="M191" s="11"/>
      <c r="N191" s="11"/>
      <c r="O191" s="11"/>
      <c r="P191" s="509"/>
      <c r="Q191" s="67"/>
      <c r="R191" s="11"/>
      <c r="S191" s="11"/>
      <c r="T191" s="11"/>
      <c r="U191" s="11"/>
      <c r="V191" s="11"/>
    </row>
    <row r="192">
      <c r="A192" s="11"/>
      <c r="E192" s="35"/>
      <c r="H192" s="27"/>
      <c r="I192" s="27"/>
      <c r="L192" s="11"/>
      <c r="M192" s="11"/>
      <c r="N192" s="11"/>
      <c r="O192" s="11"/>
      <c r="P192" s="509"/>
      <c r="Q192" s="67"/>
      <c r="R192" s="11"/>
      <c r="S192" s="11"/>
      <c r="T192" s="11"/>
      <c r="U192" s="11"/>
      <c r="V192" s="11"/>
    </row>
    <row r="193">
      <c r="A193" s="11"/>
      <c r="E193" s="35"/>
      <c r="H193" s="27"/>
      <c r="I193" s="27"/>
      <c r="L193" s="11"/>
      <c r="M193" s="11"/>
      <c r="N193" s="11"/>
      <c r="O193" s="11"/>
      <c r="P193" s="509"/>
      <c r="Q193" s="67"/>
      <c r="R193" s="11"/>
      <c r="S193" s="11"/>
      <c r="T193" s="11"/>
      <c r="U193" s="11"/>
      <c r="V193" s="11"/>
    </row>
    <row r="194">
      <c r="A194" s="11"/>
      <c r="E194" s="35"/>
      <c r="H194" s="27"/>
      <c r="I194" s="27"/>
      <c r="L194" s="11"/>
      <c r="M194" s="11"/>
      <c r="N194" s="11"/>
      <c r="O194" s="11"/>
      <c r="P194" s="509"/>
      <c r="Q194" s="67"/>
      <c r="R194" s="11"/>
      <c r="S194" s="11"/>
      <c r="T194" s="11"/>
      <c r="U194" s="11"/>
      <c r="V194" s="11"/>
    </row>
    <row r="195">
      <c r="A195" s="11"/>
      <c r="E195" s="35"/>
      <c r="H195" s="27"/>
      <c r="I195" s="27"/>
      <c r="L195" s="11"/>
      <c r="M195" s="11"/>
      <c r="N195" s="11"/>
      <c r="O195" s="11"/>
      <c r="P195" s="509"/>
      <c r="Q195" s="67"/>
      <c r="R195" s="11"/>
      <c r="S195" s="11"/>
      <c r="T195" s="11"/>
      <c r="U195" s="11"/>
      <c r="V195" s="11"/>
    </row>
    <row r="196">
      <c r="A196" s="11"/>
      <c r="E196" s="35"/>
      <c r="H196" s="27"/>
      <c r="I196" s="27"/>
      <c r="L196" s="11"/>
      <c r="M196" s="11"/>
      <c r="N196" s="11"/>
      <c r="O196" s="11"/>
      <c r="P196" s="509"/>
      <c r="Q196" s="67"/>
      <c r="R196" s="11"/>
      <c r="S196" s="11"/>
      <c r="T196" s="11"/>
      <c r="U196" s="11"/>
      <c r="V196" s="11"/>
    </row>
    <row r="197">
      <c r="A197" s="11"/>
      <c r="E197" s="35"/>
      <c r="H197" s="27"/>
      <c r="I197" s="27"/>
      <c r="L197" s="11"/>
      <c r="M197" s="11"/>
      <c r="N197" s="11"/>
      <c r="O197" s="11"/>
      <c r="P197" s="509"/>
      <c r="Q197" s="67"/>
      <c r="R197" s="11"/>
      <c r="S197" s="11"/>
      <c r="T197" s="11"/>
      <c r="U197" s="11"/>
      <c r="V197" s="11"/>
    </row>
    <row r="198">
      <c r="A198" s="11"/>
      <c r="E198" s="35"/>
      <c r="H198" s="27"/>
      <c r="I198" s="27"/>
      <c r="L198" s="11"/>
      <c r="M198" s="11"/>
      <c r="N198" s="11"/>
      <c r="O198" s="11"/>
      <c r="P198" s="509"/>
      <c r="Q198" s="67"/>
      <c r="R198" s="11"/>
      <c r="S198" s="11"/>
      <c r="T198" s="11"/>
      <c r="U198" s="11"/>
      <c r="V198" s="11"/>
    </row>
    <row r="199">
      <c r="A199" s="11"/>
      <c r="E199" s="35"/>
      <c r="H199" s="27"/>
      <c r="I199" s="27"/>
      <c r="L199" s="11"/>
      <c r="M199" s="11"/>
      <c r="N199" s="11"/>
      <c r="O199" s="11"/>
      <c r="P199" s="509"/>
      <c r="Q199" s="67"/>
      <c r="R199" s="11"/>
      <c r="S199" s="11"/>
      <c r="T199" s="11"/>
      <c r="U199" s="11"/>
      <c r="V199" s="11"/>
    </row>
    <row r="200">
      <c r="A200" s="11"/>
      <c r="E200" s="35"/>
      <c r="H200" s="27"/>
      <c r="I200" s="27"/>
      <c r="L200" s="11"/>
      <c r="M200" s="11"/>
      <c r="N200" s="11"/>
      <c r="O200" s="11"/>
      <c r="P200" s="509"/>
      <c r="Q200" s="67"/>
      <c r="R200" s="11"/>
      <c r="S200" s="11"/>
      <c r="T200" s="11"/>
      <c r="U200" s="11"/>
      <c r="V200" s="11"/>
    </row>
    <row r="201">
      <c r="A201" s="11"/>
      <c r="E201" s="35"/>
      <c r="H201" s="27"/>
      <c r="I201" s="27"/>
      <c r="L201" s="11"/>
      <c r="M201" s="11"/>
      <c r="N201" s="11"/>
      <c r="O201" s="11"/>
      <c r="P201" s="509"/>
      <c r="Q201" s="67"/>
      <c r="R201" s="11"/>
      <c r="S201" s="11"/>
      <c r="T201" s="11"/>
      <c r="U201" s="11"/>
      <c r="V201" s="11"/>
    </row>
    <row r="202">
      <c r="A202" s="11"/>
      <c r="E202" s="35"/>
      <c r="H202" s="27"/>
      <c r="I202" s="27"/>
      <c r="L202" s="11"/>
      <c r="M202" s="11"/>
      <c r="N202" s="11"/>
      <c r="O202" s="11"/>
      <c r="P202" s="509"/>
      <c r="Q202" s="67"/>
      <c r="R202" s="11"/>
      <c r="S202" s="11"/>
      <c r="T202" s="11"/>
      <c r="U202" s="11"/>
      <c r="V202" s="11"/>
    </row>
    <row r="203">
      <c r="A203" s="11"/>
      <c r="E203" s="35"/>
      <c r="H203" s="27"/>
      <c r="I203" s="27"/>
      <c r="L203" s="11"/>
      <c r="M203" s="11"/>
      <c r="N203" s="11"/>
      <c r="O203" s="11"/>
      <c r="P203" s="509"/>
      <c r="Q203" s="67"/>
      <c r="R203" s="11"/>
      <c r="S203" s="11"/>
      <c r="T203" s="11"/>
      <c r="U203" s="11"/>
      <c r="V203" s="11"/>
    </row>
    <row r="204">
      <c r="A204" s="11"/>
      <c r="E204" s="35"/>
      <c r="H204" s="27"/>
      <c r="I204" s="27"/>
      <c r="L204" s="11"/>
      <c r="M204" s="11"/>
      <c r="N204" s="11"/>
      <c r="O204" s="11"/>
      <c r="P204" s="509"/>
      <c r="Q204" s="67"/>
      <c r="R204" s="11"/>
      <c r="S204" s="11"/>
      <c r="T204" s="11"/>
      <c r="U204" s="11"/>
      <c r="V204" s="11"/>
    </row>
    <row r="205">
      <c r="A205" s="11"/>
      <c r="E205" s="35"/>
      <c r="H205" s="27"/>
      <c r="I205" s="27"/>
      <c r="L205" s="11"/>
      <c r="M205" s="11"/>
      <c r="N205" s="11"/>
      <c r="O205" s="11"/>
      <c r="P205" s="509"/>
      <c r="Q205" s="67"/>
      <c r="R205" s="11"/>
      <c r="S205" s="11"/>
      <c r="T205" s="11"/>
      <c r="U205" s="11"/>
      <c r="V205" s="11"/>
    </row>
    <row r="206">
      <c r="A206" s="11"/>
      <c r="E206" s="35"/>
      <c r="H206" s="27"/>
      <c r="I206" s="27"/>
      <c r="L206" s="11"/>
      <c r="M206" s="11"/>
      <c r="N206" s="11"/>
      <c r="O206" s="11"/>
      <c r="P206" s="509"/>
      <c r="Q206" s="67"/>
      <c r="R206" s="11"/>
      <c r="S206" s="11"/>
      <c r="T206" s="11"/>
      <c r="U206" s="11"/>
      <c r="V206" s="11"/>
    </row>
    <row r="207">
      <c r="A207" s="11"/>
      <c r="E207" s="35"/>
      <c r="H207" s="27"/>
      <c r="I207" s="27"/>
      <c r="L207" s="11"/>
      <c r="M207" s="11"/>
      <c r="N207" s="11"/>
      <c r="O207" s="11"/>
      <c r="P207" s="509"/>
      <c r="Q207" s="67"/>
      <c r="R207" s="11"/>
      <c r="S207" s="11"/>
      <c r="T207" s="11"/>
      <c r="U207" s="11"/>
      <c r="V207" s="11"/>
    </row>
    <row r="208">
      <c r="A208" s="11"/>
      <c r="E208" s="35"/>
      <c r="H208" s="27"/>
      <c r="I208" s="27"/>
      <c r="L208" s="11"/>
      <c r="M208" s="11"/>
      <c r="N208" s="11"/>
      <c r="O208" s="11"/>
      <c r="P208" s="509"/>
      <c r="Q208" s="67"/>
      <c r="R208" s="11"/>
      <c r="S208" s="11"/>
      <c r="T208" s="11"/>
      <c r="U208" s="11"/>
      <c r="V208" s="11"/>
    </row>
    <row r="209">
      <c r="A209" s="11"/>
      <c r="E209" s="35"/>
      <c r="H209" s="27"/>
      <c r="I209" s="27"/>
      <c r="L209" s="11"/>
      <c r="M209" s="11"/>
      <c r="N209" s="11"/>
      <c r="O209" s="11"/>
      <c r="P209" s="509"/>
      <c r="Q209" s="67"/>
      <c r="R209" s="11"/>
      <c r="S209" s="11"/>
      <c r="T209" s="11"/>
      <c r="U209" s="11"/>
      <c r="V209" s="11"/>
    </row>
    <row r="210">
      <c r="A210" s="11"/>
      <c r="E210" s="35"/>
      <c r="H210" s="27"/>
      <c r="I210" s="27"/>
      <c r="L210" s="11"/>
      <c r="M210" s="11"/>
      <c r="N210" s="11"/>
      <c r="O210" s="11"/>
      <c r="P210" s="509"/>
      <c r="Q210" s="67"/>
      <c r="R210" s="11"/>
      <c r="S210" s="11"/>
      <c r="T210" s="11"/>
      <c r="U210" s="11"/>
      <c r="V210" s="11"/>
    </row>
    <row r="211">
      <c r="A211" s="11"/>
      <c r="E211" s="35"/>
      <c r="H211" s="27"/>
      <c r="I211" s="27"/>
      <c r="L211" s="11"/>
      <c r="M211" s="11"/>
      <c r="N211" s="11"/>
      <c r="O211" s="11"/>
      <c r="P211" s="509"/>
      <c r="Q211" s="67"/>
      <c r="R211" s="11"/>
      <c r="S211" s="11"/>
      <c r="T211" s="11"/>
      <c r="U211" s="11"/>
      <c r="V211" s="11"/>
    </row>
    <row r="212">
      <c r="A212" s="11"/>
      <c r="E212" s="35"/>
      <c r="H212" s="27"/>
      <c r="I212" s="27"/>
      <c r="L212" s="11"/>
      <c r="M212" s="11"/>
      <c r="N212" s="11"/>
      <c r="O212" s="11"/>
      <c r="P212" s="509"/>
      <c r="Q212" s="67"/>
      <c r="R212" s="11"/>
      <c r="S212" s="11"/>
      <c r="T212" s="11"/>
      <c r="U212" s="11"/>
      <c r="V212" s="11"/>
    </row>
    <row r="213">
      <c r="A213" s="11"/>
      <c r="E213" s="35"/>
      <c r="H213" s="27"/>
      <c r="I213" s="27"/>
      <c r="L213" s="11"/>
      <c r="M213" s="11"/>
      <c r="N213" s="11"/>
      <c r="O213" s="11"/>
      <c r="P213" s="509"/>
      <c r="Q213" s="67"/>
      <c r="R213" s="11"/>
      <c r="S213" s="11"/>
      <c r="T213" s="11"/>
      <c r="U213" s="11"/>
      <c r="V213" s="11"/>
    </row>
    <row r="214">
      <c r="A214" s="11"/>
      <c r="E214" s="35"/>
      <c r="H214" s="27"/>
      <c r="I214" s="27"/>
      <c r="L214" s="11"/>
      <c r="M214" s="11"/>
      <c r="N214" s="11"/>
      <c r="O214" s="11"/>
      <c r="P214" s="509"/>
      <c r="Q214" s="67"/>
      <c r="R214" s="11"/>
      <c r="S214" s="11"/>
      <c r="T214" s="11"/>
      <c r="U214" s="11"/>
      <c r="V214" s="11"/>
    </row>
    <row r="215">
      <c r="A215" s="11"/>
      <c r="E215" s="35"/>
      <c r="H215" s="27"/>
      <c r="I215" s="27"/>
      <c r="L215" s="11"/>
      <c r="M215" s="11"/>
      <c r="N215" s="11"/>
      <c r="O215" s="11"/>
      <c r="P215" s="509"/>
      <c r="Q215" s="67"/>
      <c r="R215" s="11"/>
      <c r="S215" s="11"/>
      <c r="T215" s="11"/>
      <c r="U215" s="11"/>
      <c r="V215" s="11"/>
    </row>
    <row r="216">
      <c r="A216" s="11"/>
      <c r="E216" s="35"/>
      <c r="H216" s="27"/>
      <c r="I216" s="27"/>
      <c r="L216" s="11"/>
      <c r="M216" s="11"/>
      <c r="N216" s="11"/>
      <c r="O216" s="11"/>
      <c r="P216" s="509"/>
      <c r="Q216" s="67"/>
      <c r="R216" s="11"/>
      <c r="S216" s="11"/>
      <c r="T216" s="11"/>
      <c r="U216" s="11"/>
      <c r="V216" s="11"/>
    </row>
    <row r="217">
      <c r="A217" s="11"/>
      <c r="E217" s="35"/>
      <c r="H217" s="27"/>
      <c r="I217" s="27"/>
      <c r="L217" s="11"/>
      <c r="M217" s="11"/>
      <c r="N217" s="11"/>
      <c r="O217" s="11"/>
      <c r="P217" s="509"/>
      <c r="Q217" s="67"/>
      <c r="R217" s="11"/>
      <c r="S217" s="11"/>
      <c r="T217" s="11"/>
      <c r="U217" s="11"/>
      <c r="V217" s="11"/>
    </row>
    <row r="218">
      <c r="A218" s="11"/>
      <c r="E218" s="35"/>
      <c r="H218" s="27"/>
      <c r="I218" s="27"/>
      <c r="L218" s="11"/>
      <c r="M218" s="11"/>
      <c r="N218" s="11"/>
      <c r="O218" s="11"/>
      <c r="P218" s="509"/>
      <c r="Q218" s="67"/>
      <c r="R218" s="11"/>
      <c r="S218" s="11"/>
      <c r="T218" s="11"/>
      <c r="U218" s="11"/>
      <c r="V218" s="11"/>
    </row>
    <row r="219">
      <c r="A219" s="11"/>
      <c r="E219" s="35"/>
      <c r="H219" s="27"/>
      <c r="I219" s="27"/>
      <c r="L219" s="11"/>
      <c r="M219" s="11"/>
      <c r="N219" s="11"/>
      <c r="O219" s="11"/>
      <c r="P219" s="509"/>
      <c r="Q219" s="67"/>
      <c r="R219" s="11"/>
      <c r="S219" s="11"/>
      <c r="T219" s="11"/>
      <c r="U219" s="11"/>
      <c r="V219" s="11"/>
    </row>
    <row r="220">
      <c r="A220" s="11"/>
      <c r="E220" s="35"/>
      <c r="H220" s="27"/>
      <c r="I220" s="27"/>
      <c r="L220" s="11"/>
      <c r="M220" s="11"/>
      <c r="N220" s="11"/>
      <c r="O220" s="11"/>
      <c r="P220" s="509"/>
      <c r="Q220" s="67"/>
      <c r="R220" s="11"/>
      <c r="S220" s="11"/>
      <c r="T220" s="11"/>
      <c r="U220" s="11"/>
      <c r="V220" s="11"/>
    </row>
    <row r="221">
      <c r="A221" s="11"/>
      <c r="E221" s="35"/>
      <c r="H221" s="27"/>
      <c r="I221" s="27"/>
      <c r="L221" s="11"/>
      <c r="M221" s="11"/>
      <c r="N221" s="11"/>
      <c r="O221" s="11"/>
      <c r="P221" s="509"/>
      <c r="Q221" s="67"/>
      <c r="R221" s="11"/>
      <c r="S221" s="11"/>
      <c r="T221" s="11"/>
      <c r="U221" s="11"/>
      <c r="V221" s="11"/>
    </row>
    <row r="222">
      <c r="A222" s="11"/>
      <c r="E222" s="35"/>
      <c r="H222" s="27"/>
      <c r="I222" s="27"/>
      <c r="L222" s="11"/>
      <c r="M222" s="11"/>
      <c r="N222" s="11"/>
      <c r="O222" s="11"/>
      <c r="P222" s="509"/>
      <c r="Q222" s="67"/>
      <c r="R222" s="11"/>
      <c r="S222" s="11"/>
      <c r="T222" s="11"/>
      <c r="U222" s="11"/>
      <c r="V222" s="11"/>
    </row>
    <row r="223">
      <c r="A223" s="11"/>
      <c r="E223" s="35"/>
      <c r="H223" s="27"/>
      <c r="I223" s="27"/>
      <c r="L223" s="11"/>
      <c r="M223" s="11"/>
      <c r="N223" s="11"/>
      <c r="O223" s="11"/>
      <c r="P223" s="509"/>
      <c r="Q223" s="67"/>
      <c r="R223" s="11"/>
      <c r="S223" s="11"/>
      <c r="T223" s="11"/>
      <c r="U223" s="11"/>
      <c r="V223" s="11"/>
    </row>
    <row r="224">
      <c r="A224" s="11"/>
      <c r="E224" s="35"/>
      <c r="H224" s="27"/>
      <c r="I224" s="27"/>
      <c r="L224" s="11"/>
      <c r="M224" s="11"/>
      <c r="N224" s="11"/>
      <c r="O224" s="11"/>
      <c r="P224" s="509"/>
      <c r="Q224" s="67"/>
      <c r="R224" s="11"/>
      <c r="S224" s="11"/>
      <c r="T224" s="11"/>
      <c r="U224" s="11"/>
      <c r="V224" s="11"/>
    </row>
    <row r="225">
      <c r="A225" s="11"/>
      <c r="E225" s="35"/>
      <c r="H225" s="27"/>
      <c r="I225" s="27"/>
      <c r="L225" s="11"/>
      <c r="M225" s="11"/>
      <c r="N225" s="11"/>
      <c r="O225" s="11"/>
      <c r="P225" s="509"/>
      <c r="Q225" s="67"/>
      <c r="R225" s="11"/>
      <c r="S225" s="11"/>
      <c r="T225" s="11"/>
      <c r="U225" s="11"/>
      <c r="V225" s="11"/>
    </row>
    <row r="226">
      <c r="A226" s="11"/>
      <c r="E226" s="35"/>
      <c r="H226" s="27"/>
      <c r="I226" s="27"/>
      <c r="L226" s="11"/>
      <c r="M226" s="11"/>
      <c r="N226" s="11"/>
      <c r="O226" s="11"/>
      <c r="P226" s="509"/>
      <c r="Q226" s="67"/>
      <c r="R226" s="11"/>
      <c r="S226" s="11"/>
      <c r="T226" s="11"/>
      <c r="U226" s="11"/>
      <c r="V226" s="11"/>
    </row>
    <row r="227">
      <c r="A227" s="11"/>
      <c r="E227" s="35"/>
      <c r="H227" s="27"/>
      <c r="I227" s="27"/>
      <c r="L227" s="11"/>
      <c r="M227" s="11"/>
      <c r="N227" s="11"/>
      <c r="O227" s="11"/>
      <c r="P227" s="509"/>
      <c r="Q227" s="67"/>
      <c r="R227" s="11"/>
      <c r="S227" s="11"/>
      <c r="T227" s="11"/>
      <c r="U227" s="11"/>
      <c r="V227" s="11"/>
    </row>
    <row r="228">
      <c r="A228" s="11"/>
      <c r="E228" s="35"/>
      <c r="H228" s="27"/>
      <c r="I228" s="27"/>
      <c r="L228" s="11"/>
      <c r="M228" s="11"/>
      <c r="N228" s="11"/>
      <c r="O228" s="11"/>
      <c r="P228" s="509"/>
      <c r="Q228" s="67"/>
      <c r="R228" s="11"/>
      <c r="S228" s="11"/>
      <c r="T228" s="11"/>
      <c r="U228" s="11"/>
      <c r="V228" s="11"/>
    </row>
    <row r="229">
      <c r="A229" s="11"/>
      <c r="E229" s="35"/>
      <c r="H229" s="27"/>
      <c r="I229" s="27"/>
      <c r="L229" s="11"/>
      <c r="M229" s="11"/>
      <c r="N229" s="11"/>
      <c r="O229" s="11"/>
      <c r="P229" s="509"/>
      <c r="Q229" s="67"/>
      <c r="R229" s="11"/>
      <c r="S229" s="11"/>
      <c r="T229" s="11"/>
      <c r="U229" s="11"/>
      <c r="V229" s="11"/>
    </row>
    <row r="230">
      <c r="A230" s="11"/>
      <c r="E230" s="35"/>
      <c r="H230" s="27"/>
      <c r="I230" s="27"/>
      <c r="L230" s="11"/>
      <c r="M230" s="11"/>
      <c r="N230" s="11"/>
      <c r="O230" s="11"/>
      <c r="P230" s="509"/>
      <c r="Q230" s="67"/>
      <c r="R230" s="11"/>
      <c r="S230" s="11"/>
      <c r="T230" s="11"/>
      <c r="U230" s="11"/>
      <c r="V230" s="11"/>
    </row>
    <row r="231">
      <c r="A231" s="11"/>
      <c r="E231" s="35"/>
      <c r="H231" s="27"/>
      <c r="I231" s="27"/>
      <c r="L231" s="11"/>
      <c r="M231" s="11"/>
      <c r="N231" s="11"/>
      <c r="O231" s="11"/>
      <c r="P231" s="509"/>
      <c r="Q231" s="67"/>
      <c r="R231" s="11"/>
      <c r="S231" s="11"/>
      <c r="T231" s="11"/>
      <c r="U231" s="11"/>
      <c r="V231" s="11"/>
    </row>
    <row r="232">
      <c r="A232" s="11"/>
      <c r="E232" s="35"/>
      <c r="H232" s="27"/>
      <c r="I232" s="27"/>
      <c r="L232" s="11"/>
      <c r="M232" s="11"/>
      <c r="N232" s="11"/>
      <c r="O232" s="11"/>
      <c r="P232" s="509"/>
      <c r="Q232" s="67"/>
      <c r="R232" s="11"/>
      <c r="S232" s="11"/>
      <c r="T232" s="11"/>
      <c r="U232" s="11"/>
      <c r="V232" s="11"/>
    </row>
    <row r="233">
      <c r="A233" s="11"/>
      <c r="E233" s="35"/>
      <c r="H233" s="27"/>
      <c r="I233" s="27"/>
      <c r="L233" s="11"/>
      <c r="M233" s="11"/>
      <c r="N233" s="11"/>
      <c r="O233" s="11"/>
      <c r="P233" s="509"/>
      <c r="Q233" s="67"/>
      <c r="R233" s="11"/>
      <c r="S233" s="11"/>
      <c r="T233" s="11"/>
      <c r="U233" s="11"/>
      <c r="V233" s="11"/>
    </row>
    <row r="234">
      <c r="A234" s="11"/>
      <c r="E234" s="35"/>
      <c r="H234" s="27"/>
      <c r="I234" s="27"/>
      <c r="L234" s="11"/>
      <c r="M234" s="11"/>
      <c r="N234" s="11"/>
      <c r="O234" s="11"/>
      <c r="P234" s="509"/>
      <c r="Q234" s="67"/>
      <c r="R234" s="11"/>
      <c r="S234" s="11"/>
      <c r="T234" s="11"/>
      <c r="U234" s="11"/>
      <c r="V234" s="11"/>
    </row>
    <row r="235">
      <c r="A235" s="11"/>
      <c r="E235" s="35"/>
      <c r="H235" s="27"/>
      <c r="I235" s="27"/>
      <c r="L235" s="11"/>
      <c r="M235" s="11"/>
      <c r="N235" s="11"/>
      <c r="O235" s="11"/>
      <c r="P235" s="509"/>
      <c r="Q235" s="67"/>
      <c r="R235" s="11"/>
      <c r="S235" s="11"/>
      <c r="T235" s="11"/>
      <c r="U235" s="11"/>
      <c r="V235" s="11"/>
    </row>
    <row r="236">
      <c r="A236" s="11"/>
      <c r="E236" s="35"/>
      <c r="H236" s="27"/>
      <c r="I236" s="27"/>
      <c r="L236" s="11"/>
      <c r="M236" s="11"/>
      <c r="N236" s="11"/>
      <c r="O236" s="11"/>
      <c r="P236" s="509"/>
      <c r="Q236" s="67"/>
      <c r="R236" s="11"/>
      <c r="S236" s="11"/>
      <c r="T236" s="11"/>
      <c r="U236" s="11"/>
      <c r="V236" s="11"/>
    </row>
    <row r="237">
      <c r="A237" s="11"/>
      <c r="E237" s="35"/>
      <c r="H237" s="27"/>
      <c r="I237" s="27"/>
      <c r="L237" s="11"/>
      <c r="M237" s="11"/>
      <c r="N237" s="11"/>
      <c r="O237" s="11"/>
      <c r="P237" s="509"/>
      <c r="Q237" s="67"/>
      <c r="R237" s="11"/>
      <c r="S237" s="11"/>
      <c r="T237" s="11"/>
      <c r="U237" s="11"/>
      <c r="V237" s="11"/>
    </row>
    <row r="238">
      <c r="A238" s="11"/>
      <c r="E238" s="35"/>
      <c r="H238" s="27"/>
      <c r="I238" s="27"/>
      <c r="L238" s="11"/>
      <c r="M238" s="11"/>
      <c r="N238" s="11"/>
      <c r="O238" s="11"/>
      <c r="P238" s="509"/>
      <c r="Q238" s="67"/>
      <c r="R238" s="11"/>
      <c r="S238" s="11"/>
      <c r="T238" s="11"/>
      <c r="U238" s="11"/>
      <c r="V238" s="11"/>
    </row>
    <row r="239">
      <c r="A239" s="11"/>
      <c r="E239" s="35"/>
      <c r="H239" s="27"/>
      <c r="I239" s="27"/>
      <c r="L239" s="11"/>
      <c r="M239" s="11"/>
      <c r="N239" s="11"/>
      <c r="O239" s="11"/>
      <c r="P239" s="509"/>
      <c r="Q239" s="67"/>
      <c r="R239" s="11"/>
      <c r="S239" s="11"/>
      <c r="T239" s="11"/>
      <c r="U239" s="11"/>
      <c r="V239" s="11"/>
    </row>
    <row r="240">
      <c r="A240" s="11"/>
      <c r="E240" s="35"/>
      <c r="H240" s="27"/>
      <c r="I240" s="27"/>
      <c r="L240" s="11"/>
      <c r="M240" s="11"/>
      <c r="N240" s="11"/>
      <c r="O240" s="11"/>
      <c r="P240" s="509"/>
      <c r="Q240" s="67"/>
      <c r="R240" s="11"/>
      <c r="S240" s="11"/>
      <c r="T240" s="11"/>
      <c r="U240" s="11"/>
      <c r="V240" s="11"/>
    </row>
    <row r="241">
      <c r="A241" s="11"/>
      <c r="E241" s="35"/>
      <c r="H241" s="27"/>
      <c r="I241" s="27"/>
      <c r="L241" s="11"/>
      <c r="M241" s="11"/>
      <c r="N241" s="11"/>
      <c r="O241" s="11"/>
      <c r="P241" s="509"/>
      <c r="Q241" s="67"/>
      <c r="R241" s="11"/>
      <c r="S241" s="11"/>
      <c r="T241" s="11"/>
      <c r="U241" s="11"/>
      <c r="V241" s="11"/>
    </row>
    <row r="242">
      <c r="A242" s="11"/>
      <c r="E242" s="35"/>
      <c r="H242" s="27"/>
      <c r="I242" s="27"/>
      <c r="L242" s="11"/>
      <c r="M242" s="11"/>
      <c r="N242" s="11"/>
      <c r="O242" s="11"/>
      <c r="P242" s="509"/>
      <c r="Q242" s="67"/>
      <c r="R242" s="11"/>
      <c r="S242" s="11"/>
      <c r="T242" s="11"/>
      <c r="U242" s="11"/>
      <c r="V242" s="11"/>
    </row>
    <row r="243">
      <c r="A243" s="11"/>
      <c r="E243" s="35"/>
      <c r="H243" s="27"/>
      <c r="I243" s="27"/>
      <c r="L243" s="11"/>
      <c r="M243" s="11"/>
      <c r="N243" s="11"/>
      <c r="O243" s="11"/>
      <c r="P243" s="509"/>
      <c r="Q243" s="67"/>
      <c r="R243" s="11"/>
      <c r="S243" s="11"/>
      <c r="T243" s="11"/>
      <c r="U243" s="11"/>
      <c r="V243" s="11"/>
    </row>
    <row r="244">
      <c r="A244" s="11"/>
      <c r="E244" s="35"/>
      <c r="H244" s="27"/>
      <c r="I244" s="27"/>
      <c r="L244" s="11"/>
      <c r="M244" s="11"/>
      <c r="N244" s="11"/>
      <c r="O244" s="11"/>
      <c r="P244" s="509"/>
      <c r="Q244" s="67"/>
      <c r="R244" s="11"/>
      <c r="S244" s="11"/>
      <c r="T244" s="11"/>
      <c r="U244" s="11"/>
      <c r="V244" s="11"/>
    </row>
    <row r="245">
      <c r="A245" s="11"/>
      <c r="E245" s="35"/>
      <c r="H245" s="27"/>
      <c r="I245" s="27"/>
      <c r="L245" s="11"/>
      <c r="M245" s="11"/>
      <c r="N245" s="11"/>
      <c r="O245" s="11"/>
      <c r="P245" s="509"/>
      <c r="Q245" s="67"/>
      <c r="R245" s="11"/>
      <c r="S245" s="11"/>
      <c r="T245" s="11"/>
      <c r="U245" s="11"/>
      <c r="V245" s="11"/>
    </row>
    <row r="246">
      <c r="A246" s="11"/>
      <c r="E246" s="35"/>
      <c r="H246" s="27"/>
      <c r="I246" s="27"/>
      <c r="L246" s="11"/>
      <c r="M246" s="11"/>
      <c r="N246" s="11"/>
      <c r="O246" s="11"/>
      <c r="P246" s="509"/>
      <c r="Q246" s="67"/>
      <c r="R246" s="11"/>
      <c r="S246" s="11"/>
      <c r="T246" s="11"/>
      <c r="U246" s="11"/>
      <c r="V246" s="11"/>
    </row>
    <row r="247">
      <c r="A247" s="11"/>
      <c r="E247" s="35"/>
      <c r="H247" s="27"/>
      <c r="I247" s="27"/>
      <c r="L247" s="11"/>
      <c r="M247" s="11"/>
      <c r="N247" s="11"/>
      <c r="O247" s="11"/>
      <c r="P247" s="509"/>
      <c r="Q247" s="67"/>
      <c r="R247" s="11"/>
      <c r="S247" s="11"/>
      <c r="T247" s="11"/>
      <c r="U247" s="11"/>
      <c r="V247" s="11"/>
    </row>
    <row r="248">
      <c r="A248" s="11"/>
      <c r="E248" s="35"/>
      <c r="H248" s="27"/>
      <c r="I248" s="27"/>
      <c r="L248" s="11"/>
      <c r="M248" s="11"/>
      <c r="N248" s="11"/>
      <c r="O248" s="11"/>
      <c r="P248" s="509"/>
      <c r="Q248" s="67"/>
      <c r="R248" s="11"/>
      <c r="S248" s="11"/>
      <c r="T248" s="11"/>
      <c r="U248" s="11"/>
      <c r="V248" s="11"/>
    </row>
    <row r="249">
      <c r="A249" s="11"/>
      <c r="E249" s="35"/>
      <c r="H249" s="27"/>
      <c r="I249" s="27"/>
      <c r="L249" s="11"/>
      <c r="M249" s="11"/>
      <c r="N249" s="11"/>
      <c r="O249" s="11"/>
      <c r="P249" s="509"/>
      <c r="Q249" s="67"/>
      <c r="R249" s="11"/>
      <c r="S249" s="11"/>
      <c r="T249" s="11"/>
      <c r="U249" s="11"/>
      <c r="V249" s="11"/>
    </row>
    <row r="250">
      <c r="A250" s="11"/>
      <c r="E250" s="35"/>
      <c r="H250" s="27"/>
      <c r="I250" s="27"/>
      <c r="L250" s="11"/>
      <c r="M250" s="11"/>
      <c r="N250" s="11"/>
      <c r="O250" s="11"/>
      <c r="P250" s="509"/>
      <c r="Q250" s="67"/>
      <c r="R250" s="11"/>
      <c r="S250" s="11"/>
      <c r="T250" s="11"/>
      <c r="U250" s="11"/>
      <c r="V250" s="11"/>
    </row>
    <row r="251">
      <c r="A251" s="11"/>
      <c r="E251" s="35"/>
      <c r="H251" s="27"/>
      <c r="I251" s="27"/>
      <c r="L251" s="11"/>
      <c r="M251" s="11"/>
      <c r="N251" s="11"/>
      <c r="O251" s="11"/>
      <c r="P251" s="509"/>
      <c r="Q251" s="67"/>
      <c r="R251" s="11"/>
      <c r="S251" s="11"/>
      <c r="T251" s="11"/>
      <c r="U251" s="11"/>
      <c r="V251" s="11"/>
    </row>
    <row r="252">
      <c r="A252" s="11"/>
      <c r="E252" s="35"/>
      <c r="H252" s="27"/>
      <c r="I252" s="27"/>
      <c r="L252" s="11"/>
      <c r="M252" s="11"/>
      <c r="N252" s="11"/>
      <c r="O252" s="11"/>
      <c r="P252" s="509"/>
      <c r="Q252" s="67"/>
      <c r="R252" s="11"/>
      <c r="S252" s="11"/>
      <c r="T252" s="11"/>
      <c r="U252" s="11"/>
      <c r="V252" s="11"/>
    </row>
    <row r="253">
      <c r="A253" s="11"/>
      <c r="E253" s="35"/>
      <c r="H253" s="27"/>
      <c r="I253" s="27"/>
      <c r="L253" s="11"/>
      <c r="M253" s="11"/>
      <c r="N253" s="11"/>
      <c r="O253" s="11"/>
      <c r="P253" s="509"/>
      <c r="Q253" s="67"/>
      <c r="R253" s="11"/>
      <c r="S253" s="11"/>
      <c r="T253" s="11"/>
      <c r="U253" s="11"/>
      <c r="V253" s="11"/>
    </row>
    <row r="254">
      <c r="A254" s="11"/>
      <c r="E254" s="35"/>
      <c r="H254" s="27"/>
      <c r="I254" s="27"/>
      <c r="L254" s="11"/>
      <c r="M254" s="11"/>
      <c r="N254" s="11"/>
      <c r="O254" s="11"/>
      <c r="P254" s="509"/>
      <c r="Q254" s="67"/>
      <c r="R254" s="11"/>
      <c r="S254" s="11"/>
      <c r="T254" s="11"/>
      <c r="U254" s="11"/>
      <c r="V254" s="11"/>
    </row>
    <row r="255">
      <c r="A255" s="11"/>
      <c r="E255" s="35"/>
      <c r="H255" s="27"/>
      <c r="I255" s="27"/>
      <c r="L255" s="11"/>
      <c r="M255" s="11"/>
      <c r="N255" s="11"/>
      <c r="O255" s="11"/>
      <c r="P255" s="509"/>
      <c r="Q255" s="67"/>
      <c r="R255" s="11"/>
      <c r="S255" s="11"/>
      <c r="T255" s="11"/>
      <c r="U255" s="11"/>
      <c r="V255" s="11"/>
    </row>
    <row r="256">
      <c r="A256" s="11"/>
      <c r="E256" s="35"/>
      <c r="H256" s="27"/>
      <c r="I256" s="27"/>
      <c r="L256" s="11"/>
      <c r="M256" s="11"/>
      <c r="N256" s="11"/>
      <c r="O256" s="11"/>
      <c r="P256" s="509"/>
      <c r="Q256" s="67"/>
      <c r="R256" s="11"/>
      <c r="S256" s="11"/>
      <c r="T256" s="11"/>
      <c r="U256" s="11"/>
      <c r="V256" s="11"/>
    </row>
    <row r="257">
      <c r="A257" s="11"/>
      <c r="E257" s="35"/>
      <c r="H257" s="27"/>
      <c r="I257" s="27"/>
      <c r="L257" s="11"/>
      <c r="M257" s="11"/>
      <c r="N257" s="11"/>
      <c r="O257" s="11"/>
      <c r="P257" s="509"/>
      <c r="Q257" s="67"/>
      <c r="R257" s="11"/>
      <c r="S257" s="11"/>
      <c r="T257" s="11"/>
      <c r="U257" s="11"/>
      <c r="V257" s="11"/>
    </row>
    <row r="258">
      <c r="A258" s="11"/>
      <c r="E258" s="35"/>
      <c r="H258" s="27"/>
      <c r="I258" s="27"/>
      <c r="L258" s="11"/>
      <c r="M258" s="11"/>
      <c r="N258" s="11"/>
      <c r="O258" s="11"/>
      <c r="P258" s="509"/>
      <c r="Q258" s="67"/>
      <c r="R258" s="11"/>
      <c r="S258" s="11"/>
      <c r="T258" s="11"/>
      <c r="U258" s="11"/>
      <c r="V258" s="11"/>
    </row>
    <row r="259">
      <c r="A259" s="11"/>
      <c r="E259" s="35"/>
      <c r="H259" s="27"/>
      <c r="I259" s="27"/>
      <c r="L259" s="11"/>
      <c r="M259" s="11"/>
      <c r="N259" s="11"/>
      <c r="O259" s="11"/>
      <c r="P259" s="509"/>
      <c r="Q259" s="67"/>
      <c r="R259" s="11"/>
      <c r="S259" s="11"/>
      <c r="T259" s="11"/>
      <c r="U259" s="11"/>
      <c r="V259" s="11"/>
    </row>
    <row r="260">
      <c r="A260" s="11"/>
      <c r="E260" s="35"/>
      <c r="H260" s="27"/>
      <c r="I260" s="27"/>
      <c r="L260" s="11"/>
      <c r="M260" s="11"/>
      <c r="N260" s="11"/>
      <c r="O260" s="11"/>
      <c r="P260" s="509"/>
      <c r="Q260" s="67"/>
      <c r="R260" s="11"/>
      <c r="S260" s="11"/>
      <c r="T260" s="11"/>
      <c r="U260" s="11"/>
      <c r="V260" s="11"/>
    </row>
    <row r="261">
      <c r="A261" s="11"/>
      <c r="E261" s="35"/>
      <c r="H261" s="27"/>
      <c r="I261" s="27"/>
      <c r="L261" s="11"/>
      <c r="M261" s="11"/>
      <c r="N261" s="11"/>
      <c r="O261" s="11"/>
      <c r="P261" s="509"/>
      <c r="Q261" s="67"/>
      <c r="R261" s="11"/>
      <c r="S261" s="11"/>
      <c r="T261" s="11"/>
      <c r="U261" s="11"/>
      <c r="V261" s="11"/>
    </row>
    <row r="262">
      <c r="A262" s="11"/>
      <c r="E262" s="35"/>
      <c r="H262" s="27"/>
      <c r="I262" s="27"/>
      <c r="L262" s="11"/>
      <c r="M262" s="11"/>
      <c r="N262" s="11"/>
      <c r="O262" s="11"/>
      <c r="P262" s="509"/>
      <c r="Q262" s="67"/>
      <c r="R262" s="11"/>
      <c r="S262" s="11"/>
      <c r="T262" s="11"/>
      <c r="U262" s="11"/>
      <c r="V262" s="11"/>
    </row>
    <row r="263">
      <c r="A263" s="11"/>
      <c r="E263" s="35"/>
      <c r="H263" s="27"/>
      <c r="I263" s="27"/>
      <c r="L263" s="11"/>
      <c r="M263" s="11"/>
      <c r="N263" s="11"/>
      <c r="O263" s="11"/>
      <c r="P263" s="509"/>
      <c r="Q263" s="67"/>
      <c r="R263" s="11"/>
      <c r="S263" s="11"/>
      <c r="T263" s="11"/>
      <c r="U263" s="11"/>
      <c r="V263" s="11"/>
    </row>
    <row r="264">
      <c r="A264" s="11"/>
      <c r="E264" s="35"/>
      <c r="H264" s="27"/>
      <c r="I264" s="27"/>
      <c r="L264" s="11"/>
      <c r="M264" s="11"/>
      <c r="N264" s="11"/>
      <c r="O264" s="11"/>
      <c r="P264" s="509"/>
      <c r="Q264" s="67"/>
      <c r="R264" s="11"/>
      <c r="S264" s="11"/>
      <c r="T264" s="11"/>
      <c r="U264" s="11"/>
      <c r="V264" s="11"/>
    </row>
    <row r="265">
      <c r="A265" s="11"/>
      <c r="E265" s="35"/>
      <c r="H265" s="27"/>
      <c r="I265" s="27"/>
      <c r="L265" s="11"/>
      <c r="M265" s="11"/>
      <c r="N265" s="11"/>
      <c r="O265" s="11"/>
      <c r="P265" s="509"/>
      <c r="Q265" s="67"/>
      <c r="R265" s="11"/>
      <c r="S265" s="11"/>
      <c r="T265" s="11"/>
      <c r="U265" s="11"/>
      <c r="V265" s="11"/>
    </row>
    <row r="266">
      <c r="A266" s="11"/>
      <c r="E266" s="35"/>
      <c r="H266" s="27"/>
      <c r="I266" s="27"/>
      <c r="L266" s="11"/>
      <c r="M266" s="11"/>
      <c r="N266" s="11"/>
      <c r="O266" s="11"/>
      <c r="P266" s="509"/>
      <c r="Q266" s="67"/>
      <c r="R266" s="11"/>
      <c r="S266" s="11"/>
      <c r="T266" s="11"/>
      <c r="U266" s="11"/>
      <c r="V266" s="11"/>
    </row>
    <row r="267">
      <c r="A267" s="11"/>
      <c r="E267" s="35"/>
      <c r="H267" s="27"/>
      <c r="I267" s="27"/>
      <c r="L267" s="11"/>
      <c r="M267" s="11"/>
      <c r="N267" s="11"/>
      <c r="O267" s="11"/>
      <c r="P267" s="509"/>
      <c r="Q267" s="67"/>
      <c r="R267" s="11"/>
      <c r="S267" s="11"/>
      <c r="T267" s="11"/>
      <c r="U267" s="11"/>
      <c r="V267" s="11"/>
    </row>
    <row r="268">
      <c r="A268" s="11"/>
      <c r="E268" s="35"/>
      <c r="H268" s="27"/>
      <c r="I268" s="27"/>
      <c r="L268" s="11"/>
      <c r="M268" s="11"/>
      <c r="N268" s="11"/>
      <c r="O268" s="11"/>
      <c r="P268" s="509"/>
      <c r="Q268" s="67"/>
      <c r="R268" s="11"/>
      <c r="S268" s="11"/>
      <c r="T268" s="11"/>
      <c r="U268" s="11"/>
      <c r="V268" s="11"/>
    </row>
    <row r="269">
      <c r="A269" s="11"/>
      <c r="E269" s="35"/>
      <c r="H269" s="27"/>
      <c r="I269" s="27"/>
      <c r="L269" s="11"/>
      <c r="M269" s="11"/>
      <c r="N269" s="11"/>
      <c r="O269" s="11"/>
      <c r="P269" s="509"/>
      <c r="Q269" s="67"/>
      <c r="R269" s="11"/>
      <c r="S269" s="11"/>
      <c r="T269" s="11"/>
      <c r="U269" s="11"/>
      <c r="V269" s="11"/>
    </row>
    <row r="270">
      <c r="A270" s="11"/>
      <c r="E270" s="35"/>
      <c r="H270" s="27"/>
      <c r="I270" s="27"/>
      <c r="L270" s="11"/>
      <c r="M270" s="11"/>
      <c r="N270" s="11"/>
      <c r="O270" s="11"/>
      <c r="P270" s="509"/>
      <c r="Q270" s="67"/>
      <c r="R270" s="11"/>
      <c r="S270" s="11"/>
      <c r="T270" s="11"/>
      <c r="U270" s="11"/>
      <c r="V270" s="11"/>
    </row>
    <row r="271">
      <c r="A271" s="11"/>
      <c r="E271" s="35"/>
      <c r="H271" s="27"/>
      <c r="I271" s="27"/>
      <c r="L271" s="11"/>
      <c r="M271" s="11"/>
      <c r="N271" s="11"/>
      <c r="O271" s="11"/>
      <c r="P271" s="509"/>
      <c r="Q271" s="67"/>
      <c r="R271" s="11"/>
      <c r="S271" s="11"/>
      <c r="T271" s="11"/>
      <c r="U271" s="11"/>
      <c r="V271" s="11"/>
    </row>
    <row r="272">
      <c r="A272" s="11"/>
      <c r="E272" s="35"/>
      <c r="H272" s="27"/>
      <c r="I272" s="27"/>
      <c r="L272" s="11"/>
      <c r="M272" s="11"/>
      <c r="N272" s="11"/>
      <c r="O272" s="11"/>
      <c r="P272" s="509"/>
      <c r="Q272" s="67"/>
      <c r="R272" s="11"/>
      <c r="S272" s="11"/>
      <c r="T272" s="11"/>
      <c r="U272" s="11"/>
      <c r="V272" s="11"/>
    </row>
    <row r="273">
      <c r="A273" s="11"/>
      <c r="E273" s="35"/>
      <c r="H273" s="27"/>
      <c r="I273" s="27"/>
      <c r="L273" s="11"/>
      <c r="M273" s="11"/>
      <c r="N273" s="11"/>
      <c r="O273" s="11"/>
      <c r="P273" s="509"/>
      <c r="Q273" s="67"/>
      <c r="R273" s="11"/>
      <c r="S273" s="11"/>
      <c r="T273" s="11"/>
      <c r="U273" s="11"/>
      <c r="V273" s="11"/>
    </row>
    <row r="274">
      <c r="A274" s="11"/>
      <c r="E274" s="35"/>
      <c r="H274" s="27"/>
      <c r="I274" s="27"/>
      <c r="L274" s="11"/>
      <c r="M274" s="11"/>
      <c r="N274" s="11"/>
      <c r="O274" s="11"/>
      <c r="P274" s="509"/>
      <c r="Q274" s="67"/>
      <c r="R274" s="11"/>
      <c r="S274" s="11"/>
      <c r="T274" s="11"/>
      <c r="U274" s="11"/>
      <c r="V274" s="11"/>
    </row>
    <row r="275">
      <c r="A275" s="11"/>
      <c r="E275" s="35"/>
      <c r="H275" s="27"/>
      <c r="I275" s="27"/>
      <c r="L275" s="11"/>
      <c r="M275" s="11"/>
      <c r="N275" s="11"/>
      <c r="O275" s="11"/>
      <c r="P275" s="509"/>
      <c r="Q275" s="67"/>
      <c r="R275" s="11"/>
      <c r="S275" s="11"/>
      <c r="T275" s="11"/>
      <c r="U275" s="11"/>
      <c r="V275" s="11"/>
    </row>
    <row r="276">
      <c r="A276" s="11"/>
      <c r="E276" s="35"/>
      <c r="H276" s="27"/>
      <c r="I276" s="27"/>
      <c r="L276" s="11"/>
      <c r="M276" s="11"/>
      <c r="N276" s="11"/>
      <c r="O276" s="11"/>
      <c r="P276" s="509"/>
      <c r="Q276" s="67"/>
      <c r="R276" s="11"/>
      <c r="S276" s="11"/>
      <c r="T276" s="11"/>
      <c r="U276" s="11"/>
      <c r="V276" s="11"/>
    </row>
    <row r="277">
      <c r="A277" s="11"/>
      <c r="E277" s="35"/>
      <c r="H277" s="27"/>
      <c r="I277" s="27"/>
      <c r="L277" s="11"/>
      <c r="M277" s="11"/>
      <c r="N277" s="11"/>
      <c r="O277" s="11"/>
      <c r="P277" s="509"/>
      <c r="Q277" s="67"/>
      <c r="R277" s="11"/>
      <c r="S277" s="11"/>
      <c r="T277" s="11"/>
      <c r="U277" s="11"/>
      <c r="V277" s="11"/>
    </row>
    <row r="278">
      <c r="A278" s="11"/>
      <c r="E278" s="35"/>
      <c r="H278" s="27"/>
      <c r="I278" s="27"/>
      <c r="L278" s="11"/>
      <c r="M278" s="11"/>
      <c r="N278" s="11"/>
      <c r="O278" s="11"/>
      <c r="P278" s="509"/>
      <c r="Q278" s="67"/>
      <c r="R278" s="11"/>
      <c r="S278" s="11"/>
      <c r="T278" s="11"/>
      <c r="U278" s="11"/>
      <c r="V278" s="11"/>
    </row>
    <row r="279">
      <c r="A279" s="11"/>
      <c r="E279" s="35"/>
      <c r="H279" s="27"/>
      <c r="I279" s="27"/>
      <c r="L279" s="11"/>
      <c r="M279" s="11"/>
      <c r="N279" s="11"/>
      <c r="O279" s="11"/>
      <c r="P279" s="509"/>
      <c r="Q279" s="67"/>
      <c r="R279" s="11"/>
      <c r="S279" s="11"/>
      <c r="T279" s="11"/>
      <c r="U279" s="11"/>
      <c r="V279" s="11"/>
    </row>
    <row r="280">
      <c r="A280" s="11"/>
      <c r="E280" s="35"/>
      <c r="H280" s="27"/>
      <c r="I280" s="27"/>
      <c r="L280" s="11"/>
      <c r="M280" s="11"/>
      <c r="N280" s="11"/>
      <c r="O280" s="11"/>
      <c r="P280" s="509"/>
      <c r="Q280" s="67"/>
      <c r="R280" s="11"/>
      <c r="S280" s="11"/>
      <c r="T280" s="11"/>
      <c r="U280" s="11"/>
      <c r="V280" s="11"/>
    </row>
    <row r="281">
      <c r="A281" s="11"/>
      <c r="E281" s="35"/>
      <c r="H281" s="27"/>
      <c r="I281" s="27"/>
      <c r="L281" s="11"/>
      <c r="M281" s="11"/>
      <c r="N281" s="11"/>
      <c r="O281" s="11"/>
      <c r="P281" s="509"/>
      <c r="Q281" s="67"/>
      <c r="R281" s="11"/>
      <c r="S281" s="11"/>
      <c r="T281" s="11"/>
      <c r="U281" s="11"/>
      <c r="V281" s="11"/>
    </row>
    <row r="282">
      <c r="A282" s="11"/>
      <c r="E282" s="35"/>
      <c r="H282" s="27"/>
      <c r="I282" s="27"/>
      <c r="L282" s="11"/>
      <c r="M282" s="11"/>
      <c r="N282" s="11"/>
      <c r="O282" s="11"/>
      <c r="P282" s="509"/>
      <c r="Q282" s="67"/>
      <c r="R282" s="11"/>
      <c r="S282" s="11"/>
      <c r="T282" s="11"/>
      <c r="U282" s="11"/>
      <c r="V282" s="11"/>
    </row>
    <row r="283">
      <c r="A283" s="11"/>
      <c r="E283" s="35"/>
      <c r="H283" s="27"/>
      <c r="I283" s="27"/>
      <c r="L283" s="11"/>
      <c r="M283" s="11"/>
      <c r="N283" s="11"/>
      <c r="O283" s="11"/>
      <c r="P283" s="509"/>
      <c r="Q283" s="67"/>
      <c r="R283" s="11"/>
      <c r="S283" s="11"/>
      <c r="T283" s="11"/>
      <c r="U283" s="11"/>
      <c r="V283" s="11"/>
    </row>
    <row r="284">
      <c r="A284" s="11"/>
      <c r="E284" s="35"/>
      <c r="H284" s="27"/>
      <c r="I284" s="27"/>
      <c r="L284" s="11"/>
      <c r="M284" s="11"/>
      <c r="N284" s="11"/>
      <c r="O284" s="11"/>
      <c r="P284" s="509"/>
      <c r="Q284" s="67"/>
      <c r="R284" s="11"/>
      <c r="S284" s="11"/>
      <c r="T284" s="11"/>
      <c r="U284" s="11"/>
      <c r="V284" s="11"/>
    </row>
    <row r="285">
      <c r="A285" s="11"/>
      <c r="E285" s="35"/>
      <c r="H285" s="27"/>
      <c r="I285" s="27"/>
      <c r="L285" s="11"/>
      <c r="M285" s="11"/>
      <c r="N285" s="11"/>
      <c r="O285" s="11"/>
      <c r="P285" s="509"/>
      <c r="Q285" s="67"/>
      <c r="R285" s="11"/>
      <c r="S285" s="11"/>
      <c r="T285" s="11"/>
      <c r="U285" s="11"/>
      <c r="V285" s="11"/>
    </row>
    <row r="286">
      <c r="A286" s="11"/>
      <c r="E286" s="35"/>
      <c r="H286" s="27"/>
      <c r="I286" s="27"/>
      <c r="L286" s="11"/>
      <c r="M286" s="11"/>
      <c r="N286" s="11"/>
      <c r="O286" s="11"/>
      <c r="P286" s="509"/>
      <c r="Q286" s="67"/>
      <c r="R286" s="11"/>
      <c r="S286" s="11"/>
      <c r="T286" s="11"/>
      <c r="U286" s="11"/>
      <c r="V286" s="11"/>
    </row>
    <row r="287">
      <c r="A287" s="11"/>
      <c r="E287" s="35"/>
      <c r="H287" s="27"/>
      <c r="I287" s="27"/>
      <c r="L287" s="11"/>
      <c r="M287" s="11"/>
      <c r="N287" s="11"/>
      <c r="O287" s="11"/>
      <c r="P287" s="509"/>
      <c r="Q287" s="67"/>
      <c r="R287" s="11"/>
      <c r="S287" s="11"/>
      <c r="T287" s="11"/>
      <c r="U287" s="11"/>
      <c r="V287" s="11"/>
    </row>
    <row r="288">
      <c r="A288" s="11"/>
      <c r="E288" s="35"/>
      <c r="H288" s="27"/>
      <c r="I288" s="27"/>
      <c r="L288" s="11"/>
      <c r="M288" s="11"/>
      <c r="N288" s="11"/>
      <c r="O288" s="11"/>
      <c r="P288" s="509"/>
      <c r="Q288" s="67"/>
      <c r="R288" s="11"/>
      <c r="S288" s="11"/>
      <c r="T288" s="11"/>
      <c r="U288" s="11"/>
      <c r="V288" s="11"/>
    </row>
    <row r="289">
      <c r="A289" s="11"/>
      <c r="E289" s="35"/>
      <c r="H289" s="27"/>
      <c r="I289" s="27"/>
      <c r="L289" s="11"/>
      <c r="M289" s="11"/>
      <c r="N289" s="11"/>
      <c r="O289" s="11"/>
      <c r="P289" s="509"/>
      <c r="Q289" s="67"/>
      <c r="R289" s="11"/>
      <c r="S289" s="11"/>
      <c r="T289" s="11"/>
      <c r="U289" s="11"/>
      <c r="V289" s="11"/>
    </row>
    <row r="290">
      <c r="A290" s="11"/>
      <c r="E290" s="35"/>
      <c r="H290" s="27"/>
      <c r="I290" s="27"/>
      <c r="L290" s="11"/>
      <c r="M290" s="11"/>
      <c r="N290" s="11"/>
      <c r="O290" s="11"/>
      <c r="P290" s="509"/>
      <c r="Q290" s="67"/>
      <c r="R290" s="11"/>
      <c r="S290" s="11"/>
      <c r="T290" s="11"/>
      <c r="U290" s="11"/>
      <c r="V290" s="11"/>
    </row>
    <row r="291">
      <c r="A291" s="11"/>
      <c r="E291" s="35"/>
      <c r="H291" s="27"/>
      <c r="I291" s="27"/>
      <c r="L291" s="11"/>
      <c r="M291" s="11"/>
      <c r="N291" s="11"/>
      <c r="O291" s="11"/>
      <c r="P291" s="509"/>
      <c r="Q291" s="67"/>
      <c r="R291" s="11"/>
      <c r="S291" s="11"/>
      <c r="T291" s="11"/>
      <c r="U291" s="11"/>
      <c r="V291" s="11"/>
    </row>
    <row r="292">
      <c r="A292" s="11"/>
      <c r="E292" s="35"/>
      <c r="H292" s="27"/>
      <c r="I292" s="27"/>
      <c r="L292" s="11"/>
      <c r="M292" s="11"/>
      <c r="N292" s="11"/>
      <c r="O292" s="11"/>
      <c r="P292" s="509"/>
      <c r="Q292" s="67"/>
      <c r="R292" s="11"/>
      <c r="S292" s="11"/>
      <c r="T292" s="11"/>
      <c r="U292" s="11"/>
      <c r="V292" s="11"/>
    </row>
    <row r="293">
      <c r="A293" s="11"/>
      <c r="E293" s="35"/>
      <c r="H293" s="27"/>
      <c r="I293" s="27"/>
      <c r="L293" s="11"/>
      <c r="M293" s="11"/>
      <c r="N293" s="11"/>
      <c r="O293" s="11"/>
      <c r="P293" s="509"/>
      <c r="Q293" s="67"/>
      <c r="R293" s="11"/>
      <c r="S293" s="11"/>
      <c r="T293" s="11"/>
      <c r="U293" s="11"/>
      <c r="V293" s="11"/>
    </row>
    <row r="294">
      <c r="A294" s="11"/>
      <c r="E294" s="35"/>
      <c r="H294" s="27"/>
      <c r="I294" s="27"/>
      <c r="L294" s="11"/>
      <c r="M294" s="11"/>
      <c r="N294" s="11"/>
      <c r="O294" s="11"/>
      <c r="P294" s="509"/>
      <c r="Q294" s="67"/>
      <c r="R294" s="11"/>
      <c r="S294" s="11"/>
      <c r="T294" s="11"/>
      <c r="U294" s="11"/>
      <c r="V294" s="11"/>
    </row>
    <row r="295">
      <c r="A295" s="11"/>
      <c r="E295" s="35"/>
      <c r="H295" s="27"/>
      <c r="I295" s="27"/>
      <c r="L295" s="11"/>
      <c r="M295" s="11"/>
      <c r="N295" s="11"/>
      <c r="O295" s="11"/>
      <c r="P295" s="509"/>
      <c r="Q295" s="67"/>
      <c r="R295" s="11"/>
      <c r="S295" s="11"/>
      <c r="T295" s="11"/>
      <c r="U295" s="11"/>
      <c r="V295" s="11"/>
    </row>
    <row r="296">
      <c r="A296" s="11"/>
      <c r="E296" s="35"/>
      <c r="H296" s="27"/>
      <c r="I296" s="27"/>
      <c r="L296" s="11"/>
      <c r="M296" s="11"/>
      <c r="N296" s="11"/>
      <c r="O296" s="11"/>
      <c r="P296" s="509"/>
      <c r="Q296" s="67"/>
      <c r="R296" s="11"/>
      <c r="S296" s="11"/>
      <c r="T296" s="11"/>
      <c r="U296" s="11"/>
      <c r="V296" s="11"/>
    </row>
    <row r="297">
      <c r="A297" s="11"/>
      <c r="E297" s="35"/>
      <c r="H297" s="27"/>
      <c r="I297" s="27"/>
      <c r="L297" s="11"/>
      <c r="M297" s="11"/>
      <c r="N297" s="11"/>
      <c r="O297" s="11"/>
      <c r="P297" s="509"/>
      <c r="Q297" s="67"/>
      <c r="R297" s="11"/>
      <c r="S297" s="11"/>
      <c r="T297" s="11"/>
      <c r="U297" s="11"/>
      <c r="V297" s="11"/>
    </row>
    <row r="298">
      <c r="A298" s="11"/>
      <c r="E298" s="35"/>
      <c r="H298" s="27"/>
      <c r="I298" s="27"/>
      <c r="L298" s="11"/>
      <c r="M298" s="11"/>
      <c r="N298" s="11"/>
      <c r="O298" s="11"/>
      <c r="P298" s="509"/>
      <c r="Q298" s="67"/>
      <c r="R298" s="11"/>
      <c r="S298" s="11"/>
      <c r="T298" s="11"/>
      <c r="U298" s="11"/>
      <c r="V298" s="11"/>
    </row>
    <row r="299">
      <c r="A299" s="11"/>
      <c r="E299" s="35"/>
      <c r="H299" s="27"/>
      <c r="I299" s="27"/>
      <c r="L299" s="11"/>
      <c r="M299" s="11"/>
      <c r="N299" s="11"/>
      <c r="O299" s="11"/>
      <c r="P299" s="509"/>
      <c r="Q299" s="67"/>
      <c r="R299" s="11"/>
      <c r="S299" s="11"/>
      <c r="T299" s="11"/>
      <c r="U299" s="11"/>
      <c r="V299" s="11"/>
    </row>
    <row r="300">
      <c r="A300" s="11"/>
      <c r="E300" s="35"/>
      <c r="H300" s="27"/>
      <c r="I300" s="27"/>
      <c r="L300" s="11"/>
      <c r="M300" s="11"/>
      <c r="N300" s="11"/>
      <c r="O300" s="11"/>
      <c r="P300" s="509"/>
      <c r="Q300" s="67"/>
      <c r="R300" s="11"/>
      <c r="S300" s="11"/>
      <c r="T300" s="11"/>
      <c r="U300" s="11"/>
      <c r="V300" s="11"/>
    </row>
    <row r="301">
      <c r="A301" s="11"/>
      <c r="E301" s="35"/>
      <c r="H301" s="27"/>
      <c r="I301" s="27"/>
      <c r="L301" s="11"/>
      <c r="M301" s="11"/>
      <c r="N301" s="11"/>
      <c r="O301" s="11"/>
      <c r="P301" s="509"/>
      <c r="Q301" s="67"/>
      <c r="R301" s="11"/>
      <c r="S301" s="11"/>
      <c r="T301" s="11"/>
      <c r="U301" s="11"/>
      <c r="V301" s="11"/>
    </row>
    <row r="302">
      <c r="A302" s="11"/>
      <c r="E302" s="35"/>
      <c r="H302" s="27"/>
      <c r="I302" s="27"/>
      <c r="L302" s="11"/>
      <c r="M302" s="11"/>
      <c r="N302" s="11"/>
      <c r="O302" s="11"/>
      <c r="P302" s="509"/>
      <c r="Q302" s="67"/>
      <c r="R302" s="11"/>
      <c r="S302" s="11"/>
      <c r="T302" s="11"/>
      <c r="U302" s="11"/>
      <c r="V302" s="11"/>
    </row>
    <row r="303">
      <c r="A303" s="11"/>
      <c r="E303" s="35"/>
      <c r="H303" s="27"/>
      <c r="I303" s="27"/>
      <c r="L303" s="11"/>
      <c r="M303" s="11"/>
      <c r="N303" s="11"/>
      <c r="O303" s="11"/>
      <c r="P303" s="509"/>
      <c r="Q303" s="67"/>
      <c r="R303" s="11"/>
      <c r="S303" s="11"/>
      <c r="T303" s="11"/>
      <c r="U303" s="11"/>
      <c r="V303" s="11"/>
    </row>
    <row r="304">
      <c r="A304" s="11"/>
      <c r="E304" s="35"/>
      <c r="H304" s="27"/>
      <c r="I304" s="27"/>
      <c r="L304" s="11"/>
      <c r="M304" s="11"/>
      <c r="N304" s="11"/>
      <c r="O304" s="11"/>
      <c r="P304" s="509"/>
      <c r="Q304" s="67"/>
      <c r="R304" s="11"/>
      <c r="S304" s="11"/>
      <c r="T304" s="11"/>
      <c r="U304" s="11"/>
      <c r="V304" s="11"/>
    </row>
    <row r="305">
      <c r="A305" s="11"/>
      <c r="E305" s="35"/>
      <c r="H305" s="27"/>
      <c r="I305" s="27"/>
      <c r="L305" s="11"/>
      <c r="M305" s="11"/>
      <c r="N305" s="11"/>
      <c r="O305" s="11"/>
      <c r="P305" s="509"/>
      <c r="Q305" s="67"/>
      <c r="R305" s="11"/>
      <c r="S305" s="11"/>
      <c r="T305" s="11"/>
      <c r="U305" s="11"/>
      <c r="V305" s="11"/>
    </row>
    <row r="306">
      <c r="A306" s="11"/>
      <c r="E306" s="35"/>
      <c r="H306" s="27"/>
      <c r="I306" s="27"/>
      <c r="L306" s="11"/>
      <c r="M306" s="11"/>
      <c r="N306" s="11"/>
      <c r="O306" s="11"/>
      <c r="P306" s="509"/>
      <c r="Q306" s="67"/>
      <c r="R306" s="11"/>
      <c r="S306" s="11"/>
      <c r="T306" s="11"/>
      <c r="U306" s="11"/>
      <c r="V306" s="11"/>
    </row>
    <row r="307">
      <c r="A307" s="11"/>
      <c r="E307" s="35"/>
      <c r="H307" s="27"/>
      <c r="I307" s="27"/>
      <c r="L307" s="11"/>
      <c r="M307" s="11"/>
      <c r="N307" s="11"/>
      <c r="O307" s="11"/>
      <c r="P307" s="509"/>
      <c r="Q307" s="67"/>
      <c r="R307" s="11"/>
      <c r="S307" s="11"/>
      <c r="T307" s="11"/>
      <c r="U307" s="11"/>
      <c r="V307" s="11"/>
    </row>
    <row r="308">
      <c r="A308" s="11"/>
      <c r="E308" s="35"/>
      <c r="H308" s="27"/>
      <c r="I308" s="27"/>
      <c r="L308" s="11"/>
      <c r="M308" s="11"/>
      <c r="N308" s="11"/>
      <c r="O308" s="11"/>
      <c r="P308" s="509"/>
      <c r="Q308" s="67"/>
      <c r="R308" s="11"/>
      <c r="S308" s="11"/>
      <c r="T308" s="11"/>
      <c r="U308" s="11"/>
      <c r="V308" s="11"/>
    </row>
    <row r="309">
      <c r="A309" s="11"/>
      <c r="E309" s="35"/>
      <c r="H309" s="27"/>
      <c r="I309" s="27"/>
      <c r="L309" s="11"/>
      <c r="M309" s="11"/>
      <c r="N309" s="11"/>
      <c r="O309" s="11"/>
      <c r="P309" s="509"/>
      <c r="Q309" s="67"/>
      <c r="R309" s="11"/>
      <c r="S309" s="11"/>
      <c r="T309" s="11"/>
      <c r="U309" s="11"/>
      <c r="V309" s="11"/>
    </row>
    <row r="310">
      <c r="A310" s="11"/>
      <c r="E310" s="35"/>
      <c r="H310" s="27"/>
      <c r="I310" s="27"/>
      <c r="L310" s="11"/>
      <c r="M310" s="11"/>
      <c r="N310" s="11"/>
      <c r="O310" s="11"/>
      <c r="P310" s="509"/>
      <c r="Q310" s="67"/>
      <c r="R310" s="11"/>
      <c r="S310" s="11"/>
      <c r="T310" s="11"/>
      <c r="U310" s="11"/>
      <c r="V310" s="11"/>
    </row>
    <row r="311">
      <c r="A311" s="11"/>
      <c r="E311" s="35"/>
      <c r="H311" s="27"/>
      <c r="I311" s="27"/>
      <c r="L311" s="11"/>
      <c r="M311" s="11"/>
      <c r="N311" s="11"/>
      <c r="O311" s="11"/>
      <c r="P311" s="509"/>
      <c r="Q311" s="67"/>
      <c r="R311" s="11"/>
      <c r="S311" s="11"/>
      <c r="T311" s="11"/>
      <c r="U311" s="11"/>
      <c r="V311" s="11"/>
    </row>
    <row r="312">
      <c r="A312" s="11"/>
      <c r="E312" s="35"/>
      <c r="H312" s="27"/>
      <c r="I312" s="27"/>
      <c r="L312" s="11"/>
      <c r="M312" s="11"/>
      <c r="N312" s="11"/>
      <c r="O312" s="11"/>
      <c r="P312" s="509"/>
      <c r="Q312" s="67"/>
      <c r="R312" s="11"/>
      <c r="S312" s="11"/>
      <c r="T312" s="11"/>
      <c r="U312" s="11"/>
      <c r="V312" s="11"/>
    </row>
    <row r="313">
      <c r="A313" s="11"/>
      <c r="E313" s="35"/>
      <c r="H313" s="27"/>
      <c r="I313" s="27"/>
      <c r="L313" s="11"/>
      <c r="M313" s="11"/>
      <c r="N313" s="11"/>
      <c r="O313" s="11"/>
      <c r="P313" s="509"/>
      <c r="Q313" s="67"/>
      <c r="R313" s="11"/>
      <c r="S313" s="11"/>
      <c r="T313" s="11"/>
      <c r="U313" s="11"/>
      <c r="V313" s="11"/>
    </row>
    <row r="314">
      <c r="A314" s="11"/>
      <c r="E314" s="35"/>
      <c r="H314" s="27"/>
      <c r="I314" s="27"/>
      <c r="L314" s="11"/>
      <c r="M314" s="11"/>
      <c r="N314" s="11"/>
      <c r="O314" s="11"/>
      <c r="P314" s="509"/>
      <c r="Q314" s="67"/>
      <c r="R314" s="11"/>
      <c r="S314" s="11"/>
      <c r="T314" s="11"/>
      <c r="U314" s="11"/>
      <c r="V314" s="11"/>
    </row>
    <row r="315">
      <c r="A315" s="11"/>
      <c r="E315" s="35"/>
      <c r="H315" s="27"/>
      <c r="I315" s="27"/>
      <c r="L315" s="11"/>
      <c r="M315" s="11"/>
      <c r="N315" s="11"/>
      <c r="O315" s="11"/>
      <c r="P315" s="509"/>
      <c r="Q315" s="67"/>
      <c r="R315" s="11"/>
      <c r="S315" s="11"/>
      <c r="T315" s="11"/>
      <c r="U315" s="11"/>
      <c r="V315" s="11"/>
    </row>
    <row r="316">
      <c r="A316" s="11"/>
      <c r="E316" s="35"/>
      <c r="H316" s="27"/>
      <c r="I316" s="27"/>
      <c r="L316" s="11"/>
      <c r="M316" s="11"/>
      <c r="N316" s="11"/>
      <c r="O316" s="11"/>
      <c r="P316" s="509"/>
      <c r="Q316" s="67"/>
      <c r="R316" s="11"/>
      <c r="S316" s="11"/>
      <c r="T316" s="11"/>
      <c r="U316" s="11"/>
      <c r="V316" s="11"/>
    </row>
    <row r="317">
      <c r="A317" s="11"/>
      <c r="E317" s="35"/>
      <c r="H317" s="27"/>
      <c r="I317" s="27"/>
      <c r="L317" s="11"/>
      <c r="M317" s="11"/>
      <c r="N317" s="11"/>
      <c r="O317" s="11"/>
      <c r="P317" s="509"/>
      <c r="Q317" s="67"/>
      <c r="R317" s="11"/>
      <c r="S317" s="11"/>
      <c r="T317" s="11"/>
      <c r="U317" s="11"/>
      <c r="V317" s="11"/>
    </row>
    <row r="318">
      <c r="A318" s="11"/>
      <c r="E318" s="35"/>
      <c r="H318" s="27"/>
      <c r="I318" s="27"/>
      <c r="L318" s="11"/>
      <c r="M318" s="11"/>
      <c r="N318" s="11"/>
      <c r="O318" s="11"/>
      <c r="P318" s="509"/>
      <c r="Q318" s="67"/>
      <c r="R318" s="11"/>
      <c r="S318" s="11"/>
      <c r="T318" s="11"/>
      <c r="U318" s="11"/>
      <c r="V318" s="11"/>
    </row>
    <row r="319">
      <c r="A319" s="11"/>
      <c r="E319" s="35"/>
      <c r="H319" s="27"/>
      <c r="I319" s="27"/>
      <c r="L319" s="11"/>
      <c r="M319" s="11"/>
      <c r="N319" s="11"/>
      <c r="O319" s="11"/>
      <c r="P319" s="509"/>
      <c r="Q319" s="67"/>
      <c r="R319" s="11"/>
      <c r="S319" s="11"/>
      <c r="T319" s="11"/>
      <c r="U319" s="11"/>
      <c r="V319" s="11"/>
    </row>
    <row r="320">
      <c r="A320" s="11"/>
      <c r="E320" s="35"/>
      <c r="H320" s="27"/>
      <c r="I320" s="27"/>
      <c r="L320" s="11"/>
      <c r="M320" s="11"/>
      <c r="N320" s="11"/>
      <c r="O320" s="11"/>
      <c r="P320" s="509"/>
      <c r="Q320" s="67"/>
      <c r="R320" s="11"/>
      <c r="S320" s="11"/>
      <c r="T320" s="11"/>
      <c r="U320" s="11"/>
      <c r="V320" s="11"/>
    </row>
    <row r="321">
      <c r="A321" s="11"/>
      <c r="E321" s="35"/>
      <c r="H321" s="27"/>
      <c r="I321" s="27"/>
      <c r="L321" s="11"/>
      <c r="M321" s="11"/>
      <c r="N321" s="11"/>
      <c r="O321" s="11"/>
      <c r="P321" s="509"/>
      <c r="Q321" s="67"/>
      <c r="R321" s="11"/>
      <c r="S321" s="11"/>
      <c r="T321" s="11"/>
      <c r="U321" s="11"/>
      <c r="V321" s="11"/>
    </row>
    <row r="322">
      <c r="A322" s="11"/>
      <c r="E322" s="35"/>
      <c r="H322" s="27"/>
      <c r="I322" s="27"/>
      <c r="L322" s="11"/>
      <c r="M322" s="11"/>
      <c r="N322" s="11"/>
      <c r="O322" s="11"/>
      <c r="P322" s="509"/>
      <c r="Q322" s="67"/>
      <c r="R322" s="11"/>
      <c r="S322" s="11"/>
      <c r="T322" s="11"/>
      <c r="U322" s="11"/>
      <c r="V322" s="11"/>
    </row>
    <row r="323">
      <c r="A323" s="11"/>
      <c r="E323" s="35"/>
      <c r="H323" s="27"/>
      <c r="I323" s="27"/>
      <c r="L323" s="11"/>
      <c r="M323" s="11"/>
      <c r="N323" s="11"/>
      <c r="O323" s="11"/>
      <c r="P323" s="509"/>
      <c r="Q323" s="67"/>
      <c r="R323" s="11"/>
      <c r="S323" s="11"/>
      <c r="T323" s="11"/>
      <c r="U323" s="11"/>
      <c r="V323" s="11"/>
    </row>
    <row r="324">
      <c r="A324" s="11"/>
      <c r="E324" s="35"/>
      <c r="H324" s="27"/>
      <c r="I324" s="27"/>
      <c r="L324" s="11"/>
      <c r="M324" s="11"/>
      <c r="N324" s="11"/>
      <c r="O324" s="11"/>
      <c r="P324" s="509"/>
      <c r="Q324" s="67"/>
      <c r="R324" s="11"/>
      <c r="S324" s="11"/>
      <c r="T324" s="11"/>
      <c r="U324" s="11"/>
      <c r="V324" s="11"/>
    </row>
    <row r="325">
      <c r="A325" s="11"/>
      <c r="E325" s="35"/>
      <c r="H325" s="27"/>
      <c r="I325" s="27"/>
      <c r="L325" s="11"/>
      <c r="M325" s="11"/>
      <c r="N325" s="11"/>
      <c r="O325" s="11"/>
      <c r="P325" s="509"/>
      <c r="Q325" s="67"/>
      <c r="R325" s="11"/>
      <c r="S325" s="11"/>
      <c r="T325" s="11"/>
      <c r="U325" s="11"/>
      <c r="V325" s="11"/>
    </row>
    <row r="326">
      <c r="A326" s="11"/>
      <c r="E326" s="35"/>
      <c r="H326" s="27"/>
      <c r="I326" s="27"/>
      <c r="L326" s="11"/>
      <c r="M326" s="11"/>
      <c r="N326" s="11"/>
      <c r="O326" s="11"/>
      <c r="P326" s="509"/>
      <c r="Q326" s="67"/>
      <c r="R326" s="11"/>
      <c r="S326" s="11"/>
      <c r="T326" s="11"/>
      <c r="U326" s="11"/>
      <c r="V326" s="11"/>
    </row>
    <row r="327">
      <c r="A327" s="11"/>
      <c r="E327" s="35"/>
      <c r="H327" s="27"/>
      <c r="I327" s="27"/>
      <c r="L327" s="11"/>
      <c r="M327" s="11"/>
      <c r="N327" s="11"/>
      <c r="O327" s="11"/>
      <c r="P327" s="509"/>
      <c r="Q327" s="67"/>
      <c r="R327" s="11"/>
      <c r="S327" s="11"/>
      <c r="T327" s="11"/>
      <c r="U327" s="11"/>
      <c r="V327" s="11"/>
    </row>
    <row r="328">
      <c r="A328" s="11"/>
      <c r="E328" s="35"/>
      <c r="H328" s="27"/>
      <c r="I328" s="27"/>
      <c r="L328" s="11"/>
      <c r="M328" s="11"/>
      <c r="N328" s="11"/>
      <c r="O328" s="11"/>
      <c r="P328" s="509"/>
      <c r="Q328" s="67"/>
      <c r="R328" s="11"/>
      <c r="S328" s="11"/>
      <c r="T328" s="11"/>
      <c r="U328" s="11"/>
      <c r="V328" s="11"/>
    </row>
    <row r="329">
      <c r="A329" s="11"/>
      <c r="E329" s="35"/>
      <c r="H329" s="27"/>
      <c r="I329" s="27"/>
      <c r="L329" s="11"/>
      <c r="M329" s="11"/>
      <c r="N329" s="11"/>
      <c r="O329" s="11"/>
      <c r="P329" s="509"/>
      <c r="Q329" s="67"/>
      <c r="R329" s="11"/>
      <c r="S329" s="11"/>
      <c r="T329" s="11"/>
      <c r="U329" s="11"/>
      <c r="V329" s="11"/>
    </row>
    <row r="330">
      <c r="A330" s="11"/>
      <c r="E330" s="35"/>
      <c r="H330" s="27"/>
      <c r="I330" s="27"/>
      <c r="L330" s="11"/>
      <c r="M330" s="11"/>
      <c r="N330" s="11"/>
      <c r="O330" s="11"/>
      <c r="P330" s="509"/>
      <c r="Q330" s="67"/>
      <c r="R330" s="11"/>
      <c r="S330" s="11"/>
      <c r="T330" s="11"/>
      <c r="U330" s="11"/>
      <c r="V330" s="11"/>
    </row>
    <row r="331">
      <c r="A331" s="11"/>
      <c r="E331" s="35"/>
      <c r="H331" s="27"/>
      <c r="I331" s="27"/>
      <c r="L331" s="11"/>
      <c r="M331" s="11"/>
      <c r="N331" s="11"/>
      <c r="O331" s="11"/>
      <c r="P331" s="509"/>
      <c r="Q331" s="67"/>
      <c r="R331" s="11"/>
      <c r="S331" s="11"/>
      <c r="T331" s="11"/>
      <c r="U331" s="11"/>
      <c r="V331" s="11"/>
    </row>
    <row r="332">
      <c r="A332" s="11"/>
      <c r="E332" s="35"/>
      <c r="H332" s="27"/>
      <c r="I332" s="27"/>
      <c r="L332" s="11"/>
      <c r="M332" s="11"/>
      <c r="N332" s="11"/>
      <c r="O332" s="11"/>
      <c r="P332" s="509"/>
      <c r="Q332" s="67"/>
      <c r="R332" s="11"/>
      <c r="S332" s="11"/>
      <c r="T332" s="11"/>
      <c r="U332" s="11"/>
      <c r="V332" s="11"/>
    </row>
    <row r="333">
      <c r="A333" s="11"/>
      <c r="E333" s="35"/>
      <c r="H333" s="27"/>
      <c r="I333" s="27"/>
      <c r="L333" s="11"/>
      <c r="M333" s="11"/>
      <c r="N333" s="11"/>
      <c r="O333" s="11"/>
      <c r="P333" s="509"/>
      <c r="Q333" s="67"/>
      <c r="R333" s="11"/>
      <c r="S333" s="11"/>
      <c r="T333" s="11"/>
      <c r="U333" s="11"/>
      <c r="V333" s="11"/>
    </row>
    <row r="334">
      <c r="A334" s="11"/>
      <c r="E334" s="35"/>
      <c r="H334" s="27"/>
      <c r="I334" s="27"/>
      <c r="L334" s="11"/>
      <c r="M334" s="11"/>
      <c r="N334" s="11"/>
      <c r="O334" s="11"/>
      <c r="P334" s="509"/>
      <c r="Q334" s="67"/>
      <c r="R334" s="11"/>
      <c r="S334" s="11"/>
      <c r="T334" s="11"/>
      <c r="U334" s="11"/>
      <c r="V334" s="11"/>
    </row>
    <row r="335">
      <c r="A335" s="11"/>
      <c r="E335" s="35"/>
      <c r="H335" s="27"/>
      <c r="I335" s="27"/>
      <c r="L335" s="11"/>
      <c r="M335" s="11"/>
      <c r="N335" s="11"/>
      <c r="O335" s="11"/>
      <c r="P335" s="509"/>
      <c r="Q335" s="67"/>
      <c r="R335" s="11"/>
      <c r="S335" s="11"/>
      <c r="T335" s="11"/>
      <c r="U335" s="11"/>
      <c r="V335" s="11"/>
    </row>
    <row r="336">
      <c r="A336" s="11"/>
      <c r="E336" s="35"/>
      <c r="H336" s="27"/>
      <c r="I336" s="27"/>
      <c r="L336" s="11"/>
      <c r="M336" s="11"/>
      <c r="N336" s="11"/>
      <c r="O336" s="11"/>
      <c r="P336" s="509"/>
      <c r="Q336" s="67"/>
      <c r="R336" s="11"/>
      <c r="S336" s="11"/>
      <c r="T336" s="11"/>
      <c r="U336" s="11"/>
      <c r="V336" s="11"/>
    </row>
    <row r="337">
      <c r="A337" s="11"/>
      <c r="E337" s="35"/>
      <c r="H337" s="27"/>
      <c r="I337" s="27"/>
      <c r="L337" s="11"/>
      <c r="M337" s="11"/>
      <c r="N337" s="11"/>
      <c r="O337" s="11"/>
      <c r="P337" s="509"/>
      <c r="Q337" s="67"/>
      <c r="R337" s="11"/>
      <c r="S337" s="11"/>
      <c r="T337" s="11"/>
      <c r="U337" s="11"/>
      <c r="V337" s="11"/>
    </row>
    <row r="338">
      <c r="A338" s="11"/>
      <c r="E338" s="35"/>
      <c r="H338" s="27"/>
      <c r="I338" s="27"/>
      <c r="L338" s="11"/>
      <c r="M338" s="11"/>
      <c r="N338" s="11"/>
      <c r="O338" s="11"/>
      <c r="P338" s="509"/>
      <c r="Q338" s="67"/>
      <c r="R338" s="11"/>
      <c r="S338" s="11"/>
      <c r="T338" s="11"/>
      <c r="U338" s="11"/>
      <c r="V338" s="11"/>
    </row>
    <row r="339">
      <c r="A339" s="11"/>
      <c r="E339" s="35"/>
      <c r="H339" s="27"/>
      <c r="I339" s="27"/>
      <c r="L339" s="11"/>
      <c r="M339" s="11"/>
      <c r="N339" s="11"/>
      <c r="O339" s="11"/>
      <c r="P339" s="509"/>
      <c r="Q339" s="67"/>
      <c r="R339" s="11"/>
      <c r="S339" s="11"/>
      <c r="T339" s="11"/>
      <c r="U339" s="11"/>
      <c r="V339" s="11"/>
    </row>
    <row r="340">
      <c r="A340" s="11"/>
      <c r="E340" s="35"/>
      <c r="H340" s="27"/>
      <c r="I340" s="27"/>
      <c r="L340" s="11"/>
      <c r="M340" s="11"/>
      <c r="N340" s="11"/>
      <c r="O340" s="11"/>
      <c r="P340" s="509"/>
      <c r="Q340" s="67"/>
      <c r="R340" s="11"/>
      <c r="S340" s="11"/>
      <c r="T340" s="11"/>
      <c r="U340" s="11"/>
      <c r="V340" s="11"/>
    </row>
    <row r="341">
      <c r="A341" s="11"/>
      <c r="E341" s="35"/>
      <c r="H341" s="27"/>
      <c r="I341" s="27"/>
      <c r="L341" s="11"/>
      <c r="M341" s="11"/>
      <c r="N341" s="11"/>
      <c r="O341" s="11"/>
      <c r="P341" s="509"/>
      <c r="Q341" s="67"/>
      <c r="R341" s="11"/>
      <c r="S341" s="11"/>
      <c r="T341" s="11"/>
      <c r="U341" s="11"/>
      <c r="V341" s="11"/>
    </row>
    <row r="342">
      <c r="A342" s="11"/>
      <c r="E342" s="35"/>
      <c r="H342" s="27"/>
      <c r="I342" s="27"/>
      <c r="L342" s="11"/>
      <c r="M342" s="11"/>
      <c r="N342" s="11"/>
      <c r="O342" s="11"/>
      <c r="P342" s="509"/>
      <c r="Q342" s="67"/>
      <c r="R342" s="11"/>
      <c r="S342" s="11"/>
      <c r="T342" s="11"/>
      <c r="U342" s="11"/>
      <c r="V342" s="11"/>
    </row>
    <row r="343">
      <c r="A343" s="11"/>
      <c r="E343" s="35"/>
      <c r="H343" s="27"/>
      <c r="I343" s="27"/>
      <c r="L343" s="11"/>
      <c r="M343" s="11"/>
      <c r="N343" s="11"/>
      <c r="O343" s="11"/>
      <c r="P343" s="509"/>
      <c r="Q343" s="67"/>
      <c r="R343" s="11"/>
      <c r="S343" s="11"/>
      <c r="T343" s="11"/>
      <c r="U343" s="11"/>
      <c r="V343" s="11"/>
    </row>
    <row r="344">
      <c r="A344" s="11"/>
      <c r="E344" s="35"/>
      <c r="H344" s="27"/>
      <c r="I344" s="27"/>
      <c r="L344" s="11"/>
      <c r="M344" s="11"/>
      <c r="N344" s="11"/>
      <c r="O344" s="11"/>
      <c r="P344" s="509"/>
      <c r="Q344" s="67"/>
      <c r="R344" s="11"/>
      <c r="S344" s="11"/>
      <c r="T344" s="11"/>
      <c r="U344" s="11"/>
      <c r="V344" s="11"/>
    </row>
    <row r="345">
      <c r="A345" s="11"/>
      <c r="E345" s="35"/>
      <c r="H345" s="27"/>
      <c r="I345" s="27"/>
      <c r="L345" s="11"/>
      <c r="M345" s="11"/>
      <c r="N345" s="11"/>
      <c r="O345" s="11"/>
      <c r="P345" s="509"/>
      <c r="Q345" s="67"/>
      <c r="R345" s="11"/>
      <c r="S345" s="11"/>
      <c r="T345" s="11"/>
      <c r="U345" s="11"/>
      <c r="V345" s="11"/>
    </row>
    <row r="346">
      <c r="A346" s="11"/>
      <c r="E346" s="35"/>
      <c r="H346" s="27"/>
      <c r="I346" s="27"/>
      <c r="L346" s="11"/>
      <c r="M346" s="11"/>
      <c r="N346" s="11"/>
      <c r="O346" s="11"/>
      <c r="P346" s="509"/>
      <c r="Q346" s="67"/>
      <c r="R346" s="11"/>
      <c r="S346" s="11"/>
      <c r="T346" s="11"/>
      <c r="U346" s="11"/>
      <c r="V346" s="11"/>
    </row>
    <row r="347">
      <c r="A347" s="11"/>
      <c r="E347" s="35"/>
      <c r="H347" s="27"/>
      <c r="I347" s="27"/>
      <c r="L347" s="11"/>
      <c r="M347" s="11"/>
      <c r="N347" s="11"/>
      <c r="O347" s="11"/>
      <c r="P347" s="509"/>
      <c r="Q347" s="67"/>
      <c r="R347" s="11"/>
      <c r="S347" s="11"/>
      <c r="T347" s="11"/>
      <c r="U347" s="11"/>
      <c r="V347" s="11"/>
    </row>
    <row r="348">
      <c r="A348" s="11"/>
      <c r="E348" s="35"/>
      <c r="H348" s="27"/>
      <c r="I348" s="27"/>
      <c r="L348" s="11"/>
      <c r="M348" s="11"/>
      <c r="N348" s="11"/>
      <c r="O348" s="11"/>
      <c r="P348" s="509"/>
      <c r="Q348" s="67"/>
      <c r="R348" s="11"/>
      <c r="S348" s="11"/>
      <c r="T348" s="11"/>
      <c r="U348" s="11"/>
      <c r="V348" s="11"/>
    </row>
    <row r="349">
      <c r="A349" s="11"/>
      <c r="E349" s="35"/>
      <c r="H349" s="27"/>
      <c r="I349" s="27"/>
      <c r="L349" s="11"/>
      <c r="M349" s="11"/>
      <c r="N349" s="11"/>
      <c r="O349" s="11"/>
      <c r="P349" s="509"/>
      <c r="Q349" s="67"/>
      <c r="R349" s="11"/>
      <c r="S349" s="11"/>
      <c r="T349" s="11"/>
      <c r="U349" s="11"/>
      <c r="V349" s="11"/>
    </row>
    <row r="350">
      <c r="A350" s="11"/>
      <c r="E350" s="35"/>
      <c r="H350" s="27"/>
      <c r="I350" s="27"/>
      <c r="L350" s="11"/>
      <c r="M350" s="11"/>
      <c r="N350" s="11"/>
      <c r="O350" s="11"/>
      <c r="P350" s="509"/>
      <c r="Q350" s="67"/>
      <c r="R350" s="11"/>
      <c r="S350" s="11"/>
      <c r="T350" s="11"/>
      <c r="U350" s="11"/>
      <c r="V350" s="11"/>
    </row>
    <row r="351">
      <c r="A351" s="11"/>
      <c r="E351" s="35"/>
      <c r="H351" s="27"/>
      <c r="I351" s="27"/>
      <c r="L351" s="11"/>
      <c r="M351" s="11"/>
      <c r="N351" s="11"/>
      <c r="O351" s="11"/>
      <c r="P351" s="509"/>
      <c r="Q351" s="67"/>
      <c r="R351" s="11"/>
      <c r="S351" s="11"/>
      <c r="T351" s="11"/>
      <c r="U351" s="11"/>
      <c r="V351" s="11"/>
    </row>
    <row r="352">
      <c r="A352" s="11"/>
      <c r="E352" s="35"/>
      <c r="H352" s="27"/>
      <c r="I352" s="27"/>
      <c r="L352" s="11"/>
      <c r="M352" s="11"/>
      <c r="N352" s="11"/>
      <c r="O352" s="11"/>
      <c r="P352" s="509"/>
      <c r="Q352" s="67"/>
      <c r="R352" s="11"/>
      <c r="S352" s="11"/>
      <c r="T352" s="11"/>
      <c r="U352" s="11"/>
      <c r="V352" s="11"/>
    </row>
    <row r="353">
      <c r="A353" s="11"/>
      <c r="E353" s="35"/>
      <c r="H353" s="27"/>
      <c r="I353" s="27"/>
      <c r="L353" s="11"/>
      <c r="M353" s="11"/>
      <c r="N353" s="11"/>
      <c r="O353" s="11"/>
      <c r="P353" s="509"/>
      <c r="Q353" s="67"/>
      <c r="R353" s="11"/>
      <c r="S353" s="11"/>
      <c r="T353" s="11"/>
      <c r="U353" s="11"/>
      <c r="V353" s="11"/>
    </row>
    <row r="354">
      <c r="A354" s="11"/>
      <c r="E354" s="35"/>
      <c r="H354" s="27"/>
      <c r="I354" s="27"/>
      <c r="L354" s="11"/>
      <c r="M354" s="11"/>
      <c r="N354" s="11"/>
      <c r="O354" s="11"/>
      <c r="P354" s="509"/>
      <c r="Q354" s="67"/>
      <c r="R354" s="11"/>
      <c r="S354" s="11"/>
      <c r="T354" s="11"/>
      <c r="U354" s="11"/>
      <c r="V354" s="11"/>
    </row>
    <row r="355">
      <c r="A355" s="11"/>
      <c r="E355" s="35"/>
      <c r="H355" s="27"/>
      <c r="I355" s="27"/>
      <c r="L355" s="11"/>
      <c r="M355" s="11"/>
      <c r="N355" s="11"/>
      <c r="O355" s="11"/>
      <c r="P355" s="509"/>
      <c r="Q355" s="67"/>
      <c r="R355" s="11"/>
      <c r="S355" s="11"/>
      <c r="T355" s="11"/>
      <c r="U355" s="11"/>
      <c r="V355" s="11"/>
    </row>
    <row r="356">
      <c r="A356" s="11"/>
      <c r="E356" s="35"/>
      <c r="H356" s="27"/>
      <c r="I356" s="27"/>
      <c r="L356" s="11"/>
      <c r="M356" s="11"/>
      <c r="N356" s="11"/>
      <c r="O356" s="11"/>
      <c r="P356" s="509"/>
      <c r="Q356" s="67"/>
      <c r="R356" s="11"/>
      <c r="S356" s="11"/>
      <c r="T356" s="11"/>
      <c r="U356" s="11"/>
      <c r="V356" s="11"/>
    </row>
    <row r="357">
      <c r="A357" s="11"/>
      <c r="E357" s="35"/>
      <c r="H357" s="27"/>
      <c r="I357" s="27"/>
      <c r="L357" s="11"/>
      <c r="M357" s="11"/>
      <c r="N357" s="11"/>
      <c r="O357" s="11"/>
      <c r="P357" s="509"/>
      <c r="Q357" s="67"/>
      <c r="R357" s="11"/>
      <c r="S357" s="11"/>
      <c r="T357" s="11"/>
      <c r="U357" s="11"/>
      <c r="V357" s="11"/>
    </row>
    <row r="358">
      <c r="A358" s="11"/>
      <c r="E358" s="35"/>
      <c r="H358" s="27"/>
      <c r="I358" s="27"/>
      <c r="L358" s="11"/>
      <c r="M358" s="11"/>
      <c r="N358" s="11"/>
      <c r="O358" s="11"/>
      <c r="P358" s="509"/>
      <c r="Q358" s="67"/>
      <c r="R358" s="11"/>
      <c r="S358" s="11"/>
      <c r="T358" s="11"/>
      <c r="U358" s="11"/>
      <c r="V358" s="11"/>
    </row>
    <row r="359">
      <c r="A359" s="11"/>
      <c r="E359" s="35"/>
      <c r="H359" s="27"/>
      <c r="I359" s="27"/>
      <c r="L359" s="11"/>
      <c r="M359" s="11"/>
      <c r="N359" s="11"/>
      <c r="O359" s="11"/>
      <c r="P359" s="509"/>
      <c r="Q359" s="67"/>
      <c r="R359" s="11"/>
      <c r="S359" s="11"/>
      <c r="T359" s="11"/>
      <c r="U359" s="11"/>
      <c r="V359" s="11"/>
    </row>
    <row r="360">
      <c r="A360" s="11"/>
      <c r="E360" s="35"/>
      <c r="H360" s="27"/>
      <c r="I360" s="27"/>
      <c r="L360" s="11"/>
      <c r="M360" s="11"/>
      <c r="N360" s="11"/>
      <c r="O360" s="11"/>
      <c r="P360" s="509"/>
      <c r="Q360" s="67"/>
      <c r="R360" s="11"/>
      <c r="S360" s="11"/>
      <c r="T360" s="11"/>
      <c r="U360" s="11"/>
      <c r="V360" s="11"/>
    </row>
    <row r="361">
      <c r="A361" s="11"/>
      <c r="E361" s="35"/>
      <c r="H361" s="27"/>
      <c r="I361" s="27"/>
      <c r="L361" s="11"/>
      <c r="M361" s="11"/>
      <c r="N361" s="11"/>
      <c r="O361" s="11"/>
      <c r="P361" s="509"/>
      <c r="Q361" s="67"/>
      <c r="R361" s="11"/>
      <c r="S361" s="11"/>
      <c r="T361" s="11"/>
      <c r="U361" s="11"/>
      <c r="V361" s="11"/>
    </row>
    <row r="362">
      <c r="A362" s="11"/>
      <c r="E362" s="35"/>
      <c r="H362" s="27"/>
      <c r="I362" s="27"/>
      <c r="L362" s="11"/>
      <c r="M362" s="11"/>
      <c r="N362" s="11"/>
      <c r="O362" s="11"/>
      <c r="P362" s="509"/>
      <c r="Q362" s="67"/>
      <c r="R362" s="11"/>
      <c r="S362" s="11"/>
      <c r="T362" s="11"/>
      <c r="U362" s="11"/>
      <c r="V362" s="11"/>
    </row>
    <row r="363">
      <c r="A363" s="11"/>
      <c r="E363" s="35"/>
      <c r="H363" s="27"/>
      <c r="I363" s="27"/>
      <c r="L363" s="11"/>
      <c r="M363" s="11"/>
      <c r="N363" s="11"/>
      <c r="O363" s="11"/>
      <c r="P363" s="509"/>
      <c r="Q363" s="67"/>
      <c r="R363" s="11"/>
      <c r="S363" s="11"/>
      <c r="T363" s="11"/>
      <c r="U363" s="11"/>
      <c r="V363" s="11"/>
    </row>
    <row r="364">
      <c r="A364" s="11"/>
      <c r="E364" s="35"/>
      <c r="H364" s="27"/>
      <c r="I364" s="27"/>
      <c r="L364" s="11"/>
      <c r="M364" s="11"/>
      <c r="N364" s="11"/>
      <c r="O364" s="11"/>
      <c r="P364" s="509"/>
      <c r="Q364" s="67"/>
      <c r="R364" s="11"/>
      <c r="S364" s="11"/>
      <c r="T364" s="11"/>
      <c r="U364" s="11"/>
      <c r="V364" s="11"/>
    </row>
    <row r="365">
      <c r="A365" s="11"/>
      <c r="E365" s="35"/>
      <c r="H365" s="27"/>
      <c r="I365" s="27"/>
      <c r="L365" s="11"/>
      <c r="M365" s="11"/>
      <c r="N365" s="11"/>
      <c r="O365" s="11"/>
      <c r="P365" s="509"/>
      <c r="Q365" s="67"/>
      <c r="R365" s="11"/>
      <c r="S365" s="11"/>
      <c r="T365" s="11"/>
      <c r="U365" s="11"/>
      <c r="V365" s="11"/>
    </row>
    <row r="366">
      <c r="A366" s="11"/>
      <c r="E366" s="35"/>
      <c r="H366" s="27"/>
      <c r="I366" s="27"/>
      <c r="L366" s="11"/>
      <c r="M366" s="11"/>
      <c r="N366" s="11"/>
      <c r="O366" s="11"/>
      <c r="P366" s="509"/>
      <c r="Q366" s="67"/>
      <c r="R366" s="11"/>
      <c r="S366" s="11"/>
      <c r="T366" s="11"/>
      <c r="U366" s="11"/>
      <c r="V366" s="11"/>
    </row>
    <row r="367">
      <c r="A367" s="11"/>
      <c r="E367" s="35"/>
      <c r="H367" s="27"/>
      <c r="I367" s="27"/>
      <c r="L367" s="11"/>
      <c r="M367" s="11"/>
      <c r="N367" s="11"/>
      <c r="O367" s="11"/>
      <c r="P367" s="509"/>
      <c r="Q367" s="67"/>
      <c r="R367" s="11"/>
      <c r="S367" s="11"/>
      <c r="T367" s="11"/>
      <c r="U367" s="11"/>
      <c r="V367" s="11"/>
    </row>
    <row r="368">
      <c r="A368" s="11"/>
      <c r="E368" s="35"/>
      <c r="H368" s="27"/>
      <c r="I368" s="27"/>
      <c r="L368" s="11"/>
      <c r="M368" s="11"/>
      <c r="N368" s="11"/>
      <c r="O368" s="11"/>
      <c r="P368" s="509"/>
      <c r="Q368" s="67"/>
      <c r="R368" s="11"/>
      <c r="S368" s="11"/>
      <c r="T368" s="11"/>
      <c r="U368" s="11"/>
      <c r="V368" s="11"/>
    </row>
    <row r="369">
      <c r="A369" s="11"/>
      <c r="E369" s="35"/>
      <c r="H369" s="27"/>
      <c r="I369" s="27"/>
      <c r="L369" s="11"/>
      <c r="M369" s="11"/>
      <c r="N369" s="11"/>
      <c r="O369" s="11"/>
      <c r="P369" s="509"/>
      <c r="Q369" s="67"/>
      <c r="R369" s="11"/>
      <c r="S369" s="11"/>
      <c r="T369" s="11"/>
      <c r="U369" s="11"/>
      <c r="V369" s="11"/>
    </row>
    <row r="370">
      <c r="A370" s="11"/>
      <c r="E370" s="35"/>
      <c r="H370" s="27"/>
      <c r="I370" s="27"/>
      <c r="L370" s="11"/>
      <c r="M370" s="11"/>
      <c r="N370" s="11"/>
      <c r="O370" s="11"/>
      <c r="P370" s="509"/>
      <c r="Q370" s="67"/>
      <c r="R370" s="11"/>
      <c r="S370" s="11"/>
      <c r="T370" s="11"/>
      <c r="U370" s="11"/>
      <c r="V370" s="11"/>
    </row>
    <row r="371">
      <c r="A371" s="11"/>
      <c r="E371" s="35"/>
      <c r="H371" s="27"/>
      <c r="I371" s="27"/>
      <c r="L371" s="11"/>
      <c r="M371" s="11"/>
      <c r="N371" s="11"/>
      <c r="O371" s="11"/>
      <c r="P371" s="509"/>
      <c r="Q371" s="67"/>
      <c r="R371" s="11"/>
      <c r="S371" s="11"/>
      <c r="T371" s="11"/>
      <c r="U371" s="11"/>
      <c r="V371" s="11"/>
    </row>
    <row r="372">
      <c r="A372" s="11"/>
      <c r="E372" s="35"/>
      <c r="H372" s="27"/>
      <c r="I372" s="27"/>
      <c r="L372" s="11"/>
      <c r="M372" s="11"/>
      <c r="N372" s="11"/>
      <c r="O372" s="11"/>
      <c r="P372" s="509"/>
      <c r="Q372" s="67"/>
      <c r="R372" s="11"/>
      <c r="S372" s="11"/>
      <c r="T372" s="11"/>
      <c r="U372" s="11"/>
      <c r="V372" s="11"/>
    </row>
    <row r="373">
      <c r="A373" s="11"/>
      <c r="E373" s="35"/>
      <c r="H373" s="27"/>
      <c r="I373" s="27"/>
      <c r="L373" s="11"/>
      <c r="M373" s="11"/>
      <c r="N373" s="11"/>
      <c r="O373" s="11"/>
      <c r="P373" s="509"/>
      <c r="Q373" s="67"/>
      <c r="R373" s="11"/>
      <c r="S373" s="11"/>
      <c r="T373" s="11"/>
      <c r="U373" s="11"/>
      <c r="V373" s="11"/>
    </row>
    <row r="374">
      <c r="A374" s="11"/>
      <c r="E374" s="35"/>
      <c r="H374" s="27"/>
      <c r="I374" s="27"/>
      <c r="L374" s="11"/>
      <c r="M374" s="11"/>
      <c r="N374" s="11"/>
      <c r="O374" s="11"/>
      <c r="P374" s="509"/>
      <c r="Q374" s="67"/>
      <c r="R374" s="11"/>
      <c r="S374" s="11"/>
      <c r="T374" s="11"/>
      <c r="U374" s="11"/>
      <c r="V374" s="11"/>
    </row>
    <row r="375">
      <c r="A375" s="11"/>
      <c r="E375" s="35"/>
      <c r="H375" s="27"/>
      <c r="I375" s="27"/>
      <c r="L375" s="11"/>
      <c r="M375" s="11"/>
      <c r="N375" s="11"/>
      <c r="O375" s="11"/>
      <c r="P375" s="509"/>
      <c r="Q375" s="67"/>
      <c r="R375" s="11"/>
      <c r="S375" s="11"/>
      <c r="T375" s="11"/>
      <c r="U375" s="11"/>
      <c r="V375" s="11"/>
    </row>
    <row r="376">
      <c r="A376" s="11"/>
      <c r="E376" s="35"/>
      <c r="H376" s="27"/>
      <c r="I376" s="27"/>
      <c r="L376" s="11"/>
      <c r="M376" s="11"/>
      <c r="N376" s="11"/>
      <c r="O376" s="11"/>
      <c r="P376" s="509"/>
      <c r="Q376" s="67"/>
      <c r="R376" s="11"/>
      <c r="S376" s="11"/>
      <c r="T376" s="11"/>
      <c r="U376" s="11"/>
      <c r="V376" s="11"/>
    </row>
    <row r="377">
      <c r="A377" s="11"/>
      <c r="E377" s="35"/>
      <c r="H377" s="27"/>
      <c r="I377" s="27"/>
      <c r="L377" s="11"/>
      <c r="M377" s="11"/>
      <c r="N377" s="11"/>
      <c r="O377" s="11"/>
      <c r="P377" s="509"/>
      <c r="Q377" s="67"/>
      <c r="R377" s="11"/>
      <c r="S377" s="11"/>
      <c r="T377" s="11"/>
      <c r="U377" s="11"/>
      <c r="V377" s="11"/>
    </row>
    <row r="378">
      <c r="A378" s="11"/>
      <c r="E378" s="35"/>
      <c r="H378" s="27"/>
      <c r="I378" s="27"/>
      <c r="L378" s="11"/>
      <c r="M378" s="11"/>
      <c r="N378" s="11"/>
      <c r="O378" s="11"/>
      <c r="P378" s="509"/>
      <c r="Q378" s="67"/>
      <c r="R378" s="11"/>
      <c r="S378" s="11"/>
      <c r="T378" s="11"/>
      <c r="U378" s="11"/>
      <c r="V378" s="11"/>
    </row>
    <row r="379">
      <c r="A379" s="11"/>
      <c r="E379" s="35"/>
      <c r="H379" s="27"/>
      <c r="I379" s="27"/>
      <c r="L379" s="11"/>
      <c r="M379" s="11"/>
      <c r="N379" s="11"/>
      <c r="O379" s="11"/>
      <c r="P379" s="509"/>
      <c r="Q379" s="67"/>
      <c r="R379" s="11"/>
      <c r="S379" s="11"/>
      <c r="T379" s="11"/>
      <c r="U379" s="11"/>
      <c r="V379" s="11"/>
    </row>
    <row r="380">
      <c r="A380" s="11"/>
      <c r="E380" s="35"/>
      <c r="H380" s="27"/>
      <c r="I380" s="27"/>
      <c r="L380" s="11"/>
      <c r="M380" s="11"/>
      <c r="N380" s="11"/>
      <c r="O380" s="11"/>
      <c r="P380" s="509"/>
      <c r="Q380" s="67"/>
      <c r="R380" s="11"/>
      <c r="S380" s="11"/>
      <c r="T380" s="11"/>
      <c r="U380" s="11"/>
      <c r="V380" s="11"/>
    </row>
    <row r="381">
      <c r="A381" s="11"/>
      <c r="E381" s="35"/>
      <c r="H381" s="27"/>
      <c r="I381" s="27"/>
      <c r="L381" s="11"/>
      <c r="M381" s="11"/>
      <c r="N381" s="11"/>
      <c r="O381" s="11"/>
      <c r="P381" s="509"/>
      <c r="Q381" s="67"/>
      <c r="R381" s="11"/>
      <c r="S381" s="11"/>
      <c r="T381" s="11"/>
      <c r="U381" s="11"/>
      <c r="V381" s="11"/>
    </row>
    <row r="382">
      <c r="A382" s="11"/>
      <c r="E382" s="35"/>
      <c r="H382" s="27"/>
      <c r="I382" s="27"/>
      <c r="L382" s="11"/>
      <c r="M382" s="11"/>
      <c r="N382" s="11"/>
      <c r="O382" s="11"/>
      <c r="P382" s="509"/>
      <c r="Q382" s="67"/>
      <c r="R382" s="11"/>
      <c r="S382" s="11"/>
      <c r="T382" s="11"/>
      <c r="U382" s="11"/>
      <c r="V382" s="11"/>
    </row>
    <row r="383">
      <c r="A383" s="11"/>
      <c r="E383" s="35"/>
      <c r="H383" s="27"/>
      <c r="I383" s="27"/>
      <c r="L383" s="11"/>
      <c r="M383" s="11"/>
      <c r="N383" s="11"/>
      <c r="O383" s="11"/>
      <c r="P383" s="509"/>
      <c r="Q383" s="67"/>
      <c r="R383" s="11"/>
      <c r="S383" s="11"/>
      <c r="T383" s="11"/>
      <c r="U383" s="11"/>
      <c r="V383" s="11"/>
    </row>
    <row r="384">
      <c r="A384" s="11"/>
      <c r="E384" s="35"/>
      <c r="H384" s="27"/>
      <c r="I384" s="27"/>
      <c r="L384" s="11"/>
      <c r="M384" s="11"/>
      <c r="N384" s="11"/>
      <c r="O384" s="11"/>
      <c r="P384" s="509"/>
      <c r="Q384" s="67"/>
      <c r="R384" s="11"/>
      <c r="S384" s="11"/>
      <c r="T384" s="11"/>
      <c r="U384" s="11"/>
      <c r="V384" s="11"/>
    </row>
    <row r="385">
      <c r="A385" s="11"/>
      <c r="E385" s="35"/>
      <c r="H385" s="27"/>
      <c r="I385" s="27"/>
      <c r="L385" s="11"/>
      <c r="M385" s="11"/>
      <c r="N385" s="11"/>
      <c r="O385" s="11"/>
      <c r="P385" s="509"/>
      <c r="Q385" s="67"/>
      <c r="R385" s="11"/>
      <c r="S385" s="11"/>
      <c r="T385" s="11"/>
      <c r="U385" s="11"/>
      <c r="V385" s="11"/>
    </row>
    <row r="386">
      <c r="A386" s="11"/>
      <c r="E386" s="35"/>
      <c r="H386" s="27"/>
      <c r="I386" s="27"/>
      <c r="L386" s="11"/>
      <c r="M386" s="11"/>
      <c r="N386" s="11"/>
      <c r="O386" s="11"/>
      <c r="P386" s="509"/>
      <c r="Q386" s="67"/>
      <c r="R386" s="11"/>
      <c r="S386" s="11"/>
      <c r="T386" s="11"/>
      <c r="U386" s="11"/>
      <c r="V386" s="11"/>
    </row>
    <row r="387">
      <c r="A387" s="11"/>
      <c r="E387" s="35"/>
      <c r="H387" s="27"/>
      <c r="I387" s="27"/>
      <c r="L387" s="11"/>
      <c r="M387" s="11"/>
      <c r="N387" s="11"/>
      <c r="O387" s="11"/>
      <c r="P387" s="509"/>
      <c r="Q387" s="67"/>
      <c r="R387" s="11"/>
      <c r="S387" s="11"/>
      <c r="T387" s="11"/>
      <c r="U387" s="11"/>
      <c r="V387" s="11"/>
    </row>
    <row r="388">
      <c r="A388" s="11"/>
      <c r="E388" s="35"/>
      <c r="H388" s="27"/>
      <c r="I388" s="27"/>
      <c r="L388" s="11"/>
      <c r="M388" s="11"/>
      <c r="N388" s="11"/>
      <c r="O388" s="11"/>
      <c r="P388" s="509"/>
      <c r="Q388" s="67"/>
      <c r="R388" s="11"/>
      <c r="S388" s="11"/>
      <c r="T388" s="11"/>
      <c r="U388" s="11"/>
      <c r="V388" s="11"/>
    </row>
    <row r="389">
      <c r="A389" s="11"/>
      <c r="E389" s="35"/>
      <c r="H389" s="27"/>
      <c r="I389" s="27"/>
      <c r="L389" s="11"/>
      <c r="M389" s="11"/>
      <c r="N389" s="11"/>
      <c r="O389" s="11"/>
      <c r="P389" s="509"/>
      <c r="Q389" s="67"/>
      <c r="R389" s="11"/>
      <c r="S389" s="11"/>
      <c r="T389" s="11"/>
      <c r="U389" s="11"/>
      <c r="V389" s="11"/>
    </row>
    <row r="390">
      <c r="A390" s="11"/>
      <c r="E390" s="35"/>
      <c r="H390" s="27"/>
      <c r="I390" s="27"/>
      <c r="L390" s="11"/>
      <c r="M390" s="11"/>
      <c r="N390" s="11"/>
      <c r="O390" s="11"/>
      <c r="P390" s="509"/>
      <c r="Q390" s="67"/>
      <c r="R390" s="11"/>
      <c r="S390" s="11"/>
      <c r="T390" s="11"/>
      <c r="U390" s="11"/>
      <c r="V390" s="11"/>
    </row>
    <row r="391">
      <c r="A391" s="11"/>
      <c r="E391" s="35"/>
      <c r="H391" s="27"/>
      <c r="I391" s="27"/>
      <c r="L391" s="11"/>
      <c r="M391" s="11"/>
      <c r="N391" s="11"/>
      <c r="O391" s="11"/>
      <c r="P391" s="509"/>
      <c r="Q391" s="67"/>
      <c r="R391" s="11"/>
      <c r="S391" s="11"/>
      <c r="T391" s="11"/>
      <c r="U391" s="11"/>
      <c r="V391" s="11"/>
    </row>
    <row r="392">
      <c r="A392" s="11"/>
      <c r="E392" s="35"/>
      <c r="H392" s="27"/>
      <c r="I392" s="27"/>
      <c r="L392" s="11"/>
      <c r="M392" s="11"/>
      <c r="N392" s="11"/>
      <c r="O392" s="11"/>
      <c r="P392" s="509"/>
      <c r="Q392" s="67"/>
      <c r="R392" s="11"/>
      <c r="S392" s="11"/>
      <c r="T392" s="11"/>
      <c r="U392" s="11"/>
      <c r="V392" s="11"/>
    </row>
    <row r="393">
      <c r="A393" s="11"/>
      <c r="E393" s="35"/>
      <c r="H393" s="27"/>
      <c r="I393" s="27"/>
      <c r="L393" s="11"/>
      <c r="M393" s="11"/>
      <c r="N393" s="11"/>
      <c r="O393" s="11"/>
      <c r="P393" s="509"/>
      <c r="Q393" s="67"/>
      <c r="R393" s="11"/>
      <c r="S393" s="11"/>
      <c r="T393" s="11"/>
      <c r="U393" s="11"/>
      <c r="V393" s="11"/>
    </row>
    <row r="394">
      <c r="A394" s="11"/>
      <c r="E394" s="35"/>
      <c r="H394" s="27"/>
      <c r="I394" s="27"/>
      <c r="L394" s="11"/>
      <c r="M394" s="11"/>
      <c r="N394" s="11"/>
      <c r="O394" s="11"/>
      <c r="P394" s="509"/>
      <c r="Q394" s="67"/>
      <c r="R394" s="11"/>
      <c r="S394" s="11"/>
      <c r="T394" s="11"/>
      <c r="U394" s="11"/>
      <c r="V394" s="11"/>
    </row>
    <row r="395">
      <c r="A395" s="11"/>
      <c r="E395" s="35"/>
      <c r="H395" s="27"/>
      <c r="I395" s="27"/>
      <c r="L395" s="11"/>
      <c r="M395" s="11"/>
      <c r="N395" s="11"/>
      <c r="O395" s="11"/>
      <c r="P395" s="509"/>
      <c r="Q395" s="67"/>
      <c r="R395" s="11"/>
      <c r="S395" s="11"/>
      <c r="T395" s="11"/>
      <c r="U395" s="11"/>
      <c r="V395" s="11"/>
    </row>
    <row r="396">
      <c r="A396" s="11"/>
      <c r="E396" s="35"/>
      <c r="H396" s="27"/>
      <c r="I396" s="27"/>
      <c r="L396" s="11"/>
      <c r="M396" s="11"/>
      <c r="N396" s="11"/>
      <c r="O396" s="11"/>
      <c r="P396" s="509"/>
      <c r="Q396" s="67"/>
      <c r="R396" s="11"/>
      <c r="S396" s="11"/>
      <c r="T396" s="11"/>
      <c r="U396" s="11"/>
      <c r="V396" s="11"/>
    </row>
    <row r="397">
      <c r="A397" s="11"/>
      <c r="E397" s="35"/>
      <c r="H397" s="27"/>
      <c r="I397" s="27"/>
      <c r="L397" s="11"/>
      <c r="M397" s="11"/>
      <c r="N397" s="11"/>
      <c r="O397" s="11"/>
      <c r="P397" s="509"/>
      <c r="Q397" s="67"/>
      <c r="R397" s="11"/>
      <c r="S397" s="11"/>
      <c r="T397" s="11"/>
      <c r="U397" s="11"/>
      <c r="V397" s="11"/>
    </row>
    <row r="398">
      <c r="A398" s="11"/>
      <c r="E398" s="35"/>
      <c r="H398" s="27"/>
      <c r="I398" s="27"/>
      <c r="L398" s="11"/>
      <c r="M398" s="11"/>
      <c r="N398" s="11"/>
      <c r="O398" s="11"/>
      <c r="P398" s="509"/>
      <c r="Q398" s="67"/>
      <c r="R398" s="11"/>
      <c r="S398" s="11"/>
      <c r="T398" s="11"/>
      <c r="U398" s="11"/>
      <c r="V398" s="11"/>
    </row>
    <row r="399">
      <c r="A399" s="11"/>
      <c r="E399" s="35"/>
      <c r="H399" s="27"/>
      <c r="I399" s="27"/>
      <c r="L399" s="11"/>
      <c r="M399" s="11"/>
      <c r="N399" s="11"/>
      <c r="O399" s="11"/>
      <c r="P399" s="509"/>
      <c r="Q399" s="67"/>
      <c r="R399" s="11"/>
      <c r="S399" s="11"/>
      <c r="T399" s="11"/>
      <c r="U399" s="11"/>
      <c r="V399" s="11"/>
    </row>
    <row r="400">
      <c r="A400" s="11"/>
      <c r="E400" s="35"/>
      <c r="H400" s="27"/>
      <c r="I400" s="27"/>
      <c r="L400" s="11"/>
      <c r="M400" s="11"/>
      <c r="N400" s="11"/>
      <c r="O400" s="11"/>
      <c r="P400" s="509"/>
      <c r="Q400" s="67"/>
      <c r="R400" s="11"/>
      <c r="S400" s="11"/>
      <c r="T400" s="11"/>
      <c r="U400" s="11"/>
      <c r="V400" s="11"/>
    </row>
    <row r="401">
      <c r="A401" s="11"/>
      <c r="E401" s="35"/>
      <c r="H401" s="27"/>
      <c r="I401" s="27"/>
      <c r="L401" s="11"/>
      <c r="M401" s="11"/>
      <c r="N401" s="11"/>
      <c r="O401" s="11"/>
      <c r="P401" s="509"/>
      <c r="Q401" s="67"/>
      <c r="R401" s="11"/>
      <c r="S401" s="11"/>
      <c r="T401" s="11"/>
      <c r="U401" s="11"/>
      <c r="V401" s="11"/>
    </row>
    <row r="402">
      <c r="A402" s="11"/>
      <c r="E402" s="35"/>
      <c r="H402" s="27"/>
      <c r="I402" s="27"/>
      <c r="L402" s="11"/>
      <c r="M402" s="11"/>
      <c r="N402" s="11"/>
      <c r="O402" s="11"/>
      <c r="P402" s="509"/>
      <c r="Q402" s="67"/>
      <c r="R402" s="11"/>
      <c r="S402" s="11"/>
      <c r="T402" s="11"/>
      <c r="U402" s="11"/>
      <c r="V402" s="11"/>
    </row>
    <row r="403">
      <c r="A403" s="11"/>
      <c r="E403" s="35"/>
      <c r="H403" s="27"/>
      <c r="I403" s="27"/>
      <c r="L403" s="11"/>
      <c r="M403" s="11"/>
      <c r="N403" s="11"/>
      <c r="O403" s="11"/>
      <c r="P403" s="509"/>
      <c r="Q403" s="67"/>
      <c r="R403" s="11"/>
      <c r="S403" s="11"/>
      <c r="T403" s="11"/>
      <c r="U403" s="11"/>
      <c r="V403" s="11"/>
    </row>
    <row r="404">
      <c r="A404" s="11"/>
      <c r="E404" s="35"/>
      <c r="H404" s="27"/>
      <c r="I404" s="27"/>
      <c r="L404" s="11"/>
      <c r="M404" s="11"/>
      <c r="N404" s="11"/>
      <c r="O404" s="11"/>
      <c r="P404" s="509"/>
      <c r="Q404" s="67"/>
      <c r="R404" s="11"/>
      <c r="S404" s="11"/>
      <c r="T404" s="11"/>
      <c r="U404" s="11"/>
      <c r="V404" s="11"/>
    </row>
    <row r="405">
      <c r="A405" s="11"/>
      <c r="E405" s="35"/>
      <c r="H405" s="27"/>
      <c r="I405" s="27"/>
      <c r="L405" s="11"/>
      <c r="M405" s="11"/>
      <c r="N405" s="11"/>
      <c r="O405" s="11"/>
      <c r="P405" s="509"/>
      <c r="Q405" s="67"/>
      <c r="R405" s="11"/>
      <c r="S405" s="11"/>
      <c r="T405" s="11"/>
      <c r="U405" s="11"/>
      <c r="V405" s="11"/>
    </row>
    <row r="406">
      <c r="A406" s="11"/>
      <c r="E406" s="35"/>
      <c r="H406" s="27"/>
      <c r="I406" s="27"/>
      <c r="L406" s="11"/>
      <c r="M406" s="11"/>
      <c r="N406" s="11"/>
      <c r="O406" s="11"/>
      <c r="P406" s="509"/>
      <c r="Q406" s="67"/>
      <c r="R406" s="11"/>
      <c r="S406" s="11"/>
      <c r="T406" s="11"/>
      <c r="U406" s="11"/>
      <c r="V406" s="11"/>
    </row>
    <row r="407">
      <c r="A407" s="11"/>
      <c r="E407" s="35"/>
      <c r="H407" s="27"/>
      <c r="I407" s="27"/>
      <c r="L407" s="11"/>
      <c r="M407" s="11"/>
      <c r="N407" s="11"/>
      <c r="O407" s="11"/>
      <c r="P407" s="509"/>
      <c r="Q407" s="67"/>
      <c r="R407" s="11"/>
      <c r="S407" s="11"/>
      <c r="T407" s="11"/>
      <c r="U407" s="11"/>
      <c r="V407" s="11"/>
    </row>
    <row r="408">
      <c r="A408" s="11"/>
      <c r="E408" s="35"/>
      <c r="H408" s="27"/>
      <c r="I408" s="27"/>
      <c r="L408" s="11"/>
      <c r="M408" s="11"/>
      <c r="N408" s="11"/>
      <c r="O408" s="11"/>
      <c r="P408" s="509"/>
      <c r="Q408" s="67"/>
      <c r="R408" s="11"/>
      <c r="S408" s="11"/>
      <c r="T408" s="11"/>
      <c r="U408" s="11"/>
      <c r="V408" s="11"/>
    </row>
    <row r="409">
      <c r="A409" s="11"/>
      <c r="E409" s="35"/>
      <c r="H409" s="27"/>
      <c r="I409" s="27"/>
      <c r="L409" s="11"/>
      <c r="M409" s="11"/>
      <c r="N409" s="11"/>
      <c r="O409" s="11"/>
      <c r="P409" s="509"/>
      <c r="Q409" s="67"/>
      <c r="R409" s="11"/>
      <c r="S409" s="11"/>
      <c r="T409" s="11"/>
      <c r="U409" s="11"/>
      <c r="V409" s="11"/>
    </row>
    <row r="410">
      <c r="A410" s="11"/>
      <c r="E410" s="35"/>
      <c r="H410" s="27"/>
      <c r="I410" s="27"/>
      <c r="L410" s="11"/>
      <c r="M410" s="11"/>
      <c r="N410" s="11"/>
      <c r="O410" s="11"/>
      <c r="P410" s="509"/>
      <c r="Q410" s="67"/>
      <c r="R410" s="11"/>
      <c r="S410" s="11"/>
      <c r="T410" s="11"/>
      <c r="U410" s="11"/>
      <c r="V410" s="11"/>
    </row>
    <row r="411">
      <c r="A411" s="11"/>
      <c r="E411" s="35"/>
      <c r="H411" s="27"/>
      <c r="I411" s="27"/>
      <c r="L411" s="11"/>
      <c r="M411" s="11"/>
      <c r="N411" s="11"/>
      <c r="O411" s="11"/>
      <c r="P411" s="509"/>
      <c r="Q411" s="67"/>
      <c r="R411" s="11"/>
      <c r="S411" s="11"/>
      <c r="T411" s="11"/>
      <c r="U411" s="11"/>
      <c r="V411" s="11"/>
    </row>
    <row r="412">
      <c r="A412" s="11"/>
      <c r="E412" s="35"/>
      <c r="H412" s="27"/>
      <c r="I412" s="27"/>
      <c r="L412" s="11"/>
      <c r="M412" s="11"/>
      <c r="N412" s="11"/>
      <c r="O412" s="11"/>
      <c r="P412" s="509"/>
      <c r="Q412" s="67"/>
      <c r="R412" s="11"/>
      <c r="S412" s="11"/>
      <c r="T412" s="11"/>
      <c r="U412" s="11"/>
      <c r="V412" s="11"/>
    </row>
    <row r="413">
      <c r="A413" s="11"/>
      <c r="E413" s="35"/>
      <c r="H413" s="27"/>
      <c r="I413" s="27"/>
      <c r="L413" s="11"/>
      <c r="M413" s="11"/>
      <c r="N413" s="11"/>
      <c r="O413" s="11"/>
      <c r="P413" s="509"/>
      <c r="Q413" s="67"/>
      <c r="R413" s="11"/>
      <c r="S413" s="11"/>
      <c r="T413" s="11"/>
      <c r="U413" s="11"/>
      <c r="V413" s="11"/>
    </row>
    <row r="414">
      <c r="A414" s="11"/>
      <c r="E414" s="35"/>
      <c r="H414" s="27"/>
      <c r="I414" s="27"/>
      <c r="L414" s="11"/>
      <c r="M414" s="11"/>
      <c r="N414" s="11"/>
      <c r="O414" s="11"/>
      <c r="P414" s="509"/>
      <c r="Q414" s="67"/>
      <c r="R414" s="11"/>
      <c r="S414" s="11"/>
      <c r="T414" s="11"/>
      <c r="U414" s="11"/>
      <c r="V414" s="11"/>
    </row>
    <row r="415">
      <c r="A415" s="11"/>
      <c r="E415" s="35"/>
      <c r="H415" s="27"/>
      <c r="I415" s="27"/>
      <c r="L415" s="11"/>
      <c r="M415" s="11"/>
      <c r="N415" s="11"/>
      <c r="O415" s="11"/>
      <c r="P415" s="509"/>
      <c r="Q415" s="67"/>
      <c r="R415" s="11"/>
      <c r="S415" s="11"/>
      <c r="T415" s="11"/>
      <c r="U415" s="11"/>
      <c r="V415" s="11"/>
    </row>
    <row r="416">
      <c r="A416" s="11"/>
      <c r="E416" s="35"/>
      <c r="H416" s="27"/>
      <c r="I416" s="27"/>
      <c r="L416" s="11"/>
      <c r="M416" s="11"/>
      <c r="N416" s="11"/>
      <c r="O416" s="11"/>
      <c r="P416" s="509"/>
      <c r="Q416" s="67"/>
      <c r="R416" s="11"/>
      <c r="S416" s="11"/>
      <c r="T416" s="11"/>
      <c r="U416" s="11"/>
      <c r="V416" s="11"/>
    </row>
    <row r="417">
      <c r="A417" s="11"/>
      <c r="E417" s="35"/>
      <c r="H417" s="27"/>
      <c r="I417" s="27"/>
      <c r="L417" s="11"/>
      <c r="M417" s="11"/>
      <c r="N417" s="11"/>
      <c r="O417" s="11"/>
      <c r="P417" s="509"/>
      <c r="Q417" s="67"/>
      <c r="R417" s="11"/>
      <c r="S417" s="11"/>
      <c r="T417" s="11"/>
      <c r="U417" s="11"/>
      <c r="V417" s="11"/>
    </row>
    <row r="418">
      <c r="A418" s="11"/>
      <c r="E418" s="35"/>
      <c r="H418" s="27"/>
      <c r="I418" s="27"/>
      <c r="L418" s="11"/>
      <c r="M418" s="11"/>
      <c r="N418" s="11"/>
      <c r="O418" s="11"/>
      <c r="P418" s="509"/>
      <c r="Q418" s="67"/>
      <c r="R418" s="11"/>
      <c r="S418" s="11"/>
      <c r="T418" s="11"/>
      <c r="U418" s="11"/>
      <c r="V418" s="11"/>
    </row>
    <row r="419">
      <c r="A419" s="11"/>
      <c r="E419" s="35"/>
      <c r="H419" s="27"/>
      <c r="I419" s="27"/>
      <c r="L419" s="11"/>
      <c r="M419" s="11"/>
      <c r="N419" s="11"/>
      <c r="O419" s="11"/>
      <c r="P419" s="509"/>
      <c r="Q419" s="67"/>
      <c r="R419" s="11"/>
      <c r="S419" s="11"/>
      <c r="T419" s="11"/>
      <c r="U419" s="11"/>
      <c r="V419" s="11"/>
    </row>
    <row r="420">
      <c r="A420" s="11"/>
      <c r="E420" s="35"/>
      <c r="H420" s="27"/>
      <c r="I420" s="27"/>
      <c r="L420" s="11"/>
      <c r="M420" s="11"/>
      <c r="N420" s="11"/>
      <c r="O420" s="11"/>
      <c r="P420" s="509"/>
      <c r="Q420" s="67"/>
      <c r="R420" s="11"/>
      <c r="S420" s="11"/>
      <c r="T420" s="11"/>
      <c r="U420" s="11"/>
      <c r="V420" s="11"/>
    </row>
    <row r="421">
      <c r="A421" s="11"/>
      <c r="E421" s="35"/>
      <c r="H421" s="27"/>
      <c r="I421" s="27"/>
      <c r="L421" s="11"/>
      <c r="M421" s="11"/>
      <c r="N421" s="11"/>
      <c r="O421" s="11"/>
      <c r="P421" s="509"/>
      <c r="Q421" s="67"/>
      <c r="R421" s="11"/>
      <c r="S421" s="11"/>
      <c r="T421" s="11"/>
      <c r="U421" s="11"/>
      <c r="V421" s="11"/>
    </row>
    <row r="422">
      <c r="A422" s="11"/>
      <c r="E422" s="35"/>
      <c r="H422" s="27"/>
      <c r="I422" s="27"/>
      <c r="L422" s="11"/>
      <c r="M422" s="11"/>
      <c r="N422" s="11"/>
      <c r="O422" s="11"/>
      <c r="P422" s="509"/>
      <c r="Q422" s="67"/>
      <c r="R422" s="11"/>
      <c r="S422" s="11"/>
      <c r="T422" s="11"/>
      <c r="U422" s="11"/>
      <c r="V422" s="11"/>
    </row>
    <row r="423">
      <c r="A423" s="11"/>
      <c r="E423" s="35"/>
      <c r="H423" s="27"/>
      <c r="I423" s="27"/>
      <c r="L423" s="11"/>
      <c r="M423" s="11"/>
      <c r="N423" s="11"/>
      <c r="O423" s="11"/>
      <c r="P423" s="509"/>
      <c r="Q423" s="67"/>
      <c r="R423" s="11"/>
      <c r="S423" s="11"/>
      <c r="T423" s="11"/>
      <c r="U423" s="11"/>
      <c r="V423" s="11"/>
    </row>
    <row r="424">
      <c r="A424" s="11"/>
      <c r="E424" s="35"/>
      <c r="H424" s="27"/>
      <c r="I424" s="27"/>
      <c r="L424" s="11"/>
      <c r="M424" s="11"/>
      <c r="N424" s="11"/>
      <c r="O424" s="11"/>
      <c r="P424" s="509"/>
      <c r="Q424" s="67"/>
      <c r="R424" s="11"/>
      <c r="S424" s="11"/>
      <c r="T424" s="11"/>
      <c r="U424" s="11"/>
      <c r="V424" s="11"/>
    </row>
    <row r="425">
      <c r="A425" s="11"/>
      <c r="E425" s="35"/>
      <c r="H425" s="27"/>
      <c r="I425" s="27"/>
      <c r="L425" s="11"/>
      <c r="M425" s="11"/>
      <c r="N425" s="11"/>
      <c r="O425" s="11"/>
      <c r="P425" s="509"/>
      <c r="Q425" s="67"/>
      <c r="R425" s="11"/>
      <c r="S425" s="11"/>
      <c r="T425" s="11"/>
      <c r="U425" s="11"/>
      <c r="V425" s="11"/>
    </row>
    <row r="426">
      <c r="A426" s="11"/>
      <c r="E426" s="35"/>
      <c r="H426" s="27"/>
      <c r="I426" s="27"/>
      <c r="L426" s="11"/>
      <c r="M426" s="11"/>
      <c r="N426" s="11"/>
      <c r="O426" s="11"/>
      <c r="P426" s="509"/>
      <c r="Q426" s="67"/>
      <c r="R426" s="11"/>
      <c r="S426" s="11"/>
      <c r="T426" s="11"/>
      <c r="U426" s="11"/>
      <c r="V426" s="11"/>
    </row>
    <row r="427">
      <c r="A427" s="11"/>
      <c r="E427" s="35"/>
      <c r="H427" s="27"/>
      <c r="I427" s="27"/>
      <c r="L427" s="11"/>
      <c r="M427" s="11"/>
      <c r="N427" s="11"/>
      <c r="O427" s="11"/>
      <c r="P427" s="509"/>
      <c r="Q427" s="67"/>
      <c r="R427" s="11"/>
      <c r="S427" s="11"/>
      <c r="T427" s="11"/>
      <c r="U427" s="11"/>
      <c r="V427" s="11"/>
    </row>
    <row r="428">
      <c r="A428" s="11"/>
      <c r="E428" s="35"/>
      <c r="H428" s="27"/>
      <c r="I428" s="27"/>
      <c r="L428" s="11"/>
      <c r="M428" s="11"/>
      <c r="N428" s="11"/>
      <c r="O428" s="11"/>
      <c r="P428" s="509"/>
      <c r="Q428" s="67"/>
      <c r="R428" s="11"/>
      <c r="S428" s="11"/>
      <c r="T428" s="11"/>
      <c r="U428" s="11"/>
      <c r="V428" s="11"/>
    </row>
    <row r="429">
      <c r="A429" s="11"/>
      <c r="E429" s="35"/>
      <c r="H429" s="27"/>
      <c r="I429" s="27"/>
      <c r="L429" s="11"/>
      <c r="M429" s="11"/>
      <c r="N429" s="11"/>
      <c r="O429" s="11"/>
      <c r="P429" s="509"/>
      <c r="Q429" s="67"/>
      <c r="R429" s="11"/>
      <c r="S429" s="11"/>
      <c r="T429" s="11"/>
      <c r="U429" s="11"/>
      <c r="V429" s="11"/>
    </row>
    <row r="430">
      <c r="A430" s="11"/>
      <c r="E430" s="35"/>
      <c r="H430" s="27"/>
      <c r="I430" s="27"/>
      <c r="L430" s="11"/>
      <c r="M430" s="11"/>
      <c r="N430" s="11"/>
      <c r="O430" s="11"/>
      <c r="P430" s="509"/>
      <c r="Q430" s="67"/>
      <c r="R430" s="11"/>
      <c r="S430" s="11"/>
      <c r="T430" s="11"/>
      <c r="U430" s="11"/>
      <c r="V430" s="11"/>
    </row>
    <row r="431">
      <c r="A431" s="11"/>
      <c r="E431" s="35"/>
      <c r="H431" s="27"/>
      <c r="I431" s="27"/>
      <c r="L431" s="11"/>
      <c r="M431" s="11"/>
      <c r="N431" s="11"/>
      <c r="O431" s="11"/>
      <c r="P431" s="509"/>
      <c r="Q431" s="67"/>
      <c r="R431" s="11"/>
      <c r="S431" s="11"/>
      <c r="T431" s="11"/>
      <c r="U431" s="11"/>
      <c r="V431" s="11"/>
    </row>
    <row r="432">
      <c r="A432" s="11"/>
      <c r="E432" s="35"/>
      <c r="H432" s="27"/>
      <c r="I432" s="27"/>
      <c r="L432" s="11"/>
      <c r="M432" s="11"/>
      <c r="N432" s="11"/>
      <c r="O432" s="11"/>
      <c r="P432" s="509"/>
      <c r="Q432" s="67"/>
      <c r="R432" s="11"/>
      <c r="S432" s="11"/>
      <c r="T432" s="11"/>
      <c r="U432" s="11"/>
      <c r="V432" s="11"/>
    </row>
    <row r="433">
      <c r="A433" s="11"/>
      <c r="E433" s="35"/>
      <c r="H433" s="27"/>
      <c r="I433" s="27"/>
      <c r="L433" s="11"/>
      <c r="M433" s="11"/>
      <c r="N433" s="11"/>
      <c r="O433" s="11"/>
      <c r="P433" s="509"/>
      <c r="Q433" s="67"/>
      <c r="R433" s="11"/>
      <c r="S433" s="11"/>
      <c r="T433" s="11"/>
      <c r="U433" s="11"/>
      <c r="V433" s="11"/>
    </row>
    <row r="434">
      <c r="A434" s="11"/>
      <c r="E434" s="35"/>
      <c r="H434" s="27"/>
      <c r="I434" s="27"/>
      <c r="L434" s="11"/>
      <c r="M434" s="11"/>
      <c r="N434" s="11"/>
      <c r="O434" s="11"/>
      <c r="P434" s="509"/>
      <c r="Q434" s="67"/>
      <c r="R434" s="11"/>
      <c r="S434" s="11"/>
      <c r="T434" s="11"/>
      <c r="U434" s="11"/>
      <c r="V434" s="11"/>
    </row>
    <row r="435">
      <c r="A435" s="11"/>
      <c r="E435" s="35"/>
      <c r="H435" s="27"/>
      <c r="I435" s="27"/>
      <c r="L435" s="11"/>
      <c r="M435" s="11"/>
      <c r="N435" s="11"/>
      <c r="O435" s="11"/>
      <c r="P435" s="509"/>
      <c r="Q435" s="67"/>
      <c r="R435" s="11"/>
      <c r="S435" s="11"/>
      <c r="T435" s="11"/>
      <c r="U435" s="11"/>
      <c r="V435" s="11"/>
    </row>
    <row r="436">
      <c r="A436" s="11"/>
      <c r="E436" s="35"/>
      <c r="H436" s="27"/>
      <c r="I436" s="27"/>
      <c r="L436" s="11"/>
      <c r="M436" s="11"/>
      <c r="N436" s="11"/>
      <c r="O436" s="11"/>
      <c r="P436" s="509"/>
      <c r="Q436" s="67"/>
      <c r="R436" s="11"/>
      <c r="S436" s="11"/>
      <c r="T436" s="11"/>
      <c r="U436" s="11"/>
      <c r="V436" s="11"/>
    </row>
    <row r="437">
      <c r="A437" s="11"/>
      <c r="E437" s="35"/>
      <c r="H437" s="27"/>
      <c r="I437" s="27"/>
      <c r="L437" s="11"/>
      <c r="M437" s="11"/>
      <c r="N437" s="11"/>
      <c r="O437" s="11"/>
      <c r="P437" s="509"/>
      <c r="Q437" s="67"/>
      <c r="R437" s="11"/>
      <c r="S437" s="11"/>
      <c r="T437" s="11"/>
      <c r="U437" s="11"/>
      <c r="V437" s="11"/>
    </row>
    <row r="438">
      <c r="A438" s="11"/>
      <c r="E438" s="35"/>
      <c r="H438" s="27"/>
      <c r="I438" s="27"/>
      <c r="L438" s="11"/>
      <c r="M438" s="11"/>
      <c r="N438" s="11"/>
      <c r="O438" s="11"/>
      <c r="P438" s="509"/>
      <c r="Q438" s="67"/>
      <c r="R438" s="11"/>
      <c r="S438" s="11"/>
      <c r="T438" s="11"/>
      <c r="U438" s="11"/>
      <c r="V438" s="11"/>
    </row>
    <row r="439">
      <c r="A439" s="11"/>
      <c r="E439" s="35"/>
      <c r="H439" s="27"/>
      <c r="I439" s="27"/>
      <c r="L439" s="11"/>
      <c r="M439" s="11"/>
      <c r="N439" s="11"/>
      <c r="O439" s="11"/>
      <c r="P439" s="509"/>
      <c r="Q439" s="67"/>
      <c r="R439" s="11"/>
      <c r="S439" s="11"/>
      <c r="T439" s="11"/>
      <c r="U439" s="11"/>
      <c r="V439" s="11"/>
    </row>
    <row r="440">
      <c r="A440" s="11"/>
      <c r="E440" s="35"/>
      <c r="H440" s="27"/>
      <c r="I440" s="27"/>
      <c r="L440" s="11"/>
      <c r="M440" s="11"/>
      <c r="N440" s="11"/>
      <c r="O440" s="11"/>
      <c r="P440" s="509"/>
      <c r="Q440" s="67"/>
      <c r="R440" s="11"/>
      <c r="S440" s="11"/>
      <c r="T440" s="11"/>
      <c r="U440" s="11"/>
      <c r="V440" s="11"/>
    </row>
    <row r="441">
      <c r="A441" s="11"/>
      <c r="E441" s="35"/>
      <c r="H441" s="27"/>
      <c r="I441" s="27"/>
      <c r="L441" s="11"/>
      <c r="M441" s="11"/>
      <c r="N441" s="11"/>
      <c r="O441" s="11"/>
      <c r="P441" s="509"/>
      <c r="Q441" s="67"/>
      <c r="R441" s="11"/>
      <c r="S441" s="11"/>
      <c r="T441" s="11"/>
      <c r="U441" s="11"/>
      <c r="V441" s="11"/>
    </row>
    <row r="442">
      <c r="A442" s="11"/>
      <c r="E442" s="35"/>
      <c r="H442" s="27"/>
      <c r="I442" s="27"/>
      <c r="L442" s="11"/>
      <c r="M442" s="11"/>
      <c r="N442" s="11"/>
      <c r="O442" s="11"/>
      <c r="P442" s="509"/>
      <c r="Q442" s="67"/>
      <c r="R442" s="11"/>
      <c r="S442" s="11"/>
      <c r="T442" s="11"/>
      <c r="U442" s="11"/>
      <c r="V442" s="11"/>
    </row>
    <row r="443">
      <c r="A443" s="11"/>
      <c r="E443" s="35"/>
      <c r="H443" s="27"/>
      <c r="I443" s="27"/>
      <c r="L443" s="11"/>
      <c r="M443" s="11"/>
      <c r="N443" s="11"/>
      <c r="O443" s="11"/>
      <c r="P443" s="509"/>
      <c r="Q443" s="67"/>
      <c r="R443" s="11"/>
      <c r="S443" s="11"/>
      <c r="T443" s="11"/>
      <c r="U443" s="11"/>
      <c r="V443" s="11"/>
    </row>
    <row r="444">
      <c r="A444" s="11"/>
      <c r="E444" s="35"/>
      <c r="H444" s="27"/>
      <c r="I444" s="27"/>
      <c r="L444" s="11"/>
      <c r="M444" s="11"/>
      <c r="N444" s="11"/>
      <c r="O444" s="11"/>
      <c r="P444" s="509"/>
      <c r="Q444" s="67"/>
      <c r="R444" s="11"/>
      <c r="S444" s="11"/>
      <c r="T444" s="11"/>
      <c r="U444" s="11"/>
      <c r="V444" s="11"/>
    </row>
    <row r="445">
      <c r="A445" s="11"/>
      <c r="E445" s="35"/>
      <c r="H445" s="27"/>
      <c r="I445" s="27"/>
      <c r="L445" s="11"/>
      <c r="M445" s="11"/>
      <c r="N445" s="11"/>
      <c r="O445" s="11"/>
      <c r="P445" s="509"/>
      <c r="Q445" s="67"/>
      <c r="R445" s="11"/>
      <c r="S445" s="11"/>
      <c r="T445" s="11"/>
      <c r="U445" s="11"/>
      <c r="V445" s="11"/>
    </row>
    <row r="446">
      <c r="A446" s="11"/>
      <c r="E446" s="35"/>
      <c r="H446" s="27"/>
      <c r="I446" s="27"/>
      <c r="L446" s="11"/>
      <c r="M446" s="11"/>
      <c r="N446" s="11"/>
      <c r="O446" s="11"/>
      <c r="P446" s="509"/>
      <c r="Q446" s="67"/>
      <c r="R446" s="11"/>
      <c r="S446" s="11"/>
      <c r="T446" s="11"/>
      <c r="U446" s="11"/>
      <c r="V446" s="11"/>
    </row>
    <row r="447">
      <c r="A447" s="11"/>
      <c r="E447" s="35"/>
      <c r="H447" s="27"/>
      <c r="I447" s="27"/>
      <c r="L447" s="11"/>
      <c r="M447" s="11"/>
      <c r="N447" s="11"/>
      <c r="O447" s="11"/>
      <c r="P447" s="509"/>
      <c r="Q447" s="67"/>
      <c r="R447" s="11"/>
      <c r="S447" s="11"/>
      <c r="T447" s="11"/>
      <c r="U447" s="11"/>
      <c r="V447" s="11"/>
    </row>
    <row r="448">
      <c r="A448" s="11"/>
      <c r="E448" s="35"/>
      <c r="H448" s="27"/>
      <c r="I448" s="27"/>
      <c r="L448" s="11"/>
      <c r="M448" s="11"/>
      <c r="N448" s="11"/>
      <c r="O448" s="11"/>
      <c r="P448" s="509"/>
      <c r="Q448" s="67"/>
      <c r="R448" s="11"/>
      <c r="S448" s="11"/>
      <c r="T448" s="11"/>
      <c r="U448" s="11"/>
      <c r="V448" s="11"/>
    </row>
    <row r="449">
      <c r="A449" s="11"/>
      <c r="E449" s="35"/>
      <c r="H449" s="27"/>
      <c r="I449" s="27"/>
      <c r="L449" s="11"/>
      <c r="M449" s="11"/>
      <c r="N449" s="11"/>
      <c r="O449" s="11"/>
      <c r="P449" s="509"/>
      <c r="Q449" s="67"/>
      <c r="R449" s="11"/>
      <c r="S449" s="11"/>
      <c r="T449" s="11"/>
      <c r="U449" s="11"/>
      <c r="V449" s="11"/>
    </row>
    <row r="450">
      <c r="A450" s="11"/>
      <c r="E450" s="35"/>
      <c r="H450" s="27"/>
      <c r="I450" s="27"/>
      <c r="L450" s="11"/>
      <c r="M450" s="11"/>
      <c r="N450" s="11"/>
      <c r="O450" s="11"/>
      <c r="P450" s="509"/>
      <c r="Q450" s="67"/>
      <c r="R450" s="11"/>
      <c r="S450" s="11"/>
      <c r="T450" s="11"/>
      <c r="U450" s="11"/>
      <c r="V450" s="11"/>
    </row>
    <row r="451">
      <c r="A451" s="11"/>
      <c r="E451" s="35"/>
      <c r="H451" s="27"/>
      <c r="I451" s="27"/>
      <c r="L451" s="11"/>
      <c r="M451" s="11"/>
      <c r="N451" s="11"/>
      <c r="O451" s="11"/>
      <c r="P451" s="509"/>
      <c r="Q451" s="67"/>
      <c r="R451" s="11"/>
      <c r="S451" s="11"/>
      <c r="T451" s="11"/>
      <c r="U451" s="11"/>
      <c r="V451" s="11"/>
    </row>
    <row r="452">
      <c r="A452" s="11"/>
      <c r="E452" s="35"/>
      <c r="H452" s="27"/>
      <c r="I452" s="27"/>
      <c r="L452" s="11"/>
      <c r="M452" s="11"/>
      <c r="N452" s="11"/>
      <c r="O452" s="11"/>
      <c r="P452" s="509"/>
      <c r="Q452" s="67"/>
      <c r="R452" s="11"/>
      <c r="S452" s="11"/>
      <c r="T452" s="11"/>
      <c r="U452" s="11"/>
      <c r="V452" s="11"/>
    </row>
    <row r="453">
      <c r="A453" s="11"/>
      <c r="E453" s="35"/>
      <c r="H453" s="27"/>
      <c r="I453" s="27"/>
      <c r="L453" s="11"/>
      <c r="M453" s="11"/>
      <c r="N453" s="11"/>
      <c r="O453" s="11"/>
      <c r="P453" s="509"/>
      <c r="Q453" s="67"/>
      <c r="R453" s="11"/>
      <c r="S453" s="11"/>
      <c r="T453" s="11"/>
      <c r="U453" s="11"/>
      <c r="V453" s="11"/>
    </row>
    <row r="454">
      <c r="A454" s="11"/>
      <c r="E454" s="35"/>
      <c r="H454" s="27"/>
      <c r="I454" s="27"/>
      <c r="L454" s="11"/>
      <c r="M454" s="11"/>
      <c r="N454" s="11"/>
      <c r="O454" s="11"/>
      <c r="P454" s="509"/>
      <c r="Q454" s="67"/>
      <c r="R454" s="11"/>
      <c r="S454" s="11"/>
      <c r="T454" s="11"/>
      <c r="U454" s="11"/>
      <c r="V454" s="11"/>
    </row>
    <row r="455">
      <c r="A455" s="11"/>
      <c r="E455" s="35"/>
      <c r="H455" s="27"/>
      <c r="I455" s="27"/>
      <c r="L455" s="11"/>
      <c r="M455" s="11"/>
      <c r="N455" s="11"/>
      <c r="O455" s="11"/>
      <c r="P455" s="509"/>
      <c r="Q455" s="67"/>
      <c r="R455" s="11"/>
      <c r="S455" s="11"/>
      <c r="T455" s="11"/>
      <c r="U455" s="11"/>
      <c r="V455" s="11"/>
    </row>
    <row r="456">
      <c r="A456" s="11"/>
      <c r="E456" s="35"/>
      <c r="H456" s="27"/>
      <c r="I456" s="27"/>
      <c r="L456" s="11"/>
      <c r="M456" s="11"/>
      <c r="N456" s="11"/>
      <c r="O456" s="11"/>
      <c r="P456" s="509"/>
      <c r="Q456" s="67"/>
      <c r="R456" s="11"/>
      <c r="S456" s="11"/>
      <c r="T456" s="11"/>
      <c r="U456" s="11"/>
      <c r="V456" s="11"/>
    </row>
    <row r="457">
      <c r="A457" s="11"/>
      <c r="E457" s="35"/>
      <c r="H457" s="27"/>
      <c r="I457" s="27"/>
      <c r="L457" s="11"/>
      <c r="M457" s="11"/>
      <c r="N457" s="11"/>
      <c r="O457" s="11"/>
      <c r="P457" s="509"/>
      <c r="Q457" s="67"/>
      <c r="R457" s="11"/>
      <c r="S457" s="11"/>
      <c r="T457" s="11"/>
      <c r="U457" s="11"/>
      <c r="V457" s="11"/>
    </row>
    <row r="458">
      <c r="A458" s="11"/>
      <c r="E458" s="35"/>
      <c r="H458" s="27"/>
      <c r="I458" s="27"/>
      <c r="L458" s="11"/>
      <c r="M458" s="11"/>
      <c r="N458" s="11"/>
      <c r="O458" s="11"/>
      <c r="P458" s="509"/>
      <c r="Q458" s="67"/>
      <c r="R458" s="11"/>
      <c r="S458" s="11"/>
      <c r="T458" s="11"/>
      <c r="U458" s="11"/>
      <c r="V458" s="11"/>
    </row>
    <row r="459">
      <c r="A459" s="11"/>
      <c r="E459" s="35"/>
      <c r="H459" s="27"/>
      <c r="I459" s="27"/>
      <c r="L459" s="11"/>
      <c r="M459" s="11"/>
      <c r="N459" s="11"/>
      <c r="O459" s="11"/>
      <c r="P459" s="509"/>
      <c r="Q459" s="67"/>
      <c r="R459" s="11"/>
      <c r="S459" s="11"/>
      <c r="T459" s="11"/>
      <c r="U459" s="11"/>
      <c r="V459" s="11"/>
    </row>
    <row r="460">
      <c r="A460" s="11"/>
      <c r="E460" s="35"/>
      <c r="H460" s="27"/>
      <c r="I460" s="27"/>
      <c r="L460" s="11"/>
      <c r="M460" s="11"/>
      <c r="N460" s="11"/>
      <c r="O460" s="11"/>
      <c r="P460" s="509"/>
      <c r="Q460" s="67"/>
      <c r="R460" s="11"/>
      <c r="S460" s="11"/>
      <c r="T460" s="11"/>
      <c r="U460" s="11"/>
      <c r="V460" s="11"/>
    </row>
    <row r="461">
      <c r="A461" s="11"/>
      <c r="E461" s="35"/>
      <c r="H461" s="27"/>
      <c r="I461" s="27"/>
      <c r="L461" s="11"/>
      <c r="M461" s="11"/>
      <c r="N461" s="11"/>
      <c r="O461" s="11"/>
      <c r="P461" s="509"/>
      <c r="Q461" s="67"/>
      <c r="R461" s="11"/>
      <c r="S461" s="11"/>
      <c r="T461" s="11"/>
      <c r="U461" s="11"/>
      <c r="V461" s="11"/>
    </row>
    <row r="462">
      <c r="A462" s="11"/>
      <c r="E462" s="35"/>
      <c r="H462" s="27"/>
      <c r="I462" s="27"/>
      <c r="L462" s="11"/>
      <c r="M462" s="11"/>
      <c r="N462" s="11"/>
      <c r="O462" s="11"/>
      <c r="P462" s="509"/>
      <c r="Q462" s="67"/>
      <c r="R462" s="11"/>
      <c r="S462" s="11"/>
      <c r="T462" s="11"/>
      <c r="U462" s="11"/>
      <c r="V462" s="11"/>
    </row>
    <row r="463">
      <c r="A463" s="11"/>
      <c r="E463" s="35"/>
      <c r="H463" s="27"/>
      <c r="I463" s="27"/>
      <c r="L463" s="11"/>
      <c r="M463" s="11"/>
      <c r="N463" s="11"/>
      <c r="O463" s="11"/>
      <c r="P463" s="509"/>
      <c r="Q463" s="67"/>
      <c r="R463" s="11"/>
      <c r="S463" s="11"/>
      <c r="T463" s="11"/>
      <c r="U463" s="11"/>
      <c r="V463" s="11"/>
    </row>
    <row r="464">
      <c r="A464" s="11"/>
      <c r="E464" s="35"/>
      <c r="H464" s="27"/>
      <c r="I464" s="27"/>
      <c r="L464" s="11"/>
      <c r="M464" s="11"/>
      <c r="N464" s="11"/>
      <c r="O464" s="11"/>
      <c r="P464" s="509"/>
      <c r="Q464" s="67"/>
      <c r="R464" s="11"/>
      <c r="S464" s="11"/>
      <c r="T464" s="11"/>
      <c r="U464" s="11"/>
      <c r="V464" s="11"/>
    </row>
    <row r="465">
      <c r="A465" s="11"/>
      <c r="E465" s="35"/>
      <c r="H465" s="27"/>
      <c r="I465" s="27"/>
      <c r="L465" s="11"/>
      <c r="M465" s="11"/>
      <c r="N465" s="11"/>
      <c r="O465" s="11"/>
      <c r="P465" s="509"/>
      <c r="Q465" s="67"/>
      <c r="R465" s="11"/>
      <c r="S465" s="11"/>
      <c r="T465" s="11"/>
      <c r="U465" s="11"/>
      <c r="V465" s="11"/>
    </row>
    <row r="466">
      <c r="A466" s="11"/>
      <c r="E466" s="35"/>
      <c r="H466" s="27"/>
      <c r="I466" s="27"/>
      <c r="L466" s="11"/>
      <c r="M466" s="11"/>
      <c r="N466" s="11"/>
      <c r="O466" s="11"/>
      <c r="P466" s="509"/>
      <c r="Q466" s="67"/>
      <c r="R466" s="11"/>
      <c r="S466" s="11"/>
      <c r="T466" s="11"/>
      <c r="U466" s="11"/>
      <c r="V466" s="11"/>
    </row>
    <row r="467">
      <c r="A467" s="11"/>
      <c r="E467" s="35"/>
      <c r="H467" s="27"/>
      <c r="I467" s="27"/>
      <c r="L467" s="11"/>
      <c r="M467" s="11"/>
      <c r="N467" s="11"/>
      <c r="O467" s="11"/>
      <c r="P467" s="509"/>
      <c r="Q467" s="67"/>
      <c r="R467" s="11"/>
      <c r="S467" s="11"/>
      <c r="T467" s="11"/>
      <c r="U467" s="11"/>
      <c r="V467" s="11"/>
    </row>
    <row r="468">
      <c r="A468" s="11"/>
      <c r="E468" s="35"/>
      <c r="H468" s="27"/>
      <c r="I468" s="27"/>
      <c r="L468" s="11"/>
      <c r="M468" s="11"/>
      <c r="N468" s="11"/>
      <c r="O468" s="11"/>
      <c r="P468" s="509"/>
      <c r="Q468" s="67"/>
      <c r="R468" s="11"/>
      <c r="S468" s="11"/>
      <c r="T468" s="11"/>
      <c r="U468" s="11"/>
      <c r="V468" s="11"/>
    </row>
    <row r="469">
      <c r="A469" s="11"/>
      <c r="E469" s="35"/>
      <c r="H469" s="27"/>
      <c r="I469" s="27"/>
      <c r="L469" s="11"/>
      <c r="M469" s="11"/>
      <c r="N469" s="11"/>
      <c r="O469" s="11"/>
      <c r="P469" s="509"/>
      <c r="Q469" s="67"/>
      <c r="R469" s="11"/>
      <c r="S469" s="11"/>
      <c r="T469" s="11"/>
      <c r="U469" s="11"/>
      <c r="V469" s="11"/>
    </row>
    <row r="470">
      <c r="A470" s="11"/>
      <c r="E470" s="35"/>
      <c r="H470" s="27"/>
      <c r="I470" s="27"/>
      <c r="L470" s="11"/>
      <c r="M470" s="11"/>
      <c r="N470" s="11"/>
      <c r="O470" s="11"/>
      <c r="P470" s="509"/>
      <c r="Q470" s="67"/>
      <c r="R470" s="11"/>
      <c r="S470" s="11"/>
      <c r="T470" s="11"/>
      <c r="U470" s="11"/>
      <c r="V470" s="11"/>
    </row>
    <row r="471">
      <c r="A471" s="11"/>
      <c r="E471" s="35"/>
      <c r="H471" s="27"/>
      <c r="I471" s="27"/>
      <c r="L471" s="11"/>
      <c r="M471" s="11"/>
      <c r="N471" s="11"/>
      <c r="O471" s="11"/>
      <c r="P471" s="509"/>
      <c r="Q471" s="67"/>
      <c r="R471" s="11"/>
      <c r="S471" s="11"/>
      <c r="T471" s="11"/>
      <c r="U471" s="11"/>
      <c r="V471" s="11"/>
    </row>
    <row r="472">
      <c r="A472" s="11"/>
      <c r="E472" s="35"/>
      <c r="H472" s="27"/>
      <c r="I472" s="27"/>
      <c r="L472" s="11"/>
      <c r="M472" s="11"/>
      <c r="N472" s="11"/>
      <c r="O472" s="11"/>
      <c r="P472" s="509"/>
      <c r="Q472" s="67"/>
      <c r="R472" s="11"/>
      <c r="S472" s="11"/>
      <c r="T472" s="11"/>
      <c r="U472" s="11"/>
      <c r="V472" s="11"/>
    </row>
    <row r="473">
      <c r="A473" s="11"/>
      <c r="E473" s="35"/>
      <c r="H473" s="27"/>
      <c r="I473" s="27"/>
      <c r="L473" s="11"/>
      <c r="M473" s="11"/>
      <c r="N473" s="11"/>
      <c r="O473" s="11"/>
      <c r="P473" s="509"/>
      <c r="Q473" s="67"/>
      <c r="R473" s="11"/>
      <c r="S473" s="11"/>
      <c r="T473" s="11"/>
      <c r="U473" s="11"/>
      <c r="V473" s="11"/>
    </row>
    <row r="474">
      <c r="A474" s="11"/>
      <c r="E474" s="35"/>
      <c r="H474" s="27"/>
      <c r="I474" s="27"/>
      <c r="L474" s="11"/>
      <c r="M474" s="11"/>
      <c r="N474" s="11"/>
      <c r="O474" s="11"/>
      <c r="P474" s="509"/>
      <c r="Q474" s="67"/>
      <c r="R474" s="11"/>
      <c r="S474" s="11"/>
      <c r="T474" s="11"/>
      <c r="U474" s="11"/>
      <c r="V474" s="11"/>
    </row>
    <row r="475">
      <c r="A475" s="11"/>
      <c r="E475" s="35"/>
      <c r="H475" s="27"/>
      <c r="I475" s="27"/>
      <c r="L475" s="11"/>
      <c r="M475" s="11"/>
      <c r="N475" s="11"/>
      <c r="O475" s="11"/>
      <c r="P475" s="509"/>
      <c r="Q475" s="67"/>
      <c r="R475" s="11"/>
      <c r="S475" s="11"/>
      <c r="T475" s="11"/>
      <c r="U475" s="11"/>
      <c r="V475" s="11"/>
    </row>
    <row r="476">
      <c r="A476" s="11"/>
      <c r="E476" s="35"/>
      <c r="H476" s="27"/>
      <c r="I476" s="27"/>
      <c r="L476" s="11"/>
      <c r="M476" s="11"/>
      <c r="N476" s="11"/>
      <c r="O476" s="11"/>
      <c r="P476" s="509"/>
      <c r="Q476" s="67"/>
      <c r="R476" s="11"/>
      <c r="S476" s="11"/>
      <c r="T476" s="11"/>
      <c r="U476" s="11"/>
      <c r="V476" s="11"/>
    </row>
    <row r="477">
      <c r="A477" s="11"/>
      <c r="E477" s="35"/>
      <c r="H477" s="27"/>
      <c r="I477" s="27"/>
      <c r="L477" s="11"/>
      <c r="M477" s="11"/>
      <c r="N477" s="11"/>
      <c r="O477" s="11"/>
      <c r="P477" s="509"/>
      <c r="Q477" s="67"/>
      <c r="R477" s="11"/>
      <c r="S477" s="11"/>
      <c r="T477" s="11"/>
      <c r="U477" s="11"/>
      <c r="V477" s="11"/>
    </row>
    <row r="478">
      <c r="A478" s="11"/>
      <c r="E478" s="35"/>
      <c r="H478" s="27"/>
      <c r="I478" s="27"/>
      <c r="L478" s="11"/>
      <c r="M478" s="11"/>
      <c r="N478" s="11"/>
      <c r="O478" s="11"/>
      <c r="P478" s="509"/>
      <c r="Q478" s="67"/>
      <c r="R478" s="11"/>
      <c r="S478" s="11"/>
      <c r="T478" s="11"/>
      <c r="U478" s="11"/>
      <c r="V478" s="11"/>
    </row>
    <row r="479">
      <c r="A479" s="11"/>
      <c r="E479" s="35"/>
      <c r="H479" s="27"/>
      <c r="I479" s="27"/>
      <c r="L479" s="11"/>
      <c r="M479" s="11"/>
      <c r="N479" s="11"/>
      <c r="O479" s="11"/>
      <c r="P479" s="509"/>
      <c r="Q479" s="67"/>
      <c r="R479" s="11"/>
      <c r="S479" s="11"/>
      <c r="T479" s="11"/>
      <c r="U479" s="11"/>
      <c r="V479" s="11"/>
    </row>
    <row r="480">
      <c r="A480" s="11"/>
      <c r="E480" s="35"/>
      <c r="H480" s="27"/>
      <c r="I480" s="27"/>
      <c r="L480" s="11"/>
      <c r="M480" s="11"/>
      <c r="N480" s="11"/>
      <c r="O480" s="11"/>
      <c r="P480" s="509"/>
      <c r="Q480" s="67"/>
      <c r="R480" s="11"/>
      <c r="S480" s="11"/>
      <c r="T480" s="11"/>
      <c r="U480" s="11"/>
      <c r="V480" s="11"/>
    </row>
    <row r="481">
      <c r="A481" s="11"/>
      <c r="E481" s="35"/>
      <c r="H481" s="27"/>
      <c r="I481" s="27"/>
      <c r="L481" s="11"/>
      <c r="M481" s="11"/>
      <c r="N481" s="11"/>
      <c r="O481" s="11"/>
      <c r="P481" s="509"/>
      <c r="Q481" s="67"/>
      <c r="R481" s="11"/>
      <c r="S481" s="11"/>
      <c r="T481" s="11"/>
      <c r="U481" s="11"/>
      <c r="V481" s="11"/>
    </row>
    <row r="482">
      <c r="A482" s="11"/>
      <c r="E482" s="35"/>
      <c r="H482" s="27"/>
      <c r="I482" s="27"/>
      <c r="L482" s="11"/>
      <c r="M482" s="11"/>
      <c r="N482" s="11"/>
      <c r="O482" s="11"/>
      <c r="P482" s="509"/>
      <c r="Q482" s="67"/>
      <c r="R482" s="11"/>
      <c r="S482" s="11"/>
      <c r="T482" s="11"/>
      <c r="U482" s="11"/>
      <c r="V482" s="11"/>
    </row>
    <row r="483">
      <c r="A483" s="11"/>
      <c r="E483" s="35"/>
      <c r="H483" s="27"/>
      <c r="I483" s="27"/>
      <c r="L483" s="11"/>
      <c r="M483" s="11"/>
      <c r="N483" s="11"/>
      <c r="O483" s="11"/>
      <c r="P483" s="509"/>
      <c r="Q483" s="67"/>
      <c r="R483" s="11"/>
      <c r="S483" s="11"/>
      <c r="T483" s="11"/>
      <c r="U483" s="11"/>
      <c r="V483" s="11"/>
    </row>
    <row r="484">
      <c r="A484" s="11"/>
      <c r="E484" s="35"/>
      <c r="H484" s="27"/>
      <c r="I484" s="27"/>
      <c r="L484" s="11"/>
      <c r="M484" s="11"/>
      <c r="N484" s="11"/>
      <c r="O484" s="11"/>
      <c r="P484" s="509"/>
      <c r="Q484" s="67"/>
      <c r="R484" s="11"/>
      <c r="S484" s="11"/>
      <c r="T484" s="11"/>
      <c r="U484" s="11"/>
      <c r="V484" s="11"/>
    </row>
    <row r="485">
      <c r="A485" s="11"/>
      <c r="E485" s="35"/>
      <c r="H485" s="27"/>
      <c r="I485" s="27"/>
      <c r="L485" s="11"/>
      <c r="M485" s="11"/>
      <c r="N485" s="11"/>
      <c r="O485" s="11"/>
      <c r="P485" s="509"/>
      <c r="Q485" s="67"/>
      <c r="R485" s="11"/>
      <c r="S485" s="11"/>
      <c r="T485" s="11"/>
      <c r="U485" s="11"/>
      <c r="V485" s="11"/>
    </row>
    <row r="486">
      <c r="A486" s="11"/>
      <c r="E486" s="35"/>
      <c r="H486" s="27"/>
      <c r="I486" s="27"/>
      <c r="L486" s="11"/>
      <c r="M486" s="11"/>
      <c r="N486" s="11"/>
      <c r="O486" s="11"/>
      <c r="P486" s="509"/>
      <c r="Q486" s="67"/>
      <c r="R486" s="11"/>
      <c r="S486" s="11"/>
      <c r="T486" s="11"/>
      <c r="U486" s="11"/>
      <c r="V486" s="11"/>
    </row>
    <row r="487">
      <c r="A487" s="11"/>
      <c r="E487" s="35"/>
      <c r="H487" s="27"/>
      <c r="I487" s="27"/>
      <c r="L487" s="11"/>
      <c r="M487" s="11"/>
      <c r="N487" s="11"/>
      <c r="O487" s="11"/>
      <c r="P487" s="509"/>
      <c r="Q487" s="67"/>
      <c r="R487" s="11"/>
      <c r="S487" s="11"/>
      <c r="T487" s="11"/>
      <c r="U487" s="11"/>
      <c r="V487" s="11"/>
    </row>
    <row r="488">
      <c r="A488" s="11"/>
      <c r="E488" s="35"/>
      <c r="H488" s="27"/>
      <c r="I488" s="27"/>
      <c r="L488" s="11"/>
      <c r="M488" s="11"/>
      <c r="N488" s="11"/>
      <c r="O488" s="11"/>
      <c r="P488" s="509"/>
      <c r="Q488" s="67"/>
      <c r="R488" s="11"/>
      <c r="S488" s="11"/>
      <c r="T488" s="11"/>
      <c r="U488" s="11"/>
      <c r="V488" s="11"/>
    </row>
    <row r="489">
      <c r="A489" s="11"/>
      <c r="E489" s="35"/>
      <c r="H489" s="27"/>
      <c r="I489" s="27"/>
      <c r="L489" s="11"/>
      <c r="M489" s="11"/>
      <c r="N489" s="11"/>
      <c r="O489" s="11"/>
      <c r="P489" s="509"/>
      <c r="Q489" s="67"/>
      <c r="R489" s="11"/>
      <c r="S489" s="11"/>
      <c r="T489" s="11"/>
      <c r="U489" s="11"/>
      <c r="V489" s="11"/>
    </row>
    <row r="490">
      <c r="A490" s="11"/>
      <c r="E490" s="35"/>
      <c r="H490" s="27"/>
      <c r="I490" s="27"/>
      <c r="L490" s="11"/>
      <c r="M490" s="11"/>
      <c r="N490" s="11"/>
      <c r="O490" s="11"/>
      <c r="P490" s="509"/>
      <c r="Q490" s="67"/>
      <c r="R490" s="11"/>
      <c r="S490" s="11"/>
      <c r="T490" s="11"/>
      <c r="U490" s="11"/>
      <c r="V490" s="11"/>
    </row>
    <row r="491">
      <c r="A491" s="11"/>
      <c r="E491" s="35"/>
      <c r="H491" s="27"/>
      <c r="I491" s="27"/>
      <c r="L491" s="11"/>
      <c r="M491" s="11"/>
      <c r="N491" s="11"/>
      <c r="O491" s="11"/>
      <c r="P491" s="509"/>
      <c r="Q491" s="67"/>
      <c r="R491" s="11"/>
      <c r="S491" s="11"/>
      <c r="T491" s="11"/>
      <c r="U491" s="11"/>
      <c r="V491" s="11"/>
    </row>
    <row r="492">
      <c r="A492" s="11"/>
      <c r="E492" s="35"/>
      <c r="H492" s="27"/>
      <c r="I492" s="27"/>
      <c r="L492" s="11"/>
      <c r="M492" s="11"/>
      <c r="N492" s="11"/>
      <c r="O492" s="11"/>
      <c r="P492" s="509"/>
      <c r="Q492" s="67"/>
      <c r="R492" s="11"/>
      <c r="S492" s="11"/>
      <c r="T492" s="11"/>
      <c r="U492" s="11"/>
      <c r="V492" s="11"/>
    </row>
    <row r="493">
      <c r="A493" s="11"/>
      <c r="E493" s="35"/>
      <c r="H493" s="27"/>
      <c r="I493" s="27"/>
      <c r="L493" s="11"/>
      <c r="M493" s="11"/>
      <c r="N493" s="11"/>
      <c r="O493" s="11"/>
      <c r="P493" s="509"/>
      <c r="Q493" s="67"/>
      <c r="R493" s="11"/>
      <c r="S493" s="11"/>
      <c r="T493" s="11"/>
      <c r="U493" s="11"/>
      <c r="V493" s="11"/>
    </row>
    <row r="494">
      <c r="A494" s="11"/>
      <c r="E494" s="35"/>
      <c r="H494" s="27"/>
      <c r="I494" s="27"/>
      <c r="L494" s="11"/>
      <c r="M494" s="11"/>
      <c r="N494" s="11"/>
      <c r="O494" s="11"/>
      <c r="P494" s="509"/>
      <c r="Q494" s="67"/>
      <c r="R494" s="11"/>
      <c r="S494" s="11"/>
      <c r="T494" s="11"/>
      <c r="U494" s="11"/>
      <c r="V494" s="11"/>
    </row>
    <row r="495">
      <c r="A495" s="11"/>
      <c r="E495" s="35"/>
      <c r="H495" s="27"/>
      <c r="I495" s="27"/>
      <c r="L495" s="11"/>
      <c r="M495" s="11"/>
      <c r="N495" s="11"/>
      <c r="O495" s="11"/>
      <c r="P495" s="509"/>
      <c r="Q495" s="67"/>
      <c r="R495" s="11"/>
      <c r="S495" s="11"/>
      <c r="T495" s="11"/>
      <c r="U495" s="11"/>
      <c r="V495" s="11"/>
    </row>
    <row r="496">
      <c r="A496" s="11"/>
      <c r="E496" s="35"/>
      <c r="H496" s="27"/>
      <c r="I496" s="27"/>
      <c r="L496" s="11"/>
      <c r="M496" s="11"/>
      <c r="N496" s="11"/>
      <c r="O496" s="11"/>
      <c r="P496" s="509"/>
      <c r="Q496" s="67"/>
      <c r="R496" s="11"/>
      <c r="S496" s="11"/>
      <c r="T496" s="11"/>
      <c r="U496" s="11"/>
      <c r="V496" s="11"/>
    </row>
    <row r="497">
      <c r="A497" s="11"/>
      <c r="E497" s="35"/>
      <c r="H497" s="27"/>
      <c r="I497" s="27"/>
      <c r="L497" s="11"/>
      <c r="M497" s="11"/>
      <c r="N497" s="11"/>
      <c r="O497" s="11"/>
      <c r="P497" s="509"/>
      <c r="Q497" s="67"/>
      <c r="R497" s="11"/>
      <c r="S497" s="11"/>
      <c r="T497" s="11"/>
      <c r="U497" s="11"/>
      <c r="V497" s="11"/>
    </row>
    <row r="498">
      <c r="A498" s="11"/>
      <c r="E498" s="35"/>
      <c r="H498" s="27"/>
      <c r="I498" s="27"/>
      <c r="L498" s="11"/>
      <c r="M498" s="11"/>
      <c r="N498" s="11"/>
      <c r="O498" s="11"/>
      <c r="P498" s="509"/>
      <c r="Q498" s="67"/>
      <c r="R498" s="11"/>
      <c r="S498" s="11"/>
      <c r="T498" s="11"/>
      <c r="U498" s="11"/>
      <c r="V498" s="11"/>
    </row>
    <row r="499">
      <c r="A499" s="11"/>
      <c r="E499" s="35"/>
      <c r="H499" s="27"/>
      <c r="I499" s="27"/>
      <c r="L499" s="11"/>
      <c r="M499" s="11"/>
      <c r="N499" s="11"/>
      <c r="O499" s="11"/>
      <c r="P499" s="509"/>
      <c r="Q499" s="67"/>
      <c r="R499" s="11"/>
      <c r="S499" s="11"/>
      <c r="T499" s="11"/>
      <c r="U499" s="11"/>
      <c r="V499" s="11"/>
    </row>
    <row r="500">
      <c r="A500" s="11"/>
      <c r="E500" s="35"/>
      <c r="H500" s="27"/>
      <c r="I500" s="27"/>
      <c r="L500" s="11"/>
      <c r="M500" s="11"/>
      <c r="N500" s="11"/>
      <c r="O500" s="11"/>
      <c r="P500" s="509"/>
      <c r="Q500" s="67"/>
      <c r="R500" s="11"/>
      <c r="S500" s="11"/>
      <c r="T500" s="11"/>
      <c r="U500" s="11"/>
      <c r="V500" s="11"/>
    </row>
    <row r="501">
      <c r="A501" s="11"/>
      <c r="E501" s="35"/>
      <c r="H501" s="27"/>
      <c r="I501" s="27"/>
      <c r="L501" s="11"/>
      <c r="M501" s="11"/>
      <c r="N501" s="11"/>
      <c r="O501" s="11"/>
      <c r="P501" s="509"/>
      <c r="Q501" s="67"/>
      <c r="R501" s="11"/>
      <c r="S501" s="11"/>
      <c r="T501" s="11"/>
      <c r="U501" s="11"/>
      <c r="V501" s="11"/>
    </row>
    <row r="502">
      <c r="A502" s="11"/>
      <c r="E502" s="35"/>
      <c r="H502" s="27"/>
      <c r="I502" s="27"/>
      <c r="L502" s="11"/>
      <c r="M502" s="11"/>
      <c r="N502" s="11"/>
      <c r="O502" s="11"/>
      <c r="P502" s="509"/>
      <c r="Q502" s="67"/>
      <c r="R502" s="11"/>
      <c r="S502" s="11"/>
      <c r="T502" s="11"/>
      <c r="U502" s="11"/>
      <c r="V502" s="11"/>
    </row>
    <row r="503">
      <c r="A503" s="11"/>
      <c r="E503" s="35"/>
      <c r="H503" s="27"/>
      <c r="I503" s="27"/>
      <c r="L503" s="11"/>
      <c r="M503" s="11"/>
      <c r="N503" s="11"/>
      <c r="O503" s="11"/>
      <c r="P503" s="509"/>
      <c r="Q503" s="67"/>
      <c r="R503" s="11"/>
      <c r="S503" s="11"/>
      <c r="T503" s="11"/>
      <c r="U503" s="11"/>
      <c r="V503" s="11"/>
    </row>
    <row r="504">
      <c r="A504" s="11"/>
      <c r="E504" s="35"/>
      <c r="H504" s="27"/>
      <c r="I504" s="27"/>
      <c r="L504" s="11"/>
      <c r="M504" s="11"/>
      <c r="N504" s="11"/>
      <c r="O504" s="11"/>
      <c r="P504" s="509"/>
      <c r="Q504" s="67"/>
      <c r="R504" s="11"/>
      <c r="S504" s="11"/>
      <c r="T504" s="11"/>
      <c r="U504" s="11"/>
      <c r="V504" s="11"/>
    </row>
    <row r="505">
      <c r="A505" s="11"/>
      <c r="E505" s="35"/>
      <c r="H505" s="27"/>
      <c r="I505" s="27"/>
      <c r="L505" s="11"/>
      <c r="M505" s="11"/>
      <c r="N505" s="11"/>
      <c r="O505" s="11"/>
      <c r="P505" s="509"/>
      <c r="Q505" s="67"/>
      <c r="R505" s="11"/>
      <c r="S505" s="11"/>
      <c r="T505" s="11"/>
      <c r="U505" s="11"/>
      <c r="V505" s="11"/>
    </row>
    <row r="506">
      <c r="A506" s="11"/>
      <c r="E506" s="35"/>
      <c r="H506" s="27"/>
      <c r="I506" s="27"/>
      <c r="L506" s="11"/>
      <c r="M506" s="11"/>
      <c r="N506" s="11"/>
      <c r="O506" s="11"/>
      <c r="P506" s="509"/>
      <c r="Q506" s="67"/>
      <c r="R506" s="11"/>
      <c r="S506" s="11"/>
      <c r="T506" s="11"/>
      <c r="U506" s="11"/>
      <c r="V506" s="11"/>
    </row>
    <row r="507">
      <c r="A507" s="11"/>
      <c r="E507" s="35"/>
      <c r="H507" s="27"/>
      <c r="I507" s="27"/>
      <c r="L507" s="11"/>
      <c r="M507" s="11"/>
      <c r="N507" s="11"/>
      <c r="O507" s="11"/>
      <c r="P507" s="509"/>
      <c r="Q507" s="67"/>
      <c r="R507" s="11"/>
      <c r="S507" s="11"/>
      <c r="T507" s="11"/>
      <c r="U507" s="11"/>
      <c r="V507" s="11"/>
    </row>
    <row r="508">
      <c r="A508" s="11"/>
      <c r="E508" s="35"/>
      <c r="H508" s="27"/>
      <c r="I508" s="27"/>
      <c r="L508" s="11"/>
      <c r="M508" s="11"/>
      <c r="N508" s="11"/>
      <c r="O508" s="11"/>
      <c r="P508" s="509"/>
      <c r="Q508" s="67"/>
      <c r="R508" s="11"/>
      <c r="S508" s="11"/>
      <c r="T508" s="11"/>
      <c r="U508" s="11"/>
      <c r="V508" s="11"/>
    </row>
    <row r="509">
      <c r="A509" s="11"/>
      <c r="E509" s="35"/>
      <c r="H509" s="27"/>
      <c r="I509" s="27"/>
      <c r="L509" s="11"/>
      <c r="M509" s="11"/>
      <c r="N509" s="11"/>
      <c r="O509" s="11"/>
      <c r="P509" s="509"/>
      <c r="Q509" s="67"/>
      <c r="R509" s="11"/>
      <c r="S509" s="11"/>
      <c r="T509" s="11"/>
      <c r="U509" s="11"/>
      <c r="V509" s="11"/>
    </row>
    <row r="510">
      <c r="A510" s="11"/>
      <c r="E510" s="35"/>
      <c r="H510" s="27"/>
      <c r="I510" s="27"/>
      <c r="L510" s="11"/>
      <c r="M510" s="11"/>
      <c r="N510" s="11"/>
      <c r="O510" s="11"/>
      <c r="P510" s="509"/>
      <c r="Q510" s="67"/>
      <c r="R510" s="11"/>
      <c r="S510" s="11"/>
      <c r="T510" s="11"/>
      <c r="U510" s="11"/>
      <c r="V510" s="11"/>
    </row>
    <row r="511">
      <c r="A511" s="11"/>
      <c r="E511" s="35"/>
      <c r="H511" s="27"/>
      <c r="I511" s="27"/>
      <c r="L511" s="11"/>
      <c r="M511" s="11"/>
      <c r="N511" s="11"/>
      <c r="O511" s="11"/>
      <c r="P511" s="509"/>
      <c r="Q511" s="67"/>
      <c r="R511" s="11"/>
      <c r="S511" s="11"/>
      <c r="T511" s="11"/>
      <c r="U511" s="11"/>
      <c r="V511" s="11"/>
    </row>
    <row r="512">
      <c r="A512" s="11"/>
      <c r="E512" s="35"/>
      <c r="H512" s="27"/>
      <c r="I512" s="27"/>
      <c r="L512" s="11"/>
      <c r="M512" s="11"/>
      <c r="N512" s="11"/>
      <c r="O512" s="11"/>
      <c r="P512" s="509"/>
      <c r="Q512" s="67"/>
      <c r="R512" s="11"/>
      <c r="S512" s="11"/>
      <c r="T512" s="11"/>
      <c r="U512" s="11"/>
      <c r="V512" s="11"/>
    </row>
    <row r="513">
      <c r="A513" s="11"/>
      <c r="E513" s="35"/>
      <c r="H513" s="27"/>
      <c r="I513" s="27"/>
      <c r="L513" s="11"/>
      <c r="M513" s="11"/>
      <c r="N513" s="11"/>
      <c r="O513" s="11"/>
      <c r="P513" s="509"/>
      <c r="Q513" s="67"/>
      <c r="R513" s="11"/>
      <c r="S513" s="11"/>
      <c r="T513" s="11"/>
      <c r="U513" s="11"/>
      <c r="V513" s="11"/>
    </row>
    <row r="514">
      <c r="A514" s="11"/>
      <c r="E514" s="35"/>
      <c r="H514" s="27"/>
      <c r="I514" s="27"/>
      <c r="L514" s="11"/>
      <c r="M514" s="11"/>
      <c r="N514" s="11"/>
      <c r="O514" s="11"/>
      <c r="P514" s="509"/>
      <c r="Q514" s="67"/>
      <c r="R514" s="11"/>
      <c r="S514" s="11"/>
      <c r="T514" s="11"/>
      <c r="U514" s="11"/>
      <c r="V514" s="11"/>
    </row>
    <row r="515">
      <c r="A515" s="11"/>
      <c r="E515" s="35"/>
      <c r="H515" s="27"/>
      <c r="I515" s="27"/>
      <c r="L515" s="11"/>
      <c r="M515" s="11"/>
      <c r="N515" s="11"/>
      <c r="O515" s="11"/>
      <c r="P515" s="509"/>
      <c r="Q515" s="67"/>
      <c r="R515" s="11"/>
      <c r="S515" s="11"/>
      <c r="T515" s="11"/>
      <c r="U515" s="11"/>
      <c r="V515" s="11"/>
    </row>
    <row r="516">
      <c r="A516" s="11"/>
      <c r="E516" s="35"/>
      <c r="H516" s="27"/>
      <c r="I516" s="27"/>
      <c r="L516" s="11"/>
      <c r="M516" s="11"/>
      <c r="N516" s="11"/>
      <c r="O516" s="11"/>
      <c r="P516" s="509"/>
      <c r="Q516" s="67"/>
      <c r="R516" s="11"/>
      <c r="S516" s="11"/>
      <c r="T516" s="11"/>
      <c r="U516" s="11"/>
      <c r="V516" s="11"/>
    </row>
    <row r="517">
      <c r="A517" s="11"/>
      <c r="E517" s="35"/>
      <c r="H517" s="27"/>
      <c r="I517" s="27"/>
      <c r="L517" s="11"/>
      <c r="M517" s="11"/>
      <c r="N517" s="11"/>
      <c r="O517" s="11"/>
      <c r="P517" s="509"/>
      <c r="Q517" s="67"/>
      <c r="R517" s="11"/>
      <c r="S517" s="11"/>
      <c r="T517" s="11"/>
      <c r="U517" s="11"/>
      <c r="V517" s="11"/>
    </row>
    <row r="518">
      <c r="A518" s="11"/>
      <c r="E518" s="35"/>
      <c r="H518" s="27"/>
      <c r="I518" s="27"/>
      <c r="L518" s="11"/>
      <c r="M518" s="11"/>
      <c r="N518" s="11"/>
      <c r="O518" s="11"/>
      <c r="P518" s="509"/>
      <c r="Q518" s="67"/>
      <c r="R518" s="11"/>
      <c r="S518" s="11"/>
      <c r="T518" s="11"/>
      <c r="U518" s="11"/>
      <c r="V518" s="11"/>
    </row>
    <row r="519">
      <c r="A519" s="11"/>
      <c r="E519" s="35"/>
      <c r="H519" s="27"/>
      <c r="I519" s="27"/>
      <c r="L519" s="11"/>
      <c r="M519" s="11"/>
      <c r="N519" s="11"/>
      <c r="O519" s="11"/>
      <c r="P519" s="509"/>
      <c r="Q519" s="67"/>
      <c r="R519" s="11"/>
      <c r="S519" s="11"/>
      <c r="T519" s="11"/>
      <c r="U519" s="11"/>
      <c r="V519" s="11"/>
    </row>
    <row r="520">
      <c r="A520" s="11"/>
      <c r="E520" s="35"/>
      <c r="H520" s="27"/>
      <c r="I520" s="27"/>
      <c r="L520" s="11"/>
      <c r="M520" s="11"/>
      <c r="N520" s="11"/>
      <c r="O520" s="11"/>
      <c r="P520" s="509"/>
      <c r="Q520" s="67"/>
      <c r="R520" s="11"/>
      <c r="S520" s="11"/>
      <c r="T520" s="11"/>
      <c r="U520" s="11"/>
      <c r="V520" s="11"/>
    </row>
    <row r="521">
      <c r="A521" s="11"/>
      <c r="E521" s="35"/>
      <c r="H521" s="27"/>
      <c r="I521" s="27"/>
      <c r="L521" s="11"/>
      <c r="M521" s="11"/>
      <c r="N521" s="11"/>
      <c r="O521" s="11"/>
      <c r="P521" s="509"/>
      <c r="Q521" s="67"/>
      <c r="R521" s="11"/>
      <c r="S521" s="11"/>
      <c r="T521" s="11"/>
      <c r="U521" s="11"/>
      <c r="V521" s="11"/>
    </row>
    <row r="522">
      <c r="A522" s="11"/>
      <c r="E522" s="35"/>
      <c r="H522" s="27"/>
      <c r="I522" s="27"/>
      <c r="L522" s="11"/>
      <c r="M522" s="11"/>
      <c r="N522" s="11"/>
      <c r="O522" s="11"/>
      <c r="P522" s="509"/>
      <c r="Q522" s="67"/>
      <c r="R522" s="11"/>
      <c r="S522" s="11"/>
      <c r="T522" s="11"/>
      <c r="U522" s="11"/>
      <c r="V522" s="11"/>
    </row>
    <row r="523">
      <c r="A523" s="11"/>
      <c r="E523" s="35"/>
      <c r="H523" s="27"/>
      <c r="I523" s="27"/>
      <c r="L523" s="11"/>
      <c r="M523" s="11"/>
      <c r="N523" s="11"/>
      <c r="O523" s="11"/>
      <c r="P523" s="509"/>
      <c r="Q523" s="67"/>
      <c r="R523" s="11"/>
      <c r="S523" s="11"/>
      <c r="T523" s="11"/>
      <c r="U523" s="11"/>
      <c r="V523" s="11"/>
    </row>
    <row r="524">
      <c r="A524" s="11"/>
      <c r="E524" s="35"/>
      <c r="H524" s="27"/>
      <c r="I524" s="27"/>
      <c r="L524" s="11"/>
      <c r="M524" s="11"/>
      <c r="N524" s="11"/>
      <c r="O524" s="11"/>
      <c r="P524" s="509"/>
      <c r="Q524" s="67"/>
      <c r="R524" s="11"/>
      <c r="S524" s="11"/>
      <c r="T524" s="11"/>
      <c r="U524" s="11"/>
      <c r="V524" s="11"/>
    </row>
    <row r="525">
      <c r="A525" s="11"/>
      <c r="E525" s="35"/>
      <c r="H525" s="27"/>
      <c r="I525" s="27"/>
      <c r="L525" s="11"/>
      <c r="M525" s="11"/>
      <c r="N525" s="11"/>
      <c r="O525" s="11"/>
      <c r="P525" s="509"/>
      <c r="Q525" s="67"/>
      <c r="R525" s="11"/>
      <c r="S525" s="11"/>
      <c r="T525" s="11"/>
      <c r="U525" s="11"/>
      <c r="V525" s="11"/>
    </row>
    <row r="526">
      <c r="A526" s="11"/>
      <c r="E526" s="35"/>
      <c r="H526" s="27"/>
      <c r="I526" s="27"/>
      <c r="L526" s="11"/>
      <c r="M526" s="11"/>
      <c r="N526" s="11"/>
      <c r="O526" s="11"/>
      <c r="P526" s="509"/>
      <c r="Q526" s="67"/>
      <c r="R526" s="11"/>
      <c r="S526" s="11"/>
      <c r="T526" s="11"/>
      <c r="U526" s="11"/>
      <c r="V526" s="11"/>
    </row>
    <row r="527">
      <c r="A527" s="11"/>
      <c r="E527" s="35"/>
      <c r="H527" s="27"/>
      <c r="I527" s="27"/>
      <c r="L527" s="11"/>
      <c r="M527" s="11"/>
      <c r="N527" s="11"/>
      <c r="O527" s="11"/>
      <c r="P527" s="509"/>
      <c r="Q527" s="67"/>
      <c r="R527" s="11"/>
      <c r="S527" s="11"/>
      <c r="T527" s="11"/>
      <c r="U527" s="11"/>
      <c r="V527" s="11"/>
    </row>
    <row r="528">
      <c r="A528" s="11"/>
      <c r="E528" s="35"/>
      <c r="H528" s="27"/>
      <c r="I528" s="27"/>
      <c r="L528" s="11"/>
      <c r="M528" s="11"/>
      <c r="N528" s="11"/>
      <c r="O528" s="11"/>
      <c r="P528" s="509"/>
      <c r="Q528" s="67"/>
      <c r="R528" s="11"/>
      <c r="S528" s="11"/>
      <c r="T528" s="11"/>
      <c r="U528" s="11"/>
      <c r="V528" s="11"/>
    </row>
    <row r="529">
      <c r="A529" s="11"/>
      <c r="E529" s="35"/>
      <c r="H529" s="27"/>
      <c r="I529" s="27"/>
      <c r="L529" s="11"/>
      <c r="M529" s="11"/>
      <c r="N529" s="11"/>
      <c r="O529" s="11"/>
      <c r="P529" s="509"/>
      <c r="Q529" s="67"/>
      <c r="R529" s="11"/>
      <c r="S529" s="11"/>
      <c r="T529" s="11"/>
      <c r="U529" s="11"/>
      <c r="V529" s="11"/>
    </row>
    <row r="530">
      <c r="A530" s="11"/>
      <c r="E530" s="35"/>
      <c r="H530" s="27"/>
      <c r="I530" s="27"/>
      <c r="L530" s="11"/>
      <c r="M530" s="11"/>
      <c r="N530" s="11"/>
      <c r="O530" s="11"/>
      <c r="P530" s="509"/>
      <c r="Q530" s="67"/>
      <c r="R530" s="11"/>
      <c r="S530" s="11"/>
      <c r="T530" s="11"/>
      <c r="U530" s="11"/>
      <c r="V530" s="11"/>
    </row>
    <row r="531">
      <c r="A531" s="11"/>
      <c r="E531" s="35"/>
      <c r="H531" s="27"/>
      <c r="I531" s="27"/>
      <c r="L531" s="11"/>
      <c r="M531" s="11"/>
      <c r="N531" s="11"/>
      <c r="O531" s="11"/>
      <c r="P531" s="509"/>
      <c r="Q531" s="67"/>
      <c r="R531" s="11"/>
      <c r="S531" s="11"/>
      <c r="T531" s="11"/>
      <c r="U531" s="11"/>
      <c r="V531" s="11"/>
    </row>
    <row r="532">
      <c r="A532" s="11"/>
      <c r="E532" s="35"/>
      <c r="H532" s="27"/>
      <c r="I532" s="27"/>
      <c r="L532" s="11"/>
      <c r="M532" s="11"/>
      <c r="N532" s="11"/>
      <c r="O532" s="11"/>
      <c r="P532" s="509"/>
      <c r="Q532" s="67"/>
      <c r="R532" s="11"/>
      <c r="S532" s="11"/>
      <c r="T532" s="11"/>
      <c r="U532" s="11"/>
      <c r="V532" s="11"/>
    </row>
    <row r="533">
      <c r="A533" s="11"/>
      <c r="E533" s="35"/>
      <c r="H533" s="27"/>
      <c r="I533" s="27"/>
      <c r="L533" s="11"/>
      <c r="M533" s="11"/>
      <c r="N533" s="11"/>
      <c r="O533" s="11"/>
      <c r="P533" s="509"/>
      <c r="Q533" s="67"/>
      <c r="R533" s="11"/>
      <c r="S533" s="11"/>
      <c r="T533" s="11"/>
      <c r="U533" s="11"/>
      <c r="V533" s="11"/>
    </row>
    <row r="534">
      <c r="A534" s="11"/>
      <c r="E534" s="35"/>
      <c r="H534" s="27"/>
      <c r="I534" s="27"/>
      <c r="L534" s="11"/>
      <c r="M534" s="11"/>
      <c r="N534" s="11"/>
      <c r="O534" s="11"/>
      <c r="P534" s="509"/>
      <c r="Q534" s="67"/>
      <c r="R534" s="11"/>
      <c r="S534" s="11"/>
      <c r="T534" s="11"/>
      <c r="U534" s="11"/>
      <c r="V534" s="11"/>
    </row>
    <row r="535">
      <c r="A535" s="11"/>
      <c r="E535" s="35"/>
      <c r="H535" s="27"/>
      <c r="I535" s="27"/>
      <c r="L535" s="11"/>
      <c r="M535" s="11"/>
      <c r="N535" s="11"/>
      <c r="O535" s="11"/>
      <c r="P535" s="509"/>
      <c r="Q535" s="67"/>
      <c r="R535" s="11"/>
      <c r="S535" s="11"/>
      <c r="T535" s="11"/>
      <c r="U535" s="11"/>
      <c r="V535" s="11"/>
    </row>
    <row r="536">
      <c r="A536" s="11"/>
      <c r="E536" s="35"/>
      <c r="H536" s="27"/>
      <c r="I536" s="27"/>
      <c r="L536" s="11"/>
      <c r="M536" s="11"/>
      <c r="N536" s="11"/>
      <c r="O536" s="11"/>
      <c r="P536" s="509"/>
      <c r="Q536" s="67"/>
      <c r="R536" s="11"/>
      <c r="S536" s="11"/>
      <c r="T536" s="11"/>
      <c r="U536" s="11"/>
      <c r="V536" s="11"/>
    </row>
    <row r="537">
      <c r="A537" s="11"/>
      <c r="E537" s="35"/>
      <c r="H537" s="27"/>
      <c r="I537" s="27"/>
      <c r="L537" s="11"/>
      <c r="M537" s="11"/>
      <c r="N537" s="11"/>
      <c r="O537" s="11"/>
      <c r="P537" s="509"/>
      <c r="Q537" s="67"/>
      <c r="R537" s="11"/>
      <c r="S537" s="11"/>
      <c r="T537" s="11"/>
      <c r="U537" s="11"/>
      <c r="V537" s="11"/>
    </row>
    <row r="538">
      <c r="A538" s="11"/>
      <c r="E538" s="35"/>
      <c r="H538" s="27"/>
      <c r="I538" s="27"/>
      <c r="L538" s="11"/>
      <c r="M538" s="11"/>
      <c r="N538" s="11"/>
      <c r="O538" s="11"/>
      <c r="P538" s="509"/>
      <c r="Q538" s="67"/>
      <c r="R538" s="11"/>
      <c r="S538" s="11"/>
      <c r="T538" s="11"/>
      <c r="U538" s="11"/>
      <c r="V538" s="11"/>
    </row>
    <row r="539">
      <c r="A539" s="11"/>
      <c r="E539" s="35"/>
      <c r="H539" s="27"/>
      <c r="I539" s="27"/>
      <c r="L539" s="11"/>
      <c r="M539" s="11"/>
      <c r="N539" s="11"/>
      <c r="O539" s="11"/>
      <c r="P539" s="509"/>
      <c r="Q539" s="67"/>
      <c r="R539" s="11"/>
      <c r="S539" s="11"/>
      <c r="T539" s="11"/>
      <c r="U539" s="11"/>
      <c r="V539" s="11"/>
    </row>
    <row r="540">
      <c r="A540" s="11"/>
      <c r="E540" s="35"/>
      <c r="H540" s="27"/>
      <c r="I540" s="27"/>
      <c r="L540" s="11"/>
      <c r="M540" s="11"/>
      <c r="N540" s="11"/>
      <c r="O540" s="11"/>
      <c r="P540" s="509"/>
      <c r="Q540" s="67"/>
      <c r="R540" s="11"/>
      <c r="S540" s="11"/>
      <c r="T540" s="11"/>
      <c r="U540" s="11"/>
      <c r="V540" s="11"/>
    </row>
    <row r="541">
      <c r="A541" s="11"/>
      <c r="E541" s="35"/>
      <c r="H541" s="27"/>
      <c r="I541" s="27"/>
      <c r="L541" s="11"/>
      <c r="M541" s="11"/>
      <c r="N541" s="11"/>
      <c r="O541" s="11"/>
      <c r="P541" s="509"/>
      <c r="Q541" s="67"/>
      <c r="R541" s="11"/>
      <c r="S541" s="11"/>
      <c r="T541" s="11"/>
      <c r="U541" s="11"/>
      <c r="V541" s="11"/>
    </row>
    <row r="542">
      <c r="A542" s="11"/>
      <c r="E542" s="35"/>
      <c r="H542" s="27"/>
      <c r="I542" s="27"/>
      <c r="L542" s="11"/>
      <c r="M542" s="11"/>
      <c r="N542" s="11"/>
      <c r="O542" s="11"/>
      <c r="P542" s="509"/>
      <c r="Q542" s="67"/>
      <c r="R542" s="11"/>
      <c r="S542" s="11"/>
      <c r="T542" s="11"/>
      <c r="U542" s="11"/>
      <c r="V542" s="11"/>
    </row>
    <row r="543">
      <c r="A543" s="11"/>
      <c r="E543" s="35"/>
      <c r="H543" s="27"/>
      <c r="I543" s="27"/>
      <c r="L543" s="11"/>
      <c r="M543" s="11"/>
      <c r="N543" s="11"/>
      <c r="O543" s="11"/>
      <c r="P543" s="509"/>
      <c r="Q543" s="67"/>
      <c r="R543" s="11"/>
      <c r="S543" s="11"/>
      <c r="T543" s="11"/>
      <c r="U543" s="11"/>
      <c r="V543" s="11"/>
    </row>
    <row r="544">
      <c r="A544" s="11"/>
      <c r="E544" s="35"/>
      <c r="H544" s="27"/>
      <c r="I544" s="27"/>
      <c r="L544" s="11"/>
      <c r="M544" s="11"/>
      <c r="N544" s="11"/>
      <c r="O544" s="11"/>
      <c r="P544" s="509"/>
      <c r="Q544" s="67"/>
      <c r="R544" s="11"/>
      <c r="S544" s="11"/>
      <c r="T544" s="11"/>
      <c r="U544" s="11"/>
      <c r="V544" s="11"/>
    </row>
    <row r="545">
      <c r="A545" s="11"/>
      <c r="E545" s="35"/>
      <c r="H545" s="27"/>
      <c r="I545" s="27"/>
      <c r="L545" s="11"/>
      <c r="M545" s="11"/>
      <c r="N545" s="11"/>
      <c r="O545" s="11"/>
      <c r="P545" s="509"/>
      <c r="Q545" s="67"/>
      <c r="R545" s="11"/>
      <c r="S545" s="11"/>
      <c r="T545" s="11"/>
      <c r="U545" s="11"/>
      <c r="V545" s="11"/>
    </row>
    <row r="546">
      <c r="A546" s="11"/>
      <c r="E546" s="35"/>
      <c r="H546" s="27"/>
      <c r="I546" s="27"/>
      <c r="L546" s="11"/>
      <c r="M546" s="11"/>
      <c r="N546" s="11"/>
      <c r="O546" s="11"/>
      <c r="P546" s="509"/>
      <c r="Q546" s="67"/>
      <c r="R546" s="11"/>
      <c r="S546" s="11"/>
      <c r="T546" s="11"/>
      <c r="U546" s="11"/>
      <c r="V546" s="11"/>
    </row>
    <row r="547">
      <c r="A547" s="11"/>
      <c r="E547" s="35"/>
      <c r="H547" s="27"/>
      <c r="I547" s="27"/>
      <c r="L547" s="11"/>
      <c r="M547" s="11"/>
      <c r="N547" s="11"/>
      <c r="O547" s="11"/>
      <c r="P547" s="509"/>
      <c r="Q547" s="67"/>
      <c r="R547" s="11"/>
      <c r="S547" s="11"/>
      <c r="T547" s="11"/>
      <c r="U547" s="11"/>
      <c r="V547" s="11"/>
    </row>
    <row r="548">
      <c r="A548" s="11"/>
      <c r="E548" s="35"/>
      <c r="H548" s="27"/>
      <c r="I548" s="27"/>
      <c r="L548" s="11"/>
      <c r="M548" s="11"/>
      <c r="N548" s="11"/>
      <c r="O548" s="11"/>
      <c r="P548" s="509"/>
      <c r="Q548" s="67"/>
      <c r="R548" s="11"/>
      <c r="S548" s="11"/>
      <c r="T548" s="11"/>
      <c r="U548" s="11"/>
      <c r="V548" s="11"/>
    </row>
    <row r="549">
      <c r="A549" s="11"/>
      <c r="E549" s="35"/>
      <c r="H549" s="27"/>
      <c r="I549" s="27"/>
      <c r="L549" s="11"/>
      <c r="M549" s="11"/>
      <c r="N549" s="11"/>
      <c r="O549" s="11"/>
      <c r="P549" s="509"/>
      <c r="Q549" s="67"/>
      <c r="R549" s="11"/>
      <c r="S549" s="11"/>
      <c r="T549" s="11"/>
      <c r="U549" s="11"/>
      <c r="V549" s="11"/>
    </row>
    <row r="550">
      <c r="A550" s="11"/>
      <c r="E550" s="35"/>
      <c r="H550" s="27"/>
      <c r="I550" s="27"/>
      <c r="L550" s="11"/>
      <c r="M550" s="11"/>
      <c r="N550" s="11"/>
      <c r="O550" s="11"/>
      <c r="P550" s="509"/>
      <c r="Q550" s="67"/>
      <c r="R550" s="11"/>
      <c r="S550" s="11"/>
      <c r="T550" s="11"/>
      <c r="U550" s="11"/>
      <c r="V550" s="11"/>
    </row>
    <row r="551">
      <c r="A551" s="11"/>
      <c r="E551" s="35"/>
      <c r="H551" s="27"/>
      <c r="I551" s="27"/>
      <c r="L551" s="11"/>
      <c r="M551" s="11"/>
      <c r="N551" s="11"/>
      <c r="O551" s="11"/>
      <c r="P551" s="509"/>
      <c r="Q551" s="67"/>
      <c r="R551" s="11"/>
      <c r="S551" s="11"/>
      <c r="T551" s="11"/>
      <c r="U551" s="11"/>
      <c r="V551" s="11"/>
    </row>
    <row r="552">
      <c r="A552" s="11"/>
      <c r="E552" s="35"/>
      <c r="H552" s="27"/>
      <c r="I552" s="27"/>
      <c r="L552" s="11"/>
      <c r="M552" s="11"/>
      <c r="N552" s="11"/>
      <c r="O552" s="11"/>
      <c r="P552" s="509"/>
      <c r="Q552" s="67"/>
      <c r="R552" s="11"/>
      <c r="S552" s="11"/>
      <c r="T552" s="11"/>
      <c r="U552" s="11"/>
      <c r="V552" s="11"/>
    </row>
    <row r="553">
      <c r="A553" s="11"/>
      <c r="E553" s="35"/>
      <c r="H553" s="27"/>
      <c r="I553" s="27"/>
      <c r="L553" s="11"/>
      <c r="M553" s="11"/>
      <c r="N553" s="11"/>
      <c r="O553" s="11"/>
      <c r="P553" s="509"/>
      <c r="Q553" s="67"/>
      <c r="R553" s="11"/>
      <c r="S553" s="11"/>
      <c r="T553" s="11"/>
      <c r="U553" s="11"/>
      <c r="V553" s="11"/>
    </row>
    <row r="554">
      <c r="A554" s="11"/>
      <c r="E554" s="35"/>
      <c r="H554" s="27"/>
      <c r="I554" s="27"/>
      <c r="L554" s="11"/>
      <c r="M554" s="11"/>
      <c r="N554" s="11"/>
      <c r="O554" s="11"/>
      <c r="P554" s="509"/>
      <c r="Q554" s="67"/>
      <c r="R554" s="11"/>
      <c r="S554" s="11"/>
      <c r="T554" s="11"/>
      <c r="U554" s="11"/>
      <c r="V554" s="11"/>
    </row>
    <row r="555">
      <c r="A555" s="11"/>
      <c r="E555" s="35"/>
      <c r="H555" s="27"/>
      <c r="I555" s="27"/>
      <c r="L555" s="11"/>
      <c r="M555" s="11"/>
      <c r="N555" s="11"/>
      <c r="O555" s="11"/>
      <c r="P555" s="509"/>
      <c r="Q555" s="67"/>
      <c r="R555" s="11"/>
      <c r="S555" s="11"/>
      <c r="T555" s="11"/>
      <c r="U555" s="11"/>
      <c r="V555" s="11"/>
    </row>
    <row r="556">
      <c r="A556" s="11"/>
      <c r="E556" s="35"/>
      <c r="H556" s="27"/>
      <c r="I556" s="27"/>
      <c r="L556" s="11"/>
      <c r="M556" s="11"/>
      <c r="N556" s="11"/>
      <c r="O556" s="11"/>
      <c r="P556" s="509"/>
      <c r="Q556" s="67"/>
      <c r="R556" s="11"/>
      <c r="S556" s="11"/>
      <c r="T556" s="11"/>
      <c r="U556" s="11"/>
      <c r="V556" s="11"/>
    </row>
    <row r="557">
      <c r="A557" s="11"/>
      <c r="E557" s="35"/>
      <c r="H557" s="27"/>
      <c r="I557" s="27"/>
      <c r="L557" s="11"/>
      <c r="M557" s="11"/>
      <c r="N557" s="11"/>
      <c r="O557" s="11"/>
      <c r="P557" s="509"/>
      <c r="Q557" s="67"/>
      <c r="R557" s="11"/>
      <c r="S557" s="11"/>
      <c r="T557" s="11"/>
      <c r="U557" s="11"/>
      <c r="V557" s="11"/>
    </row>
    <row r="558">
      <c r="A558" s="11"/>
      <c r="E558" s="35"/>
      <c r="H558" s="27"/>
      <c r="I558" s="27"/>
      <c r="L558" s="11"/>
      <c r="M558" s="11"/>
      <c r="N558" s="11"/>
      <c r="O558" s="11"/>
      <c r="P558" s="509"/>
      <c r="Q558" s="67"/>
      <c r="R558" s="11"/>
      <c r="S558" s="11"/>
      <c r="T558" s="11"/>
      <c r="U558" s="11"/>
      <c r="V558" s="11"/>
    </row>
    <row r="559">
      <c r="A559" s="11"/>
      <c r="E559" s="35"/>
      <c r="H559" s="27"/>
      <c r="I559" s="27"/>
      <c r="L559" s="11"/>
      <c r="M559" s="11"/>
      <c r="N559" s="11"/>
      <c r="O559" s="11"/>
      <c r="P559" s="509"/>
      <c r="Q559" s="67"/>
      <c r="R559" s="11"/>
      <c r="S559" s="11"/>
      <c r="T559" s="11"/>
      <c r="U559" s="11"/>
      <c r="V559" s="11"/>
    </row>
    <row r="560">
      <c r="A560" s="11"/>
      <c r="E560" s="35"/>
      <c r="H560" s="27"/>
      <c r="I560" s="27"/>
      <c r="L560" s="11"/>
      <c r="M560" s="11"/>
      <c r="N560" s="11"/>
      <c r="O560" s="11"/>
      <c r="P560" s="509"/>
      <c r="Q560" s="67"/>
      <c r="R560" s="11"/>
      <c r="S560" s="11"/>
      <c r="T560" s="11"/>
      <c r="U560" s="11"/>
      <c r="V560" s="11"/>
    </row>
    <row r="561">
      <c r="A561" s="11"/>
      <c r="E561" s="35"/>
      <c r="H561" s="27"/>
      <c r="I561" s="27"/>
      <c r="L561" s="11"/>
      <c r="M561" s="11"/>
      <c r="N561" s="11"/>
      <c r="O561" s="11"/>
      <c r="P561" s="509"/>
      <c r="Q561" s="67"/>
      <c r="R561" s="11"/>
      <c r="S561" s="11"/>
      <c r="T561" s="11"/>
      <c r="U561" s="11"/>
      <c r="V561" s="11"/>
    </row>
    <row r="562">
      <c r="A562" s="11"/>
      <c r="E562" s="35"/>
      <c r="H562" s="27"/>
      <c r="I562" s="27"/>
      <c r="L562" s="11"/>
      <c r="M562" s="11"/>
      <c r="N562" s="11"/>
      <c r="O562" s="11"/>
      <c r="P562" s="509"/>
      <c r="Q562" s="67"/>
      <c r="R562" s="11"/>
      <c r="S562" s="11"/>
      <c r="T562" s="11"/>
      <c r="U562" s="11"/>
      <c r="V562" s="11"/>
    </row>
    <row r="563">
      <c r="A563" s="11"/>
      <c r="E563" s="35"/>
      <c r="H563" s="27"/>
      <c r="I563" s="27"/>
      <c r="L563" s="11"/>
      <c r="M563" s="11"/>
      <c r="N563" s="11"/>
      <c r="O563" s="11"/>
      <c r="P563" s="509"/>
      <c r="Q563" s="67"/>
      <c r="R563" s="11"/>
      <c r="S563" s="11"/>
      <c r="T563" s="11"/>
      <c r="U563" s="11"/>
      <c r="V563" s="11"/>
    </row>
    <row r="564">
      <c r="A564" s="11"/>
      <c r="E564" s="35"/>
      <c r="H564" s="27"/>
      <c r="I564" s="27"/>
      <c r="L564" s="11"/>
      <c r="M564" s="11"/>
      <c r="N564" s="11"/>
      <c r="O564" s="11"/>
      <c r="P564" s="509"/>
      <c r="Q564" s="67"/>
      <c r="R564" s="11"/>
      <c r="S564" s="11"/>
      <c r="T564" s="11"/>
      <c r="U564" s="11"/>
      <c r="V564" s="11"/>
    </row>
    <row r="565">
      <c r="A565" s="11"/>
      <c r="E565" s="35"/>
      <c r="H565" s="27"/>
      <c r="I565" s="27"/>
      <c r="L565" s="11"/>
      <c r="M565" s="11"/>
      <c r="N565" s="11"/>
      <c r="O565" s="11"/>
      <c r="P565" s="509"/>
      <c r="Q565" s="67"/>
      <c r="R565" s="11"/>
      <c r="S565" s="11"/>
      <c r="T565" s="11"/>
      <c r="U565" s="11"/>
      <c r="V565" s="11"/>
    </row>
    <row r="566">
      <c r="A566" s="11"/>
      <c r="E566" s="35"/>
      <c r="H566" s="27"/>
      <c r="I566" s="27"/>
      <c r="L566" s="11"/>
      <c r="M566" s="11"/>
      <c r="N566" s="11"/>
      <c r="O566" s="11"/>
      <c r="P566" s="509"/>
      <c r="Q566" s="67"/>
      <c r="R566" s="11"/>
      <c r="S566" s="11"/>
      <c r="T566" s="11"/>
      <c r="U566" s="11"/>
      <c r="V566" s="11"/>
    </row>
    <row r="567">
      <c r="A567" s="11"/>
      <c r="E567" s="35"/>
      <c r="H567" s="27"/>
      <c r="I567" s="27"/>
      <c r="L567" s="11"/>
      <c r="M567" s="11"/>
      <c r="N567" s="11"/>
      <c r="O567" s="11"/>
      <c r="P567" s="509"/>
      <c r="Q567" s="67"/>
      <c r="R567" s="11"/>
      <c r="S567" s="11"/>
      <c r="T567" s="11"/>
      <c r="U567" s="11"/>
      <c r="V567" s="11"/>
    </row>
    <row r="568">
      <c r="A568" s="11"/>
      <c r="E568" s="35"/>
      <c r="H568" s="27"/>
      <c r="I568" s="27"/>
      <c r="L568" s="11"/>
      <c r="M568" s="11"/>
      <c r="N568" s="11"/>
      <c r="O568" s="11"/>
      <c r="P568" s="509"/>
      <c r="Q568" s="67"/>
      <c r="R568" s="11"/>
      <c r="S568" s="11"/>
      <c r="T568" s="11"/>
      <c r="U568" s="11"/>
      <c r="V568" s="11"/>
    </row>
    <row r="569">
      <c r="A569" s="11"/>
      <c r="E569" s="35"/>
      <c r="H569" s="27"/>
      <c r="I569" s="27"/>
      <c r="L569" s="11"/>
      <c r="M569" s="11"/>
      <c r="N569" s="11"/>
      <c r="O569" s="11"/>
      <c r="P569" s="509"/>
      <c r="Q569" s="67"/>
      <c r="R569" s="11"/>
      <c r="S569" s="11"/>
      <c r="T569" s="11"/>
      <c r="U569" s="11"/>
      <c r="V569" s="11"/>
    </row>
    <row r="570">
      <c r="A570" s="11"/>
      <c r="E570" s="35"/>
      <c r="H570" s="27"/>
      <c r="I570" s="27"/>
      <c r="L570" s="11"/>
      <c r="M570" s="11"/>
      <c r="N570" s="11"/>
      <c r="O570" s="11"/>
      <c r="P570" s="509"/>
      <c r="Q570" s="67"/>
      <c r="R570" s="11"/>
      <c r="S570" s="11"/>
      <c r="T570" s="11"/>
      <c r="U570" s="11"/>
      <c r="V570" s="11"/>
    </row>
    <row r="571">
      <c r="A571" s="11"/>
      <c r="E571" s="35"/>
      <c r="H571" s="27"/>
      <c r="I571" s="27"/>
      <c r="L571" s="11"/>
      <c r="M571" s="11"/>
      <c r="N571" s="11"/>
      <c r="O571" s="11"/>
      <c r="P571" s="509"/>
      <c r="Q571" s="67"/>
      <c r="R571" s="11"/>
      <c r="S571" s="11"/>
      <c r="T571" s="11"/>
      <c r="U571" s="11"/>
      <c r="V571" s="11"/>
    </row>
    <row r="572">
      <c r="A572" s="11"/>
      <c r="E572" s="35"/>
      <c r="H572" s="27"/>
      <c r="I572" s="27"/>
      <c r="L572" s="11"/>
      <c r="M572" s="11"/>
      <c r="N572" s="11"/>
      <c r="O572" s="11"/>
      <c r="P572" s="509"/>
      <c r="Q572" s="67"/>
      <c r="R572" s="11"/>
      <c r="S572" s="11"/>
      <c r="T572" s="11"/>
      <c r="U572" s="11"/>
      <c r="V572" s="11"/>
    </row>
    <row r="573">
      <c r="A573" s="11"/>
      <c r="E573" s="35"/>
      <c r="H573" s="27"/>
      <c r="I573" s="27"/>
      <c r="L573" s="11"/>
      <c r="M573" s="11"/>
      <c r="N573" s="11"/>
      <c r="O573" s="11"/>
      <c r="P573" s="509"/>
      <c r="Q573" s="67"/>
      <c r="R573" s="11"/>
      <c r="S573" s="11"/>
      <c r="T573" s="11"/>
      <c r="U573" s="11"/>
      <c r="V573" s="11"/>
    </row>
    <row r="574">
      <c r="A574" s="11"/>
      <c r="E574" s="35"/>
      <c r="H574" s="27"/>
      <c r="I574" s="27"/>
      <c r="L574" s="11"/>
      <c r="M574" s="11"/>
      <c r="N574" s="11"/>
      <c r="O574" s="11"/>
      <c r="P574" s="509"/>
      <c r="Q574" s="67"/>
      <c r="R574" s="11"/>
      <c r="S574" s="11"/>
      <c r="T574" s="11"/>
      <c r="U574" s="11"/>
      <c r="V574" s="11"/>
    </row>
    <row r="575">
      <c r="A575" s="11"/>
      <c r="E575" s="35"/>
      <c r="H575" s="27"/>
      <c r="I575" s="27"/>
      <c r="L575" s="11"/>
      <c r="M575" s="11"/>
      <c r="N575" s="11"/>
      <c r="O575" s="11"/>
      <c r="P575" s="509"/>
      <c r="Q575" s="67"/>
      <c r="R575" s="11"/>
      <c r="S575" s="11"/>
      <c r="T575" s="11"/>
      <c r="U575" s="11"/>
      <c r="V575" s="11"/>
    </row>
    <row r="576">
      <c r="A576" s="11"/>
      <c r="E576" s="35"/>
      <c r="H576" s="27"/>
      <c r="I576" s="27"/>
      <c r="L576" s="11"/>
      <c r="M576" s="11"/>
      <c r="N576" s="11"/>
      <c r="O576" s="11"/>
      <c r="P576" s="509"/>
      <c r="Q576" s="67"/>
      <c r="R576" s="11"/>
      <c r="S576" s="11"/>
      <c r="T576" s="11"/>
      <c r="U576" s="11"/>
      <c r="V576" s="11"/>
    </row>
    <row r="577">
      <c r="A577" s="11"/>
      <c r="E577" s="35"/>
      <c r="H577" s="27"/>
      <c r="I577" s="27"/>
      <c r="L577" s="11"/>
      <c r="M577" s="11"/>
      <c r="N577" s="11"/>
      <c r="O577" s="11"/>
      <c r="P577" s="509"/>
      <c r="Q577" s="67"/>
      <c r="R577" s="11"/>
      <c r="S577" s="11"/>
      <c r="T577" s="11"/>
      <c r="U577" s="11"/>
      <c r="V577" s="11"/>
    </row>
    <row r="578">
      <c r="A578" s="11"/>
      <c r="E578" s="35"/>
      <c r="H578" s="27"/>
      <c r="I578" s="27"/>
      <c r="L578" s="11"/>
      <c r="M578" s="11"/>
      <c r="N578" s="11"/>
      <c r="O578" s="11"/>
      <c r="P578" s="509"/>
      <c r="Q578" s="67"/>
      <c r="R578" s="11"/>
      <c r="S578" s="11"/>
      <c r="T578" s="11"/>
      <c r="U578" s="11"/>
      <c r="V578" s="11"/>
    </row>
    <row r="579">
      <c r="A579" s="11"/>
      <c r="E579" s="35"/>
      <c r="H579" s="27"/>
      <c r="I579" s="27"/>
      <c r="L579" s="11"/>
      <c r="M579" s="11"/>
      <c r="N579" s="11"/>
      <c r="O579" s="11"/>
      <c r="P579" s="509"/>
      <c r="Q579" s="67"/>
      <c r="R579" s="11"/>
      <c r="S579" s="11"/>
      <c r="T579" s="11"/>
      <c r="U579" s="11"/>
      <c r="V579" s="11"/>
    </row>
    <row r="580">
      <c r="A580" s="11"/>
      <c r="E580" s="35"/>
      <c r="H580" s="27"/>
      <c r="I580" s="27"/>
      <c r="L580" s="11"/>
      <c r="M580" s="11"/>
      <c r="N580" s="11"/>
      <c r="O580" s="11"/>
      <c r="P580" s="509"/>
      <c r="Q580" s="67"/>
      <c r="R580" s="11"/>
      <c r="S580" s="11"/>
      <c r="T580" s="11"/>
      <c r="U580" s="11"/>
      <c r="V580" s="11"/>
    </row>
    <row r="581">
      <c r="A581" s="11"/>
      <c r="E581" s="35"/>
      <c r="H581" s="27"/>
      <c r="I581" s="27"/>
      <c r="L581" s="11"/>
      <c r="M581" s="11"/>
      <c r="N581" s="11"/>
      <c r="O581" s="11"/>
      <c r="P581" s="509"/>
      <c r="Q581" s="67"/>
      <c r="R581" s="11"/>
      <c r="S581" s="11"/>
      <c r="T581" s="11"/>
      <c r="U581" s="11"/>
      <c r="V581" s="11"/>
    </row>
    <row r="582">
      <c r="A582" s="11"/>
      <c r="E582" s="35"/>
      <c r="H582" s="27"/>
      <c r="I582" s="27"/>
      <c r="L582" s="11"/>
      <c r="M582" s="11"/>
      <c r="N582" s="11"/>
      <c r="O582" s="11"/>
      <c r="P582" s="509"/>
      <c r="Q582" s="67"/>
      <c r="R582" s="11"/>
      <c r="S582" s="11"/>
      <c r="T582" s="11"/>
      <c r="U582" s="11"/>
      <c r="V582" s="11"/>
    </row>
    <row r="583">
      <c r="A583" s="11"/>
      <c r="E583" s="35"/>
      <c r="H583" s="27"/>
      <c r="I583" s="27"/>
      <c r="L583" s="11"/>
      <c r="M583" s="11"/>
      <c r="N583" s="11"/>
      <c r="O583" s="11"/>
      <c r="P583" s="509"/>
      <c r="Q583" s="67"/>
      <c r="R583" s="11"/>
      <c r="S583" s="11"/>
      <c r="T583" s="11"/>
      <c r="U583" s="11"/>
      <c r="V583" s="11"/>
    </row>
    <row r="584">
      <c r="A584" s="11"/>
      <c r="E584" s="35"/>
      <c r="H584" s="27"/>
      <c r="I584" s="27"/>
      <c r="L584" s="11"/>
      <c r="M584" s="11"/>
      <c r="N584" s="11"/>
      <c r="O584" s="11"/>
      <c r="P584" s="509"/>
      <c r="Q584" s="67"/>
      <c r="R584" s="11"/>
      <c r="S584" s="11"/>
      <c r="T584" s="11"/>
      <c r="U584" s="11"/>
      <c r="V584" s="11"/>
    </row>
    <row r="585">
      <c r="A585" s="11"/>
      <c r="E585" s="35"/>
      <c r="H585" s="27"/>
      <c r="I585" s="27"/>
      <c r="L585" s="11"/>
      <c r="M585" s="11"/>
      <c r="N585" s="11"/>
      <c r="O585" s="11"/>
      <c r="P585" s="509"/>
      <c r="Q585" s="67"/>
      <c r="R585" s="11"/>
      <c r="S585" s="11"/>
      <c r="T585" s="11"/>
      <c r="U585" s="11"/>
      <c r="V585" s="11"/>
    </row>
    <row r="586">
      <c r="A586" s="11"/>
      <c r="E586" s="35"/>
      <c r="H586" s="27"/>
      <c r="I586" s="27"/>
      <c r="L586" s="11"/>
      <c r="M586" s="11"/>
      <c r="N586" s="11"/>
      <c r="O586" s="11"/>
      <c r="P586" s="509"/>
      <c r="Q586" s="67"/>
      <c r="R586" s="11"/>
      <c r="S586" s="11"/>
      <c r="T586" s="11"/>
      <c r="U586" s="11"/>
      <c r="V586" s="11"/>
    </row>
    <row r="587">
      <c r="A587" s="11"/>
      <c r="E587" s="35"/>
      <c r="H587" s="27"/>
      <c r="I587" s="27"/>
      <c r="L587" s="11"/>
      <c r="M587" s="11"/>
      <c r="N587" s="11"/>
      <c r="O587" s="11"/>
      <c r="P587" s="509"/>
      <c r="Q587" s="67"/>
      <c r="R587" s="11"/>
      <c r="S587" s="11"/>
      <c r="T587" s="11"/>
      <c r="U587" s="11"/>
      <c r="V587" s="11"/>
    </row>
    <row r="588">
      <c r="A588" s="11"/>
      <c r="E588" s="35"/>
      <c r="H588" s="27"/>
      <c r="I588" s="27"/>
      <c r="L588" s="11"/>
      <c r="M588" s="11"/>
      <c r="N588" s="11"/>
      <c r="O588" s="11"/>
      <c r="P588" s="509"/>
      <c r="Q588" s="67"/>
      <c r="R588" s="11"/>
      <c r="S588" s="11"/>
      <c r="T588" s="11"/>
      <c r="U588" s="11"/>
      <c r="V588" s="11"/>
    </row>
    <row r="589">
      <c r="A589" s="11"/>
      <c r="E589" s="35"/>
      <c r="H589" s="27"/>
      <c r="I589" s="27"/>
      <c r="L589" s="11"/>
      <c r="M589" s="11"/>
      <c r="N589" s="11"/>
      <c r="O589" s="11"/>
      <c r="P589" s="509"/>
      <c r="Q589" s="67"/>
      <c r="R589" s="11"/>
      <c r="S589" s="11"/>
      <c r="T589" s="11"/>
      <c r="U589" s="11"/>
      <c r="V589" s="11"/>
    </row>
    <row r="590">
      <c r="A590" s="11"/>
      <c r="E590" s="35"/>
      <c r="H590" s="27"/>
      <c r="I590" s="27"/>
      <c r="L590" s="11"/>
      <c r="M590" s="11"/>
      <c r="N590" s="11"/>
      <c r="O590" s="11"/>
      <c r="P590" s="509"/>
      <c r="Q590" s="67"/>
      <c r="R590" s="11"/>
      <c r="S590" s="11"/>
      <c r="T590" s="11"/>
      <c r="U590" s="11"/>
      <c r="V590" s="11"/>
    </row>
    <row r="591">
      <c r="A591" s="11"/>
      <c r="E591" s="35"/>
      <c r="H591" s="27"/>
      <c r="I591" s="27"/>
      <c r="L591" s="11"/>
      <c r="M591" s="11"/>
      <c r="N591" s="11"/>
      <c r="O591" s="11"/>
      <c r="P591" s="509"/>
      <c r="Q591" s="67"/>
      <c r="R591" s="11"/>
      <c r="S591" s="11"/>
      <c r="T591" s="11"/>
      <c r="U591" s="11"/>
      <c r="V591" s="11"/>
    </row>
    <row r="592">
      <c r="A592" s="11"/>
      <c r="E592" s="35"/>
      <c r="H592" s="27"/>
      <c r="I592" s="27"/>
      <c r="L592" s="11"/>
      <c r="M592" s="11"/>
      <c r="N592" s="11"/>
      <c r="O592" s="11"/>
      <c r="P592" s="509"/>
      <c r="Q592" s="67"/>
      <c r="R592" s="11"/>
      <c r="S592" s="11"/>
      <c r="T592" s="11"/>
      <c r="U592" s="11"/>
      <c r="V592" s="11"/>
    </row>
    <row r="593">
      <c r="A593" s="11"/>
      <c r="E593" s="35"/>
      <c r="H593" s="27"/>
      <c r="I593" s="27"/>
      <c r="L593" s="11"/>
      <c r="M593" s="11"/>
      <c r="N593" s="11"/>
      <c r="O593" s="11"/>
      <c r="P593" s="509"/>
      <c r="Q593" s="67"/>
      <c r="R593" s="11"/>
      <c r="S593" s="11"/>
      <c r="T593" s="11"/>
      <c r="U593" s="11"/>
      <c r="V593" s="11"/>
    </row>
    <row r="594">
      <c r="A594" s="11"/>
      <c r="E594" s="35"/>
      <c r="H594" s="27"/>
      <c r="I594" s="27"/>
      <c r="L594" s="11"/>
      <c r="M594" s="11"/>
      <c r="N594" s="11"/>
      <c r="O594" s="11"/>
      <c r="P594" s="509"/>
      <c r="Q594" s="67"/>
      <c r="R594" s="11"/>
      <c r="S594" s="11"/>
      <c r="T594" s="11"/>
      <c r="U594" s="11"/>
      <c r="V594" s="11"/>
    </row>
    <row r="595">
      <c r="A595" s="11"/>
      <c r="E595" s="35"/>
      <c r="H595" s="27"/>
      <c r="I595" s="27"/>
      <c r="L595" s="11"/>
      <c r="M595" s="11"/>
      <c r="N595" s="11"/>
      <c r="O595" s="11"/>
      <c r="P595" s="509"/>
      <c r="Q595" s="67"/>
      <c r="R595" s="11"/>
      <c r="S595" s="11"/>
      <c r="T595" s="11"/>
      <c r="U595" s="11"/>
      <c r="V595" s="11"/>
    </row>
    <row r="596">
      <c r="A596" s="11"/>
      <c r="E596" s="35"/>
      <c r="H596" s="27"/>
      <c r="I596" s="27"/>
      <c r="L596" s="11"/>
      <c r="M596" s="11"/>
      <c r="N596" s="11"/>
      <c r="O596" s="11"/>
      <c r="P596" s="509"/>
      <c r="Q596" s="67"/>
      <c r="R596" s="11"/>
      <c r="S596" s="11"/>
      <c r="T596" s="11"/>
      <c r="U596" s="11"/>
      <c r="V596" s="11"/>
    </row>
    <row r="597">
      <c r="A597" s="11"/>
      <c r="E597" s="35"/>
      <c r="H597" s="27"/>
      <c r="I597" s="27"/>
      <c r="L597" s="11"/>
      <c r="M597" s="11"/>
      <c r="N597" s="11"/>
      <c r="O597" s="11"/>
      <c r="P597" s="509"/>
      <c r="Q597" s="67"/>
      <c r="R597" s="11"/>
      <c r="S597" s="11"/>
      <c r="T597" s="11"/>
      <c r="U597" s="11"/>
      <c r="V597" s="11"/>
    </row>
    <row r="598">
      <c r="A598" s="11"/>
      <c r="E598" s="35"/>
      <c r="H598" s="27"/>
      <c r="I598" s="27"/>
      <c r="L598" s="11"/>
      <c r="M598" s="11"/>
      <c r="N598" s="11"/>
      <c r="O598" s="11"/>
      <c r="P598" s="509"/>
      <c r="Q598" s="67"/>
      <c r="R598" s="11"/>
      <c r="S598" s="11"/>
      <c r="T598" s="11"/>
      <c r="U598" s="11"/>
      <c r="V598" s="11"/>
    </row>
    <row r="599">
      <c r="A599" s="11"/>
      <c r="E599" s="35"/>
      <c r="H599" s="27"/>
      <c r="I599" s="27"/>
      <c r="L599" s="11"/>
      <c r="M599" s="11"/>
      <c r="N599" s="11"/>
      <c r="O599" s="11"/>
      <c r="P599" s="509"/>
      <c r="Q599" s="67"/>
      <c r="R599" s="11"/>
      <c r="S599" s="11"/>
      <c r="T599" s="11"/>
      <c r="U599" s="11"/>
      <c r="V599" s="11"/>
    </row>
    <row r="600">
      <c r="A600" s="11"/>
      <c r="E600" s="35"/>
      <c r="H600" s="27"/>
      <c r="I600" s="27"/>
      <c r="L600" s="11"/>
      <c r="M600" s="11"/>
      <c r="N600" s="11"/>
      <c r="O600" s="11"/>
      <c r="P600" s="509"/>
      <c r="Q600" s="67"/>
      <c r="R600" s="11"/>
      <c r="S600" s="11"/>
      <c r="T600" s="11"/>
      <c r="U600" s="11"/>
      <c r="V600" s="11"/>
    </row>
    <row r="601">
      <c r="A601" s="11"/>
      <c r="E601" s="35"/>
      <c r="H601" s="27"/>
      <c r="I601" s="27"/>
      <c r="L601" s="11"/>
      <c r="M601" s="11"/>
      <c r="N601" s="11"/>
      <c r="O601" s="11"/>
      <c r="P601" s="509"/>
      <c r="Q601" s="67"/>
      <c r="R601" s="11"/>
      <c r="S601" s="11"/>
      <c r="T601" s="11"/>
      <c r="U601" s="11"/>
      <c r="V601" s="11"/>
    </row>
    <row r="602">
      <c r="A602" s="11"/>
      <c r="E602" s="35"/>
      <c r="H602" s="27"/>
      <c r="I602" s="27"/>
      <c r="L602" s="11"/>
      <c r="M602" s="11"/>
      <c r="N602" s="11"/>
      <c r="O602" s="11"/>
      <c r="P602" s="509"/>
      <c r="Q602" s="67"/>
      <c r="R602" s="11"/>
      <c r="S602" s="11"/>
      <c r="T602" s="11"/>
      <c r="U602" s="11"/>
      <c r="V602" s="11"/>
    </row>
    <row r="603">
      <c r="A603" s="11"/>
      <c r="E603" s="35"/>
      <c r="H603" s="27"/>
      <c r="I603" s="27"/>
      <c r="L603" s="11"/>
      <c r="M603" s="11"/>
      <c r="N603" s="11"/>
      <c r="O603" s="11"/>
      <c r="P603" s="509"/>
      <c r="Q603" s="67"/>
      <c r="R603" s="11"/>
      <c r="S603" s="11"/>
      <c r="T603" s="11"/>
      <c r="U603" s="11"/>
      <c r="V603" s="11"/>
    </row>
    <row r="604">
      <c r="A604" s="11"/>
      <c r="E604" s="35"/>
      <c r="H604" s="27"/>
      <c r="I604" s="27"/>
      <c r="L604" s="11"/>
      <c r="M604" s="11"/>
      <c r="N604" s="11"/>
      <c r="O604" s="11"/>
      <c r="P604" s="509"/>
      <c r="Q604" s="67"/>
      <c r="R604" s="11"/>
      <c r="S604" s="11"/>
      <c r="T604" s="11"/>
      <c r="U604" s="11"/>
      <c r="V604" s="11"/>
    </row>
    <row r="605">
      <c r="A605" s="11"/>
      <c r="E605" s="35"/>
      <c r="H605" s="27"/>
      <c r="I605" s="27"/>
      <c r="L605" s="11"/>
      <c r="M605" s="11"/>
      <c r="N605" s="11"/>
      <c r="O605" s="11"/>
      <c r="P605" s="509"/>
      <c r="Q605" s="67"/>
      <c r="R605" s="11"/>
      <c r="S605" s="11"/>
      <c r="T605" s="11"/>
      <c r="U605" s="11"/>
      <c r="V605" s="11"/>
    </row>
    <row r="606">
      <c r="A606" s="11"/>
      <c r="E606" s="35"/>
      <c r="H606" s="27"/>
      <c r="I606" s="27"/>
      <c r="L606" s="11"/>
      <c r="M606" s="11"/>
      <c r="N606" s="11"/>
      <c r="O606" s="11"/>
      <c r="P606" s="509"/>
      <c r="Q606" s="67"/>
      <c r="R606" s="11"/>
      <c r="S606" s="11"/>
      <c r="T606" s="11"/>
      <c r="U606" s="11"/>
      <c r="V606" s="11"/>
    </row>
    <row r="607">
      <c r="A607" s="11"/>
      <c r="E607" s="35"/>
      <c r="H607" s="27"/>
      <c r="I607" s="27"/>
      <c r="L607" s="11"/>
      <c r="M607" s="11"/>
      <c r="N607" s="11"/>
      <c r="O607" s="11"/>
      <c r="P607" s="509"/>
      <c r="Q607" s="67"/>
      <c r="R607" s="11"/>
      <c r="S607" s="11"/>
      <c r="T607" s="11"/>
      <c r="U607" s="11"/>
      <c r="V607" s="11"/>
    </row>
    <row r="608">
      <c r="A608" s="11"/>
      <c r="E608" s="35"/>
      <c r="H608" s="27"/>
      <c r="I608" s="27"/>
      <c r="L608" s="11"/>
      <c r="M608" s="11"/>
      <c r="N608" s="11"/>
      <c r="O608" s="11"/>
      <c r="P608" s="509"/>
      <c r="Q608" s="67"/>
      <c r="R608" s="11"/>
      <c r="S608" s="11"/>
      <c r="T608" s="11"/>
      <c r="U608" s="11"/>
      <c r="V608" s="11"/>
    </row>
    <row r="609">
      <c r="A609" s="11"/>
      <c r="E609" s="35"/>
      <c r="H609" s="27"/>
      <c r="I609" s="27"/>
      <c r="L609" s="11"/>
      <c r="M609" s="11"/>
      <c r="N609" s="11"/>
      <c r="O609" s="11"/>
      <c r="P609" s="509"/>
      <c r="Q609" s="67"/>
      <c r="R609" s="11"/>
      <c r="S609" s="11"/>
      <c r="T609" s="11"/>
      <c r="U609" s="11"/>
      <c r="V609" s="11"/>
    </row>
    <row r="610">
      <c r="A610" s="11"/>
      <c r="E610" s="35"/>
      <c r="H610" s="27"/>
      <c r="I610" s="27"/>
      <c r="L610" s="11"/>
      <c r="M610" s="11"/>
      <c r="N610" s="11"/>
      <c r="O610" s="11"/>
      <c r="P610" s="509"/>
      <c r="Q610" s="67"/>
      <c r="R610" s="11"/>
      <c r="S610" s="11"/>
      <c r="T610" s="11"/>
      <c r="U610" s="11"/>
      <c r="V610" s="11"/>
    </row>
    <row r="611">
      <c r="A611" s="11"/>
      <c r="E611" s="35"/>
      <c r="H611" s="27"/>
      <c r="I611" s="27"/>
      <c r="L611" s="11"/>
      <c r="M611" s="11"/>
      <c r="N611" s="11"/>
      <c r="O611" s="11"/>
      <c r="P611" s="509"/>
      <c r="Q611" s="67"/>
      <c r="R611" s="11"/>
      <c r="S611" s="11"/>
      <c r="T611" s="11"/>
      <c r="U611" s="11"/>
      <c r="V611" s="11"/>
    </row>
    <row r="612">
      <c r="A612" s="11"/>
      <c r="E612" s="35"/>
      <c r="H612" s="27"/>
      <c r="I612" s="27"/>
      <c r="L612" s="11"/>
      <c r="M612" s="11"/>
      <c r="N612" s="11"/>
      <c r="O612" s="11"/>
      <c r="P612" s="509"/>
      <c r="Q612" s="67"/>
      <c r="R612" s="11"/>
      <c r="S612" s="11"/>
      <c r="T612" s="11"/>
      <c r="U612" s="11"/>
      <c r="V612" s="11"/>
    </row>
    <row r="613">
      <c r="A613" s="11"/>
      <c r="E613" s="35"/>
      <c r="H613" s="27"/>
      <c r="I613" s="27"/>
      <c r="L613" s="11"/>
      <c r="M613" s="11"/>
      <c r="N613" s="11"/>
      <c r="O613" s="11"/>
      <c r="P613" s="509"/>
      <c r="Q613" s="67"/>
      <c r="R613" s="11"/>
      <c r="S613" s="11"/>
      <c r="T613" s="11"/>
      <c r="U613" s="11"/>
      <c r="V613" s="11"/>
    </row>
    <row r="614">
      <c r="A614" s="11"/>
      <c r="E614" s="35"/>
      <c r="H614" s="27"/>
      <c r="I614" s="27"/>
      <c r="L614" s="11"/>
      <c r="M614" s="11"/>
      <c r="N614" s="11"/>
      <c r="O614" s="11"/>
      <c r="P614" s="509"/>
      <c r="Q614" s="67"/>
      <c r="R614" s="11"/>
      <c r="S614" s="11"/>
      <c r="T614" s="11"/>
      <c r="U614" s="11"/>
      <c r="V614" s="11"/>
    </row>
    <row r="615">
      <c r="A615" s="11"/>
      <c r="E615" s="35"/>
      <c r="H615" s="27"/>
      <c r="I615" s="27"/>
      <c r="L615" s="11"/>
      <c r="M615" s="11"/>
      <c r="N615" s="11"/>
      <c r="O615" s="11"/>
      <c r="P615" s="509"/>
      <c r="Q615" s="67"/>
      <c r="R615" s="11"/>
      <c r="S615" s="11"/>
      <c r="T615" s="11"/>
      <c r="U615" s="11"/>
      <c r="V615" s="11"/>
    </row>
    <row r="616">
      <c r="A616" s="11"/>
      <c r="E616" s="35"/>
      <c r="H616" s="27"/>
      <c r="I616" s="27"/>
      <c r="L616" s="11"/>
      <c r="M616" s="11"/>
      <c r="N616" s="11"/>
      <c r="O616" s="11"/>
      <c r="P616" s="509"/>
      <c r="Q616" s="67"/>
      <c r="R616" s="11"/>
      <c r="S616" s="11"/>
      <c r="T616" s="11"/>
      <c r="U616" s="11"/>
      <c r="V616" s="11"/>
    </row>
    <row r="617">
      <c r="A617" s="11"/>
      <c r="E617" s="35"/>
      <c r="H617" s="27"/>
      <c r="I617" s="27"/>
      <c r="L617" s="11"/>
      <c r="M617" s="11"/>
      <c r="N617" s="11"/>
      <c r="O617" s="11"/>
      <c r="P617" s="509"/>
      <c r="Q617" s="67"/>
      <c r="R617" s="11"/>
      <c r="S617" s="11"/>
      <c r="T617" s="11"/>
      <c r="U617" s="11"/>
      <c r="V617" s="11"/>
    </row>
    <row r="618">
      <c r="A618" s="11"/>
      <c r="E618" s="35"/>
      <c r="H618" s="27"/>
      <c r="I618" s="27"/>
      <c r="L618" s="11"/>
      <c r="M618" s="11"/>
      <c r="N618" s="11"/>
      <c r="O618" s="11"/>
      <c r="P618" s="509"/>
      <c r="Q618" s="67"/>
      <c r="R618" s="11"/>
      <c r="S618" s="11"/>
      <c r="T618" s="11"/>
      <c r="U618" s="11"/>
      <c r="V618" s="11"/>
    </row>
    <row r="619">
      <c r="A619" s="11"/>
      <c r="E619" s="35"/>
      <c r="H619" s="27"/>
      <c r="I619" s="27"/>
      <c r="L619" s="11"/>
      <c r="M619" s="11"/>
      <c r="N619" s="11"/>
      <c r="O619" s="11"/>
      <c r="P619" s="509"/>
      <c r="Q619" s="67"/>
      <c r="R619" s="11"/>
      <c r="S619" s="11"/>
      <c r="T619" s="11"/>
      <c r="U619" s="11"/>
      <c r="V619" s="11"/>
    </row>
    <row r="620">
      <c r="A620" s="11"/>
      <c r="E620" s="35"/>
      <c r="H620" s="27"/>
      <c r="I620" s="27"/>
      <c r="L620" s="11"/>
      <c r="M620" s="11"/>
      <c r="N620" s="11"/>
      <c r="O620" s="11"/>
      <c r="P620" s="509"/>
      <c r="Q620" s="67"/>
      <c r="R620" s="11"/>
      <c r="S620" s="11"/>
      <c r="T620" s="11"/>
      <c r="U620" s="11"/>
      <c r="V620" s="11"/>
    </row>
    <row r="621">
      <c r="A621" s="11"/>
      <c r="E621" s="35"/>
      <c r="H621" s="27"/>
      <c r="I621" s="27"/>
      <c r="L621" s="11"/>
      <c r="M621" s="11"/>
      <c r="N621" s="11"/>
      <c r="O621" s="11"/>
      <c r="P621" s="509"/>
      <c r="Q621" s="67"/>
      <c r="R621" s="11"/>
      <c r="S621" s="11"/>
      <c r="T621" s="11"/>
      <c r="U621" s="11"/>
      <c r="V621" s="11"/>
    </row>
    <row r="622">
      <c r="A622" s="11"/>
      <c r="E622" s="35"/>
      <c r="H622" s="27"/>
      <c r="I622" s="27"/>
      <c r="L622" s="11"/>
      <c r="M622" s="11"/>
      <c r="N622" s="11"/>
      <c r="O622" s="11"/>
      <c r="P622" s="509"/>
      <c r="Q622" s="67"/>
      <c r="R622" s="11"/>
      <c r="S622" s="11"/>
      <c r="T622" s="11"/>
      <c r="U622" s="11"/>
      <c r="V622" s="11"/>
    </row>
    <row r="623">
      <c r="A623" s="11"/>
      <c r="E623" s="35"/>
      <c r="H623" s="27"/>
      <c r="I623" s="27"/>
      <c r="L623" s="11"/>
      <c r="M623" s="11"/>
      <c r="N623" s="11"/>
      <c r="O623" s="11"/>
      <c r="P623" s="509"/>
      <c r="Q623" s="67"/>
      <c r="R623" s="11"/>
      <c r="S623" s="11"/>
      <c r="T623" s="11"/>
      <c r="U623" s="11"/>
      <c r="V623" s="11"/>
    </row>
    <row r="624">
      <c r="A624" s="11"/>
      <c r="E624" s="35"/>
      <c r="H624" s="27"/>
      <c r="I624" s="27"/>
      <c r="L624" s="11"/>
      <c r="M624" s="11"/>
      <c r="N624" s="11"/>
      <c r="O624" s="11"/>
      <c r="P624" s="509"/>
      <c r="Q624" s="67"/>
      <c r="R624" s="11"/>
      <c r="S624" s="11"/>
      <c r="T624" s="11"/>
      <c r="U624" s="11"/>
      <c r="V624" s="11"/>
    </row>
    <row r="625">
      <c r="A625" s="11"/>
      <c r="E625" s="35"/>
      <c r="H625" s="27"/>
      <c r="I625" s="27"/>
      <c r="L625" s="11"/>
      <c r="M625" s="11"/>
      <c r="N625" s="11"/>
      <c r="O625" s="11"/>
      <c r="P625" s="509"/>
      <c r="Q625" s="67"/>
      <c r="R625" s="11"/>
      <c r="S625" s="11"/>
      <c r="T625" s="11"/>
      <c r="U625" s="11"/>
      <c r="V625" s="11"/>
    </row>
    <row r="626">
      <c r="A626" s="11"/>
      <c r="E626" s="35"/>
      <c r="H626" s="27"/>
      <c r="I626" s="27"/>
      <c r="L626" s="11"/>
      <c r="M626" s="11"/>
      <c r="N626" s="11"/>
      <c r="O626" s="11"/>
      <c r="P626" s="509"/>
      <c r="Q626" s="67"/>
      <c r="R626" s="11"/>
      <c r="S626" s="11"/>
      <c r="T626" s="11"/>
      <c r="U626" s="11"/>
      <c r="V626" s="11"/>
    </row>
    <row r="627">
      <c r="A627" s="11"/>
      <c r="E627" s="35"/>
      <c r="H627" s="27"/>
      <c r="I627" s="27"/>
      <c r="L627" s="11"/>
      <c r="M627" s="11"/>
      <c r="N627" s="11"/>
      <c r="O627" s="11"/>
      <c r="P627" s="509"/>
      <c r="Q627" s="67"/>
      <c r="R627" s="11"/>
      <c r="S627" s="11"/>
      <c r="T627" s="11"/>
      <c r="U627" s="11"/>
      <c r="V627" s="11"/>
    </row>
    <row r="628">
      <c r="A628" s="11"/>
      <c r="E628" s="35"/>
      <c r="H628" s="27"/>
      <c r="I628" s="27"/>
      <c r="L628" s="11"/>
      <c r="M628" s="11"/>
      <c r="N628" s="11"/>
      <c r="O628" s="11"/>
      <c r="P628" s="509"/>
      <c r="Q628" s="67"/>
      <c r="R628" s="11"/>
      <c r="S628" s="11"/>
      <c r="T628" s="11"/>
      <c r="U628" s="11"/>
      <c r="V628" s="11"/>
    </row>
    <row r="629">
      <c r="A629" s="11"/>
      <c r="E629" s="35"/>
      <c r="H629" s="27"/>
      <c r="I629" s="27"/>
      <c r="L629" s="11"/>
      <c r="M629" s="11"/>
      <c r="N629" s="11"/>
      <c r="O629" s="11"/>
      <c r="P629" s="509"/>
      <c r="Q629" s="67"/>
      <c r="R629" s="11"/>
      <c r="S629" s="11"/>
      <c r="T629" s="11"/>
      <c r="U629" s="11"/>
      <c r="V629" s="11"/>
    </row>
    <row r="630">
      <c r="A630" s="11"/>
      <c r="E630" s="35"/>
      <c r="H630" s="27"/>
      <c r="I630" s="27"/>
      <c r="L630" s="11"/>
      <c r="M630" s="11"/>
      <c r="N630" s="11"/>
      <c r="O630" s="11"/>
      <c r="P630" s="509"/>
      <c r="Q630" s="67"/>
      <c r="R630" s="11"/>
      <c r="S630" s="11"/>
      <c r="T630" s="11"/>
      <c r="U630" s="11"/>
      <c r="V630" s="11"/>
    </row>
    <row r="631">
      <c r="A631" s="11"/>
      <c r="E631" s="35"/>
      <c r="H631" s="27"/>
      <c r="I631" s="27"/>
      <c r="L631" s="11"/>
      <c r="M631" s="11"/>
      <c r="N631" s="11"/>
      <c r="O631" s="11"/>
      <c r="P631" s="509"/>
      <c r="Q631" s="67"/>
      <c r="R631" s="11"/>
      <c r="S631" s="11"/>
      <c r="T631" s="11"/>
      <c r="U631" s="11"/>
      <c r="V631" s="11"/>
    </row>
    <row r="632">
      <c r="A632" s="11"/>
      <c r="E632" s="35"/>
      <c r="H632" s="27"/>
      <c r="I632" s="27"/>
      <c r="L632" s="11"/>
      <c r="M632" s="11"/>
      <c r="N632" s="11"/>
      <c r="O632" s="11"/>
      <c r="P632" s="509"/>
      <c r="Q632" s="67"/>
      <c r="R632" s="11"/>
      <c r="S632" s="11"/>
      <c r="T632" s="11"/>
      <c r="U632" s="11"/>
      <c r="V632" s="11"/>
    </row>
    <row r="633">
      <c r="A633" s="11"/>
      <c r="E633" s="35"/>
      <c r="H633" s="27"/>
      <c r="I633" s="27"/>
      <c r="L633" s="11"/>
      <c r="M633" s="11"/>
      <c r="N633" s="11"/>
      <c r="O633" s="11"/>
      <c r="P633" s="509"/>
      <c r="Q633" s="67"/>
      <c r="R633" s="11"/>
      <c r="S633" s="11"/>
      <c r="T633" s="11"/>
      <c r="U633" s="11"/>
      <c r="V633" s="11"/>
    </row>
    <row r="634">
      <c r="A634" s="11"/>
      <c r="E634" s="35"/>
      <c r="H634" s="27"/>
      <c r="I634" s="27"/>
      <c r="L634" s="11"/>
      <c r="M634" s="11"/>
      <c r="N634" s="11"/>
      <c r="O634" s="11"/>
      <c r="P634" s="509"/>
      <c r="Q634" s="67"/>
      <c r="R634" s="11"/>
      <c r="S634" s="11"/>
      <c r="T634" s="11"/>
      <c r="U634" s="11"/>
      <c r="V634" s="11"/>
    </row>
    <row r="635">
      <c r="A635" s="11"/>
      <c r="E635" s="35"/>
      <c r="H635" s="27"/>
      <c r="I635" s="27"/>
      <c r="L635" s="11"/>
      <c r="M635" s="11"/>
      <c r="N635" s="11"/>
      <c r="O635" s="11"/>
      <c r="P635" s="509"/>
      <c r="Q635" s="67"/>
      <c r="R635" s="11"/>
      <c r="S635" s="11"/>
      <c r="T635" s="11"/>
      <c r="U635" s="11"/>
      <c r="V635" s="11"/>
    </row>
    <row r="636">
      <c r="A636" s="11"/>
      <c r="E636" s="35"/>
      <c r="H636" s="27"/>
      <c r="I636" s="27"/>
      <c r="L636" s="11"/>
      <c r="M636" s="11"/>
      <c r="N636" s="11"/>
      <c r="O636" s="11"/>
      <c r="P636" s="509"/>
      <c r="Q636" s="67"/>
      <c r="R636" s="11"/>
      <c r="S636" s="11"/>
      <c r="T636" s="11"/>
      <c r="U636" s="11"/>
      <c r="V636" s="11"/>
    </row>
    <row r="637">
      <c r="A637" s="11"/>
      <c r="E637" s="35"/>
      <c r="H637" s="27"/>
      <c r="I637" s="27"/>
      <c r="L637" s="11"/>
      <c r="M637" s="11"/>
      <c r="N637" s="11"/>
      <c r="O637" s="11"/>
      <c r="P637" s="509"/>
      <c r="Q637" s="67"/>
      <c r="R637" s="11"/>
      <c r="S637" s="11"/>
      <c r="T637" s="11"/>
      <c r="U637" s="11"/>
      <c r="V637" s="11"/>
    </row>
    <row r="638">
      <c r="A638" s="11"/>
      <c r="E638" s="35"/>
      <c r="H638" s="27"/>
      <c r="I638" s="27"/>
      <c r="L638" s="11"/>
      <c r="M638" s="11"/>
      <c r="N638" s="11"/>
      <c r="O638" s="11"/>
      <c r="P638" s="509"/>
      <c r="Q638" s="67"/>
      <c r="R638" s="11"/>
      <c r="S638" s="11"/>
      <c r="T638" s="11"/>
      <c r="U638" s="11"/>
      <c r="V638" s="11"/>
    </row>
    <row r="639">
      <c r="A639" s="11"/>
      <c r="E639" s="35"/>
      <c r="H639" s="27"/>
      <c r="I639" s="27"/>
      <c r="L639" s="11"/>
      <c r="M639" s="11"/>
      <c r="N639" s="11"/>
      <c r="O639" s="11"/>
      <c r="P639" s="509"/>
      <c r="Q639" s="67"/>
      <c r="R639" s="11"/>
      <c r="S639" s="11"/>
      <c r="T639" s="11"/>
      <c r="U639" s="11"/>
      <c r="V639" s="11"/>
    </row>
    <row r="640">
      <c r="A640" s="11"/>
      <c r="E640" s="35"/>
      <c r="H640" s="27"/>
      <c r="I640" s="27"/>
      <c r="L640" s="11"/>
      <c r="M640" s="11"/>
      <c r="N640" s="11"/>
      <c r="O640" s="11"/>
      <c r="P640" s="509"/>
      <c r="Q640" s="67"/>
      <c r="R640" s="11"/>
      <c r="S640" s="11"/>
      <c r="T640" s="11"/>
      <c r="U640" s="11"/>
      <c r="V640" s="11"/>
    </row>
    <row r="641">
      <c r="A641" s="11"/>
      <c r="E641" s="35"/>
      <c r="H641" s="27"/>
      <c r="I641" s="27"/>
      <c r="L641" s="11"/>
      <c r="M641" s="11"/>
      <c r="N641" s="11"/>
      <c r="O641" s="11"/>
      <c r="P641" s="509"/>
      <c r="Q641" s="67"/>
      <c r="R641" s="11"/>
      <c r="S641" s="11"/>
      <c r="T641" s="11"/>
      <c r="U641" s="11"/>
      <c r="V641" s="11"/>
    </row>
    <row r="642">
      <c r="A642" s="11"/>
      <c r="E642" s="35"/>
      <c r="H642" s="27"/>
      <c r="I642" s="27"/>
      <c r="L642" s="11"/>
      <c r="M642" s="11"/>
      <c r="N642" s="11"/>
      <c r="O642" s="11"/>
      <c r="P642" s="509"/>
      <c r="Q642" s="67"/>
      <c r="R642" s="11"/>
      <c r="S642" s="11"/>
      <c r="T642" s="11"/>
      <c r="U642" s="11"/>
      <c r="V642" s="11"/>
    </row>
    <row r="643">
      <c r="A643" s="11"/>
      <c r="E643" s="35"/>
      <c r="H643" s="27"/>
      <c r="I643" s="27"/>
      <c r="L643" s="11"/>
      <c r="M643" s="11"/>
      <c r="N643" s="11"/>
      <c r="O643" s="11"/>
      <c r="P643" s="509"/>
      <c r="Q643" s="67"/>
      <c r="R643" s="11"/>
      <c r="S643" s="11"/>
      <c r="T643" s="11"/>
      <c r="U643" s="11"/>
      <c r="V643" s="11"/>
    </row>
    <row r="644">
      <c r="A644" s="11"/>
      <c r="E644" s="35"/>
      <c r="H644" s="27"/>
      <c r="I644" s="27"/>
      <c r="L644" s="11"/>
      <c r="M644" s="11"/>
      <c r="N644" s="11"/>
      <c r="O644" s="11"/>
      <c r="P644" s="509"/>
      <c r="Q644" s="67"/>
      <c r="R644" s="11"/>
      <c r="S644" s="11"/>
      <c r="T644" s="11"/>
      <c r="U644" s="11"/>
      <c r="V644" s="11"/>
    </row>
    <row r="645">
      <c r="A645" s="11"/>
      <c r="E645" s="35"/>
      <c r="H645" s="27"/>
      <c r="I645" s="27"/>
      <c r="L645" s="11"/>
      <c r="M645" s="11"/>
      <c r="N645" s="11"/>
      <c r="O645" s="11"/>
      <c r="P645" s="509"/>
      <c r="Q645" s="67"/>
      <c r="R645" s="11"/>
      <c r="S645" s="11"/>
      <c r="T645" s="11"/>
      <c r="U645" s="11"/>
      <c r="V645" s="11"/>
    </row>
    <row r="646">
      <c r="A646" s="11"/>
      <c r="E646" s="35"/>
      <c r="H646" s="27"/>
      <c r="I646" s="27"/>
      <c r="L646" s="11"/>
      <c r="M646" s="11"/>
      <c r="N646" s="11"/>
      <c r="O646" s="11"/>
      <c r="P646" s="509"/>
      <c r="Q646" s="67"/>
      <c r="R646" s="11"/>
      <c r="S646" s="11"/>
      <c r="T646" s="11"/>
      <c r="U646" s="11"/>
      <c r="V646" s="11"/>
    </row>
    <row r="647">
      <c r="A647" s="11"/>
      <c r="E647" s="35"/>
      <c r="H647" s="27"/>
      <c r="I647" s="27"/>
      <c r="L647" s="11"/>
      <c r="M647" s="11"/>
      <c r="N647" s="11"/>
      <c r="O647" s="11"/>
      <c r="P647" s="509"/>
      <c r="Q647" s="67"/>
      <c r="R647" s="11"/>
      <c r="S647" s="11"/>
      <c r="T647" s="11"/>
      <c r="U647" s="11"/>
      <c r="V647" s="11"/>
    </row>
    <row r="648">
      <c r="A648" s="11"/>
      <c r="E648" s="35"/>
      <c r="H648" s="27"/>
      <c r="I648" s="27"/>
      <c r="L648" s="11"/>
      <c r="M648" s="11"/>
      <c r="N648" s="11"/>
      <c r="O648" s="11"/>
      <c r="P648" s="509"/>
      <c r="Q648" s="67"/>
      <c r="R648" s="11"/>
      <c r="S648" s="11"/>
      <c r="T648" s="11"/>
      <c r="U648" s="11"/>
      <c r="V648" s="11"/>
    </row>
    <row r="649">
      <c r="A649" s="11"/>
      <c r="E649" s="35"/>
      <c r="H649" s="27"/>
      <c r="I649" s="27"/>
      <c r="L649" s="11"/>
      <c r="M649" s="11"/>
      <c r="N649" s="11"/>
      <c r="O649" s="11"/>
      <c r="P649" s="509"/>
      <c r="Q649" s="67"/>
      <c r="R649" s="11"/>
      <c r="S649" s="11"/>
      <c r="T649" s="11"/>
      <c r="U649" s="11"/>
      <c r="V649" s="11"/>
    </row>
    <row r="650">
      <c r="A650" s="11"/>
      <c r="E650" s="35"/>
      <c r="H650" s="27"/>
      <c r="I650" s="27"/>
      <c r="L650" s="11"/>
      <c r="M650" s="11"/>
      <c r="N650" s="11"/>
      <c r="O650" s="11"/>
      <c r="P650" s="509"/>
      <c r="Q650" s="67"/>
      <c r="R650" s="11"/>
      <c r="S650" s="11"/>
      <c r="T650" s="11"/>
      <c r="U650" s="11"/>
      <c r="V650" s="11"/>
    </row>
    <row r="651">
      <c r="A651" s="11"/>
      <c r="E651" s="35"/>
      <c r="H651" s="27"/>
      <c r="I651" s="27"/>
      <c r="L651" s="11"/>
      <c r="M651" s="11"/>
      <c r="N651" s="11"/>
      <c r="O651" s="11"/>
      <c r="P651" s="509"/>
      <c r="Q651" s="67"/>
      <c r="R651" s="11"/>
      <c r="S651" s="11"/>
      <c r="T651" s="11"/>
      <c r="U651" s="11"/>
      <c r="V651" s="11"/>
    </row>
    <row r="652">
      <c r="A652" s="11"/>
      <c r="E652" s="35"/>
      <c r="H652" s="27"/>
      <c r="I652" s="27"/>
      <c r="L652" s="11"/>
      <c r="M652" s="11"/>
      <c r="N652" s="11"/>
      <c r="O652" s="11"/>
      <c r="P652" s="509"/>
      <c r="Q652" s="67"/>
      <c r="R652" s="11"/>
      <c r="S652" s="11"/>
      <c r="T652" s="11"/>
      <c r="U652" s="11"/>
      <c r="V652" s="11"/>
    </row>
    <row r="653">
      <c r="A653" s="11"/>
      <c r="E653" s="35"/>
      <c r="H653" s="27"/>
      <c r="I653" s="27"/>
      <c r="L653" s="11"/>
      <c r="M653" s="11"/>
      <c r="N653" s="11"/>
      <c r="O653" s="11"/>
      <c r="P653" s="509"/>
      <c r="Q653" s="67"/>
      <c r="R653" s="11"/>
      <c r="S653" s="11"/>
      <c r="T653" s="11"/>
      <c r="U653" s="11"/>
      <c r="V653" s="11"/>
    </row>
    <row r="654">
      <c r="A654" s="11"/>
      <c r="E654" s="35"/>
      <c r="H654" s="27"/>
      <c r="I654" s="27"/>
      <c r="L654" s="11"/>
      <c r="M654" s="11"/>
      <c r="N654" s="11"/>
      <c r="O654" s="11"/>
      <c r="P654" s="509"/>
      <c r="Q654" s="67"/>
      <c r="R654" s="11"/>
      <c r="S654" s="11"/>
      <c r="T654" s="11"/>
      <c r="U654" s="11"/>
      <c r="V654" s="11"/>
    </row>
    <row r="655">
      <c r="A655" s="11"/>
      <c r="E655" s="35"/>
      <c r="H655" s="27"/>
      <c r="I655" s="27"/>
      <c r="L655" s="11"/>
      <c r="M655" s="11"/>
      <c r="N655" s="11"/>
      <c r="O655" s="11"/>
      <c r="P655" s="509"/>
      <c r="Q655" s="67"/>
      <c r="R655" s="11"/>
      <c r="S655" s="11"/>
      <c r="T655" s="11"/>
      <c r="U655" s="11"/>
      <c r="V655" s="11"/>
    </row>
    <row r="656">
      <c r="A656" s="11"/>
      <c r="E656" s="35"/>
      <c r="H656" s="27"/>
      <c r="I656" s="27"/>
      <c r="L656" s="11"/>
      <c r="M656" s="11"/>
      <c r="N656" s="11"/>
      <c r="O656" s="11"/>
      <c r="P656" s="509"/>
      <c r="Q656" s="67"/>
      <c r="R656" s="11"/>
      <c r="S656" s="11"/>
      <c r="T656" s="11"/>
      <c r="U656" s="11"/>
      <c r="V656" s="11"/>
    </row>
    <row r="657">
      <c r="A657" s="11"/>
      <c r="E657" s="35"/>
      <c r="H657" s="27"/>
      <c r="I657" s="27"/>
      <c r="L657" s="11"/>
      <c r="M657" s="11"/>
      <c r="N657" s="11"/>
      <c r="O657" s="11"/>
      <c r="P657" s="509"/>
      <c r="Q657" s="67"/>
      <c r="R657" s="11"/>
      <c r="S657" s="11"/>
      <c r="T657" s="11"/>
      <c r="U657" s="11"/>
      <c r="V657" s="11"/>
    </row>
    <row r="658">
      <c r="A658" s="11"/>
      <c r="E658" s="35"/>
      <c r="H658" s="27"/>
      <c r="I658" s="27"/>
      <c r="L658" s="11"/>
      <c r="M658" s="11"/>
      <c r="N658" s="11"/>
      <c r="O658" s="11"/>
      <c r="P658" s="509"/>
      <c r="Q658" s="67"/>
      <c r="R658" s="11"/>
      <c r="S658" s="11"/>
      <c r="T658" s="11"/>
      <c r="U658" s="11"/>
      <c r="V658" s="11"/>
    </row>
    <row r="659">
      <c r="A659" s="11"/>
      <c r="E659" s="35"/>
      <c r="H659" s="27"/>
      <c r="I659" s="27"/>
      <c r="L659" s="11"/>
      <c r="M659" s="11"/>
      <c r="N659" s="11"/>
      <c r="O659" s="11"/>
      <c r="P659" s="509"/>
      <c r="Q659" s="67"/>
      <c r="R659" s="11"/>
      <c r="S659" s="11"/>
      <c r="T659" s="11"/>
      <c r="U659" s="11"/>
      <c r="V659" s="11"/>
    </row>
    <row r="660">
      <c r="A660" s="11"/>
      <c r="E660" s="35"/>
      <c r="H660" s="27"/>
      <c r="I660" s="27"/>
      <c r="L660" s="11"/>
      <c r="M660" s="11"/>
      <c r="N660" s="11"/>
      <c r="O660" s="11"/>
      <c r="P660" s="509"/>
      <c r="Q660" s="67"/>
      <c r="R660" s="11"/>
      <c r="S660" s="11"/>
      <c r="T660" s="11"/>
      <c r="U660" s="11"/>
      <c r="V660" s="11"/>
    </row>
    <row r="661">
      <c r="A661" s="11"/>
      <c r="E661" s="35"/>
      <c r="H661" s="27"/>
      <c r="I661" s="27"/>
      <c r="L661" s="11"/>
      <c r="M661" s="11"/>
      <c r="N661" s="11"/>
      <c r="O661" s="11"/>
      <c r="P661" s="509"/>
      <c r="Q661" s="67"/>
      <c r="R661" s="11"/>
      <c r="S661" s="11"/>
      <c r="T661" s="11"/>
      <c r="U661" s="11"/>
      <c r="V661" s="11"/>
    </row>
    <row r="662">
      <c r="A662" s="11"/>
      <c r="E662" s="35"/>
      <c r="H662" s="27"/>
      <c r="I662" s="27"/>
      <c r="L662" s="11"/>
      <c r="M662" s="11"/>
      <c r="N662" s="11"/>
      <c r="O662" s="11"/>
      <c r="P662" s="509"/>
      <c r="Q662" s="67"/>
      <c r="R662" s="11"/>
      <c r="S662" s="11"/>
      <c r="T662" s="11"/>
      <c r="U662" s="11"/>
      <c r="V662" s="11"/>
    </row>
    <row r="663">
      <c r="A663" s="11"/>
      <c r="E663" s="35"/>
      <c r="H663" s="27"/>
      <c r="I663" s="27"/>
      <c r="L663" s="11"/>
      <c r="M663" s="11"/>
      <c r="N663" s="11"/>
      <c r="O663" s="11"/>
      <c r="P663" s="509"/>
      <c r="Q663" s="67"/>
      <c r="R663" s="11"/>
      <c r="S663" s="11"/>
      <c r="T663" s="11"/>
      <c r="U663" s="11"/>
      <c r="V663" s="11"/>
    </row>
    <row r="664">
      <c r="A664" s="11"/>
      <c r="E664" s="35"/>
      <c r="H664" s="27"/>
      <c r="I664" s="27"/>
      <c r="L664" s="11"/>
      <c r="M664" s="11"/>
      <c r="N664" s="11"/>
      <c r="O664" s="11"/>
      <c r="P664" s="509"/>
      <c r="Q664" s="67"/>
      <c r="R664" s="11"/>
      <c r="S664" s="11"/>
      <c r="T664" s="11"/>
      <c r="U664" s="11"/>
      <c r="V664" s="11"/>
    </row>
    <row r="665">
      <c r="A665" s="11"/>
      <c r="E665" s="35"/>
      <c r="H665" s="27"/>
      <c r="I665" s="27"/>
      <c r="L665" s="11"/>
      <c r="M665" s="11"/>
      <c r="N665" s="11"/>
      <c r="O665" s="11"/>
      <c r="P665" s="509"/>
      <c r="Q665" s="67"/>
      <c r="R665" s="11"/>
      <c r="S665" s="11"/>
      <c r="T665" s="11"/>
      <c r="U665" s="11"/>
      <c r="V665" s="11"/>
    </row>
    <row r="666">
      <c r="A666" s="11"/>
      <c r="E666" s="35"/>
      <c r="H666" s="27"/>
      <c r="I666" s="27"/>
      <c r="L666" s="11"/>
      <c r="M666" s="11"/>
      <c r="N666" s="11"/>
      <c r="O666" s="11"/>
      <c r="P666" s="509"/>
      <c r="Q666" s="67"/>
      <c r="R666" s="11"/>
      <c r="S666" s="11"/>
      <c r="T666" s="11"/>
      <c r="U666" s="11"/>
      <c r="V666" s="11"/>
    </row>
    <row r="667">
      <c r="A667" s="11"/>
      <c r="E667" s="35"/>
      <c r="H667" s="27"/>
      <c r="I667" s="27"/>
      <c r="L667" s="11"/>
      <c r="M667" s="11"/>
      <c r="N667" s="11"/>
      <c r="O667" s="11"/>
      <c r="P667" s="509"/>
      <c r="Q667" s="67"/>
      <c r="R667" s="11"/>
      <c r="S667" s="11"/>
      <c r="T667" s="11"/>
      <c r="U667" s="11"/>
      <c r="V667" s="11"/>
    </row>
    <row r="668">
      <c r="A668" s="11"/>
      <c r="E668" s="35"/>
      <c r="H668" s="27"/>
      <c r="I668" s="27"/>
      <c r="L668" s="11"/>
      <c r="M668" s="11"/>
      <c r="N668" s="11"/>
      <c r="O668" s="11"/>
      <c r="P668" s="509"/>
      <c r="Q668" s="67"/>
      <c r="R668" s="11"/>
      <c r="S668" s="11"/>
      <c r="T668" s="11"/>
      <c r="U668" s="11"/>
      <c r="V668" s="11"/>
    </row>
    <row r="669">
      <c r="A669" s="11"/>
      <c r="E669" s="35"/>
      <c r="H669" s="27"/>
      <c r="I669" s="27"/>
      <c r="L669" s="11"/>
      <c r="M669" s="11"/>
      <c r="N669" s="11"/>
      <c r="O669" s="11"/>
      <c r="P669" s="509"/>
      <c r="Q669" s="67"/>
      <c r="R669" s="11"/>
      <c r="S669" s="11"/>
      <c r="T669" s="11"/>
      <c r="U669" s="11"/>
      <c r="V669" s="11"/>
    </row>
    <row r="670">
      <c r="A670" s="11"/>
      <c r="E670" s="35"/>
      <c r="H670" s="27"/>
      <c r="I670" s="27"/>
      <c r="L670" s="11"/>
      <c r="M670" s="11"/>
      <c r="N670" s="11"/>
      <c r="O670" s="11"/>
      <c r="P670" s="509"/>
      <c r="Q670" s="67"/>
      <c r="R670" s="11"/>
      <c r="S670" s="11"/>
      <c r="T670" s="11"/>
      <c r="U670" s="11"/>
      <c r="V670" s="11"/>
    </row>
    <row r="671">
      <c r="A671" s="11"/>
      <c r="E671" s="35"/>
      <c r="H671" s="27"/>
      <c r="I671" s="27"/>
      <c r="L671" s="11"/>
      <c r="M671" s="11"/>
      <c r="N671" s="11"/>
      <c r="O671" s="11"/>
      <c r="P671" s="509"/>
      <c r="Q671" s="67"/>
      <c r="R671" s="11"/>
      <c r="S671" s="11"/>
      <c r="T671" s="11"/>
      <c r="U671" s="11"/>
      <c r="V671" s="11"/>
    </row>
    <row r="672">
      <c r="A672" s="11"/>
      <c r="E672" s="35"/>
      <c r="H672" s="27"/>
      <c r="I672" s="27"/>
      <c r="L672" s="11"/>
      <c r="M672" s="11"/>
      <c r="N672" s="11"/>
      <c r="O672" s="11"/>
      <c r="P672" s="509"/>
      <c r="Q672" s="67"/>
      <c r="R672" s="11"/>
      <c r="S672" s="11"/>
      <c r="T672" s="11"/>
      <c r="U672" s="11"/>
      <c r="V672" s="11"/>
    </row>
    <row r="673">
      <c r="A673" s="11"/>
      <c r="E673" s="35"/>
      <c r="H673" s="27"/>
      <c r="I673" s="27"/>
      <c r="L673" s="11"/>
      <c r="M673" s="11"/>
      <c r="N673" s="11"/>
      <c r="O673" s="11"/>
      <c r="P673" s="509"/>
      <c r="Q673" s="67"/>
      <c r="R673" s="11"/>
      <c r="S673" s="11"/>
      <c r="T673" s="11"/>
      <c r="U673" s="11"/>
      <c r="V673" s="11"/>
    </row>
    <row r="674">
      <c r="A674" s="11"/>
      <c r="E674" s="35"/>
      <c r="H674" s="27"/>
      <c r="I674" s="27"/>
      <c r="L674" s="11"/>
      <c r="M674" s="11"/>
      <c r="N674" s="11"/>
      <c r="O674" s="11"/>
      <c r="P674" s="509"/>
      <c r="Q674" s="67"/>
      <c r="R674" s="11"/>
      <c r="S674" s="11"/>
      <c r="T674" s="11"/>
      <c r="U674" s="11"/>
      <c r="V674" s="11"/>
    </row>
    <row r="675">
      <c r="A675" s="11"/>
      <c r="E675" s="35"/>
      <c r="H675" s="27"/>
      <c r="I675" s="27"/>
      <c r="L675" s="11"/>
      <c r="M675" s="11"/>
      <c r="N675" s="11"/>
      <c r="O675" s="11"/>
      <c r="P675" s="509"/>
      <c r="Q675" s="67"/>
      <c r="R675" s="11"/>
      <c r="S675" s="11"/>
      <c r="T675" s="11"/>
      <c r="U675" s="11"/>
      <c r="V675" s="11"/>
    </row>
    <row r="676">
      <c r="A676" s="11"/>
      <c r="E676" s="35"/>
      <c r="H676" s="27"/>
      <c r="I676" s="27"/>
      <c r="L676" s="11"/>
      <c r="M676" s="11"/>
      <c r="N676" s="11"/>
      <c r="O676" s="11"/>
      <c r="P676" s="509"/>
      <c r="Q676" s="67"/>
      <c r="R676" s="11"/>
      <c r="S676" s="11"/>
      <c r="T676" s="11"/>
      <c r="U676" s="11"/>
      <c r="V676" s="11"/>
    </row>
    <row r="677">
      <c r="A677" s="11"/>
      <c r="E677" s="35"/>
      <c r="H677" s="27"/>
      <c r="I677" s="27"/>
      <c r="L677" s="11"/>
      <c r="M677" s="11"/>
      <c r="N677" s="11"/>
      <c r="O677" s="11"/>
      <c r="P677" s="509"/>
      <c r="Q677" s="67"/>
      <c r="R677" s="11"/>
      <c r="S677" s="11"/>
      <c r="T677" s="11"/>
      <c r="U677" s="11"/>
      <c r="V677" s="11"/>
    </row>
    <row r="678">
      <c r="A678" s="11"/>
      <c r="E678" s="35"/>
      <c r="H678" s="27"/>
      <c r="I678" s="27"/>
      <c r="L678" s="11"/>
      <c r="M678" s="11"/>
      <c r="N678" s="11"/>
      <c r="O678" s="11"/>
      <c r="P678" s="509"/>
      <c r="Q678" s="67"/>
      <c r="R678" s="11"/>
      <c r="S678" s="11"/>
      <c r="T678" s="11"/>
      <c r="U678" s="11"/>
      <c r="V678" s="11"/>
    </row>
    <row r="679">
      <c r="A679" s="11"/>
      <c r="E679" s="35"/>
      <c r="H679" s="27"/>
      <c r="I679" s="27"/>
      <c r="L679" s="11"/>
      <c r="M679" s="11"/>
      <c r="N679" s="11"/>
      <c r="O679" s="11"/>
      <c r="P679" s="509"/>
      <c r="Q679" s="67"/>
      <c r="R679" s="11"/>
      <c r="S679" s="11"/>
      <c r="T679" s="11"/>
      <c r="U679" s="11"/>
      <c r="V679" s="11"/>
    </row>
    <row r="680">
      <c r="A680" s="11"/>
      <c r="E680" s="35"/>
      <c r="H680" s="27"/>
      <c r="I680" s="27"/>
      <c r="L680" s="11"/>
      <c r="M680" s="11"/>
      <c r="N680" s="11"/>
      <c r="O680" s="11"/>
      <c r="P680" s="509"/>
      <c r="Q680" s="67"/>
      <c r="R680" s="11"/>
      <c r="S680" s="11"/>
      <c r="T680" s="11"/>
      <c r="U680" s="11"/>
      <c r="V680" s="11"/>
    </row>
    <row r="681">
      <c r="A681" s="11"/>
      <c r="E681" s="35"/>
      <c r="H681" s="27"/>
      <c r="I681" s="27"/>
      <c r="L681" s="11"/>
      <c r="M681" s="11"/>
      <c r="N681" s="11"/>
      <c r="O681" s="11"/>
      <c r="P681" s="509"/>
      <c r="Q681" s="67"/>
      <c r="R681" s="11"/>
      <c r="S681" s="11"/>
      <c r="T681" s="11"/>
      <c r="U681" s="11"/>
      <c r="V681" s="11"/>
    </row>
    <row r="682">
      <c r="A682" s="11"/>
      <c r="E682" s="35"/>
      <c r="H682" s="27"/>
      <c r="I682" s="27"/>
      <c r="L682" s="11"/>
      <c r="M682" s="11"/>
      <c r="N682" s="11"/>
      <c r="O682" s="11"/>
      <c r="P682" s="509"/>
      <c r="Q682" s="67"/>
      <c r="R682" s="11"/>
      <c r="S682" s="11"/>
      <c r="T682" s="11"/>
      <c r="U682" s="11"/>
      <c r="V682" s="11"/>
    </row>
    <row r="683">
      <c r="A683" s="11"/>
      <c r="E683" s="35"/>
      <c r="H683" s="27"/>
      <c r="I683" s="27"/>
      <c r="L683" s="11"/>
      <c r="M683" s="11"/>
      <c r="N683" s="11"/>
      <c r="O683" s="11"/>
      <c r="P683" s="509"/>
      <c r="Q683" s="67"/>
      <c r="R683" s="11"/>
      <c r="S683" s="11"/>
      <c r="T683" s="11"/>
      <c r="U683" s="11"/>
      <c r="V683" s="11"/>
    </row>
    <row r="684">
      <c r="A684" s="11"/>
      <c r="E684" s="35"/>
      <c r="H684" s="27"/>
      <c r="I684" s="27"/>
      <c r="L684" s="11"/>
      <c r="M684" s="11"/>
      <c r="N684" s="11"/>
      <c r="O684" s="11"/>
      <c r="P684" s="509"/>
      <c r="Q684" s="67"/>
      <c r="R684" s="11"/>
      <c r="S684" s="11"/>
      <c r="T684" s="11"/>
      <c r="U684" s="11"/>
      <c r="V684" s="11"/>
    </row>
    <row r="685">
      <c r="A685" s="11"/>
      <c r="E685" s="35"/>
      <c r="H685" s="27"/>
      <c r="I685" s="27"/>
      <c r="L685" s="11"/>
      <c r="M685" s="11"/>
      <c r="N685" s="11"/>
      <c r="O685" s="11"/>
      <c r="P685" s="509"/>
      <c r="Q685" s="67"/>
      <c r="R685" s="11"/>
      <c r="S685" s="11"/>
      <c r="T685" s="11"/>
      <c r="U685" s="11"/>
      <c r="V685" s="11"/>
    </row>
    <row r="686">
      <c r="A686" s="11"/>
      <c r="E686" s="35"/>
      <c r="H686" s="27"/>
      <c r="I686" s="27"/>
      <c r="L686" s="11"/>
      <c r="M686" s="11"/>
      <c r="N686" s="11"/>
      <c r="O686" s="11"/>
      <c r="P686" s="509"/>
      <c r="Q686" s="67"/>
      <c r="R686" s="11"/>
      <c r="S686" s="11"/>
      <c r="T686" s="11"/>
      <c r="U686" s="11"/>
      <c r="V686" s="11"/>
    </row>
    <row r="687">
      <c r="A687" s="11"/>
      <c r="E687" s="35"/>
      <c r="H687" s="27"/>
      <c r="I687" s="27"/>
      <c r="L687" s="11"/>
      <c r="M687" s="11"/>
      <c r="N687" s="11"/>
      <c r="O687" s="11"/>
      <c r="P687" s="509"/>
      <c r="Q687" s="67"/>
      <c r="R687" s="11"/>
      <c r="S687" s="11"/>
      <c r="T687" s="11"/>
      <c r="U687" s="11"/>
      <c r="V687" s="11"/>
    </row>
    <row r="688">
      <c r="A688" s="11"/>
      <c r="E688" s="35"/>
      <c r="H688" s="27"/>
      <c r="I688" s="27"/>
      <c r="L688" s="11"/>
      <c r="M688" s="11"/>
      <c r="N688" s="11"/>
      <c r="O688" s="11"/>
      <c r="P688" s="509"/>
      <c r="Q688" s="67"/>
      <c r="R688" s="11"/>
      <c r="S688" s="11"/>
      <c r="T688" s="11"/>
      <c r="U688" s="11"/>
      <c r="V688" s="11"/>
    </row>
    <row r="689">
      <c r="A689" s="11"/>
      <c r="E689" s="35"/>
      <c r="H689" s="27"/>
      <c r="I689" s="27"/>
      <c r="L689" s="11"/>
      <c r="M689" s="11"/>
      <c r="N689" s="11"/>
      <c r="O689" s="11"/>
      <c r="P689" s="509"/>
      <c r="Q689" s="67"/>
      <c r="R689" s="11"/>
      <c r="S689" s="11"/>
      <c r="T689" s="11"/>
      <c r="U689" s="11"/>
      <c r="V689" s="11"/>
    </row>
    <row r="690">
      <c r="A690" s="11"/>
      <c r="E690" s="35"/>
      <c r="H690" s="27"/>
      <c r="I690" s="27"/>
      <c r="L690" s="11"/>
      <c r="M690" s="11"/>
      <c r="N690" s="11"/>
      <c r="O690" s="11"/>
      <c r="P690" s="509"/>
      <c r="Q690" s="67"/>
      <c r="R690" s="11"/>
      <c r="S690" s="11"/>
      <c r="T690" s="11"/>
      <c r="U690" s="11"/>
      <c r="V690" s="11"/>
    </row>
    <row r="691">
      <c r="A691" s="11"/>
      <c r="E691" s="35"/>
      <c r="H691" s="27"/>
      <c r="I691" s="27"/>
      <c r="L691" s="11"/>
      <c r="M691" s="11"/>
      <c r="N691" s="11"/>
      <c r="O691" s="11"/>
      <c r="P691" s="509"/>
      <c r="Q691" s="67"/>
      <c r="R691" s="11"/>
      <c r="S691" s="11"/>
      <c r="T691" s="11"/>
      <c r="U691" s="11"/>
      <c r="V691" s="11"/>
    </row>
    <row r="692">
      <c r="A692" s="11"/>
      <c r="E692" s="35"/>
      <c r="H692" s="27"/>
      <c r="I692" s="27"/>
      <c r="L692" s="11"/>
      <c r="M692" s="11"/>
      <c r="N692" s="11"/>
      <c r="O692" s="11"/>
      <c r="P692" s="509"/>
      <c r="Q692" s="67"/>
      <c r="R692" s="11"/>
      <c r="S692" s="11"/>
      <c r="T692" s="11"/>
      <c r="U692" s="11"/>
      <c r="V692" s="11"/>
    </row>
    <row r="693">
      <c r="A693" s="11"/>
      <c r="E693" s="35"/>
      <c r="H693" s="27"/>
      <c r="I693" s="27"/>
      <c r="L693" s="11"/>
      <c r="M693" s="11"/>
      <c r="N693" s="11"/>
      <c r="O693" s="11"/>
      <c r="P693" s="509"/>
      <c r="Q693" s="67"/>
      <c r="R693" s="11"/>
      <c r="S693" s="11"/>
      <c r="T693" s="11"/>
      <c r="U693" s="11"/>
      <c r="V693" s="11"/>
    </row>
    <row r="694">
      <c r="A694" s="11"/>
      <c r="E694" s="35"/>
      <c r="H694" s="27"/>
      <c r="I694" s="27"/>
      <c r="L694" s="11"/>
      <c r="M694" s="11"/>
      <c r="N694" s="11"/>
      <c r="O694" s="11"/>
      <c r="P694" s="509"/>
      <c r="Q694" s="67"/>
      <c r="R694" s="11"/>
      <c r="S694" s="11"/>
      <c r="T694" s="11"/>
      <c r="U694" s="11"/>
      <c r="V694" s="11"/>
    </row>
    <row r="695">
      <c r="A695" s="11"/>
      <c r="E695" s="35"/>
      <c r="H695" s="27"/>
      <c r="I695" s="27"/>
      <c r="L695" s="11"/>
      <c r="M695" s="11"/>
      <c r="N695" s="11"/>
      <c r="O695" s="11"/>
      <c r="P695" s="509"/>
      <c r="Q695" s="67"/>
      <c r="R695" s="11"/>
      <c r="S695" s="11"/>
      <c r="T695" s="11"/>
      <c r="U695" s="11"/>
      <c r="V695" s="11"/>
    </row>
    <row r="696">
      <c r="A696" s="11"/>
      <c r="E696" s="35"/>
      <c r="H696" s="27"/>
      <c r="I696" s="27"/>
      <c r="L696" s="11"/>
      <c r="M696" s="11"/>
      <c r="N696" s="11"/>
      <c r="O696" s="11"/>
      <c r="P696" s="509"/>
      <c r="Q696" s="67"/>
      <c r="R696" s="11"/>
      <c r="S696" s="11"/>
      <c r="T696" s="11"/>
      <c r="U696" s="11"/>
      <c r="V696" s="11"/>
    </row>
    <row r="697">
      <c r="A697" s="11"/>
      <c r="E697" s="35"/>
      <c r="H697" s="27"/>
      <c r="I697" s="27"/>
      <c r="L697" s="11"/>
      <c r="M697" s="11"/>
      <c r="N697" s="11"/>
      <c r="O697" s="11"/>
      <c r="P697" s="509"/>
      <c r="Q697" s="67"/>
      <c r="R697" s="11"/>
      <c r="S697" s="11"/>
      <c r="T697" s="11"/>
      <c r="U697" s="11"/>
      <c r="V697" s="11"/>
    </row>
    <row r="698">
      <c r="A698" s="11"/>
      <c r="E698" s="35"/>
      <c r="H698" s="27"/>
      <c r="I698" s="27"/>
      <c r="L698" s="11"/>
      <c r="M698" s="11"/>
      <c r="N698" s="11"/>
      <c r="O698" s="11"/>
      <c r="P698" s="509"/>
      <c r="Q698" s="67"/>
      <c r="R698" s="11"/>
      <c r="S698" s="11"/>
      <c r="T698" s="11"/>
      <c r="U698" s="11"/>
      <c r="V698" s="11"/>
    </row>
    <row r="699">
      <c r="A699" s="11"/>
      <c r="E699" s="35"/>
      <c r="H699" s="27"/>
      <c r="I699" s="27"/>
      <c r="L699" s="11"/>
      <c r="M699" s="11"/>
      <c r="N699" s="11"/>
      <c r="O699" s="11"/>
      <c r="P699" s="509"/>
      <c r="Q699" s="67"/>
      <c r="R699" s="11"/>
      <c r="S699" s="11"/>
      <c r="T699" s="11"/>
      <c r="U699" s="11"/>
      <c r="V699" s="11"/>
    </row>
    <row r="700">
      <c r="A700" s="11"/>
      <c r="E700" s="35"/>
      <c r="H700" s="27"/>
      <c r="I700" s="27"/>
      <c r="L700" s="11"/>
      <c r="M700" s="11"/>
      <c r="N700" s="11"/>
      <c r="O700" s="11"/>
      <c r="P700" s="509"/>
      <c r="Q700" s="67"/>
      <c r="R700" s="11"/>
      <c r="S700" s="11"/>
      <c r="T700" s="11"/>
      <c r="U700" s="11"/>
      <c r="V700" s="11"/>
    </row>
    <row r="701">
      <c r="A701" s="11"/>
      <c r="E701" s="35"/>
      <c r="H701" s="27"/>
      <c r="I701" s="27"/>
      <c r="L701" s="11"/>
      <c r="M701" s="11"/>
      <c r="N701" s="11"/>
      <c r="O701" s="11"/>
      <c r="P701" s="509"/>
      <c r="Q701" s="67"/>
      <c r="R701" s="11"/>
      <c r="S701" s="11"/>
      <c r="T701" s="11"/>
      <c r="U701" s="11"/>
      <c r="V701" s="11"/>
    </row>
    <row r="702">
      <c r="A702" s="11"/>
      <c r="E702" s="35"/>
      <c r="H702" s="27"/>
      <c r="I702" s="27"/>
      <c r="L702" s="11"/>
      <c r="M702" s="11"/>
      <c r="N702" s="11"/>
      <c r="O702" s="11"/>
      <c r="P702" s="509"/>
      <c r="Q702" s="67"/>
      <c r="R702" s="11"/>
      <c r="S702" s="11"/>
      <c r="T702" s="11"/>
      <c r="U702" s="11"/>
      <c r="V702" s="11"/>
    </row>
    <row r="703">
      <c r="A703" s="11"/>
      <c r="E703" s="35"/>
      <c r="H703" s="27"/>
      <c r="I703" s="27"/>
      <c r="L703" s="11"/>
      <c r="M703" s="11"/>
      <c r="N703" s="11"/>
      <c r="O703" s="11"/>
      <c r="P703" s="509"/>
      <c r="Q703" s="67"/>
      <c r="R703" s="11"/>
      <c r="S703" s="11"/>
      <c r="T703" s="11"/>
      <c r="U703" s="11"/>
      <c r="V703" s="11"/>
    </row>
    <row r="704">
      <c r="A704" s="11"/>
      <c r="E704" s="35"/>
      <c r="H704" s="27"/>
      <c r="I704" s="27"/>
      <c r="L704" s="11"/>
      <c r="M704" s="11"/>
      <c r="N704" s="11"/>
      <c r="O704" s="11"/>
      <c r="P704" s="509"/>
      <c r="Q704" s="67"/>
      <c r="R704" s="11"/>
      <c r="S704" s="11"/>
      <c r="T704" s="11"/>
      <c r="U704" s="11"/>
      <c r="V704" s="11"/>
    </row>
    <row r="705">
      <c r="A705" s="11"/>
      <c r="E705" s="35"/>
      <c r="H705" s="27"/>
      <c r="I705" s="27"/>
      <c r="L705" s="11"/>
      <c r="M705" s="11"/>
      <c r="N705" s="11"/>
      <c r="O705" s="11"/>
      <c r="P705" s="509"/>
      <c r="Q705" s="67"/>
      <c r="R705" s="11"/>
      <c r="S705" s="11"/>
      <c r="T705" s="11"/>
      <c r="U705" s="11"/>
      <c r="V705" s="11"/>
    </row>
    <row r="706">
      <c r="A706" s="11"/>
      <c r="E706" s="35"/>
      <c r="H706" s="27"/>
      <c r="I706" s="27"/>
      <c r="L706" s="11"/>
      <c r="M706" s="11"/>
      <c r="N706" s="11"/>
      <c r="O706" s="11"/>
      <c r="P706" s="509"/>
      <c r="Q706" s="67"/>
      <c r="R706" s="11"/>
      <c r="S706" s="11"/>
      <c r="T706" s="11"/>
      <c r="U706" s="11"/>
      <c r="V706" s="11"/>
    </row>
    <row r="707">
      <c r="A707" s="11"/>
      <c r="E707" s="35"/>
      <c r="H707" s="27"/>
      <c r="I707" s="27"/>
      <c r="L707" s="11"/>
      <c r="M707" s="11"/>
      <c r="N707" s="11"/>
      <c r="O707" s="11"/>
      <c r="P707" s="509"/>
      <c r="Q707" s="67"/>
      <c r="R707" s="11"/>
      <c r="S707" s="11"/>
      <c r="T707" s="11"/>
      <c r="U707" s="11"/>
      <c r="V707" s="11"/>
    </row>
    <row r="708">
      <c r="A708" s="11"/>
      <c r="E708" s="35"/>
      <c r="H708" s="27"/>
      <c r="I708" s="27"/>
      <c r="L708" s="11"/>
      <c r="M708" s="11"/>
      <c r="N708" s="11"/>
      <c r="O708" s="11"/>
      <c r="P708" s="509"/>
      <c r="Q708" s="67"/>
      <c r="R708" s="11"/>
      <c r="S708" s="11"/>
      <c r="T708" s="11"/>
      <c r="U708" s="11"/>
      <c r="V708" s="11"/>
    </row>
    <row r="709">
      <c r="A709" s="11"/>
      <c r="E709" s="35"/>
      <c r="H709" s="27"/>
      <c r="I709" s="27"/>
      <c r="L709" s="11"/>
      <c r="M709" s="11"/>
      <c r="N709" s="11"/>
      <c r="O709" s="11"/>
      <c r="P709" s="509"/>
      <c r="Q709" s="67"/>
      <c r="R709" s="11"/>
      <c r="S709" s="11"/>
      <c r="T709" s="11"/>
      <c r="U709" s="11"/>
      <c r="V709" s="11"/>
    </row>
    <row r="710">
      <c r="A710" s="11"/>
      <c r="E710" s="35"/>
      <c r="H710" s="27"/>
      <c r="I710" s="27"/>
      <c r="L710" s="11"/>
      <c r="M710" s="11"/>
      <c r="N710" s="11"/>
      <c r="O710" s="11"/>
      <c r="P710" s="509"/>
      <c r="Q710" s="67"/>
      <c r="R710" s="11"/>
      <c r="S710" s="11"/>
      <c r="T710" s="11"/>
      <c r="U710" s="11"/>
      <c r="V710" s="11"/>
    </row>
    <row r="711">
      <c r="A711" s="11"/>
      <c r="E711" s="35"/>
      <c r="H711" s="27"/>
      <c r="I711" s="27"/>
      <c r="L711" s="11"/>
      <c r="M711" s="11"/>
      <c r="N711" s="11"/>
      <c r="O711" s="11"/>
      <c r="P711" s="509"/>
      <c r="Q711" s="67"/>
      <c r="R711" s="11"/>
      <c r="S711" s="11"/>
      <c r="T711" s="11"/>
      <c r="U711" s="11"/>
      <c r="V711" s="11"/>
    </row>
    <row r="712">
      <c r="A712" s="11"/>
      <c r="E712" s="35"/>
      <c r="H712" s="27"/>
      <c r="I712" s="27"/>
      <c r="L712" s="11"/>
      <c r="M712" s="11"/>
      <c r="N712" s="11"/>
      <c r="O712" s="11"/>
      <c r="P712" s="509"/>
      <c r="Q712" s="67"/>
      <c r="R712" s="11"/>
      <c r="S712" s="11"/>
      <c r="T712" s="11"/>
      <c r="U712" s="11"/>
      <c r="V712" s="11"/>
    </row>
    <row r="713">
      <c r="A713" s="11"/>
      <c r="E713" s="35"/>
      <c r="H713" s="27"/>
      <c r="I713" s="27"/>
      <c r="L713" s="11"/>
      <c r="M713" s="11"/>
      <c r="N713" s="11"/>
      <c r="O713" s="11"/>
      <c r="P713" s="509"/>
      <c r="Q713" s="67"/>
      <c r="R713" s="11"/>
      <c r="S713" s="11"/>
      <c r="T713" s="11"/>
      <c r="U713" s="11"/>
      <c r="V713" s="11"/>
    </row>
    <row r="714">
      <c r="A714" s="11"/>
      <c r="E714" s="35"/>
      <c r="H714" s="27"/>
      <c r="I714" s="27"/>
      <c r="L714" s="11"/>
      <c r="M714" s="11"/>
      <c r="N714" s="11"/>
      <c r="O714" s="11"/>
      <c r="P714" s="509"/>
      <c r="Q714" s="67"/>
      <c r="R714" s="11"/>
      <c r="S714" s="11"/>
      <c r="T714" s="11"/>
      <c r="U714" s="11"/>
      <c r="V714" s="11"/>
    </row>
    <row r="715">
      <c r="A715" s="11"/>
      <c r="E715" s="35"/>
      <c r="H715" s="27"/>
      <c r="I715" s="27"/>
      <c r="L715" s="11"/>
      <c r="M715" s="11"/>
      <c r="N715" s="11"/>
      <c r="O715" s="11"/>
      <c r="P715" s="509"/>
      <c r="Q715" s="67"/>
      <c r="R715" s="11"/>
      <c r="S715" s="11"/>
      <c r="T715" s="11"/>
      <c r="U715" s="11"/>
      <c r="V715" s="11"/>
    </row>
    <row r="716">
      <c r="A716" s="11"/>
      <c r="E716" s="35"/>
      <c r="H716" s="27"/>
      <c r="I716" s="27"/>
      <c r="L716" s="11"/>
      <c r="M716" s="11"/>
      <c r="N716" s="11"/>
      <c r="O716" s="11"/>
      <c r="P716" s="509"/>
      <c r="Q716" s="67"/>
      <c r="R716" s="11"/>
      <c r="S716" s="11"/>
      <c r="T716" s="11"/>
      <c r="U716" s="11"/>
      <c r="V716" s="11"/>
    </row>
    <row r="717">
      <c r="A717" s="11"/>
      <c r="E717" s="35"/>
      <c r="H717" s="27"/>
      <c r="I717" s="27"/>
      <c r="L717" s="11"/>
      <c r="M717" s="11"/>
      <c r="N717" s="11"/>
      <c r="O717" s="11"/>
      <c r="P717" s="509"/>
      <c r="Q717" s="67"/>
      <c r="R717" s="11"/>
      <c r="S717" s="11"/>
      <c r="T717" s="11"/>
      <c r="U717" s="11"/>
      <c r="V717" s="11"/>
    </row>
    <row r="718">
      <c r="A718" s="11"/>
      <c r="E718" s="35"/>
      <c r="H718" s="27"/>
      <c r="I718" s="27"/>
      <c r="L718" s="11"/>
      <c r="M718" s="11"/>
      <c r="N718" s="11"/>
      <c r="O718" s="11"/>
      <c r="P718" s="509"/>
      <c r="Q718" s="67"/>
      <c r="R718" s="11"/>
      <c r="S718" s="11"/>
      <c r="T718" s="11"/>
      <c r="U718" s="11"/>
      <c r="V718" s="11"/>
    </row>
    <row r="719">
      <c r="A719" s="11"/>
      <c r="E719" s="35"/>
      <c r="H719" s="27"/>
      <c r="I719" s="27"/>
      <c r="L719" s="11"/>
      <c r="M719" s="11"/>
      <c r="N719" s="11"/>
      <c r="O719" s="11"/>
      <c r="P719" s="509"/>
      <c r="Q719" s="67"/>
      <c r="R719" s="11"/>
      <c r="S719" s="11"/>
      <c r="T719" s="11"/>
      <c r="U719" s="11"/>
      <c r="V719" s="11"/>
    </row>
    <row r="720">
      <c r="A720" s="11"/>
      <c r="E720" s="35"/>
      <c r="H720" s="27"/>
      <c r="I720" s="27"/>
      <c r="L720" s="11"/>
      <c r="M720" s="11"/>
      <c r="N720" s="11"/>
      <c r="O720" s="11"/>
      <c r="P720" s="509"/>
      <c r="Q720" s="67"/>
      <c r="R720" s="11"/>
      <c r="S720" s="11"/>
      <c r="T720" s="11"/>
      <c r="U720" s="11"/>
      <c r="V720" s="11"/>
    </row>
    <row r="721">
      <c r="A721" s="11"/>
      <c r="E721" s="35"/>
      <c r="H721" s="27"/>
      <c r="I721" s="27"/>
      <c r="L721" s="11"/>
      <c r="M721" s="11"/>
      <c r="N721" s="11"/>
      <c r="O721" s="11"/>
      <c r="P721" s="509"/>
      <c r="Q721" s="67"/>
      <c r="R721" s="11"/>
      <c r="S721" s="11"/>
      <c r="T721" s="11"/>
      <c r="U721" s="11"/>
      <c r="V721" s="11"/>
    </row>
    <row r="722">
      <c r="A722" s="11"/>
      <c r="E722" s="35"/>
      <c r="H722" s="27"/>
      <c r="I722" s="27"/>
      <c r="L722" s="11"/>
      <c r="M722" s="11"/>
      <c r="N722" s="11"/>
      <c r="O722" s="11"/>
      <c r="P722" s="509"/>
      <c r="Q722" s="67"/>
      <c r="R722" s="11"/>
      <c r="S722" s="11"/>
      <c r="T722" s="11"/>
      <c r="U722" s="11"/>
      <c r="V722" s="11"/>
    </row>
    <row r="723">
      <c r="A723" s="11"/>
      <c r="E723" s="35"/>
      <c r="H723" s="27"/>
      <c r="I723" s="27"/>
      <c r="L723" s="11"/>
      <c r="M723" s="11"/>
      <c r="N723" s="11"/>
      <c r="O723" s="11"/>
      <c r="P723" s="509"/>
      <c r="Q723" s="67"/>
      <c r="R723" s="11"/>
      <c r="S723" s="11"/>
      <c r="T723" s="11"/>
      <c r="U723" s="11"/>
      <c r="V723" s="11"/>
    </row>
    <row r="724">
      <c r="A724" s="11"/>
      <c r="E724" s="35"/>
      <c r="H724" s="27"/>
      <c r="I724" s="27"/>
      <c r="L724" s="11"/>
      <c r="M724" s="11"/>
      <c r="N724" s="11"/>
      <c r="O724" s="11"/>
      <c r="P724" s="509"/>
      <c r="Q724" s="67"/>
      <c r="R724" s="11"/>
      <c r="S724" s="11"/>
      <c r="T724" s="11"/>
      <c r="U724" s="11"/>
      <c r="V724" s="11"/>
    </row>
    <row r="725">
      <c r="A725" s="11"/>
      <c r="E725" s="35"/>
      <c r="H725" s="27"/>
      <c r="I725" s="27"/>
      <c r="L725" s="11"/>
      <c r="M725" s="11"/>
      <c r="N725" s="11"/>
      <c r="O725" s="11"/>
      <c r="P725" s="509"/>
      <c r="Q725" s="67"/>
      <c r="R725" s="11"/>
      <c r="S725" s="11"/>
      <c r="T725" s="11"/>
      <c r="U725" s="11"/>
      <c r="V725" s="11"/>
    </row>
    <row r="726">
      <c r="A726" s="11"/>
      <c r="E726" s="35"/>
      <c r="H726" s="27"/>
      <c r="I726" s="27"/>
      <c r="L726" s="11"/>
      <c r="M726" s="11"/>
      <c r="N726" s="11"/>
      <c r="O726" s="11"/>
      <c r="P726" s="509"/>
      <c r="Q726" s="67"/>
      <c r="R726" s="11"/>
      <c r="S726" s="11"/>
      <c r="T726" s="11"/>
      <c r="U726" s="11"/>
      <c r="V726" s="11"/>
    </row>
    <row r="727">
      <c r="A727" s="11"/>
      <c r="E727" s="35"/>
      <c r="H727" s="27"/>
      <c r="I727" s="27"/>
      <c r="L727" s="11"/>
      <c r="M727" s="11"/>
      <c r="N727" s="11"/>
      <c r="O727" s="11"/>
      <c r="P727" s="509"/>
      <c r="Q727" s="67"/>
      <c r="R727" s="11"/>
      <c r="S727" s="11"/>
      <c r="T727" s="11"/>
      <c r="U727" s="11"/>
      <c r="V727" s="11"/>
    </row>
    <row r="728">
      <c r="A728" s="11"/>
      <c r="E728" s="35"/>
      <c r="H728" s="27"/>
      <c r="I728" s="27"/>
      <c r="L728" s="11"/>
      <c r="M728" s="11"/>
      <c r="N728" s="11"/>
      <c r="O728" s="11"/>
      <c r="P728" s="509"/>
      <c r="Q728" s="67"/>
      <c r="R728" s="11"/>
      <c r="S728" s="11"/>
      <c r="T728" s="11"/>
      <c r="U728" s="11"/>
      <c r="V728" s="11"/>
    </row>
    <row r="729">
      <c r="A729" s="11"/>
      <c r="E729" s="35"/>
      <c r="H729" s="27"/>
      <c r="I729" s="27"/>
      <c r="L729" s="11"/>
      <c r="M729" s="11"/>
      <c r="N729" s="11"/>
      <c r="O729" s="11"/>
      <c r="P729" s="509"/>
      <c r="Q729" s="67"/>
      <c r="R729" s="11"/>
      <c r="S729" s="11"/>
      <c r="T729" s="11"/>
      <c r="U729" s="11"/>
      <c r="V729" s="11"/>
    </row>
    <row r="730">
      <c r="A730" s="11"/>
      <c r="E730" s="35"/>
      <c r="H730" s="27"/>
      <c r="I730" s="27"/>
      <c r="L730" s="11"/>
      <c r="M730" s="11"/>
      <c r="N730" s="11"/>
      <c r="O730" s="11"/>
      <c r="P730" s="509"/>
      <c r="Q730" s="67"/>
      <c r="R730" s="11"/>
      <c r="S730" s="11"/>
      <c r="T730" s="11"/>
      <c r="U730" s="11"/>
      <c r="V730" s="11"/>
    </row>
    <row r="731">
      <c r="A731" s="11"/>
      <c r="E731" s="35"/>
      <c r="H731" s="27"/>
      <c r="I731" s="27"/>
      <c r="L731" s="11"/>
      <c r="M731" s="11"/>
      <c r="N731" s="11"/>
      <c r="O731" s="11"/>
      <c r="P731" s="509"/>
      <c r="Q731" s="67"/>
      <c r="R731" s="11"/>
      <c r="S731" s="11"/>
      <c r="T731" s="11"/>
      <c r="U731" s="11"/>
      <c r="V731" s="11"/>
    </row>
    <row r="732">
      <c r="A732" s="11"/>
      <c r="E732" s="35"/>
      <c r="H732" s="27"/>
      <c r="I732" s="27"/>
      <c r="L732" s="11"/>
      <c r="M732" s="11"/>
      <c r="N732" s="11"/>
      <c r="O732" s="11"/>
      <c r="P732" s="509"/>
      <c r="Q732" s="67"/>
      <c r="R732" s="11"/>
      <c r="S732" s="11"/>
      <c r="T732" s="11"/>
      <c r="U732" s="11"/>
      <c r="V732" s="11"/>
    </row>
    <row r="733">
      <c r="A733" s="11"/>
      <c r="E733" s="35"/>
      <c r="H733" s="27"/>
      <c r="I733" s="27"/>
      <c r="L733" s="11"/>
      <c r="M733" s="11"/>
      <c r="N733" s="11"/>
      <c r="O733" s="11"/>
      <c r="P733" s="509"/>
      <c r="Q733" s="67"/>
      <c r="R733" s="11"/>
      <c r="S733" s="11"/>
      <c r="T733" s="11"/>
      <c r="U733" s="11"/>
      <c r="V733" s="11"/>
    </row>
    <row r="734">
      <c r="A734" s="11"/>
      <c r="E734" s="35"/>
      <c r="H734" s="27"/>
      <c r="I734" s="27"/>
      <c r="L734" s="11"/>
      <c r="M734" s="11"/>
      <c r="N734" s="11"/>
      <c r="O734" s="11"/>
      <c r="P734" s="509"/>
      <c r="Q734" s="67"/>
      <c r="R734" s="11"/>
      <c r="S734" s="11"/>
      <c r="T734" s="11"/>
      <c r="U734" s="11"/>
      <c r="V734" s="11"/>
    </row>
    <row r="735">
      <c r="A735" s="11"/>
      <c r="E735" s="35"/>
      <c r="H735" s="27"/>
      <c r="I735" s="27"/>
      <c r="L735" s="11"/>
      <c r="M735" s="11"/>
      <c r="N735" s="11"/>
      <c r="O735" s="11"/>
      <c r="P735" s="509"/>
      <c r="Q735" s="67"/>
      <c r="R735" s="11"/>
      <c r="S735" s="11"/>
      <c r="T735" s="11"/>
      <c r="U735" s="11"/>
      <c r="V735" s="11"/>
    </row>
    <row r="736">
      <c r="A736" s="11"/>
      <c r="E736" s="35"/>
      <c r="H736" s="27"/>
      <c r="I736" s="27"/>
      <c r="L736" s="11"/>
      <c r="M736" s="11"/>
      <c r="N736" s="11"/>
      <c r="O736" s="11"/>
      <c r="P736" s="509"/>
      <c r="Q736" s="67"/>
      <c r="R736" s="11"/>
      <c r="S736" s="11"/>
      <c r="T736" s="11"/>
      <c r="U736" s="11"/>
      <c r="V736" s="11"/>
    </row>
    <row r="737">
      <c r="A737" s="11"/>
      <c r="E737" s="35"/>
      <c r="H737" s="27"/>
      <c r="I737" s="27"/>
      <c r="L737" s="11"/>
      <c r="M737" s="11"/>
      <c r="N737" s="11"/>
      <c r="O737" s="11"/>
      <c r="P737" s="509"/>
      <c r="Q737" s="67"/>
      <c r="R737" s="11"/>
      <c r="S737" s="11"/>
      <c r="T737" s="11"/>
      <c r="U737" s="11"/>
      <c r="V737" s="11"/>
    </row>
    <row r="738">
      <c r="A738" s="11"/>
      <c r="E738" s="35"/>
      <c r="H738" s="27"/>
      <c r="I738" s="27"/>
      <c r="L738" s="11"/>
      <c r="M738" s="11"/>
      <c r="N738" s="11"/>
      <c r="O738" s="11"/>
      <c r="P738" s="509"/>
      <c r="Q738" s="67"/>
      <c r="R738" s="11"/>
      <c r="S738" s="11"/>
      <c r="T738" s="11"/>
      <c r="U738" s="11"/>
      <c r="V738" s="11"/>
    </row>
    <row r="739">
      <c r="A739" s="11"/>
      <c r="E739" s="35"/>
      <c r="H739" s="27"/>
      <c r="I739" s="27"/>
      <c r="L739" s="11"/>
      <c r="M739" s="11"/>
      <c r="N739" s="11"/>
      <c r="O739" s="11"/>
      <c r="P739" s="509"/>
      <c r="Q739" s="67"/>
      <c r="R739" s="11"/>
      <c r="S739" s="11"/>
      <c r="T739" s="11"/>
      <c r="U739" s="11"/>
      <c r="V739" s="11"/>
    </row>
    <row r="740">
      <c r="A740" s="11"/>
      <c r="E740" s="35"/>
      <c r="H740" s="27"/>
      <c r="I740" s="27"/>
      <c r="L740" s="11"/>
      <c r="M740" s="11"/>
      <c r="N740" s="11"/>
      <c r="O740" s="11"/>
      <c r="P740" s="509"/>
      <c r="Q740" s="67"/>
      <c r="R740" s="11"/>
      <c r="S740" s="11"/>
      <c r="T740" s="11"/>
      <c r="U740" s="11"/>
      <c r="V740" s="11"/>
    </row>
    <row r="741">
      <c r="A741" s="11"/>
      <c r="E741" s="35"/>
      <c r="H741" s="27"/>
      <c r="I741" s="27"/>
      <c r="L741" s="11"/>
      <c r="M741" s="11"/>
      <c r="N741" s="11"/>
      <c r="O741" s="11"/>
      <c r="P741" s="509"/>
      <c r="Q741" s="67"/>
      <c r="R741" s="11"/>
      <c r="S741" s="11"/>
      <c r="T741" s="11"/>
      <c r="U741" s="11"/>
      <c r="V741" s="11"/>
    </row>
    <row r="742">
      <c r="A742" s="11"/>
      <c r="E742" s="35"/>
      <c r="H742" s="27"/>
      <c r="I742" s="27"/>
      <c r="L742" s="11"/>
      <c r="M742" s="11"/>
      <c r="N742" s="11"/>
      <c r="O742" s="11"/>
      <c r="P742" s="509"/>
      <c r="Q742" s="67"/>
      <c r="R742" s="11"/>
      <c r="S742" s="11"/>
      <c r="T742" s="11"/>
      <c r="U742" s="11"/>
      <c r="V742" s="11"/>
    </row>
    <row r="743">
      <c r="A743" s="11"/>
      <c r="E743" s="35"/>
      <c r="H743" s="27"/>
      <c r="I743" s="27"/>
      <c r="L743" s="11"/>
      <c r="M743" s="11"/>
      <c r="N743" s="11"/>
      <c r="O743" s="11"/>
      <c r="P743" s="509"/>
      <c r="Q743" s="67"/>
      <c r="R743" s="11"/>
      <c r="S743" s="11"/>
      <c r="T743" s="11"/>
      <c r="U743" s="11"/>
      <c r="V743" s="11"/>
    </row>
    <row r="744">
      <c r="A744" s="11"/>
      <c r="E744" s="35"/>
      <c r="H744" s="27"/>
      <c r="I744" s="27"/>
      <c r="L744" s="11"/>
      <c r="M744" s="11"/>
      <c r="N744" s="11"/>
      <c r="O744" s="11"/>
      <c r="P744" s="509"/>
      <c r="Q744" s="67"/>
      <c r="R744" s="11"/>
      <c r="S744" s="11"/>
      <c r="T744" s="11"/>
      <c r="U744" s="11"/>
      <c r="V744" s="11"/>
    </row>
    <row r="745">
      <c r="A745" s="11"/>
      <c r="E745" s="35"/>
      <c r="H745" s="27"/>
      <c r="I745" s="27"/>
      <c r="L745" s="11"/>
      <c r="M745" s="11"/>
      <c r="N745" s="11"/>
      <c r="O745" s="11"/>
      <c r="P745" s="509"/>
      <c r="Q745" s="67"/>
      <c r="R745" s="11"/>
      <c r="S745" s="11"/>
      <c r="T745" s="11"/>
      <c r="U745" s="11"/>
      <c r="V745" s="11"/>
    </row>
    <row r="746">
      <c r="A746" s="11"/>
      <c r="E746" s="35"/>
      <c r="H746" s="27"/>
      <c r="I746" s="27"/>
      <c r="L746" s="11"/>
      <c r="M746" s="11"/>
      <c r="N746" s="11"/>
      <c r="O746" s="11"/>
      <c r="P746" s="509"/>
      <c r="Q746" s="67"/>
      <c r="R746" s="11"/>
      <c r="S746" s="11"/>
      <c r="T746" s="11"/>
      <c r="U746" s="11"/>
      <c r="V746" s="11"/>
    </row>
    <row r="747">
      <c r="A747" s="11"/>
      <c r="E747" s="35"/>
      <c r="H747" s="27"/>
      <c r="I747" s="27"/>
      <c r="L747" s="11"/>
      <c r="M747" s="11"/>
      <c r="N747" s="11"/>
      <c r="O747" s="11"/>
      <c r="P747" s="509"/>
      <c r="Q747" s="67"/>
      <c r="R747" s="11"/>
      <c r="S747" s="11"/>
      <c r="T747" s="11"/>
      <c r="U747" s="11"/>
      <c r="V747" s="11"/>
    </row>
    <row r="748">
      <c r="A748" s="11"/>
      <c r="E748" s="35"/>
      <c r="H748" s="27"/>
      <c r="I748" s="27"/>
      <c r="L748" s="11"/>
      <c r="M748" s="11"/>
      <c r="N748" s="11"/>
      <c r="O748" s="11"/>
      <c r="P748" s="509"/>
      <c r="Q748" s="67"/>
      <c r="R748" s="11"/>
      <c r="S748" s="11"/>
      <c r="T748" s="11"/>
      <c r="U748" s="11"/>
      <c r="V748" s="11"/>
    </row>
    <row r="749">
      <c r="A749" s="11"/>
      <c r="E749" s="35"/>
      <c r="H749" s="27"/>
      <c r="I749" s="27"/>
      <c r="L749" s="11"/>
      <c r="M749" s="11"/>
      <c r="N749" s="11"/>
      <c r="O749" s="11"/>
      <c r="P749" s="509"/>
      <c r="Q749" s="67"/>
      <c r="R749" s="11"/>
      <c r="S749" s="11"/>
      <c r="T749" s="11"/>
      <c r="U749" s="11"/>
      <c r="V749" s="11"/>
    </row>
    <row r="750">
      <c r="A750" s="11"/>
      <c r="E750" s="35"/>
      <c r="H750" s="27"/>
      <c r="I750" s="27"/>
      <c r="L750" s="11"/>
      <c r="M750" s="11"/>
      <c r="N750" s="11"/>
      <c r="O750" s="11"/>
      <c r="P750" s="509"/>
      <c r="Q750" s="67"/>
      <c r="R750" s="11"/>
      <c r="S750" s="11"/>
      <c r="T750" s="11"/>
      <c r="U750" s="11"/>
      <c r="V750" s="11"/>
    </row>
    <row r="751">
      <c r="A751" s="11"/>
      <c r="E751" s="35"/>
      <c r="H751" s="27"/>
      <c r="I751" s="27"/>
      <c r="L751" s="11"/>
      <c r="M751" s="11"/>
      <c r="N751" s="11"/>
      <c r="O751" s="11"/>
      <c r="P751" s="509"/>
      <c r="Q751" s="67"/>
      <c r="R751" s="11"/>
      <c r="S751" s="11"/>
      <c r="T751" s="11"/>
      <c r="U751" s="11"/>
      <c r="V751" s="11"/>
    </row>
    <row r="752">
      <c r="A752" s="11"/>
      <c r="E752" s="35"/>
      <c r="H752" s="27"/>
      <c r="I752" s="27"/>
      <c r="L752" s="11"/>
      <c r="M752" s="11"/>
      <c r="N752" s="11"/>
      <c r="O752" s="11"/>
      <c r="P752" s="509"/>
      <c r="Q752" s="67"/>
      <c r="R752" s="11"/>
      <c r="S752" s="11"/>
      <c r="T752" s="11"/>
      <c r="U752" s="11"/>
      <c r="V752" s="11"/>
    </row>
    <row r="753">
      <c r="A753" s="11"/>
      <c r="E753" s="35"/>
      <c r="H753" s="27"/>
      <c r="I753" s="27"/>
      <c r="L753" s="11"/>
      <c r="M753" s="11"/>
      <c r="N753" s="11"/>
      <c r="O753" s="11"/>
      <c r="P753" s="509"/>
      <c r="Q753" s="67"/>
      <c r="R753" s="11"/>
      <c r="S753" s="11"/>
      <c r="T753" s="11"/>
      <c r="U753" s="11"/>
      <c r="V753" s="11"/>
    </row>
    <row r="754">
      <c r="A754" s="11"/>
      <c r="E754" s="35"/>
      <c r="H754" s="27"/>
      <c r="I754" s="27"/>
      <c r="L754" s="11"/>
      <c r="M754" s="11"/>
      <c r="N754" s="11"/>
      <c r="O754" s="11"/>
      <c r="P754" s="509"/>
      <c r="Q754" s="67"/>
      <c r="R754" s="11"/>
      <c r="S754" s="11"/>
      <c r="T754" s="11"/>
      <c r="U754" s="11"/>
      <c r="V754" s="11"/>
    </row>
    <row r="755">
      <c r="A755" s="11"/>
      <c r="E755" s="35"/>
      <c r="H755" s="27"/>
      <c r="I755" s="27"/>
      <c r="L755" s="11"/>
      <c r="M755" s="11"/>
      <c r="N755" s="11"/>
      <c r="O755" s="11"/>
      <c r="P755" s="509"/>
      <c r="Q755" s="67"/>
      <c r="R755" s="11"/>
      <c r="S755" s="11"/>
      <c r="T755" s="11"/>
      <c r="U755" s="11"/>
      <c r="V755" s="11"/>
    </row>
    <row r="756">
      <c r="A756" s="11"/>
      <c r="E756" s="35"/>
      <c r="H756" s="27"/>
      <c r="I756" s="27"/>
      <c r="L756" s="11"/>
      <c r="M756" s="11"/>
      <c r="N756" s="11"/>
      <c r="O756" s="11"/>
      <c r="P756" s="509"/>
      <c r="Q756" s="67"/>
      <c r="R756" s="11"/>
      <c r="S756" s="11"/>
      <c r="T756" s="11"/>
      <c r="U756" s="11"/>
      <c r="V756" s="11"/>
    </row>
    <row r="757">
      <c r="A757" s="11"/>
      <c r="E757" s="35"/>
      <c r="H757" s="27"/>
      <c r="I757" s="27"/>
      <c r="L757" s="11"/>
      <c r="M757" s="11"/>
      <c r="N757" s="11"/>
      <c r="O757" s="11"/>
      <c r="P757" s="509"/>
      <c r="Q757" s="67"/>
      <c r="R757" s="11"/>
      <c r="S757" s="11"/>
      <c r="T757" s="11"/>
      <c r="U757" s="11"/>
      <c r="V757" s="11"/>
    </row>
    <row r="758">
      <c r="A758" s="11"/>
      <c r="E758" s="35"/>
      <c r="H758" s="27"/>
      <c r="I758" s="27"/>
      <c r="L758" s="11"/>
      <c r="M758" s="11"/>
      <c r="N758" s="11"/>
      <c r="O758" s="11"/>
      <c r="P758" s="509"/>
      <c r="Q758" s="67"/>
      <c r="R758" s="11"/>
      <c r="S758" s="11"/>
      <c r="T758" s="11"/>
      <c r="U758" s="11"/>
      <c r="V758" s="11"/>
    </row>
    <row r="759">
      <c r="A759" s="11"/>
      <c r="E759" s="35"/>
      <c r="H759" s="27"/>
      <c r="I759" s="27"/>
      <c r="L759" s="11"/>
      <c r="M759" s="11"/>
      <c r="N759" s="11"/>
      <c r="O759" s="11"/>
      <c r="P759" s="509"/>
      <c r="Q759" s="67"/>
      <c r="R759" s="11"/>
      <c r="S759" s="11"/>
      <c r="T759" s="11"/>
      <c r="U759" s="11"/>
      <c r="V759" s="11"/>
    </row>
    <row r="760">
      <c r="A760" s="11"/>
      <c r="E760" s="35"/>
      <c r="H760" s="27"/>
      <c r="I760" s="27"/>
      <c r="L760" s="11"/>
      <c r="M760" s="11"/>
      <c r="N760" s="11"/>
      <c r="O760" s="11"/>
      <c r="P760" s="509"/>
      <c r="Q760" s="67"/>
      <c r="R760" s="11"/>
      <c r="S760" s="11"/>
      <c r="T760" s="11"/>
      <c r="U760" s="11"/>
      <c r="V760" s="11"/>
    </row>
    <row r="761">
      <c r="A761" s="11"/>
      <c r="E761" s="35"/>
      <c r="H761" s="27"/>
      <c r="I761" s="27"/>
      <c r="L761" s="11"/>
      <c r="M761" s="11"/>
      <c r="N761" s="11"/>
      <c r="O761" s="11"/>
      <c r="P761" s="509"/>
      <c r="Q761" s="67"/>
      <c r="R761" s="11"/>
      <c r="S761" s="11"/>
      <c r="T761" s="11"/>
      <c r="U761" s="11"/>
      <c r="V761" s="11"/>
    </row>
    <row r="762">
      <c r="A762" s="11"/>
      <c r="E762" s="35"/>
      <c r="H762" s="27"/>
      <c r="I762" s="27"/>
      <c r="L762" s="11"/>
      <c r="M762" s="11"/>
      <c r="N762" s="11"/>
      <c r="O762" s="11"/>
      <c r="P762" s="509"/>
      <c r="Q762" s="67"/>
      <c r="R762" s="11"/>
      <c r="S762" s="11"/>
      <c r="T762" s="11"/>
      <c r="U762" s="11"/>
      <c r="V762" s="11"/>
    </row>
    <row r="763">
      <c r="A763" s="11"/>
      <c r="E763" s="35"/>
      <c r="H763" s="27"/>
      <c r="I763" s="27"/>
      <c r="L763" s="11"/>
      <c r="M763" s="11"/>
      <c r="N763" s="11"/>
      <c r="O763" s="11"/>
      <c r="P763" s="509"/>
      <c r="Q763" s="67"/>
      <c r="R763" s="11"/>
      <c r="S763" s="11"/>
      <c r="T763" s="11"/>
      <c r="U763" s="11"/>
      <c r="V763" s="11"/>
    </row>
    <row r="764">
      <c r="A764" s="11"/>
      <c r="E764" s="35"/>
      <c r="H764" s="27"/>
      <c r="I764" s="27"/>
      <c r="L764" s="11"/>
      <c r="M764" s="11"/>
      <c r="N764" s="11"/>
      <c r="O764" s="11"/>
      <c r="P764" s="509"/>
      <c r="Q764" s="67"/>
      <c r="R764" s="11"/>
      <c r="S764" s="11"/>
      <c r="T764" s="11"/>
      <c r="U764" s="11"/>
      <c r="V764" s="11"/>
    </row>
    <row r="765">
      <c r="A765" s="11"/>
      <c r="E765" s="35"/>
      <c r="H765" s="27"/>
      <c r="I765" s="27"/>
      <c r="L765" s="11"/>
      <c r="M765" s="11"/>
      <c r="N765" s="11"/>
      <c r="O765" s="11"/>
      <c r="P765" s="509"/>
      <c r="Q765" s="67"/>
      <c r="R765" s="11"/>
      <c r="S765" s="11"/>
      <c r="T765" s="11"/>
      <c r="U765" s="11"/>
      <c r="V765" s="11"/>
    </row>
    <row r="766">
      <c r="A766" s="11"/>
      <c r="E766" s="35"/>
      <c r="H766" s="27"/>
      <c r="I766" s="27"/>
      <c r="L766" s="11"/>
      <c r="M766" s="11"/>
      <c r="N766" s="11"/>
      <c r="O766" s="11"/>
      <c r="P766" s="509"/>
      <c r="Q766" s="67"/>
      <c r="R766" s="11"/>
      <c r="S766" s="11"/>
      <c r="T766" s="11"/>
      <c r="U766" s="11"/>
      <c r="V766" s="11"/>
    </row>
    <row r="767">
      <c r="A767" s="11"/>
      <c r="E767" s="35"/>
      <c r="H767" s="27"/>
      <c r="I767" s="27"/>
      <c r="L767" s="11"/>
      <c r="M767" s="11"/>
      <c r="N767" s="11"/>
      <c r="O767" s="11"/>
      <c r="P767" s="509"/>
      <c r="Q767" s="67"/>
      <c r="R767" s="11"/>
      <c r="S767" s="11"/>
      <c r="T767" s="11"/>
      <c r="U767" s="11"/>
      <c r="V767" s="11"/>
    </row>
    <row r="768">
      <c r="A768" s="11"/>
      <c r="E768" s="35"/>
      <c r="H768" s="27"/>
      <c r="I768" s="27"/>
      <c r="L768" s="11"/>
      <c r="M768" s="11"/>
      <c r="N768" s="11"/>
      <c r="O768" s="11"/>
      <c r="P768" s="509"/>
      <c r="Q768" s="67"/>
      <c r="R768" s="11"/>
      <c r="S768" s="11"/>
      <c r="T768" s="11"/>
      <c r="U768" s="11"/>
      <c r="V768" s="11"/>
    </row>
    <row r="769">
      <c r="A769" s="11"/>
      <c r="E769" s="35"/>
      <c r="H769" s="27"/>
      <c r="I769" s="27"/>
      <c r="L769" s="11"/>
      <c r="M769" s="11"/>
      <c r="N769" s="11"/>
      <c r="O769" s="11"/>
      <c r="P769" s="509"/>
      <c r="Q769" s="67"/>
      <c r="R769" s="11"/>
      <c r="S769" s="11"/>
      <c r="T769" s="11"/>
      <c r="U769" s="11"/>
      <c r="V769" s="11"/>
    </row>
    <row r="770">
      <c r="A770" s="11"/>
      <c r="E770" s="35"/>
      <c r="H770" s="27"/>
      <c r="I770" s="27"/>
      <c r="L770" s="11"/>
      <c r="M770" s="11"/>
      <c r="N770" s="11"/>
      <c r="O770" s="11"/>
      <c r="P770" s="509"/>
      <c r="Q770" s="67"/>
      <c r="R770" s="11"/>
      <c r="S770" s="11"/>
      <c r="T770" s="11"/>
      <c r="U770" s="11"/>
      <c r="V770" s="11"/>
    </row>
    <row r="771">
      <c r="A771" s="11"/>
      <c r="E771" s="35"/>
      <c r="H771" s="27"/>
      <c r="I771" s="27"/>
      <c r="L771" s="11"/>
      <c r="M771" s="11"/>
      <c r="N771" s="11"/>
      <c r="O771" s="11"/>
      <c r="P771" s="509"/>
      <c r="Q771" s="67"/>
      <c r="R771" s="11"/>
      <c r="S771" s="11"/>
      <c r="T771" s="11"/>
      <c r="U771" s="11"/>
      <c r="V771" s="11"/>
    </row>
    <row r="772">
      <c r="A772" s="11"/>
      <c r="E772" s="35"/>
      <c r="H772" s="27"/>
      <c r="I772" s="27"/>
      <c r="L772" s="11"/>
      <c r="M772" s="11"/>
      <c r="N772" s="11"/>
      <c r="O772" s="11"/>
      <c r="P772" s="509"/>
      <c r="Q772" s="67"/>
      <c r="R772" s="11"/>
      <c r="S772" s="11"/>
      <c r="T772" s="11"/>
      <c r="U772" s="11"/>
      <c r="V772" s="11"/>
    </row>
    <row r="773">
      <c r="A773" s="11"/>
      <c r="E773" s="35"/>
      <c r="H773" s="27"/>
      <c r="I773" s="27"/>
      <c r="L773" s="11"/>
      <c r="M773" s="11"/>
      <c r="N773" s="11"/>
      <c r="O773" s="11"/>
      <c r="P773" s="509"/>
      <c r="Q773" s="67"/>
      <c r="R773" s="11"/>
      <c r="S773" s="11"/>
      <c r="T773" s="11"/>
      <c r="U773" s="11"/>
      <c r="V773" s="11"/>
    </row>
    <row r="774">
      <c r="A774" s="11"/>
      <c r="E774" s="35"/>
      <c r="H774" s="27"/>
      <c r="I774" s="27"/>
      <c r="L774" s="11"/>
      <c r="M774" s="11"/>
      <c r="N774" s="11"/>
      <c r="O774" s="11"/>
      <c r="P774" s="509"/>
      <c r="Q774" s="67"/>
      <c r="R774" s="11"/>
      <c r="S774" s="11"/>
      <c r="T774" s="11"/>
      <c r="U774" s="11"/>
      <c r="V774" s="11"/>
    </row>
    <row r="775">
      <c r="A775" s="11"/>
      <c r="E775" s="35"/>
      <c r="H775" s="27"/>
      <c r="I775" s="27"/>
      <c r="L775" s="11"/>
      <c r="M775" s="11"/>
      <c r="N775" s="11"/>
      <c r="O775" s="11"/>
      <c r="P775" s="509"/>
      <c r="Q775" s="67"/>
      <c r="R775" s="11"/>
      <c r="S775" s="11"/>
      <c r="T775" s="11"/>
      <c r="U775" s="11"/>
      <c r="V775" s="11"/>
    </row>
    <row r="776">
      <c r="A776" s="11"/>
      <c r="E776" s="35"/>
      <c r="H776" s="27"/>
      <c r="I776" s="27"/>
      <c r="L776" s="11"/>
      <c r="M776" s="11"/>
      <c r="N776" s="11"/>
      <c r="O776" s="11"/>
      <c r="P776" s="509"/>
      <c r="Q776" s="67"/>
      <c r="R776" s="11"/>
      <c r="S776" s="11"/>
      <c r="T776" s="11"/>
      <c r="U776" s="11"/>
      <c r="V776" s="11"/>
    </row>
    <row r="777">
      <c r="A777" s="11"/>
      <c r="E777" s="35"/>
      <c r="H777" s="27"/>
      <c r="I777" s="27"/>
      <c r="L777" s="11"/>
      <c r="M777" s="11"/>
      <c r="N777" s="11"/>
      <c r="O777" s="11"/>
      <c r="P777" s="509"/>
      <c r="Q777" s="67"/>
      <c r="R777" s="11"/>
      <c r="S777" s="11"/>
      <c r="T777" s="11"/>
      <c r="U777" s="11"/>
      <c r="V777" s="11"/>
    </row>
    <row r="778">
      <c r="A778" s="11"/>
      <c r="E778" s="35"/>
      <c r="H778" s="27"/>
      <c r="I778" s="27"/>
      <c r="L778" s="11"/>
      <c r="M778" s="11"/>
      <c r="N778" s="11"/>
      <c r="O778" s="11"/>
      <c r="P778" s="509"/>
      <c r="Q778" s="67"/>
      <c r="R778" s="11"/>
      <c r="S778" s="11"/>
      <c r="T778" s="11"/>
      <c r="U778" s="11"/>
      <c r="V778" s="11"/>
    </row>
    <row r="779">
      <c r="A779" s="11"/>
      <c r="E779" s="35"/>
      <c r="H779" s="27"/>
      <c r="I779" s="27"/>
      <c r="L779" s="11"/>
      <c r="M779" s="11"/>
      <c r="N779" s="11"/>
      <c r="O779" s="11"/>
      <c r="P779" s="509"/>
      <c r="Q779" s="67"/>
      <c r="R779" s="11"/>
      <c r="S779" s="11"/>
      <c r="T779" s="11"/>
      <c r="U779" s="11"/>
      <c r="V779" s="11"/>
    </row>
    <row r="780">
      <c r="A780" s="11"/>
      <c r="E780" s="35"/>
      <c r="H780" s="27"/>
      <c r="I780" s="27"/>
      <c r="L780" s="11"/>
      <c r="M780" s="11"/>
      <c r="N780" s="11"/>
      <c r="O780" s="11"/>
      <c r="P780" s="509"/>
      <c r="Q780" s="67"/>
      <c r="R780" s="11"/>
      <c r="S780" s="11"/>
      <c r="T780" s="11"/>
      <c r="U780" s="11"/>
      <c r="V780" s="11"/>
    </row>
    <row r="781">
      <c r="A781" s="11"/>
      <c r="E781" s="35"/>
      <c r="H781" s="27"/>
      <c r="I781" s="27"/>
      <c r="L781" s="11"/>
      <c r="M781" s="11"/>
      <c r="N781" s="11"/>
      <c r="O781" s="11"/>
      <c r="P781" s="509"/>
      <c r="Q781" s="67"/>
      <c r="R781" s="11"/>
      <c r="S781" s="11"/>
      <c r="T781" s="11"/>
      <c r="U781" s="11"/>
      <c r="V781" s="11"/>
    </row>
    <row r="782">
      <c r="A782" s="11"/>
      <c r="E782" s="35"/>
      <c r="H782" s="27"/>
      <c r="I782" s="27"/>
      <c r="L782" s="11"/>
      <c r="M782" s="11"/>
      <c r="N782" s="11"/>
      <c r="O782" s="11"/>
      <c r="P782" s="509"/>
      <c r="Q782" s="67"/>
      <c r="R782" s="11"/>
      <c r="S782" s="11"/>
      <c r="T782" s="11"/>
      <c r="U782" s="11"/>
      <c r="V782" s="11"/>
    </row>
    <row r="783">
      <c r="A783" s="11"/>
      <c r="E783" s="35"/>
      <c r="H783" s="27"/>
      <c r="I783" s="27"/>
      <c r="L783" s="11"/>
      <c r="M783" s="11"/>
      <c r="N783" s="11"/>
      <c r="O783" s="11"/>
      <c r="P783" s="509"/>
      <c r="Q783" s="67"/>
      <c r="R783" s="11"/>
      <c r="S783" s="11"/>
      <c r="T783" s="11"/>
      <c r="U783" s="11"/>
      <c r="V783" s="11"/>
    </row>
    <row r="784">
      <c r="A784" s="11"/>
      <c r="E784" s="35"/>
      <c r="H784" s="27"/>
      <c r="I784" s="27"/>
      <c r="L784" s="11"/>
      <c r="M784" s="11"/>
      <c r="N784" s="11"/>
      <c r="O784" s="11"/>
      <c r="P784" s="509"/>
      <c r="Q784" s="67"/>
      <c r="R784" s="11"/>
      <c r="S784" s="11"/>
      <c r="T784" s="11"/>
      <c r="U784" s="11"/>
      <c r="V784" s="11"/>
    </row>
    <row r="785">
      <c r="A785" s="11"/>
      <c r="E785" s="35"/>
      <c r="H785" s="27"/>
      <c r="I785" s="27"/>
      <c r="L785" s="11"/>
      <c r="M785" s="11"/>
      <c r="N785" s="11"/>
      <c r="O785" s="11"/>
      <c r="P785" s="509"/>
      <c r="Q785" s="67"/>
      <c r="R785" s="11"/>
      <c r="S785" s="11"/>
      <c r="T785" s="11"/>
      <c r="U785" s="11"/>
      <c r="V785" s="11"/>
    </row>
    <row r="786">
      <c r="A786" s="11"/>
      <c r="E786" s="35"/>
      <c r="H786" s="27"/>
      <c r="I786" s="27"/>
      <c r="L786" s="11"/>
      <c r="M786" s="11"/>
      <c r="N786" s="11"/>
      <c r="O786" s="11"/>
      <c r="P786" s="509"/>
      <c r="Q786" s="67"/>
      <c r="R786" s="11"/>
      <c r="S786" s="11"/>
      <c r="T786" s="11"/>
      <c r="U786" s="11"/>
      <c r="V786" s="11"/>
    </row>
    <row r="787">
      <c r="A787" s="11"/>
      <c r="E787" s="35"/>
      <c r="H787" s="27"/>
      <c r="I787" s="27"/>
      <c r="L787" s="11"/>
      <c r="M787" s="11"/>
      <c r="N787" s="11"/>
      <c r="O787" s="11"/>
      <c r="P787" s="509"/>
      <c r="Q787" s="67"/>
      <c r="R787" s="11"/>
      <c r="S787" s="11"/>
      <c r="T787" s="11"/>
      <c r="U787" s="11"/>
      <c r="V787" s="11"/>
    </row>
    <row r="788">
      <c r="A788" s="11"/>
      <c r="E788" s="35"/>
      <c r="H788" s="27"/>
      <c r="I788" s="27"/>
      <c r="L788" s="11"/>
      <c r="M788" s="11"/>
      <c r="N788" s="11"/>
      <c r="O788" s="11"/>
      <c r="P788" s="509"/>
      <c r="Q788" s="67"/>
      <c r="R788" s="11"/>
      <c r="S788" s="11"/>
      <c r="T788" s="11"/>
      <c r="U788" s="11"/>
      <c r="V788" s="11"/>
    </row>
    <row r="789">
      <c r="A789" s="11"/>
      <c r="E789" s="35"/>
      <c r="H789" s="27"/>
      <c r="I789" s="27"/>
      <c r="L789" s="11"/>
      <c r="M789" s="11"/>
      <c r="N789" s="11"/>
      <c r="O789" s="11"/>
      <c r="P789" s="509"/>
      <c r="Q789" s="67"/>
      <c r="R789" s="11"/>
      <c r="S789" s="11"/>
      <c r="T789" s="11"/>
      <c r="U789" s="11"/>
      <c r="V789" s="11"/>
    </row>
    <row r="790">
      <c r="A790" s="11"/>
      <c r="E790" s="35"/>
      <c r="H790" s="27"/>
      <c r="I790" s="27"/>
      <c r="L790" s="11"/>
      <c r="M790" s="11"/>
      <c r="N790" s="11"/>
      <c r="O790" s="11"/>
      <c r="P790" s="509"/>
      <c r="Q790" s="67"/>
      <c r="R790" s="11"/>
      <c r="S790" s="11"/>
      <c r="T790" s="11"/>
      <c r="U790" s="11"/>
      <c r="V790" s="11"/>
    </row>
    <row r="791">
      <c r="A791" s="11"/>
      <c r="E791" s="35"/>
      <c r="H791" s="27"/>
      <c r="I791" s="27"/>
      <c r="L791" s="11"/>
      <c r="M791" s="11"/>
      <c r="N791" s="11"/>
      <c r="O791" s="11"/>
      <c r="P791" s="509"/>
      <c r="Q791" s="67"/>
      <c r="R791" s="11"/>
      <c r="S791" s="11"/>
      <c r="T791" s="11"/>
      <c r="U791" s="11"/>
      <c r="V791" s="11"/>
    </row>
    <row r="792">
      <c r="A792" s="11"/>
      <c r="E792" s="35"/>
      <c r="H792" s="27"/>
      <c r="I792" s="27"/>
      <c r="L792" s="11"/>
      <c r="M792" s="11"/>
      <c r="N792" s="11"/>
      <c r="O792" s="11"/>
      <c r="P792" s="509"/>
      <c r="Q792" s="67"/>
      <c r="R792" s="11"/>
      <c r="S792" s="11"/>
      <c r="T792" s="11"/>
      <c r="U792" s="11"/>
      <c r="V792" s="11"/>
    </row>
    <row r="793">
      <c r="A793" s="11"/>
      <c r="E793" s="35"/>
      <c r="H793" s="27"/>
      <c r="I793" s="27"/>
      <c r="L793" s="11"/>
      <c r="M793" s="11"/>
      <c r="N793" s="11"/>
      <c r="O793" s="11"/>
      <c r="P793" s="509"/>
      <c r="Q793" s="67"/>
      <c r="R793" s="11"/>
      <c r="S793" s="11"/>
      <c r="T793" s="11"/>
      <c r="U793" s="11"/>
      <c r="V793" s="11"/>
    </row>
    <row r="794">
      <c r="A794" s="11"/>
      <c r="E794" s="35"/>
      <c r="H794" s="27"/>
      <c r="I794" s="27"/>
      <c r="L794" s="11"/>
      <c r="M794" s="11"/>
      <c r="N794" s="11"/>
      <c r="O794" s="11"/>
      <c r="P794" s="509"/>
      <c r="Q794" s="67"/>
      <c r="R794" s="11"/>
      <c r="S794" s="11"/>
      <c r="T794" s="11"/>
      <c r="U794" s="11"/>
      <c r="V794" s="11"/>
    </row>
    <row r="795">
      <c r="A795" s="11"/>
      <c r="E795" s="35"/>
      <c r="H795" s="27"/>
      <c r="I795" s="27"/>
      <c r="L795" s="11"/>
      <c r="M795" s="11"/>
      <c r="N795" s="11"/>
      <c r="O795" s="11"/>
      <c r="P795" s="509"/>
      <c r="Q795" s="67"/>
      <c r="R795" s="11"/>
      <c r="S795" s="11"/>
      <c r="T795" s="11"/>
      <c r="U795" s="11"/>
      <c r="V795" s="11"/>
    </row>
    <row r="796">
      <c r="A796" s="11"/>
      <c r="E796" s="35"/>
      <c r="H796" s="27"/>
      <c r="I796" s="27"/>
      <c r="L796" s="11"/>
      <c r="M796" s="11"/>
      <c r="N796" s="11"/>
      <c r="O796" s="11"/>
      <c r="P796" s="509"/>
      <c r="Q796" s="67"/>
      <c r="R796" s="11"/>
      <c r="S796" s="11"/>
      <c r="T796" s="11"/>
      <c r="U796" s="11"/>
      <c r="V796" s="11"/>
    </row>
    <row r="797">
      <c r="A797" s="11"/>
      <c r="E797" s="35"/>
      <c r="H797" s="27"/>
      <c r="I797" s="27"/>
      <c r="L797" s="11"/>
      <c r="M797" s="11"/>
      <c r="N797" s="11"/>
      <c r="O797" s="11"/>
      <c r="P797" s="509"/>
      <c r="Q797" s="67"/>
      <c r="R797" s="11"/>
      <c r="S797" s="11"/>
      <c r="T797" s="11"/>
      <c r="U797" s="11"/>
      <c r="V797" s="11"/>
    </row>
    <row r="798">
      <c r="A798" s="11"/>
      <c r="E798" s="35"/>
      <c r="H798" s="27"/>
      <c r="I798" s="27"/>
      <c r="L798" s="11"/>
      <c r="M798" s="11"/>
      <c r="N798" s="11"/>
      <c r="O798" s="11"/>
      <c r="P798" s="509"/>
      <c r="Q798" s="67"/>
      <c r="R798" s="11"/>
      <c r="S798" s="11"/>
      <c r="T798" s="11"/>
      <c r="U798" s="11"/>
      <c r="V798" s="11"/>
    </row>
    <row r="799">
      <c r="A799" s="11"/>
      <c r="E799" s="35"/>
      <c r="H799" s="27"/>
      <c r="I799" s="27"/>
      <c r="L799" s="11"/>
      <c r="M799" s="11"/>
      <c r="N799" s="11"/>
      <c r="O799" s="11"/>
      <c r="P799" s="509"/>
      <c r="Q799" s="67"/>
      <c r="R799" s="11"/>
      <c r="S799" s="11"/>
      <c r="T799" s="11"/>
      <c r="U799" s="11"/>
      <c r="V799" s="11"/>
    </row>
    <row r="800">
      <c r="A800" s="11"/>
      <c r="E800" s="35"/>
      <c r="H800" s="27"/>
      <c r="I800" s="27"/>
      <c r="L800" s="11"/>
      <c r="M800" s="11"/>
      <c r="N800" s="11"/>
      <c r="O800" s="11"/>
      <c r="P800" s="509"/>
      <c r="Q800" s="67"/>
      <c r="R800" s="11"/>
      <c r="S800" s="11"/>
      <c r="T800" s="11"/>
      <c r="U800" s="11"/>
      <c r="V800" s="11"/>
    </row>
    <row r="801">
      <c r="A801" s="11"/>
      <c r="E801" s="35"/>
      <c r="H801" s="27"/>
      <c r="I801" s="27"/>
      <c r="L801" s="11"/>
      <c r="M801" s="11"/>
      <c r="N801" s="11"/>
      <c r="O801" s="11"/>
      <c r="P801" s="509"/>
      <c r="Q801" s="67"/>
      <c r="R801" s="11"/>
      <c r="S801" s="11"/>
      <c r="T801" s="11"/>
      <c r="U801" s="11"/>
      <c r="V801" s="11"/>
    </row>
    <row r="802">
      <c r="A802" s="11"/>
      <c r="E802" s="35"/>
      <c r="H802" s="27"/>
      <c r="I802" s="27"/>
      <c r="L802" s="11"/>
      <c r="M802" s="11"/>
      <c r="N802" s="11"/>
      <c r="O802" s="11"/>
      <c r="P802" s="509"/>
      <c r="Q802" s="67"/>
      <c r="R802" s="11"/>
      <c r="S802" s="11"/>
      <c r="T802" s="11"/>
      <c r="U802" s="11"/>
      <c r="V802" s="11"/>
    </row>
    <row r="803">
      <c r="A803" s="11"/>
      <c r="E803" s="35"/>
      <c r="H803" s="27"/>
      <c r="I803" s="27"/>
      <c r="L803" s="11"/>
      <c r="M803" s="11"/>
      <c r="N803" s="11"/>
      <c r="O803" s="11"/>
      <c r="P803" s="509"/>
      <c r="Q803" s="67"/>
      <c r="R803" s="11"/>
      <c r="S803" s="11"/>
      <c r="T803" s="11"/>
      <c r="U803" s="11"/>
      <c r="V803" s="11"/>
    </row>
    <row r="804">
      <c r="A804" s="11"/>
      <c r="E804" s="35"/>
      <c r="H804" s="27"/>
      <c r="I804" s="27"/>
      <c r="L804" s="11"/>
      <c r="M804" s="11"/>
      <c r="N804" s="11"/>
      <c r="O804" s="11"/>
      <c r="P804" s="509"/>
      <c r="Q804" s="67"/>
      <c r="R804" s="11"/>
      <c r="S804" s="11"/>
      <c r="T804" s="11"/>
      <c r="U804" s="11"/>
      <c r="V804" s="11"/>
    </row>
    <row r="805">
      <c r="A805" s="11"/>
      <c r="E805" s="35"/>
      <c r="H805" s="27"/>
      <c r="I805" s="27"/>
      <c r="L805" s="11"/>
      <c r="M805" s="11"/>
      <c r="N805" s="11"/>
      <c r="O805" s="11"/>
      <c r="P805" s="509"/>
      <c r="Q805" s="67"/>
      <c r="R805" s="11"/>
      <c r="S805" s="11"/>
      <c r="T805" s="11"/>
      <c r="U805" s="11"/>
      <c r="V805" s="11"/>
    </row>
    <row r="806">
      <c r="A806" s="11"/>
      <c r="E806" s="35"/>
      <c r="H806" s="27"/>
      <c r="I806" s="27"/>
      <c r="L806" s="11"/>
      <c r="M806" s="11"/>
      <c r="N806" s="11"/>
      <c r="O806" s="11"/>
      <c r="P806" s="509"/>
      <c r="Q806" s="67"/>
      <c r="R806" s="11"/>
      <c r="S806" s="11"/>
      <c r="T806" s="11"/>
      <c r="U806" s="11"/>
      <c r="V806" s="11"/>
    </row>
    <row r="807">
      <c r="A807" s="11"/>
      <c r="E807" s="35"/>
      <c r="H807" s="27"/>
      <c r="I807" s="27"/>
      <c r="L807" s="11"/>
      <c r="M807" s="11"/>
      <c r="N807" s="11"/>
      <c r="O807" s="11"/>
      <c r="P807" s="509"/>
      <c r="Q807" s="67"/>
      <c r="R807" s="11"/>
      <c r="S807" s="11"/>
      <c r="T807" s="11"/>
      <c r="U807" s="11"/>
      <c r="V807" s="11"/>
    </row>
    <row r="808">
      <c r="A808" s="11"/>
      <c r="E808" s="35"/>
      <c r="H808" s="27"/>
      <c r="I808" s="27"/>
      <c r="L808" s="11"/>
      <c r="M808" s="11"/>
      <c r="N808" s="11"/>
      <c r="O808" s="11"/>
      <c r="P808" s="509"/>
      <c r="Q808" s="67"/>
      <c r="R808" s="11"/>
      <c r="S808" s="11"/>
      <c r="T808" s="11"/>
      <c r="U808" s="11"/>
      <c r="V808" s="11"/>
    </row>
    <row r="809">
      <c r="A809" s="11"/>
      <c r="E809" s="35"/>
      <c r="H809" s="27"/>
      <c r="I809" s="27"/>
      <c r="L809" s="11"/>
      <c r="M809" s="11"/>
      <c r="N809" s="11"/>
      <c r="O809" s="11"/>
      <c r="P809" s="509"/>
      <c r="Q809" s="67"/>
      <c r="R809" s="11"/>
      <c r="S809" s="11"/>
      <c r="T809" s="11"/>
      <c r="U809" s="11"/>
      <c r="V809" s="11"/>
    </row>
    <row r="810">
      <c r="A810" s="11"/>
      <c r="E810" s="35"/>
      <c r="H810" s="27"/>
      <c r="I810" s="27"/>
      <c r="L810" s="11"/>
      <c r="M810" s="11"/>
      <c r="N810" s="11"/>
      <c r="O810" s="11"/>
      <c r="P810" s="509"/>
      <c r="Q810" s="67"/>
      <c r="R810" s="11"/>
      <c r="S810" s="11"/>
      <c r="T810" s="11"/>
      <c r="U810" s="11"/>
      <c r="V810" s="11"/>
    </row>
    <row r="811">
      <c r="A811" s="11"/>
      <c r="E811" s="35"/>
      <c r="H811" s="27"/>
      <c r="I811" s="27"/>
      <c r="L811" s="11"/>
      <c r="M811" s="11"/>
      <c r="N811" s="11"/>
      <c r="O811" s="11"/>
      <c r="P811" s="509"/>
      <c r="Q811" s="67"/>
      <c r="R811" s="11"/>
      <c r="S811" s="11"/>
      <c r="T811" s="11"/>
      <c r="U811" s="11"/>
      <c r="V811" s="11"/>
    </row>
    <row r="812">
      <c r="A812" s="11"/>
      <c r="E812" s="35"/>
      <c r="H812" s="27"/>
      <c r="I812" s="27"/>
      <c r="L812" s="11"/>
      <c r="M812" s="11"/>
      <c r="N812" s="11"/>
      <c r="O812" s="11"/>
      <c r="P812" s="509"/>
      <c r="Q812" s="67"/>
      <c r="R812" s="11"/>
      <c r="S812" s="11"/>
      <c r="T812" s="11"/>
      <c r="U812" s="11"/>
      <c r="V812" s="11"/>
    </row>
    <row r="813">
      <c r="A813" s="11"/>
      <c r="E813" s="35"/>
      <c r="H813" s="27"/>
      <c r="I813" s="27"/>
      <c r="L813" s="11"/>
      <c r="M813" s="11"/>
      <c r="N813" s="11"/>
      <c r="O813" s="11"/>
      <c r="P813" s="509"/>
      <c r="Q813" s="67"/>
      <c r="R813" s="11"/>
      <c r="S813" s="11"/>
      <c r="T813" s="11"/>
      <c r="U813" s="11"/>
      <c r="V813" s="11"/>
    </row>
    <row r="814">
      <c r="A814" s="11"/>
      <c r="E814" s="35"/>
      <c r="H814" s="27"/>
      <c r="I814" s="27"/>
      <c r="L814" s="11"/>
      <c r="M814" s="11"/>
      <c r="N814" s="11"/>
      <c r="O814" s="11"/>
      <c r="P814" s="509"/>
      <c r="Q814" s="67"/>
      <c r="R814" s="11"/>
      <c r="S814" s="11"/>
      <c r="T814" s="11"/>
      <c r="U814" s="11"/>
      <c r="V814" s="11"/>
    </row>
    <row r="815">
      <c r="A815" s="11"/>
      <c r="E815" s="35"/>
      <c r="H815" s="27"/>
      <c r="I815" s="27"/>
      <c r="L815" s="11"/>
      <c r="M815" s="11"/>
      <c r="N815" s="11"/>
      <c r="O815" s="11"/>
      <c r="P815" s="509"/>
      <c r="Q815" s="67"/>
      <c r="R815" s="11"/>
      <c r="S815" s="11"/>
      <c r="T815" s="11"/>
      <c r="U815" s="11"/>
      <c r="V815" s="11"/>
    </row>
    <row r="816">
      <c r="A816" s="11"/>
      <c r="E816" s="35"/>
      <c r="H816" s="27"/>
      <c r="I816" s="27"/>
      <c r="L816" s="11"/>
      <c r="M816" s="11"/>
      <c r="N816" s="11"/>
      <c r="O816" s="11"/>
      <c r="P816" s="509"/>
      <c r="Q816" s="67"/>
      <c r="R816" s="11"/>
      <c r="S816" s="11"/>
      <c r="T816" s="11"/>
      <c r="U816" s="11"/>
      <c r="V816" s="11"/>
    </row>
    <row r="817">
      <c r="A817" s="11"/>
      <c r="E817" s="35"/>
      <c r="H817" s="27"/>
      <c r="I817" s="27"/>
      <c r="L817" s="11"/>
      <c r="M817" s="11"/>
      <c r="N817" s="11"/>
      <c r="O817" s="11"/>
      <c r="P817" s="509"/>
      <c r="Q817" s="67"/>
      <c r="R817" s="11"/>
      <c r="S817" s="11"/>
      <c r="T817" s="11"/>
      <c r="U817" s="11"/>
      <c r="V817" s="11"/>
    </row>
    <row r="818">
      <c r="A818" s="11"/>
      <c r="E818" s="35"/>
      <c r="H818" s="27"/>
      <c r="I818" s="27"/>
      <c r="L818" s="11"/>
      <c r="M818" s="11"/>
      <c r="N818" s="11"/>
      <c r="O818" s="11"/>
      <c r="P818" s="509"/>
      <c r="Q818" s="67"/>
      <c r="R818" s="11"/>
      <c r="S818" s="11"/>
      <c r="T818" s="11"/>
      <c r="U818" s="11"/>
      <c r="V818" s="11"/>
    </row>
    <row r="819">
      <c r="A819" s="11"/>
      <c r="E819" s="35"/>
      <c r="H819" s="27"/>
      <c r="I819" s="27"/>
      <c r="L819" s="11"/>
      <c r="M819" s="11"/>
      <c r="N819" s="11"/>
      <c r="O819" s="11"/>
      <c r="P819" s="509"/>
      <c r="Q819" s="67"/>
      <c r="R819" s="11"/>
      <c r="S819" s="11"/>
      <c r="T819" s="11"/>
      <c r="U819" s="11"/>
      <c r="V819" s="11"/>
    </row>
    <row r="820">
      <c r="A820" s="11"/>
      <c r="E820" s="35"/>
      <c r="H820" s="27"/>
      <c r="I820" s="27"/>
      <c r="L820" s="11"/>
      <c r="M820" s="11"/>
      <c r="N820" s="11"/>
      <c r="O820" s="11"/>
      <c r="P820" s="509"/>
      <c r="Q820" s="67"/>
      <c r="R820" s="11"/>
      <c r="S820" s="11"/>
      <c r="T820" s="11"/>
      <c r="U820" s="11"/>
      <c r="V820" s="11"/>
    </row>
    <row r="821">
      <c r="A821" s="11"/>
      <c r="E821" s="35"/>
      <c r="H821" s="27"/>
      <c r="I821" s="27"/>
      <c r="L821" s="11"/>
      <c r="M821" s="11"/>
      <c r="N821" s="11"/>
      <c r="O821" s="11"/>
      <c r="P821" s="509"/>
      <c r="Q821" s="67"/>
      <c r="R821" s="11"/>
      <c r="S821" s="11"/>
      <c r="T821" s="11"/>
      <c r="U821" s="11"/>
      <c r="V821" s="11"/>
    </row>
    <row r="822">
      <c r="A822" s="11"/>
      <c r="E822" s="35"/>
      <c r="H822" s="27"/>
      <c r="I822" s="27"/>
      <c r="L822" s="11"/>
      <c r="M822" s="11"/>
      <c r="N822" s="11"/>
      <c r="O822" s="11"/>
      <c r="P822" s="509"/>
      <c r="Q822" s="67"/>
      <c r="R822" s="11"/>
      <c r="S822" s="11"/>
      <c r="T822" s="11"/>
      <c r="U822" s="11"/>
      <c r="V822" s="11"/>
    </row>
    <row r="823">
      <c r="A823" s="11"/>
      <c r="E823" s="35"/>
      <c r="H823" s="27"/>
      <c r="I823" s="27"/>
      <c r="L823" s="11"/>
      <c r="M823" s="11"/>
      <c r="N823" s="11"/>
      <c r="O823" s="11"/>
      <c r="P823" s="509"/>
      <c r="Q823" s="67"/>
      <c r="R823" s="11"/>
      <c r="S823" s="11"/>
      <c r="T823" s="11"/>
      <c r="U823" s="11"/>
      <c r="V823" s="11"/>
    </row>
    <row r="824">
      <c r="A824" s="11"/>
      <c r="E824" s="35"/>
      <c r="H824" s="27"/>
      <c r="I824" s="27"/>
      <c r="L824" s="11"/>
      <c r="M824" s="11"/>
      <c r="N824" s="11"/>
      <c r="O824" s="11"/>
      <c r="P824" s="509"/>
      <c r="Q824" s="67"/>
      <c r="R824" s="11"/>
      <c r="S824" s="11"/>
      <c r="T824" s="11"/>
      <c r="U824" s="11"/>
      <c r="V824" s="11"/>
    </row>
    <row r="825">
      <c r="A825" s="11"/>
      <c r="E825" s="35"/>
      <c r="H825" s="27"/>
      <c r="I825" s="27"/>
      <c r="L825" s="11"/>
      <c r="M825" s="11"/>
      <c r="N825" s="11"/>
      <c r="O825" s="11"/>
      <c r="P825" s="509"/>
      <c r="Q825" s="67"/>
      <c r="R825" s="11"/>
      <c r="S825" s="11"/>
      <c r="T825" s="11"/>
      <c r="U825" s="11"/>
      <c r="V825" s="11"/>
    </row>
    <row r="826">
      <c r="A826" s="11"/>
      <c r="E826" s="35"/>
      <c r="H826" s="27"/>
      <c r="I826" s="27"/>
      <c r="L826" s="11"/>
      <c r="M826" s="11"/>
      <c r="N826" s="11"/>
      <c r="O826" s="11"/>
      <c r="P826" s="509"/>
      <c r="Q826" s="67"/>
      <c r="R826" s="11"/>
      <c r="S826" s="11"/>
      <c r="T826" s="11"/>
      <c r="U826" s="11"/>
      <c r="V826" s="11"/>
    </row>
    <row r="827">
      <c r="A827" s="11"/>
      <c r="E827" s="35"/>
      <c r="H827" s="27"/>
      <c r="I827" s="27"/>
      <c r="L827" s="11"/>
      <c r="M827" s="11"/>
      <c r="N827" s="11"/>
      <c r="O827" s="11"/>
      <c r="P827" s="509"/>
      <c r="Q827" s="67"/>
      <c r="R827" s="11"/>
      <c r="S827" s="11"/>
      <c r="T827" s="11"/>
      <c r="U827" s="11"/>
      <c r="V827" s="11"/>
    </row>
    <row r="828">
      <c r="A828" s="11"/>
      <c r="E828" s="35"/>
      <c r="H828" s="27"/>
      <c r="I828" s="27"/>
      <c r="L828" s="11"/>
      <c r="M828" s="11"/>
      <c r="N828" s="11"/>
      <c r="O828" s="11"/>
      <c r="P828" s="509"/>
      <c r="Q828" s="67"/>
      <c r="R828" s="11"/>
      <c r="S828" s="11"/>
      <c r="T828" s="11"/>
      <c r="U828" s="11"/>
      <c r="V828" s="11"/>
    </row>
    <row r="829">
      <c r="A829" s="11"/>
      <c r="E829" s="35"/>
      <c r="H829" s="27"/>
      <c r="I829" s="27"/>
      <c r="L829" s="11"/>
      <c r="M829" s="11"/>
      <c r="N829" s="11"/>
      <c r="O829" s="11"/>
      <c r="P829" s="509"/>
      <c r="Q829" s="67"/>
      <c r="R829" s="11"/>
      <c r="S829" s="11"/>
      <c r="T829" s="11"/>
      <c r="U829" s="11"/>
      <c r="V829" s="11"/>
    </row>
    <row r="830">
      <c r="A830" s="11"/>
      <c r="E830" s="35"/>
      <c r="H830" s="27"/>
      <c r="I830" s="27"/>
      <c r="L830" s="11"/>
      <c r="M830" s="11"/>
      <c r="N830" s="11"/>
      <c r="O830" s="11"/>
      <c r="P830" s="509"/>
      <c r="Q830" s="67"/>
      <c r="R830" s="11"/>
      <c r="S830" s="11"/>
      <c r="T830" s="11"/>
      <c r="U830" s="11"/>
      <c r="V830" s="11"/>
    </row>
    <row r="831">
      <c r="A831" s="11"/>
      <c r="E831" s="35"/>
      <c r="H831" s="27"/>
      <c r="I831" s="27"/>
      <c r="L831" s="11"/>
      <c r="M831" s="11"/>
      <c r="N831" s="11"/>
      <c r="O831" s="11"/>
      <c r="P831" s="509"/>
      <c r="Q831" s="67"/>
      <c r="R831" s="11"/>
      <c r="S831" s="11"/>
      <c r="T831" s="11"/>
      <c r="U831" s="11"/>
      <c r="V831" s="11"/>
    </row>
    <row r="832">
      <c r="A832" s="11"/>
      <c r="E832" s="35"/>
      <c r="H832" s="27"/>
      <c r="I832" s="27"/>
      <c r="L832" s="11"/>
      <c r="M832" s="11"/>
      <c r="N832" s="11"/>
      <c r="O832" s="11"/>
      <c r="P832" s="509"/>
      <c r="Q832" s="67"/>
      <c r="R832" s="11"/>
      <c r="S832" s="11"/>
      <c r="T832" s="11"/>
      <c r="U832" s="11"/>
      <c r="V832" s="11"/>
    </row>
    <row r="833">
      <c r="A833" s="11"/>
      <c r="E833" s="35"/>
      <c r="H833" s="27"/>
      <c r="I833" s="27"/>
      <c r="L833" s="11"/>
      <c r="M833" s="11"/>
      <c r="N833" s="11"/>
      <c r="O833" s="11"/>
      <c r="P833" s="509"/>
      <c r="Q833" s="67"/>
      <c r="R833" s="11"/>
      <c r="S833" s="11"/>
      <c r="T833" s="11"/>
      <c r="U833" s="11"/>
      <c r="V833" s="11"/>
    </row>
    <row r="834">
      <c r="A834" s="11"/>
      <c r="E834" s="35"/>
      <c r="H834" s="27"/>
      <c r="I834" s="27"/>
      <c r="L834" s="11"/>
      <c r="M834" s="11"/>
      <c r="N834" s="11"/>
      <c r="O834" s="11"/>
      <c r="P834" s="509"/>
      <c r="Q834" s="67"/>
      <c r="R834" s="11"/>
      <c r="S834" s="11"/>
      <c r="T834" s="11"/>
      <c r="U834" s="11"/>
      <c r="V834" s="11"/>
    </row>
    <row r="835">
      <c r="A835" s="11"/>
      <c r="E835" s="35"/>
      <c r="H835" s="27"/>
      <c r="I835" s="27"/>
      <c r="L835" s="11"/>
      <c r="M835" s="11"/>
      <c r="N835" s="11"/>
      <c r="O835" s="11"/>
      <c r="P835" s="509"/>
      <c r="Q835" s="67"/>
      <c r="R835" s="11"/>
      <c r="S835" s="11"/>
      <c r="T835" s="11"/>
      <c r="U835" s="11"/>
      <c r="V835" s="11"/>
    </row>
    <row r="836">
      <c r="A836" s="11"/>
      <c r="E836" s="35"/>
      <c r="H836" s="27"/>
      <c r="I836" s="27"/>
      <c r="L836" s="11"/>
      <c r="M836" s="11"/>
      <c r="N836" s="11"/>
      <c r="O836" s="11"/>
      <c r="P836" s="509"/>
      <c r="Q836" s="67"/>
      <c r="R836" s="11"/>
      <c r="S836" s="11"/>
      <c r="T836" s="11"/>
      <c r="U836" s="11"/>
      <c r="V836" s="11"/>
    </row>
    <row r="837">
      <c r="A837" s="11"/>
      <c r="E837" s="35"/>
      <c r="H837" s="27"/>
      <c r="I837" s="27"/>
      <c r="L837" s="11"/>
      <c r="M837" s="11"/>
      <c r="N837" s="11"/>
      <c r="O837" s="11"/>
      <c r="P837" s="509"/>
      <c r="Q837" s="67"/>
      <c r="R837" s="11"/>
      <c r="S837" s="11"/>
      <c r="T837" s="11"/>
      <c r="U837" s="11"/>
      <c r="V837" s="11"/>
    </row>
    <row r="838">
      <c r="A838" s="11"/>
      <c r="E838" s="35"/>
      <c r="H838" s="27"/>
      <c r="I838" s="27"/>
      <c r="L838" s="11"/>
      <c r="M838" s="11"/>
      <c r="N838" s="11"/>
      <c r="O838" s="11"/>
      <c r="P838" s="509"/>
      <c r="Q838" s="67"/>
      <c r="R838" s="11"/>
      <c r="S838" s="11"/>
      <c r="T838" s="11"/>
      <c r="U838" s="11"/>
      <c r="V838" s="11"/>
    </row>
    <row r="839">
      <c r="A839" s="11"/>
      <c r="E839" s="35"/>
      <c r="H839" s="27"/>
      <c r="I839" s="27"/>
      <c r="L839" s="11"/>
      <c r="M839" s="11"/>
      <c r="N839" s="11"/>
      <c r="O839" s="11"/>
      <c r="P839" s="509"/>
      <c r="Q839" s="67"/>
      <c r="R839" s="11"/>
      <c r="S839" s="11"/>
      <c r="T839" s="11"/>
      <c r="U839" s="11"/>
      <c r="V839" s="11"/>
    </row>
    <row r="840">
      <c r="A840" s="11"/>
      <c r="E840" s="35"/>
      <c r="H840" s="27"/>
      <c r="I840" s="27"/>
      <c r="L840" s="11"/>
      <c r="M840" s="11"/>
      <c r="N840" s="11"/>
      <c r="O840" s="11"/>
      <c r="P840" s="509"/>
      <c r="Q840" s="67"/>
      <c r="R840" s="11"/>
      <c r="S840" s="11"/>
      <c r="T840" s="11"/>
      <c r="U840" s="11"/>
      <c r="V840" s="11"/>
    </row>
    <row r="841">
      <c r="A841" s="11"/>
      <c r="E841" s="35"/>
      <c r="H841" s="27"/>
      <c r="I841" s="27"/>
      <c r="L841" s="11"/>
      <c r="M841" s="11"/>
      <c r="N841" s="11"/>
      <c r="O841" s="11"/>
      <c r="P841" s="509"/>
      <c r="Q841" s="67"/>
      <c r="R841" s="11"/>
      <c r="S841" s="11"/>
      <c r="T841" s="11"/>
      <c r="U841" s="11"/>
      <c r="V841" s="11"/>
    </row>
    <row r="842">
      <c r="A842" s="11"/>
      <c r="E842" s="35"/>
      <c r="H842" s="27"/>
      <c r="I842" s="27"/>
      <c r="L842" s="11"/>
      <c r="M842" s="11"/>
      <c r="N842" s="11"/>
      <c r="O842" s="11"/>
      <c r="P842" s="509"/>
      <c r="Q842" s="67"/>
      <c r="R842" s="11"/>
      <c r="S842" s="11"/>
      <c r="T842" s="11"/>
      <c r="U842" s="11"/>
      <c r="V842" s="11"/>
    </row>
    <row r="843">
      <c r="A843" s="11"/>
      <c r="E843" s="35"/>
      <c r="H843" s="27"/>
      <c r="I843" s="27"/>
      <c r="L843" s="11"/>
      <c r="M843" s="11"/>
      <c r="N843" s="11"/>
      <c r="O843" s="11"/>
      <c r="P843" s="509"/>
      <c r="Q843" s="67"/>
      <c r="R843" s="11"/>
      <c r="S843" s="11"/>
      <c r="T843" s="11"/>
      <c r="U843" s="11"/>
      <c r="V843" s="11"/>
    </row>
    <row r="844">
      <c r="A844" s="11"/>
      <c r="E844" s="35"/>
      <c r="H844" s="27"/>
      <c r="I844" s="27"/>
      <c r="L844" s="11"/>
      <c r="M844" s="11"/>
      <c r="N844" s="11"/>
      <c r="O844" s="11"/>
      <c r="P844" s="509"/>
      <c r="Q844" s="67"/>
      <c r="R844" s="11"/>
      <c r="S844" s="11"/>
      <c r="T844" s="11"/>
      <c r="U844" s="11"/>
      <c r="V844" s="11"/>
    </row>
    <row r="845">
      <c r="A845" s="11"/>
      <c r="E845" s="35"/>
      <c r="H845" s="27"/>
      <c r="I845" s="27"/>
      <c r="L845" s="11"/>
      <c r="M845" s="11"/>
      <c r="N845" s="11"/>
      <c r="O845" s="11"/>
      <c r="P845" s="509"/>
      <c r="Q845" s="67"/>
      <c r="R845" s="11"/>
      <c r="S845" s="11"/>
      <c r="T845" s="11"/>
      <c r="U845" s="11"/>
      <c r="V845" s="11"/>
    </row>
    <row r="846">
      <c r="A846" s="11"/>
      <c r="E846" s="35"/>
      <c r="H846" s="27"/>
      <c r="I846" s="27"/>
      <c r="L846" s="11"/>
      <c r="M846" s="11"/>
      <c r="N846" s="11"/>
      <c r="O846" s="11"/>
      <c r="P846" s="509"/>
      <c r="Q846" s="67"/>
      <c r="R846" s="11"/>
      <c r="S846" s="11"/>
      <c r="T846" s="11"/>
      <c r="U846" s="11"/>
      <c r="V846" s="11"/>
    </row>
    <row r="847">
      <c r="A847" s="11"/>
      <c r="E847" s="35"/>
      <c r="H847" s="27"/>
      <c r="I847" s="27"/>
      <c r="L847" s="11"/>
      <c r="M847" s="11"/>
      <c r="N847" s="11"/>
      <c r="O847" s="11"/>
      <c r="P847" s="509"/>
      <c r="Q847" s="67"/>
      <c r="R847" s="11"/>
      <c r="S847" s="11"/>
      <c r="T847" s="11"/>
      <c r="U847" s="11"/>
      <c r="V847" s="11"/>
    </row>
    <row r="848">
      <c r="A848" s="11"/>
      <c r="E848" s="35"/>
      <c r="H848" s="27"/>
      <c r="I848" s="27"/>
      <c r="L848" s="11"/>
      <c r="M848" s="11"/>
      <c r="N848" s="11"/>
      <c r="O848" s="11"/>
      <c r="P848" s="509"/>
      <c r="Q848" s="67"/>
      <c r="R848" s="11"/>
      <c r="S848" s="11"/>
      <c r="T848" s="11"/>
      <c r="U848" s="11"/>
      <c r="V848" s="11"/>
    </row>
    <row r="849">
      <c r="A849" s="11"/>
      <c r="E849" s="35"/>
      <c r="H849" s="27"/>
      <c r="I849" s="27"/>
      <c r="L849" s="11"/>
      <c r="M849" s="11"/>
      <c r="N849" s="11"/>
      <c r="O849" s="11"/>
      <c r="P849" s="509"/>
      <c r="Q849" s="67"/>
      <c r="R849" s="11"/>
      <c r="S849" s="11"/>
      <c r="T849" s="11"/>
      <c r="U849" s="11"/>
      <c r="V849" s="11"/>
    </row>
    <row r="850">
      <c r="A850" s="11"/>
      <c r="E850" s="35"/>
      <c r="H850" s="27"/>
      <c r="I850" s="27"/>
      <c r="L850" s="11"/>
      <c r="M850" s="11"/>
      <c r="N850" s="11"/>
      <c r="O850" s="11"/>
      <c r="P850" s="509"/>
      <c r="Q850" s="67"/>
      <c r="R850" s="11"/>
      <c r="S850" s="11"/>
      <c r="T850" s="11"/>
      <c r="U850" s="11"/>
      <c r="V850" s="11"/>
    </row>
    <row r="851">
      <c r="A851" s="11"/>
      <c r="E851" s="35"/>
      <c r="H851" s="27"/>
      <c r="I851" s="27"/>
      <c r="L851" s="11"/>
      <c r="M851" s="11"/>
      <c r="N851" s="11"/>
      <c r="O851" s="11"/>
      <c r="P851" s="509"/>
      <c r="Q851" s="67"/>
      <c r="R851" s="11"/>
      <c r="S851" s="11"/>
      <c r="T851" s="11"/>
      <c r="U851" s="11"/>
      <c r="V851" s="11"/>
    </row>
    <row r="852">
      <c r="A852" s="11"/>
      <c r="E852" s="35"/>
      <c r="H852" s="27"/>
      <c r="I852" s="27"/>
      <c r="L852" s="11"/>
      <c r="M852" s="11"/>
      <c r="N852" s="11"/>
      <c r="O852" s="11"/>
      <c r="P852" s="509"/>
      <c r="Q852" s="67"/>
      <c r="R852" s="11"/>
      <c r="S852" s="11"/>
      <c r="T852" s="11"/>
      <c r="U852" s="11"/>
      <c r="V852" s="11"/>
    </row>
    <row r="853">
      <c r="A853" s="11"/>
      <c r="E853" s="35"/>
      <c r="H853" s="27"/>
      <c r="I853" s="27"/>
      <c r="L853" s="11"/>
      <c r="M853" s="11"/>
      <c r="N853" s="11"/>
      <c r="O853" s="11"/>
      <c r="P853" s="509"/>
      <c r="Q853" s="67"/>
      <c r="R853" s="11"/>
      <c r="S853" s="11"/>
      <c r="T853" s="11"/>
      <c r="U853" s="11"/>
      <c r="V853" s="11"/>
    </row>
    <row r="854">
      <c r="A854" s="11"/>
      <c r="E854" s="35"/>
      <c r="H854" s="27"/>
      <c r="I854" s="27"/>
      <c r="L854" s="11"/>
      <c r="M854" s="11"/>
      <c r="N854" s="11"/>
      <c r="O854" s="11"/>
      <c r="P854" s="509"/>
      <c r="Q854" s="67"/>
      <c r="R854" s="11"/>
      <c r="S854" s="11"/>
      <c r="T854" s="11"/>
      <c r="U854" s="11"/>
      <c r="V854" s="11"/>
    </row>
    <row r="855">
      <c r="A855" s="11"/>
      <c r="E855" s="35"/>
      <c r="H855" s="27"/>
      <c r="I855" s="27"/>
      <c r="L855" s="11"/>
      <c r="M855" s="11"/>
      <c r="N855" s="11"/>
      <c r="O855" s="11"/>
      <c r="P855" s="509"/>
      <c r="Q855" s="67"/>
      <c r="R855" s="11"/>
      <c r="S855" s="11"/>
      <c r="T855" s="11"/>
      <c r="U855" s="11"/>
      <c r="V855" s="11"/>
    </row>
    <row r="856">
      <c r="A856" s="11"/>
      <c r="E856" s="35"/>
      <c r="H856" s="27"/>
      <c r="I856" s="27"/>
      <c r="L856" s="11"/>
      <c r="M856" s="11"/>
      <c r="N856" s="11"/>
      <c r="O856" s="11"/>
      <c r="P856" s="509"/>
      <c r="Q856" s="67"/>
      <c r="R856" s="11"/>
      <c r="S856" s="11"/>
      <c r="T856" s="11"/>
      <c r="U856" s="11"/>
      <c r="V856" s="11"/>
    </row>
    <row r="857">
      <c r="A857" s="11"/>
      <c r="E857" s="35"/>
      <c r="H857" s="27"/>
      <c r="I857" s="27"/>
      <c r="L857" s="11"/>
      <c r="M857" s="11"/>
      <c r="N857" s="11"/>
      <c r="O857" s="11"/>
      <c r="P857" s="509"/>
      <c r="Q857" s="67"/>
      <c r="R857" s="11"/>
      <c r="S857" s="11"/>
      <c r="T857" s="11"/>
      <c r="U857" s="11"/>
      <c r="V857" s="11"/>
    </row>
    <row r="858">
      <c r="A858" s="11"/>
      <c r="E858" s="35"/>
      <c r="H858" s="27"/>
      <c r="I858" s="27"/>
      <c r="L858" s="11"/>
      <c r="M858" s="11"/>
      <c r="N858" s="11"/>
      <c r="O858" s="11"/>
      <c r="P858" s="509"/>
      <c r="Q858" s="67"/>
      <c r="R858" s="11"/>
      <c r="S858" s="11"/>
      <c r="T858" s="11"/>
      <c r="U858" s="11"/>
      <c r="V858" s="11"/>
    </row>
    <row r="859">
      <c r="A859" s="11"/>
      <c r="E859" s="35"/>
      <c r="H859" s="27"/>
      <c r="I859" s="27"/>
      <c r="L859" s="11"/>
      <c r="M859" s="11"/>
      <c r="N859" s="11"/>
      <c r="O859" s="11"/>
      <c r="P859" s="509"/>
      <c r="Q859" s="67"/>
      <c r="R859" s="11"/>
      <c r="S859" s="11"/>
      <c r="T859" s="11"/>
      <c r="U859" s="11"/>
      <c r="V859" s="11"/>
    </row>
    <row r="860">
      <c r="A860" s="11"/>
      <c r="E860" s="35"/>
      <c r="H860" s="27"/>
      <c r="I860" s="27"/>
      <c r="L860" s="11"/>
      <c r="M860" s="11"/>
      <c r="N860" s="11"/>
      <c r="O860" s="11"/>
      <c r="P860" s="509"/>
      <c r="Q860" s="67"/>
      <c r="R860" s="11"/>
      <c r="S860" s="11"/>
      <c r="T860" s="11"/>
      <c r="U860" s="11"/>
      <c r="V860" s="11"/>
    </row>
    <row r="861">
      <c r="A861" s="11"/>
      <c r="E861" s="35"/>
      <c r="H861" s="27"/>
      <c r="I861" s="27"/>
      <c r="L861" s="11"/>
      <c r="M861" s="11"/>
      <c r="N861" s="11"/>
      <c r="O861" s="11"/>
      <c r="P861" s="509"/>
      <c r="Q861" s="67"/>
      <c r="R861" s="11"/>
      <c r="S861" s="11"/>
      <c r="T861" s="11"/>
      <c r="U861" s="11"/>
      <c r="V861" s="11"/>
    </row>
    <row r="862">
      <c r="A862" s="11"/>
      <c r="E862" s="35"/>
      <c r="H862" s="27"/>
      <c r="I862" s="27"/>
      <c r="L862" s="11"/>
      <c r="M862" s="11"/>
      <c r="N862" s="11"/>
      <c r="O862" s="11"/>
      <c r="P862" s="509"/>
      <c r="Q862" s="67"/>
      <c r="R862" s="11"/>
      <c r="S862" s="11"/>
      <c r="T862" s="11"/>
      <c r="U862" s="11"/>
      <c r="V862" s="11"/>
    </row>
    <row r="863">
      <c r="A863" s="11"/>
      <c r="E863" s="35"/>
      <c r="H863" s="27"/>
      <c r="I863" s="27"/>
      <c r="L863" s="11"/>
      <c r="M863" s="11"/>
      <c r="N863" s="11"/>
      <c r="O863" s="11"/>
      <c r="P863" s="509"/>
      <c r="Q863" s="67"/>
      <c r="R863" s="11"/>
      <c r="S863" s="11"/>
      <c r="T863" s="11"/>
      <c r="U863" s="11"/>
      <c r="V863" s="11"/>
    </row>
    <row r="864">
      <c r="A864" s="11"/>
      <c r="E864" s="35"/>
      <c r="H864" s="27"/>
      <c r="I864" s="27"/>
      <c r="L864" s="11"/>
      <c r="M864" s="11"/>
      <c r="N864" s="11"/>
      <c r="O864" s="11"/>
      <c r="P864" s="509"/>
      <c r="Q864" s="67"/>
      <c r="R864" s="11"/>
      <c r="S864" s="11"/>
      <c r="T864" s="11"/>
      <c r="U864" s="11"/>
      <c r="V864" s="11"/>
    </row>
    <row r="865">
      <c r="A865" s="11"/>
      <c r="E865" s="35"/>
      <c r="H865" s="27"/>
      <c r="I865" s="27"/>
      <c r="L865" s="11"/>
      <c r="M865" s="11"/>
      <c r="N865" s="11"/>
      <c r="O865" s="11"/>
      <c r="P865" s="509"/>
      <c r="Q865" s="67"/>
      <c r="R865" s="11"/>
      <c r="S865" s="11"/>
      <c r="T865" s="11"/>
      <c r="U865" s="11"/>
      <c r="V865" s="11"/>
    </row>
    <row r="866">
      <c r="A866" s="11"/>
      <c r="E866" s="35"/>
      <c r="H866" s="27"/>
      <c r="I866" s="27"/>
      <c r="L866" s="11"/>
      <c r="M866" s="11"/>
      <c r="N866" s="11"/>
      <c r="O866" s="11"/>
      <c r="P866" s="509"/>
      <c r="Q866" s="67"/>
      <c r="R866" s="11"/>
      <c r="S866" s="11"/>
      <c r="T866" s="11"/>
      <c r="U866" s="11"/>
      <c r="V866" s="11"/>
    </row>
    <row r="867">
      <c r="A867" s="11"/>
      <c r="E867" s="35"/>
      <c r="H867" s="27"/>
      <c r="I867" s="27"/>
      <c r="L867" s="11"/>
      <c r="M867" s="11"/>
      <c r="N867" s="11"/>
      <c r="O867" s="11"/>
      <c r="P867" s="509"/>
      <c r="Q867" s="67"/>
      <c r="R867" s="11"/>
      <c r="S867" s="11"/>
      <c r="T867" s="11"/>
      <c r="U867" s="11"/>
      <c r="V867" s="11"/>
    </row>
    <row r="868">
      <c r="A868" s="11"/>
      <c r="E868" s="35"/>
      <c r="H868" s="27"/>
      <c r="I868" s="27"/>
      <c r="L868" s="11"/>
      <c r="M868" s="11"/>
      <c r="N868" s="11"/>
      <c r="O868" s="11"/>
      <c r="P868" s="509"/>
      <c r="Q868" s="67"/>
      <c r="R868" s="11"/>
      <c r="S868" s="11"/>
      <c r="T868" s="11"/>
      <c r="U868" s="11"/>
      <c r="V868" s="11"/>
    </row>
    <row r="869">
      <c r="A869" s="11"/>
      <c r="E869" s="35"/>
      <c r="H869" s="27"/>
      <c r="I869" s="27"/>
      <c r="L869" s="11"/>
      <c r="M869" s="11"/>
      <c r="N869" s="11"/>
      <c r="O869" s="11"/>
      <c r="P869" s="509"/>
      <c r="Q869" s="67"/>
      <c r="R869" s="11"/>
      <c r="S869" s="11"/>
      <c r="T869" s="11"/>
      <c r="U869" s="11"/>
      <c r="V869" s="11"/>
    </row>
    <row r="870">
      <c r="A870" s="11"/>
      <c r="E870" s="35"/>
      <c r="H870" s="27"/>
      <c r="I870" s="27"/>
      <c r="L870" s="11"/>
      <c r="M870" s="11"/>
      <c r="N870" s="11"/>
      <c r="O870" s="11"/>
      <c r="P870" s="509"/>
      <c r="Q870" s="67"/>
      <c r="R870" s="11"/>
      <c r="S870" s="11"/>
      <c r="T870" s="11"/>
      <c r="U870" s="11"/>
      <c r="V870" s="11"/>
    </row>
    <row r="871">
      <c r="A871" s="11"/>
      <c r="E871" s="35"/>
      <c r="H871" s="27"/>
      <c r="I871" s="27"/>
      <c r="L871" s="11"/>
      <c r="M871" s="11"/>
      <c r="N871" s="11"/>
      <c r="O871" s="11"/>
      <c r="P871" s="509"/>
      <c r="Q871" s="67"/>
      <c r="R871" s="11"/>
      <c r="S871" s="11"/>
      <c r="T871" s="11"/>
      <c r="U871" s="11"/>
      <c r="V871" s="11"/>
    </row>
    <row r="872">
      <c r="A872" s="11"/>
      <c r="E872" s="35"/>
      <c r="H872" s="27"/>
      <c r="I872" s="27"/>
      <c r="L872" s="11"/>
      <c r="M872" s="11"/>
      <c r="N872" s="11"/>
      <c r="O872" s="11"/>
      <c r="P872" s="509"/>
      <c r="Q872" s="67"/>
      <c r="R872" s="11"/>
      <c r="S872" s="11"/>
      <c r="T872" s="11"/>
      <c r="U872" s="11"/>
      <c r="V872" s="11"/>
    </row>
    <row r="873">
      <c r="A873" s="11"/>
      <c r="E873" s="35"/>
      <c r="H873" s="27"/>
      <c r="I873" s="27"/>
      <c r="L873" s="11"/>
      <c r="M873" s="11"/>
      <c r="N873" s="11"/>
      <c r="O873" s="11"/>
      <c r="P873" s="509"/>
      <c r="Q873" s="67"/>
      <c r="R873" s="11"/>
      <c r="S873" s="11"/>
      <c r="T873" s="11"/>
      <c r="U873" s="11"/>
      <c r="V873" s="11"/>
    </row>
    <row r="874">
      <c r="A874" s="11"/>
      <c r="E874" s="35"/>
      <c r="H874" s="27"/>
      <c r="I874" s="27"/>
      <c r="L874" s="11"/>
      <c r="M874" s="11"/>
      <c r="N874" s="11"/>
      <c r="O874" s="11"/>
      <c r="P874" s="509"/>
      <c r="Q874" s="67"/>
      <c r="R874" s="11"/>
      <c r="S874" s="11"/>
      <c r="T874" s="11"/>
      <c r="U874" s="11"/>
      <c r="V874" s="11"/>
    </row>
    <row r="875">
      <c r="A875" s="11"/>
      <c r="E875" s="35"/>
      <c r="H875" s="27"/>
      <c r="I875" s="27"/>
      <c r="L875" s="11"/>
      <c r="M875" s="11"/>
      <c r="N875" s="11"/>
      <c r="O875" s="11"/>
      <c r="P875" s="509"/>
      <c r="Q875" s="67"/>
      <c r="R875" s="11"/>
      <c r="S875" s="11"/>
      <c r="T875" s="11"/>
      <c r="U875" s="11"/>
      <c r="V875" s="11"/>
    </row>
    <row r="876">
      <c r="A876" s="11"/>
      <c r="E876" s="35"/>
      <c r="H876" s="27"/>
      <c r="I876" s="27"/>
      <c r="L876" s="11"/>
      <c r="M876" s="11"/>
      <c r="N876" s="11"/>
      <c r="O876" s="11"/>
      <c r="P876" s="509"/>
      <c r="Q876" s="67"/>
      <c r="R876" s="11"/>
      <c r="S876" s="11"/>
      <c r="T876" s="11"/>
      <c r="U876" s="11"/>
      <c r="V876" s="11"/>
    </row>
    <row r="877">
      <c r="A877" s="11"/>
      <c r="E877" s="35"/>
      <c r="H877" s="27"/>
      <c r="I877" s="27"/>
      <c r="L877" s="11"/>
      <c r="M877" s="11"/>
      <c r="N877" s="11"/>
      <c r="O877" s="11"/>
      <c r="P877" s="509"/>
      <c r="Q877" s="67"/>
      <c r="R877" s="11"/>
      <c r="S877" s="11"/>
      <c r="T877" s="11"/>
      <c r="U877" s="11"/>
      <c r="V877" s="11"/>
    </row>
    <row r="878">
      <c r="A878" s="11"/>
      <c r="E878" s="35"/>
      <c r="H878" s="27"/>
      <c r="I878" s="27"/>
      <c r="L878" s="11"/>
      <c r="M878" s="11"/>
      <c r="N878" s="11"/>
      <c r="O878" s="11"/>
      <c r="P878" s="509"/>
      <c r="Q878" s="67"/>
      <c r="R878" s="11"/>
      <c r="S878" s="11"/>
      <c r="T878" s="11"/>
      <c r="U878" s="11"/>
      <c r="V878" s="11"/>
    </row>
    <row r="879">
      <c r="A879" s="11"/>
      <c r="E879" s="35"/>
      <c r="H879" s="27"/>
      <c r="I879" s="27"/>
      <c r="L879" s="11"/>
      <c r="M879" s="11"/>
      <c r="N879" s="11"/>
      <c r="O879" s="11"/>
      <c r="P879" s="509"/>
      <c r="Q879" s="67"/>
      <c r="R879" s="11"/>
      <c r="S879" s="11"/>
      <c r="T879" s="11"/>
      <c r="U879" s="11"/>
      <c r="V879" s="11"/>
    </row>
    <row r="880">
      <c r="A880" s="11"/>
      <c r="E880" s="35"/>
      <c r="H880" s="27"/>
      <c r="I880" s="27"/>
      <c r="L880" s="11"/>
      <c r="M880" s="11"/>
      <c r="N880" s="11"/>
      <c r="O880" s="11"/>
      <c r="P880" s="509"/>
      <c r="Q880" s="67"/>
      <c r="R880" s="11"/>
      <c r="S880" s="11"/>
      <c r="T880" s="11"/>
      <c r="U880" s="11"/>
      <c r="V880" s="11"/>
    </row>
    <row r="881">
      <c r="A881" s="11"/>
      <c r="E881" s="35"/>
      <c r="H881" s="27"/>
      <c r="I881" s="27"/>
      <c r="L881" s="11"/>
      <c r="M881" s="11"/>
      <c r="N881" s="11"/>
      <c r="O881" s="11"/>
      <c r="P881" s="509"/>
      <c r="Q881" s="67"/>
      <c r="R881" s="11"/>
      <c r="S881" s="11"/>
      <c r="T881" s="11"/>
      <c r="U881" s="11"/>
      <c r="V881" s="11"/>
    </row>
    <row r="882">
      <c r="A882" s="11"/>
      <c r="E882" s="35"/>
      <c r="H882" s="27"/>
      <c r="I882" s="27"/>
      <c r="L882" s="11"/>
      <c r="M882" s="11"/>
      <c r="N882" s="11"/>
      <c r="O882" s="11"/>
      <c r="P882" s="509"/>
      <c r="Q882" s="67"/>
      <c r="R882" s="11"/>
      <c r="S882" s="11"/>
      <c r="T882" s="11"/>
      <c r="U882" s="11"/>
      <c r="V882" s="11"/>
    </row>
    <row r="883">
      <c r="A883" s="11"/>
      <c r="E883" s="35"/>
      <c r="H883" s="27"/>
      <c r="I883" s="27"/>
      <c r="L883" s="11"/>
      <c r="M883" s="11"/>
      <c r="N883" s="11"/>
      <c r="O883" s="11"/>
      <c r="P883" s="509"/>
      <c r="Q883" s="67"/>
      <c r="R883" s="11"/>
      <c r="S883" s="11"/>
      <c r="T883" s="11"/>
      <c r="U883" s="11"/>
      <c r="V883" s="11"/>
    </row>
    <row r="884">
      <c r="A884" s="11"/>
      <c r="E884" s="35"/>
      <c r="H884" s="27"/>
      <c r="I884" s="27"/>
      <c r="L884" s="11"/>
      <c r="M884" s="11"/>
      <c r="N884" s="11"/>
      <c r="O884" s="11"/>
      <c r="P884" s="509"/>
      <c r="Q884" s="67"/>
      <c r="R884" s="11"/>
      <c r="S884" s="11"/>
      <c r="T884" s="11"/>
      <c r="U884" s="11"/>
      <c r="V884" s="11"/>
    </row>
    <row r="885">
      <c r="A885" s="11"/>
      <c r="E885" s="35"/>
      <c r="H885" s="27"/>
      <c r="I885" s="27"/>
      <c r="L885" s="11"/>
      <c r="M885" s="11"/>
      <c r="N885" s="11"/>
      <c r="O885" s="11"/>
      <c r="P885" s="509"/>
      <c r="Q885" s="67"/>
      <c r="R885" s="11"/>
      <c r="S885" s="11"/>
      <c r="T885" s="11"/>
      <c r="U885" s="11"/>
      <c r="V885" s="11"/>
    </row>
    <row r="886">
      <c r="A886" s="11"/>
      <c r="E886" s="35"/>
      <c r="H886" s="27"/>
      <c r="I886" s="27"/>
      <c r="L886" s="11"/>
      <c r="M886" s="11"/>
      <c r="N886" s="11"/>
      <c r="O886" s="11"/>
      <c r="P886" s="509"/>
      <c r="Q886" s="67"/>
      <c r="R886" s="11"/>
      <c r="S886" s="11"/>
      <c r="T886" s="11"/>
      <c r="U886" s="11"/>
      <c r="V886" s="11"/>
    </row>
    <row r="887">
      <c r="A887" s="11"/>
      <c r="E887" s="35"/>
      <c r="H887" s="27"/>
      <c r="I887" s="27"/>
      <c r="L887" s="11"/>
      <c r="M887" s="11"/>
      <c r="N887" s="11"/>
      <c r="O887" s="11"/>
      <c r="P887" s="509"/>
      <c r="Q887" s="67"/>
      <c r="R887" s="11"/>
      <c r="S887" s="11"/>
      <c r="T887" s="11"/>
      <c r="U887" s="11"/>
      <c r="V887" s="11"/>
    </row>
    <row r="888">
      <c r="A888" s="11"/>
      <c r="E888" s="35"/>
      <c r="H888" s="27"/>
      <c r="I888" s="27"/>
      <c r="L888" s="11"/>
      <c r="M888" s="11"/>
      <c r="N888" s="11"/>
      <c r="O888" s="11"/>
      <c r="P888" s="509"/>
      <c r="Q888" s="67"/>
      <c r="R888" s="11"/>
      <c r="S888" s="11"/>
      <c r="T888" s="11"/>
      <c r="U888" s="11"/>
      <c r="V888" s="11"/>
    </row>
    <row r="889">
      <c r="A889" s="11"/>
      <c r="E889" s="35"/>
      <c r="H889" s="27"/>
      <c r="I889" s="27"/>
      <c r="L889" s="11"/>
      <c r="M889" s="11"/>
      <c r="N889" s="11"/>
      <c r="O889" s="11"/>
      <c r="P889" s="509"/>
      <c r="Q889" s="67"/>
      <c r="R889" s="11"/>
      <c r="S889" s="11"/>
      <c r="T889" s="11"/>
      <c r="U889" s="11"/>
      <c r="V889" s="11"/>
    </row>
    <row r="890">
      <c r="A890" s="11"/>
      <c r="E890" s="35"/>
      <c r="H890" s="27"/>
      <c r="I890" s="27"/>
      <c r="L890" s="11"/>
      <c r="M890" s="11"/>
      <c r="N890" s="11"/>
      <c r="O890" s="11"/>
      <c r="P890" s="509"/>
      <c r="Q890" s="67"/>
      <c r="R890" s="11"/>
      <c r="S890" s="11"/>
      <c r="T890" s="11"/>
      <c r="U890" s="11"/>
      <c r="V890" s="11"/>
    </row>
    <row r="891">
      <c r="A891" s="11"/>
      <c r="E891" s="35"/>
      <c r="H891" s="27"/>
      <c r="I891" s="27"/>
      <c r="L891" s="11"/>
      <c r="M891" s="11"/>
      <c r="N891" s="11"/>
      <c r="O891" s="11"/>
      <c r="P891" s="509"/>
      <c r="Q891" s="67"/>
      <c r="R891" s="11"/>
      <c r="S891" s="11"/>
      <c r="T891" s="11"/>
      <c r="U891" s="11"/>
      <c r="V891" s="11"/>
    </row>
    <row r="892">
      <c r="A892" s="11"/>
      <c r="E892" s="35"/>
      <c r="H892" s="27"/>
      <c r="I892" s="27"/>
      <c r="L892" s="11"/>
      <c r="M892" s="11"/>
      <c r="N892" s="11"/>
      <c r="O892" s="11"/>
      <c r="P892" s="509"/>
      <c r="Q892" s="67"/>
      <c r="R892" s="11"/>
      <c r="S892" s="11"/>
      <c r="T892" s="11"/>
      <c r="U892" s="11"/>
      <c r="V892" s="11"/>
    </row>
    <row r="893">
      <c r="A893" s="11"/>
      <c r="E893" s="35"/>
      <c r="H893" s="27"/>
      <c r="I893" s="27"/>
      <c r="L893" s="11"/>
      <c r="M893" s="11"/>
      <c r="N893" s="11"/>
      <c r="O893" s="11"/>
      <c r="P893" s="509"/>
      <c r="Q893" s="67"/>
      <c r="R893" s="11"/>
      <c r="S893" s="11"/>
      <c r="T893" s="11"/>
      <c r="U893" s="11"/>
      <c r="V893" s="11"/>
    </row>
    <row r="894">
      <c r="A894" s="11"/>
      <c r="E894" s="35"/>
      <c r="H894" s="27"/>
      <c r="I894" s="27"/>
      <c r="L894" s="11"/>
      <c r="M894" s="11"/>
      <c r="N894" s="11"/>
      <c r="O894" s="11"/>
      <c r="P894" s="509"/>
      <c r="Q894" s="67"/>
      <c r="R894" s="11"/>
      <c r="S894" s="11"/>
      <c r="T894" s="11"/>
      <c r="U894" s="11"/>
      <c r="V894" s="11"/>
    </row>
    <row r="895">
      <c r="A895" s="11"/>
      <c r="E895" s="35"/>
      <c r="H895" s="27"/>
      <c r="I895" s="27"/>
      <c r="L895" s="11"/>
      <c r="M895" s="11"/>
      <c r="N895" s="11"/>
      <c r="O895" s="11"/>
      <c r="P895" s="509"/>
      <c r="Q895" s="67"/>
      <c r="R895" s="11"/>
      <c r="S895" s="11"/>
      <c r="T895" s="11"/>
      <c r="U895" s="11"/>
      <c r="V895" s="11"/>
    </row>
    <row r="896">
      <c r="A896" s="11"/>
      <c r="E896" s="35"/>
      <c r="H896" s="27"/>
      <c r="I896" s="27"/>
      <c r="L896" s="11"/>
      <c r="M896" s="11"/>
      <c r="N896" s="11"/>
      <c r="O896" s="11"/>
      <c r="P896" s="509"/>
      <c r="Q896" s="67"/>
      <c r="R896" s="11"/>
      <c r="S896" s="11"/>
      <c r="T896" s="11"/>
      <c r="U896" s="11"/>
      <c r="V896" s="11"/>
    </row>
    <row r="897">
      <c r="A897" s="11"/>
      <c r="E897" s="35"/>
      <c r="H897" s="27"/>
      <c r="I897" s="27"/>
      <c r="L897" s="11"/>
      <c r="M897" s="11"/>
      <c r="N897" s="11"/>
      <c r="O897" s="11"/>
      <c r="P897" s="509"/>
      <c r="Q897" s="67"/>
      <c r="R897" s="11"/>
      <c r="S897" s="11"/>
      <c r="T897" s="11"/>
      <c r="U897" s="11"/>
      <c r="V897" s="11"/>
    </row>
    <row r="898">
      <c r="A898" s="11"/>
      <c r="E898" s="35"/>
      <c r="H898" s="27"/>
      <c r="I898" s="27"/>
      <c r="L898" s="11"/>
      <c r="M898" s="11"/>
      <c r="N898" s="11"/>
      <c r="O898" s="11"/>
      <c r="P898" s="509"/>
      <c r="Q898" s="67"/>
      <c r="R898" s="11"/>
      <c r="S898" s="11"/>
      <c r="T898" s="11"/>
      <c r="U898" s="11"/>
      <c r="V898" s="11"/>
    </row>
    <row r="899">
      <c r="A899" s="11"/>
      <c r="E899" s="35"/>
      <c r="H899" s="27"/>
      <c r="I899" s="27"/>
      <c r="L899" s="11"/>
      <c r="M899" s="11"/>
      <c r="N899" s="11"/>
      <c r="O899" s="11"/>
      <c r="P899" s="509"/>
      <c r="Q899" s="67"/>
      <c r="R899" s="11"/>
      <c r="S899" s="11"/>
      <c r="T899" s="11"/>
      <c r="U899" s="11"/>
      <c r="V899" s="11"/>
    </row>
    <row r="900">
      <c r="A900" s="11"/>
      <c r="E900" s="35"/>
      <c r="H900" s="27"/>
      <c r="I900" s="27"/>
      <c r="L900" s="11"/>
      <c r="M900" s="11"/>
      <c r="N900" s="11"/>
      <c r="O900" s="11"/>
      <c r="P900" s="509"/>
      <c r="Q900" s="67"/>
      <c r="R900" s="11"/>
      <c r="S900" s="11"/>
      <c r="T900" s="11"/>
      <c r="U900" s="11"/>
      <c r="V900" s="11"/>
    </row>
    <row r="901">
      <c r="A901" s="11"/>
      <c r="E901" s="35"/>
      <c r="H901" s="27"/>
      <c r="I901" s="27"/>
      <c r="L901" s="11"/>
      <c r="M901" s="11"/>
      <c r="N901" s="11"/>
      <c r="O901" s="11"/>
      <c r="P901" s="509"/>
      <c r="Q901" s="67"/>
      <c r="R901" s="11"/>
      <c r="S901" s="11"/>
      <c r="T901" s="11"/>
      <c r="U901" s="11"/>
      <c r="V901" s="11"/>
    </row>
    <row r="902">
      <c r="A902" s="11"/>
      <c r="E902" s="35"/>
      <c r="H902" s="27"/>
      <c r="I902" s="27"/>
      <c r="L902" s="11"/>
      <c r="M902" s="11"/>
      <c r="N902" s="11"/>
      <c r="O902" s="11"/>
      <c r="P902" s="509"/>
      <c r="Q902" s="67"/>
      <c r="R902" s="11"/>
      <c r="S902" s="11"/>
      <c r="T902" s="11"/>
      <c r="U902" s="11"/>
      <c r="V902" s="11"/>
    </row>
    <row r="903">
      <c r="A903" s="11"/>
      <c r="E903" s="35"/>
      <c r="H903" s="27"/>
      <c r="I903" s="27"/>
      <c r="L903" s="11"/>
      <c r="M903" s="11"/>
      <c r="N903" s="11"/>
      <c r="O903" s="11"/>
      <c r="P903" s="509"/>
      <c r="Q903" s="67"/>
      <c r="R903" s="11"/>
      <c r="S903" s="11"/>
      <c r="T903" s="11"/>
      <c r="U903" s="11"/>
      <c r="V903" s="11"/>
    </row>
    <row r="904">
      <c r="A904" s="11"/>
      <c r="E904" s="35"/>
      <c r="H904" s="27"/>
      <c r="I904" s="27"/>
      <c r="L904" s="11"/>
      <c r="M904" s="11"/>
      <c r="N904" s="11"/>
      <c r="O904" s="11"/>
      <c r="P904" s="509"/>
      <c r="Q904" s="67"/>
      <c r="R904" s="11"/>
      <c r="S904" s="11"/>
      <c r="T904" s="11"/>
      <c r="U904" s="11"/>
      <c r="V904" s="11"/>
    </row>
    <row r="905">
      <c r="A905" s="11"/>
      <c r="E905" s="35"/>
      <c r="H905" s="27"/>
      <c r="I905" s="27"/>
      <c r="L905" s="11"/>
      <c r="M905" s="11"/>
      <c r="N905" s="11"/>
      <c r="O905" s="11"/>
      <c r="P905" s="509"/>
      <c r="Q905" s="67"/>
      <c r="R905" s="11"/>
      <c r="S905" s="11"/>
      <c r="T905" s="11"/>
      <c r="U905" s="11"/>
      <c r="V905" s="11"/>
    </row>
    <row r="906">
      <c r="A906" s="11"/>
      <c r="E906" s="35"/>
      <c r="H906" s="27"/>
      <c r="I906" s="27"/>
      <c r="L906" s="11"/>
      <c r="M906" s="11"/>
      <c r="N906" s="11"/>
      <c r="O906" s="11"/>
      <c r="P906" s="509"/>
      <c r="Q906" s="67"/>
      <c r="R906" s="11"/>
      <c r="S906" s="11"/>
      <c r="T906" s="11"/>
      <c r="U906" s="11"/>
      <c r="V906" s="11"/>
    </row>
    <row r="907">
      <c r="A907" s="11"/>
      <c r="E907" s="35"/>
      <c r="H907" s="27"/>
      <c r="I907" s="27"/>
      <c r="L907" s="11"/>
      <c r="M907" s="11"/>
      <c r="N907" s="11"/>
      <c r="O907" s="11"/>
      <c r="P907" s="509"/>
      <c r="Q907" s="67"/>
      <c r="R907" s="11"/>
      <c r="S907" s="11"/>
      <c r="T907" s="11"/>
      <c r="U907" s="11"/>
      <c r="V907" s="11"/>
    </row>
    <row r="908">
      <c r="A908" s="11"/>
      <c r="E908" s="35"/>
      <c r="H908" s="27"/>
      <c r="I908" s="27"/>
      <c r="L908" s="11"/>
      <c r="M908" s="11"/>
      <c r="N908" s="11"/>
      <c r="O908" s="11"/>
      <c r="P908" s="509"/>
      <c r="Q908" s="67"/>
      <c r="R908" s="11"/>
      <c r="S908" s="11"/>
      <c r="T908" s="11"/>
      <c r="U908" s="11"/>
      <c r="V908" s="11"/>
    </row>
    <row r="909">
      <c r="A909" s="11"/>
      <c r="E909" s="35"/>
      <c r="H909" s="27"/>
      <c r="I909" s="27"/>
      <c r="L909" s="11"/>
      <c r="M909" s="11"/>
      <c r="N909" s="11"/>
      <c r="O909" s="11"/>
      <c r="P909" s="509"/>
      <c r="Q909" s="67"/>
      <c r="R909" s="11"/>
      <c r="S909" s="11"/>
      <c r="T909" s="11"/>
      <c r="U909" s="11"/>
      <c r="V909" s="11"/>
    </row>
    <row r="910">
      <c r="A910" s="11"/>
      <c r="E910" s="35"/>
      <c r="H910" s="27"/>
      <c r="I910" s="27"/>
      <c r="L910" s="11"/>
      <c r="M910" s="11"/>
      <c r="N910" s="11"/>
      <c r="O910" s="11"/>
      <c r="P910" s="509"/>
      <c r="Q910" s="67"/>
      <c r="R910" s="11"/>
      <c r="S910" s="11"/>
      <c r="T910" s="11"/>
      <c r="U910" s="11"/>
      <c r="V910" s="11"/>
    </row>
    <row r="911">
      <c r="A911" s="11"/>
      <c r="E911" s="35"/>
      <c r="H911" s="27"/>
      <c r="I911" s="27"/>
      <c r="L911" s="11"/>
      <c r="M911" s="11"/>
      <c r="N911" s="11"/>
      <c r="O911" s="11"/>
      <c r="P911" s="509"/>
      <c r="Q911" s="67"/>
      <c r="R911" s="11"/>
      <c r="S911" s="11"/>
      <c r="T911" s="11"/>
      <c r="U911" s="11"/>
      <c r="V911" s="11"/>
    </row>
    <row r="912">
      <c r="A912" s="11"/>
      <c r="E912" s="35"/>
      <c r="H912" s="27"/>
      <c r="I912" s="27"/>
      <c r="L912" s="11"/>
      <c r="M912" s="11"/>
      <c r="N912" s="11"/>
      <c r="O912" s="11"/>
      <c r="P912" s="509"/>
      <c r="Q912" s="67"/>
      <c r="R912" s="11"/>
      <c r="S912" s="11"/>
      <c r="T912" s="11"/>
      <c r="U912" s="11"/>
      <c r="V912" s="11"/>
    </row>
    <row r="913">
      <c r="A913" s="11"/>
      <c r="E913" s="35"/>
      <c r="H913" s="27"/>
      <c r="I913" s="27"/>
      <c r="L913" s="11"/>
      <c r="M913" s="11"/>
      <c r="N913" s="11"/>
      <c r="O913" s="11"/>
      <c r="P913" s="509"/>
      <c r="Q913" s="67"/>
      <c r="R913" s="11"/>
      <c r="S913" s="11"/>
      <c r="T913" s="11"/>
      <c r="U913" s="11"/>
      <c r="V913" s="11"/>
    </row>
    <row r="914">
      <c r="A914" s="11"/>
      <c r="E914" s="35"/>
      <c r="H914" s="27"/>
      <c r="I914" s="27"/>
      <c r="L914" s="11"/>
      <c r="M914" s="11"/>
      <c r="N914" s="11"/>
      <c r="O914" s="11"/>
      <c r="P914" s="509"/>
      <c r="Q914" s="67"/>
      <c r="R914" s="11"/>
      <c r="S914" s="11"/>
      <c r="T914" s="11"/>
      <c r="U914" s="11"/>
      <c r="V914" s="11"/>
    </row>
    <row r="915">
      <c r="A915" s="11"/>
      <c r="E915" s="35"/>
      <c r="H915" s="27"/>
      <c r="I915" s="27"/>
      <c r="L915" s="11"/>
      <c r="M915" s="11"/>
      <c r="N915" s="11"/>
      <c r="O915" s="11"/>
      <c r="P915" s="509"/>
      <c r="Q915" s="67"/>
      <c r="R915" s="11"/>
      <c r="S915" s="11"/>
      <c r="T915" s="11"/>
      <c r="U915" s="11"/>
      <c r="V915" s="11"/>
    </row>
    <row r="916">
      <c r="A916" s="11"/>
      <c r="E916" s="35"/>
      <c r="H916" s="27"/>
      <c r="I916" s="27"/>
      <c r="L916" s="11"/>
      <c r="M916" s="11"/>
      <c r="N916" s="11"/>
      <c r="O916" s="11"/>
      <c r="P916" s="509"/>
      <c r="Q916" s="67"/>
      <c r="R916" s="11"/>
      <c r="S916" s="11"/>
      <c r="T916" s="11"/>
      <c r="U916" s="11"/>
      <c r="V916" s="11"/>
    </row>
    <row r="917">
      <c r="A917" s="11"/>
      <c r="E917" s="35"/>
      <c r="H917" s="27"/>
      <c r="I917" s="27"/>
      <c r="L917" s="11"/>
      <c r="M917" s="11"/>
      <c r="N917" s="11"/>
      <c r="O917" s="11"/>
      <c r="P917" s="509"/>
      <c r="Q917" s="67"/>
      <c r="R917" s="11"/>
      <c r="S917" s="11"/>
      <c r="T917" s="11"/>
      <c r="U917" s="11"/>
      <c r="V917" s="11"/>
    </row>
    <row r="918">
      <c r="A918" s="11"/>
      <c r="E918" s="35"/>
      <c r="H918" s="27"/>
      <c r="I918" s="27"/>
      <c r="L918" s="11"/>
      <c r="M918" s="11"/>
      <c r="N918" s="11"/>
      <c r="O918" s="11"/>
      <c r="P918" s="509"/>
      <c r="Q918" s="67"/>
      <c r="R918" s="11"/>
      <c r="S918" s="11"/>
      <c r="T918" s="11"/>
      <c r="U918" s="11"/>
      <c r="V918" s="11"/>
    </row>
    <row r="919">
      <c r="A919" s="11"/>
      <c r="E919" s="35"/>
      <c r="H919" s="27"/>
      <c r="I919" s="27"/>
      <c r="L919" s="11"/>
      <c r="M919" s="11"/>
      <c r="N919" s="11"/>
      <c r="O919" s="11"/>
      <c r="P919" s="509"/>
      <c r="Q919" s="67"/>
      <c r="R919" s="11"/>
      <c r="S919" s="11"/>
      <c r="T919" s="11"/>
      <c r="U919" s="11"/>
      <c r="V919" s="11"/>
    </row>
    <row r="920">
      <c r="A920" s="11"/>
      <c r="E920" s="35"/>
      <c r="H920" s="27"/>
      <c r="I920" s="27"/>
      <c r="L920" s="11"/>
      <c r="M920" s="11"/>
      <c r="N920" s="11"/>
      <c r="O920" s="11"/>
      <c r="P920" s="509"/>
      <c r="Q920" s="67"/>
      <c r="R920" s="11"/>
      <c r="S920" s="11"/>
      <c r="T920" s="11"/>
      <c r="U920" s="11"/>
      <c r="V920" s="11"/>
    </row>
    <row r="921">
      <c r="A921" s="11"/>
      <c r="E921" s="35"/>
      <c r="H921" s="27"/>
      <c r="I921" s="27"/>
      <c r="L921" s="11"/>
      <c r="M921" s="11"/>
      <c r="N921" s="11"/>
      <c r="O921" s="11"/>
      <c r="P921" s="509"/>
      <c r="Q921" s="67"/>
      <c r="R921" s="11"/>
      <c r="S921" s="11"/>
      <c r="T921" s="11"/>
      <c r="U921" s="11"/>
      <c r="V921" s="11"/>
    </row>
    <row r="922">
      <c r="A922" s="11"/>
      <c r="E922" s="35"/>
      <c r="H922" s="27"/>
      <c r="I922" s="27"/>
      <c r="L922" s="11"/>
      <c r="M922" s="11"/>
      <c r="N922" s="11"/>
      <c r="O922" s="11"/>
      <c r="P922" s="509"/>
      <c r="Q922" s="67"/>
      <c r="R922" s="11"/>
      <c r="S922" s="11"/>
      <c r="T922" s="11"/>
      <c r="U922" s="11"/>
      <c r="V922" s="11"/>
    </row>
    <row r="923">
      <c r="A923" s="11"/>
      <c r="E923" s="35"/>
      <c r="H923" s="27"/>
      <c r="I923" s="27"/>
      <c r="L923" s="11"/>
      <c r="M923" s="11"/>
      <c r="N923" s="11"/>
      <c r="O923" s="11"/>
      <c r="P923" s="509"/>
      <c r="Q923" s="67"/>
      <c r="R923" s="11"/>
      <c r="S923" s="11"/>
      <c r="T923" s="11"/>
      <c r="U923" s="11"/>
      <c r="V923" s="11"/>
    </row>
    <row r="924">
      <c r="A924" s="11"/>
      <c r="E924" s="35"/>
      <c r="H924" s="27"/>
      <c r="I924" s="27"/>
      <c r="L924" s="11"/>
      <c r="M924" s="11"/>
      <c r="N924" s="11"/>
      <c r="O924" s="11"/>
      <c r="P924" s="509"/>
      <c r="Q924" s="67"/>
      <c r="R924" s="11"/>
      <c r="S924" s="11"/>
      <c r="T924" s="11"/>
      <c r="U924" s="11"/>
      <c r="V924" s="11"/>
    </row>
    <row r="925">
      <c r="A925" s="11"/>
      <c r="E925" s="35"/>
      <c r="H925" s="27"/>
      <c r="I925" s="27"/>
      <c r="L925" s="11"/>
      <c r="M925" s="11"/>
      <c r="N925" s="11"/>
      <c r="O925" s="11"/>
      <c r="P925" s="509"/>
      <c r="Q925" s="67"/>
      <c r="R925" s="11"/>
      <c r="S925" s="11"/>
      <c r="T925" s="11"/>
      <c r="U925" s="11"/>
      <c r="V925" s="11"/>
    </row>
    <row r="926">
      <c r="A926" s="11"/>
      <c r="E926" s="35"/>
      <c r="H926" s="27"/>
      <c r="I926" s="27"/>
      <c r="L926" s="11"/>
      <c r="M926" s="11"/>
      <c r="N926" s="11"/>
      <c r="O926" s="11"/>
      <c r="P926" s="509"/>
      <c r="Q926" s="67"/>
      <c r="R926" s="11"/>
      <c r="S926" s="11"/>
      <c r="T926" s="11"/>
      <c r="U926" s="11"/>
      <c r="V926" s="11"/>
    </row>
    <row r="927">
      <c r="A927" s="11"/>
      <c r="E927" s="35"/>
      <c r="H927" s="27"/>
      <c r="I927" s="27"/>
      <c r="L927" s="11"/>
      <c r="M927" s="11"/>
      <c r="N927" s="11"/>
      <c r="O927" s="11"/>
      <c r="P927" s="509"/>
      <c r="Q927" s="67"/>
      <c r="R927" s="11"/>
      <c r="S927" s="11"/>
      <c r="T927" s="11"/>
      <c r="U927" s="11"/>
      <c r="V927" s="11"/>
    </row>
    <row r="928">
      <c r="A928" s="11"/>
      <c r="E928" s="35"/>
      <c r="H928" s="27"/>
      <c r="I928" s="27"/>
      <c r="L928" s="11"/>
      <c r="M928" s="11"/>
      <c r="N928" s="11"/>
      <c r="O928" s="11"/>
      <c r="P928" s="509"/>
      <c r="Q928" s="67"/>
      <c r="R928" s="11"/>
      <c r="S928" s="11"/>
      <c r="T928" s="11"/>
      <c r="U928" s="11"/>
      <c r="V928" s="11"/>
    </row>
    <row r="929">
      <c r="A929" s="11"/>
      <c r="E929" s="35"/>
      <c r="H929" s="27"/>
      <c r="I929" s="27"/>
      <c r="L929" s="11"/>
      <c r="M929" s="11"/>
      <c r="N929" s="11"/>
      <c r="O929" s="11"/>
      <c r="P929" s="509"/>
      <c r="Q929" s="67"/>
      <c r="R929" s="11"/>
      <c r="S929" s="11"/>
      <c r="T929" s="11"/>
      <c r="U929" s="11"/>
      <c r="V929" s="11"/>
    </row>
    <row r="930">
      <c r="A930" s="11"/>
      <c r="E930" s="35"/>
      <c r="H930" s="27"/>
      <c r="I930" s="27"/>
      <c r="L930" s="11"/>
      <c r="M930" s="11"/>
      <c r="N930" s="11"/>
      <c r="O930" s="11"/>
      <c r="P930" s="509"/>
      <c r="Q930" s="67"/>
      <c r="R930" s="11"/>
      <c r="S930" s="11"/>
      <c r="T930" s="11"/>
      <c r="U930" s="11"/>
      <c r="V930" s="11"/>
    </row>
    <row r="931">
      <c r="A931" s="11"/>
      <c r="E931" s="35"/>
      <c r="H931" s="27"/>
      <c r="I931" s="27"/>
      <c r="L931" s="11"/>
      <c r="M931" s="11"/>
      <c r="N931" s="11"/>
      <c r="O931" s="11"/>
      <c r="P931" s="509"/>
      <c r="Q931" s="67"/>
      <c r="R931" s="11"/>
      <c r="S931" s="11"/>
      <c r="T931" s="11"/>
      <c r="U931" s="11"/>
      <c r="V931" s="11"/>
    </row>
    <row r="932">
      <c r="A932" s="11"/>
      <c r="E932" s="35"/>
      <c r="H932" s="27"/>
      <c r="I932" s="27"/>
      <c r="L932" s="11"/>
      <c r="M932" s="11"/>
      <c r="N932" s="11"/>
      <c r="O932" s="11"/>
      <c r="P932" s="509"/>
      <c r="Q932" s="67"/>
      <c r="R932" s="11"/>
      <c r="S932" s="11"/>
      <c r="T932" s="11"/>
      <c r="U932" s="11"/>
      <c r="V932" s="11"/>
    </row>
    <row r="933">
      <c r="A933" s="11"/>
      <c r="E933" s="35"/>
      <c r="H933" s="27"/>
      <c r="I933" s="27"/>
      <c r="L933" s="11"/>
      <c r="M933" s="11"/>
      <c r="N933" s="11"/>
      <c r="O933" s="11"/>
      <c r="P933" s="509"/>
      <c r="Q933" s="67"/>
      <c r="R933" s="11"/>
      <c r="S933" s="11"/>
      <c r="T933" s="11"/>
      <c r="U933" s="11"/>
      <c r="V933" s="11"/>
    </row>
    <row r="934">
      <c r="A934" s="11"/>
      <c r="E934" s="35"/>
      <c r="H934" s="27"/>
      <c r="I934" s="27"/>
      <c r="L934" s="11"/>
      <c r="M934" s="11"/>
      <c r="N934" s="11"/>
      <c r="O934" s="11"/>
      <c r="P934" s="509"/>
      <c r="Q934" s="67"/>
      <c r="R934" s="11"/>
      <c r="S934" s="11"/>
      <c r="T934" s="11"/>
      <c r="U934" s="11"/>
      <c r="V934" s="11"/>
    </row>
    <row r="935">
      <c r="A935" s="11"/>
      <c r="E935" s="35"/>
      <c r="H935" s="27"/>
      <c r="I935" s="27"/>
      <c r="L935" s="11"/>
      <c r="M935" s="11"/>
      <c r="N935" s="11"/>
      <c r="O935" s="11"/>
      <c r="P935" s="509"/>
      <c r="Q935" s="67"/>
      <c r="R935" s="11"/>
      <c r="S935" s="11"/>
      <c r="T935" s="11"/>
      <c r="U935" s="11"/>
      <c r="V935" s="11"/>
    </row>
    <row r="936">
      <c r="A936" s="11"/>
      <c r="E936" s="35"/>
      <c r="H936" s="27"/>
      <c r="I936" s="27"/>
      <c r="L936" s="11"/>
      <c r="M936" s="11"/>
      <c r="N936" s="11"/>
      <c r="O936" s="11"/>
      <c r="P936" s="509"/>
      <c r="Q936" s="67"/>
      <c r="R936" s="11"/>
      <c r="S936" s="11"/>
      <c r="T936" s="11"/>
      <c r="U936" s="11"/>
      <c r="V936" s="11"/>
    </row>
    <row r="937">
      <c r="A937" s="11"/>
      <c r="E937" s="35"/>
      <c r="H937" s="27"/>
      <c r="I937" s="27"/>
      <c r="L937" s="11"/>
      <c r="M937" s="11"/>
      <c r="N937" s="11"/>
      <c r="O937" s="11"/>
      <c r="P937" s="509"/>
      <c r="Q937" s="67"/>
      <c r="R937" s="11"/>
      <c r="S937" s="11"/>
      <c r="T937" s="11"/>
      <c r="U937" s="11"/>
      <c r="V937" s="11"/>
    </row>
    <row r="938">
      <c r="A938" s="11"/>
      <c r="E938" s="35"/>
      <c r="H938" s="27"/>
      <c r="I938" s="27"/>
      <c r="L938" s="11"/>
      <c r="M938" s="11"/>
      <c r="N938" s="11"/>
      <c r="O938" s="11"/>
      <c r="P938" s="509"/>
      <c r="Q938" s="67"/>
      <c r="R938" s="11"/>
      <c r="S938" s="11"/>
      <c r="T938" s="11"/>
      <c r="U938" s="11"/>
      <c r="V938" s="11"/>
    </row>
    <row r="939">
      <c r="A939" s="11"/>
      <c r="E939" s="35"/>
      <c r="H939" s="27"/>
      <c r="I939" s="27"/>
      <c r="L939" s="11"/>
      <c r="M939" s="11"/>
      <c r="N939" s="11"/>
      <c r="O939" s="11"/>
      <c r="P939" s="509"/>
      <c r="Q939" s="67"/>
      <c r="R939" s="11"/>
      <c r="S939" s="11"/>
      <c r="T939" s="11"/>
      <c r="U939" s="11"/>
      <c r="V939" s="11"/>
    </row>
    <row r="940">
      <c r="A940" s="11"/>
      <c r="E940" s="35"/>
      <c r="H940" s="27"/>
      <c r="I940" s="27"/>
      <c r="L940" s="11"/>
      <c r="M940" s="11"/>
      <c r="N940" s="11"/>
      <c r="O940" s="11"/>
      <c r="P940" s="509"/>
      <c r="Q940" s="67"/>
      <c r="R940" s="11"/>
      <c r="S940" s="11"/>
      <c r="T940" s="11"/>
      <c r="U940" s="11"/>
      <c r="V940" s="11"/>
    </row>
    <row r="941">
      <c r="A941" s="11"/>
      <c r="E941" s="35"/>
      <c r="H941" s="27"/>
      <c r="I941" s="27"/>
      <c r="L941" s="11"/>
      <c r="M941" s="11"/>
      <c r="N941" s="11"/>
      <c r="O941" s="11"/>
      <c r="P941" s="509"/>
      <c r="Q941" s="67"/>
      <c r="R941" s="11"/>
      <c r="S941" s="11"/>
      <c r="T941" s="11"/>
      <c r="U941" s="11"/>
      <c r="V941" s="11"/>
    </row>
    <row r="942">
      <c r="A942" s="11"/>
      <c r="E942" s="35"/>
      <c r="H942" s="27"/>
      <c r="I942" s="27"/>
      <c r="L942" s="11"/>
      <c r="M942" s="11"/>
      <c r="N942" s="11"/>
      <c r="O942" s="11"/>
      <c r="P942" s="509"/>
      <c r="Q942" s="67"/>
      <c r="R942" s="11"/>
      <c r="S942" s="11"/>
      <c r="T942" s="11"/>
      <c r="U942" s="11"/>
      <c r="V942" s="11"/>
    </row>
    <row r="943">
      <c r="A943" s="11"/>
      <c r="E943" s="35"/>
      <c r="H943" s="27"/>
      <c r="I943" s="27"/>
      <c r="L943" s="11"/>
      <c r="M943" s="11"/>
      <c r="N943" s="11"/>
      <c r="O943" s="11"/>
      <c r="P943" s="509"/>
      <c r="Q943" s="67"/>
      <c r="R943" s="11"/>
      <c r="S943" s="11"/>
      <c r="T943" s="11"/>
      <c r="U943" s="11"/>
      <c r="V943" s="11"/>
    </row>
    <row r="944">
      <c r="A944" s="11"/>
      <c r="E944" s="35"/>
      <c r="H944" s="27"/>
      <c r="I944" s="27"/>
      <c r="L944" s="11"/>
      <c r="M944" s="11"/>
      <c r="N944" s="11"/>
      <c r="O944" s="11"/>
      <c r="P944" s="509"/>
      <c r="Q944" s="67"/>
      <c r="R944" s="11"/>
      <c r="S944" s="11"/>
      <c r="T944" s="11"/>
      <c r="U944" s="11"/>
      <c r="V944" s="11"/>
    </row>
    <row r="945">
      <c r="A945" s="11"/>
      <c r="E945" s="35"/>
      <c r="H945" s="27"/>
      <c r="I945" s="27"/>
      <c r="L945" s="11"/>
      <c r="M945" s="11"/>
      <c r="N945" s="11"/>
      <c r="O945" s="11"/>
      <c r="P945" s="509"/>
      <c r="Q945" s="67"/>
      <c r="R945" s="11"/>
      <c r="S945" s="11"/>
      <c r="T945" s="11"/>
      <c r="U945" s="11"/>
      <c r="V945" s="11"/>
    </row>
    <row r="946">
      <c r="A946" s="11"/>
      <c r="E946" s="35"/>
      <c r="H946" s="27"/>
      <c r="I946" s="27"/>
      <c r="L946" s="11"/>
      <c r="M946" s="11"/>
      <c r="N946" s="11"/>
      <c r="O946" s="11"/>
      <c r="P946" s="509"/>
      <c r="Q946" s="67"/>
      <c r="R946" s="11"/>
      <c r="S946" s="11"/>
      <c r="T946" s="11"/>
      <c r="U946" s="11"/>
      <c r="V946" s="11"/>
    </row>
    <row r="947">
      <c r="A947" s="11"/>
      <c r="E947" s="35"/>
      <c r="H947" s="27"/>
      <c r="I947" s="27"/>
      <c r="L947" s="11"/>
      <c r="M947" s="11"/>
      <c r="N947" s="11"/>
      <c r="O947" s="11"/>
      <c r="P947" s="509"/>
      <c r="Q947" s="67"/>
      <c r="R947" s="11"/>
      <c r="S947" s="11"/>
      <c r="T947" s="11"/>
      <c r="U947" s="11"/>
      <c r="V947" s="11"/>
    </row>
    <row r="948">
      <c r="A948" s="11"/>
      <c r="E948" s="35"/>
      <c r="H948" s="27"/>
      <c r="I948" s="27"/>
      <c r="L948" s="11"/>
      <c r="M948" s="11"/>
      <c r="N948" s="11"/>
      <c r="O948" s="11"/>
      <c r="P948" s="509"/>
      <c r="Q948" s="67"/>
      <c r="R948" s="11"/>
      <c r="S948" s="11"/>
      <c r="T948" s="11"/>
      <c r="U948" s="11"/>
      <c r="V948" s="11"/>
    </row>
    <row r="949">
      <c r="A949" s="11"/>
      <c r="E949" s="35"/>
      <c r="H949" s="27"/>
      <c r="I949" s="27"/>
      <c r="L949" s="11"/>
      <c r="M949" s="11"/>
      <c r="N949" s="11"/>
      <c r="O949" s="11"/>
      <c r="P949" s="509"/>
      <c r="Q949" s="67"/>
      <c r="R949" s="11"/>
      <c r="S949" s="11"/>
      <c r="T949" s="11"/>
      <c r="U949" s="11"/>
      <c r="V949" s="11"/>
    </row>
    <row r="950">
      <c r="A950" s="11"/>
      <c r="E950" s="35"/>
      <c r="H950" s="27"/>
      <c r="I950" s="27"/>
      <c r="L950" s="11"/>
      <c r="M950" s="11"/>
      <c r="N950" s="11"/>
      <c r="O950" s="11"/>
      <c r="P950" s="509"/>
      <c r="Q950" s="67"/>
      <c r="R950" s="11"/>
      <c r="S950" s="11"/>
      <c r="T950" s="11"/>
      <c r="U950" s="11"/>
      <c r="V950" s="11"/>
    </row>
    <row r="951">
      <c r="A951" s="11"/>
      <c r="E951" s="35"/>
      <c r="H951" s="27"/>
      <c r="I951" s="27"/>
      <c r="L951" s="11"/>
      <c r="M951" s="11"/>
      <c r="N951" s="11"/>
      <c r="O951" s="11"/>
      <c r="P951" s="509"/>
      <c r="Q951" s="67"/>
      <c r="R951" s="11"/>
      <c r="S951" s="11"/>
      <c r="T951" s="11"/>
      <c r="U951" s="11"/>
      <c r="V951" s="11"/>
    </row>
    <row r="952">
      <c r="A952" s="11"/>
      <c r="E952" s="35"/>
      <c r="H952" s="27"/>
      <c r="I952" s="27"/>
      <c r="L952" s="11"/>
      <c r="M952" s="11"/>
      <c r="N952" s="11"/>
      <c r="O952" s="11"/>
      <c r="P952" s="509"/>
      <c r="Q952" s="67"/>
      <c r="R952" s="11"/>
      <c r="S952" s="11"/>
      <c r="T952" s="11"/>
      <c r="U952" s="11"/>
      <c r="V952" s="11"/>
    </row>
    <row r="953">
      <c r="A953" s="11"/>
      <c r="E953" s="35"/>
      <c r="H953" s="27"/>
      <c r="I953" s="27"/>
      <c r="L953" s="11"/>
      <c r="M953" s="11"/>
      <c r="N953" s="11"/>
      <c r="O953" s="11"/>
      <c r="P953" s="509"/>
      <c r="Q953" s="67"/>
      <c r="R953" s="11"/>
      <c r="S953" s="11"/>
      <c r="T953" s="11"/>
      <c r="U953" s="11"/>
      <c r="V953" s="11"/>
    </row>
    <row r="954">
      <c r="A954" s="11"/>
      <c r="E954" s="35"/>
      <c r="H954" s="27"/>
      <c r="I954" s="27"/>
      <c r="L954" s="11"/>
      <c r="M954" s="11"/>
      <c r="N954" s="11"/>
      <c r="O954" s="11"/>
      <c r="P954" s="509"/>
      <c r="Q954" s="67"/>
      <c r="R954" s="11"/>
      <c r="S954" s="11"/>
      <c r="T954" s="11"/>
      <c r="U954" s="11"/>
      <c r="V954" s="11"/>
    </row>
    <row r="955">
      <c r="A955" s="11"/>
      <c r="E955" s="35"/>
      <c r="H955" s="27"/>
      <c r="I955" s="27"/>
      <c r="L955" s="11"/>
      <c r="M955" s="11"/>
      <c r="N955" s="11"/>
      <c r="O955" s="11"/>
      <c r="P955" s="509"/>
      <c r="Q955" s="67"/>
      <c r="R955" s="11"/>
      <c r="S955" s="11"/>
      <c r="T955" s="11"/>
      <c r="U955" s="11"/>
      <c r="V955" s="11"/>
    </row>
    <row r="956">
      <c r="A956" s="11"/>
      <c r="E956" s="35"/>
      <c r="H956" s="27"/>
      <c r="I956" s="27"/>
      <c r="L956" s="11"/>
      <c r="M956" s="11"/>
      <c r="N956" s="11"/>
      <c r="O956" s="11"/>
      <c r="P956" s="509"/>
      <c r="Q956" s="67"/>
      <c r="R956" s="11"/>
      <c r="S956" s="11"/>
      <c r="T956" s="11"/>
      <c r="U956" s="11"/>
      <c r="V956" s="11"/>
    </row>
    <row r="957">
      <c r="A957" s="11"/>
      <c r="E957" s="35"/>
      <c r="H957" s="27"/>
      <c r="I957" s="27"/>
      <c r="L957" s="11"/>
      <c r="M957" s="11"/>
      <c r="N957" s="11"/>
      <c r="O957" s="11"/>
      <c r="P957" s="509"/>
      <c r="Q957" s="67"/>
      <c r="R957" s="11"/>
      <c r="S957" s="11"/>
      <c r="T957" s="11"/>
      <c r="U957" s="11"/>
      <c r="V957" s="11"/>
    </row>
    <row r="958">
      <c r="A958" s="11"/>
      <c r="E958" s="35"/>
      <c r="H958" s="27"/>
      <c r="I958" s="27"/>
      <c r="L958" s="11"/>
      <c r="M958" s="11"/>
      <c r="N958" s="11"/>
      <c r="O958" s="11"/>
      <c r="P958" s="509"/>
      <c r="Q958" s="67"/>
      <c r="R958" s="11"/>
      <c r="S958" s="11"/>
      <c r="T958" s="11"/>
      <c r="U958" s="11"/>
      <c r="V958" s="11"/>
    </row>
    <row r="959">
      <c r="A959" s="11"/>
      <c r="E959" s="35"/>
      <c r="H959" s="27"/>
      <c r="I959" s="27"/>
      <c r="L959" s="11"/>
      <c r="M959" s="11"/>
      <c r="N959" s="11"/>
      <c r="O959" s="11"/>
      <c r="P959" s="509"/>
      <c r="Q959" s="67"/>
      <c r="R959" s="11"/>
      <c r="S959" s="11"/>
      <c r="T959" s="11"/>
      <c r="U959" s="11"/>
      <c r="V959" s="11"/>
    </row>
    <row r="960">
      <c r="A960" s="11"/>
      <c r="E960" s="35"/>
      <c r="H960" s="27"/>
      <c r="I960" s="27"/>
      <c r="L960" s="11"/>
      <c r="M960" s="11"/>
      <c r="N960" s="11"/>
      <c r="O960" s="11"/>
      <c r="P960" s="509"/>
      <c r="Q960" s="67"/>
      <c r="R960" s="11"/>
      <c r="S960" s="11"/>
      <c r="T960" s="11"/>
      <c r="U960" s="11"/>
      <c r="V960" s="11"/>
    </row>
    <row r="961">
      <c r="A961" s="11"/>
      <c r="E961" s="35"/>
      <c r="H961" s="27"/>
      <c r="I961" s="27"/>
      <c r="L961" s="11"/>
      <c r="M961" s="11"/>
      <c r="N961" s="11"/>
      <c r="O961" s="11"/>
      <c r="P961" s="509"/>
      <c r="Q961" s="67"/>
      <c r="R961" s="11"/>
      <c r="S961" s="11"/>
      <c r="T961" s="11"/>
      <c r="U961" s="11"/>
      <c r="V961" s="11"/>
    </row>
    <row r="962">
      <c r="A962" s="11"/>
      <c r="E962" s="35"/>
      <c r="H962" s="27"/>
      <c r="I962" s="27"/>
      <c r="L962" s="11"/>
      <c r="M962" s="11"/>
      <c r="N962" s="11"/>
      <c r="O962" s="11"/>
      <c r="P962" s="509"/>
      <c r="Q962" s="67"/>
      <c r="R962" s="11"/>
      <c r="S962" s="11"/>
      <c r="T962" s="11"/>
      <c r="U962" s="11"/>
      <c r="V962" s="11"/>
    </row>
    <row r="963">
      <c r="A963" s="11"/>
      <c r="E963" s="35"/>
      <c r="H963" s="27"/>
      <c r="I963" s="27"/>
      <c r="L963" s="11"/>
      <c r="M963" s="11"/>
      <c r="N963" s="11"/>
      <c r="O963" s="11"/>
      <c r="P963" s="509"/>
      <c r="Q963" s="67"/>
      <c r="R963" s="11"/>
      <c r="S963" s="11"/>
      <c r="T963" s="11"/>
      <c r="U963" s="11"/>
      <c r="V963" s="11"/>
    </row>
    <row r="964">
      <c r="A964" s="11"/>
      <c r="E964" s="35"/>
      <c r="H964" s="27"/>
      <c r="I964" s="27"/>
      <c r="L964" s="11"/>
      <c r="M964" s="11"/>
      <c r="N964" s="11"/>
      <c r="O964" s="11"/>
      <c r="P964" s="509"/>
      <c r="Q964" s="67"/>
      <c r="R964" s="11"/>
      <c r="S964" s="11"/>
      <c r="T964" s="11"/>
      <c r="U964" s="11"/>
      <c r="V964" s="11"/>
    </row>
    <row r="965">
      <c r="A965" s="11"/>
      <c r="E965" s="35"/>
      <c r="H965" s="27"/>
      <c r="I965" s="27"/>
      <c r="L965" s="11"/>
      <c r="M965" s="11"/>
      <c r="N965" s="11"/>
      <c r="O965" s="11"/>
      <c r="P965" s="509"/>
      <c r="Q965" s="67"/>
      <c r="R965" s="11"/>
      <c r="S965" s="11"/>
      <c r="T965" s="11"/>
      <c r="U965" s="11"/>
      <c r="V965" s="11"/>
    </row>
    <row r="966">
      <c r="A966" s="11"/>
      <c r="E966" s="35"/>
      <c r="H966" s="27"/>
      <c r="I966" s="27"/>
      <c r="L966" s="11"/>
      <c r="M966" s="11"/>
      <c r="N966" s="11"/>
      <c r="O966" s="11"/>
      <c r="P966" s="509"/>
      <c r="Q966" s="67"/>
      <c r="R966" s="11"/>
      <c r="S966" s="11"/>
      <c r="T966" s="11"/>
      <c r="U966" s="11"/>
      <c r="V966" s="11"/>
    </row>
    <row r="967">
      <c r="A967" s="11"/>
      <c r="E967" s="35"/>
      <c r="H967" s="27"/>
      <c r="I967" s="27"/>
      <c r="L967" s="11"/>
      <c r="M967" s="11"/>
      <c r="N967" s="11"/>
      <c r="O967" s="11"/>
      <c r="P967" s="509"/>
      <c r="Q967" s="67"/>
      <c r="R967" s="11"/>
      <c r="S967" s="11"/>
      <c r="T967" s="11"/>
      <c r="U967" s="11"/>
      <c r="V967" s="11"/>
    </row>
    <row r="968">
      <c r="A968" s="11"/>
      <c r="E968" s="35"/>
      <c r="H968" s="27"/>
      <c r="I968" s="27"/>
      <c r="L968" s="11"/>
      <c r="M968" s="11"/>
      <c r="N968" s="11"/>
      <c r="O968" s="11"/>
      <c r="P968" s="509"/>
      <c r="Q968" s="67"/>
      <c r="R968" s="11"/>
      <c r="S968" s="11"/>
      <c r="T968" s="11"/>
      <c r="U968" s="11"/>
      <c r="V968" s="11"/>
    </row>
    <row r="969">
      <c r="A969" s="11"/>
      <c r="E969" s="35"/>
      <c r="H969" s="27"/>
      <c r="I969" s="27"/>
      <c r="L969" s="11"/>
      <c r="M969" s="11"/>
      <c r="N969" s="11"/>
      <c r="O969" s="11"/>
      <c r="P969" s="509"/>
      <c r="Q969" s="67"/>
      <c r="R969" s="11"/>
      <c r="S969" s="11"/>
      <c r="T969" s="11"/>
      <c r="U969" s="11"/>
      <c r="V969" s="11"/>
    </row>
    <row r="970">
      <c r="A970" s="11"/>
      <c r="E970" s="35"/>
      <c r="H970" s="27"/>
      <c r="I970" s="27"/>
      <c r="L970" s="11"/>
      <c r="M970" s="11"/>
      <c r="N970" s="11"/>
      <c r="O970" s="11"/>
      <c r="P970" s="509"/>
      <c r="Q970" s="67"/>
      <c r="R970" s="11"/>
      <c r="S970" s="11"/>
      <c r="T970" s="11"/>
      <c r="U970" s="11"/>
      <c r="V970" s="11"/>
    </row>
    <row r="971">
      <c r="A971" s="11"/>
      <c r="E971" s="35"/>
      <c r="H971" s="27"/>
      <c r="I971" s="27"/>
      <c r="L971" s="11"/>
      <c r="M971" s="11"/>
      <c r="N971" s="11"/>
      <c r="O971" s="11"/>
      <c r="P971" s="509"/>
      <c r="Q971" s="67"/>
      <c r="R971" s="11"/>
      <c r="S971" s="11"/>
      <c r="T971" s="11"/>
      <c r="U971" s="11"/>
      <c r="V971" s="11"/>
    </row>
    <row r="972">
      <c r="A972" s="11"/>
      <c r="E972" s="35"/>
      <c r="H972" s="27"/>
      <c r="I972" s="27"/>
      <c r="L972" s="11"/>
      <c r="M972" s="11"/>
      <c r="N972" s="11"/>
      <c r="O972" s="11"/>
      <c r="P972" s="509"/>
      <c r="Q972" s="67"/>
      <c r="R972" s="11"/>
      <c r="S972" s="11"/>
      <c r="T972" s="11"/>
      <c r="U972" s="11"/>
      <c r="V972" s="11"/>
    </row>
    <row r="973">
      <c r="A973" s="11"/>
      <c r="E973" s="35"/>
      <c r="H973" s="27"/>
      <c r="I973" s="27"/>
      <c r="L973" s="11"/>
      <c r="M973" s="11"/>
      <c r="N973" s="11"/>
      <c r="O973" s="11"/>
      <c r="P973" s="509"/>
      <c r="Q973" s="67"/>
      <c r="R973" s="11"/>
      <c r="S973" s="11"/>
      <c r="T973" s="11"/>
      <c r="U973" s="11"/>
      <c r="V973" s="11"/>
    </row>
    <row r="974">
      <c r="A974" s="11"/>
      <c r="E974" s="35"/>
      <c r="H974" s="27"/>
      <c r="I974" s="27"/>
      <c r="L974" s="11"/>
      <c r="M974" s="11"/>
      <c r="N974" s="11"/>
      <c r="O974" s="11"/>
      <c r="P974" s="509"/>
      <c r="Q974" s="67"/>
      <c r="R974" s="11"/>
      <c r="S974" s="11"/>
      <c r="T974" s="11"/>
      <c r="U974" s="11"/>
      <c r="V974" s="11"/>
    </row>
    <row r="975">
      <c r="A975" s="11"/>
      <c r="E975" s="35"/>
      <c r="H975" s="27"/>
      <c r="I975" s="27"/>
      <c r="L975" s="11"/>
      <c r="M975" s="11"/>
      <c r="N975" s="11"/>
      <c r="O975" s="11"/>
      <c r="P975" s="509"/>
      <c r="Q975" s="67"/>
      <c r="R975" s="11"/>
      <c r="S975" s="11"/>
      <c r="T975" s="11"/>
      <c r="U975" s="11"/>
      <c r="V975" s="11"/>
    </row>
    <row r="976">
      <c r="A976" s="11"/>
      <c r="E976" s="35"/>
      <c r="H976" s="27"/>
      <c r="I976" s="27"/>
      <c r="L976" s="11"/>
      <c r="M976" s="11"/>
      <c r="N976" s="11"/>
      <c r="O976" s="11"/>
      <c r="P976" s="509"/>
      <c r="Q976" s="67"/>
      <c r="R976" s="11"/>
      <c r="S976" s="11"/>
      <c r="T976" s="11"/>
      <c r="U976" s="11"/>
      <c r="V976" s="11"/>
    </row>
    <row r="977">
      <c r="A977" s="11"/>
      <c r="E977" s="35"/>
      <c r="H977" s="27"/>
      <c r="I977" s="27"/>
      <c r="L977" s="11"/>
      <c r="M977" s="11"/>
      <c r="N977" s="11"/>
      <c r="O977" s="11"/>
      <c r="P977" s="509"/>
      <c r="Q977" s="67"/>
      <c r="R977" s="11"/>
      <c r="S977" s="11"/>
      <c r="T977" s="11"/>
      <c r="U977" s="11"/>
      <c r="V977" s="11"/>
    </row>
    <row r="978">
      <c r="A978" s="11"/>
      <c r="E978" s="35"/>
      <c r="H978" s="27"/>
      <c r="I978" s="27"/>
      <c r="L978" s="11"/>
      <c r="M978" s="11"/>
      <c r="N978" s="11"/>
      <c r="O978" s="11"/>
      <c r="P978" s="509"/>
      <c r="Q978" s="67"/>
      <c r="R978" s="11"/>
      <c r="S978" s="11"/>
      <c r="T978" s="11"/>
      <c r="U978" s="11"/>
      <c r="V978" s="11"/>
    </row>
    <row r="979">
      <c r="A979" s="11"/>
      <c r="E979" s="35"/>
      <c r="H979" s="27"/>
      <c r="I979" s="27"/>
      <c r="L979" s="11"/>
      <c r="M979" s="11"/>
      <c r="N979" s="11"/>
      <c r="O979" s="11"/>
      <c r="P979" s="509"/>
      <c r="Q979" s="67"/>
      <c r="R979" s="11"/>
      <c r="S979" s="11"/>
      <c r="T979" s="11"/>
      <c r="U979" s="11"/>
      <c r="V979" s="11"/>
    </row>
    <row r="980">
      <c r="A980" s="11"/>
      <c r="E980" s="35"/>
      <c r="H980" s="27"/>
      <c r="I980" s="27"/>
      <c r="L980" s="11"/>
      <c r="M980" s="11"/>
      <c r="N980" s="11"/>
      <c r="O980" s="11"/>
      <c r="P980" s="509"/>
      <c r="Q980" s="67"/>
      <c r="R980" s="11"/>
      <c r="S980" s="11"/>
      <c r="T980" s="11"/>
      <c r="U980" s="11"/>
      <c r="V980" s="11"/>
    </row>
    <row r="981">
      <c r="A981" s="11"/>
      <c r="E981" s="35"/>
      <c r="H981" s="27"/>
      <c r="I981" s="27"/>
      <c r="L981" s="11"/>
      <c r="M981" s="11"/>
      <c r="N981" s="11"/>
      <c r="O981" s="11"/>
      <c r="P981" s="509"/>
      <c r="Q981" s="67"/>
      <c r="R981" s="11"/>
      <c r="S981" s="11"/>
      <c r="T981" s="11"/>
      <c r="U981" s="11"/>
      <c r="V981" s="11"/>
    </row>
    <row r="982">
      <c r="A982" s="11"/>
      <c r="E982" s="35"/>
      <c r="H982" s="27"/>
      <c r="I982" s="27"/>
      <c r="L982" s="11"/>
      <c r="M982" s="11"/>
      <c r="N982" s="11"/>
      <c r="O982" s="11"/>
      <c r="P982" s="509"/>
      <c r="Q982" s="67"/>
      <c r="R982" s="11"/>
      <c r="S982" s="11"/>
      <c r="T982" s="11"/>
      <c r="U982" s="11"/>
      <c r="V982" s="11"/>
    </row>
    <row r="983">
      <c r="A983" s="11"/>
      <c r="E983" s="35"/>
      <c r="H983" s="27"/>
      <c r="I983" s="27"/>
      <c r="L983" s="11"/>
      <c r="M983" s="11"/>
      <c r="N983" s="11"/>
      <c r="O983" s="11"/>
      <c r="P983" s="509"/>
      <c r="Q983" s="67"/>
      <c r="R983" s="11"/>
      <c r="S983" s="11"/>
      <c r="T983" s="11"/>
      <c r="U983" s="11"/>
      <c r="V983" s="11"/>
    </row>
    <row r="984">
      <c r="A984" s="11"/>
      <c r="E984" s="35"/>
      <c r="H984" s="27"/>
      <c r="I984" s="27"/>
      <c r="L984" s="11"/>
      <c r="M984" s="11"/>
      <c r="N984" s="11"/>
      <c r="O984" s="11"/>
      <c r="P984" s="509"/>
      <c r="Q984" s="67"/>
      <c r="R984" s="11"/>
      <c r="S984" s="11"/>
      <c r="T984" s="11"/>
      <c r="U984" s="11"/>
      <c r="V984" s="11"/>
    </row>
    <row r="985">
      <c r="A985" s="11"/>
      <c r="E985" s="35"/>
      <c r="H985" s="27"/>
      <c r="I985" s="27"/>
      <c r="L985" s="11"/>
      <c r="M985" s="11"/>
      <c r="N985" s="11"/>
      <c r="O985" s="11"/>
      <c r="P985" s="509"/>
      <c r="Q985" s="67"/>
      <c r="R985" s="11"/>
      <c r="S985" s="11"/>
      <c r="T985" s="11"/>
      <c r="U985" s="11"/>
      <c r="V985" s="11"/>
    </row>
    <row r="986">
      <c r="A986" s="11"/>
      <c r="E986" s="35"/>
      <c r="H986" s="27"/>
      <c r="I986" s="27"/>
      <c r="L986" s="11"/>
      <c r="M986" s="11"/>
      <c r="N986" s="11"/>
      <c r="O986" s="11"/>
      <c r="P986" s="509"/>
      <c r="Q986" s="67"/>
      <c r="R986" s="11"/>
      <c r="S986" s="11"/>
      <c r="T986" s="11"/>
      <c r="U986" s="11"/>
      <c r="V986" s="11"/>
    </row>
    <row r="987">
      <c r="A987" s="11"/>
      <c r="E987" s="35"/>
      <c r="H987" s="27"/>
      <c r="I987" s="27"/>
      <c r="L987" s="11"/>
      <c r="M987" s="11"/>
      <c r="N987" s="11"/>
      <c r="O987" s="11"/>
      <c r="P987" s="509"/>
      <c r="Q987" s="67"/>
      <c r="R987" s="11"/>
      <c r="S987" s="11"/>
      <c r="T987" s="11"/>
      <c r="U987" s="11"/>
      <c r="V987" s="11"/>
    </row>
    <row r="988">
      <c r="A988" s="11"/>
      <c r="E988" s="35"/>
      <c r="H988" s="27"/>
      <c r="I988" s="27"/>
      <c r="L988" s="11"/>
      <c r="M988" s="11"/>
      <c r="N988" s="11"/>
      <c r="O988" s="11"/>
      <c r="P988" s="509"/>
      <c r="Q988" s="67"/>
      <c r="R988" s="11"/>
      <c r="S988" s="11"/>
      <c r="T988" s="11"/>
      <c r="U988" s="11"/>
      <c r="V988" s="11"/>
    </row>
    <row r="989">
      <c r="A989" s="11"/>
      <c r="E989" s="35"/>
      <c r="H989" s="27"/>
      <c r="I989" s="27"/>
      <c r="L989" s="11"/>
      <c r="M989" s="11"/>
      <c r="N989" s="11"/>
      <c r="O989" s="11"/>
      <c r="P989" s="509"/>
      <c r="Q989" s="67"/>
      <c r="R989" s="11"/>
      <c r="S989" s="11"/>
      <c r="T989" s="11"/>
      <c r="U989" s="11"/>
      <c r="V989" s="11"/>
    </row>
    <row r="990">
      <c r="A990" s="11"/>
      <c r="E990" s="35"/>
      <c r="H990" s="27"/>
      <c r="I990" s="27"/>
      <c r="L990" s="11"/>
      <c r="M990" s="11"/>
      <c r="N990" s="11"/>
      <c r="O990" s="11"/>
      <c r="P990" s="509"/>
      <c r="Q990" s="67"/>
      <c r="R990" s="11"/>
      <c r="S990" s="11"/>
      <c r="T990" s="11"/>
      <c r="U990" s="11"/>
      <c r="V990" s="11"/>
    </row>
    <row r="991">
      <c r="A991" s="11"/>
      <c r="E991" s="35"/>
      <c r="H991" s="27"/>
      <c r="I991" s="27"/>
      <c r="L991" s="11"/>
      <c r="M991" s="11"/>
      <c r="N991" s="11"/>
      <c r="O991" s="11"/>
      <c r="P991" s="509"/>
      <c r="Q991" s="67"/>
      <c r="R991" s="11"/>
      <c r="S991" s="11"/>
      <c r="T991" s="11"/>
      <c r="U991" s="11"/>
      <c r="V991" s="11"/>
    </row>
    <row r="992">
      <c r="A992" s="11"/>
      <c r="E992" s="35"/>
      <c r="H992" s="27"/>
      <c r="I992" s="27"/>
      <c r="L992" s="11"/>
      <c r="M992" s="11"/>
      <c r="N992" s="11"/>
      <c r="O992" s="11"/>
      <c r="P992" s="509"/>
      <c r="Q992" s="67"/>
      <c r="R992" s="11"/>
      <c r="S992" s="11"/>
      <c r="T992" s="11"/>
      <c r="U992" s="11"/>
      <c r="V992" s="11"/>
    </row>
    <row r="993">
      <c r="A993" s="11"/>
      <c r="E993" s="35"/>
      <c r="H993" s="27"/>
      <c r="I993" s="27"/>
      <c r="L993" s="11"/>
      <c r="M993" s="11"/>
      <c r="N993" s="11"/>
      <c r="O993" s="11"/>
      <c r="P993" s="509"/>
      <c r="Q993" s="67"/>
      <c r="R993" s="11"/>
      <c r="S993" s="11"/>
      <c r="T993" s="11"/>
      <c r="U993" s="11"/>
      <c r="V993" s="11"/>
    </row>
    <row r="994">
      <c r="A994" s="11"/>
      <c r="E994" s="35"/>
      <c r="H994" s="27"/>
      <c r="I994" s="27"/>
      <c r="L994" s="11"/>
      <c r="M994" s="11"/>
      <c r="N994" s="11"/>
      <c r="O994" s="11"/>
      <c r="P994" s="509"/>
      <c r="Q994" s="67"/>
      <c r="R994" s="11"/>
      <c r="S994" s="11"/>
      <c r="T994" s="11"/>
      <c r="U994" s="11"/>
      <c r="V994" s="11"/>
    </row>
    <row r="995">
      <c r="A995" s="11"/>
      <c r="E995" s="35"/>
      <c r="H995" s="27"/>
      <c r="I995" s="27"/>
      <c r="L995" s="11"/>
      <c r="M995" s="11"/>
      <c r="N995" s="11"/>
      <c r="O995" s="11"/>
      <c r="P995" s="509"/>
      <c r="Q995" s="67"/>
      <c r="R995" s="11"/>
      <c r="S995" s="11"/>
      <c r="T995" s="11"/>
      <c r="U995" s="11"/>
      <c r="V995" s="11"/>
    </row>
    <row r="996">
      <c r="A996" s="11"/>
      <c r="E996" s="35"/>
      <c r="H996" s="27"/>
      <c r="I996" s="27"/>
      <c r="L996" s="11"/>
      <c r="M996" s="11"/>
      <c r="N996" s="11"/>
      <c r="O996" s="11"/>
      <c r="P996" s="509"/>
      <c r="Q996" s="67"/>
      <c r="R996" s="11"/>
      <c r="S996" s="11"/>
      <c r="T996" s="11"/>
      <c r="U996" s="11"/>
      <c r="V996" s="11"/>
    </row>
    <row r="997">
      <c r="A997" s="11"/>
      <c r="E997" s="35"/>
      <c r="H997" s="27"/>
      <c r="I997" s="27"/>
      <c r="L997" s="11"/>
      <c r="M997" s="11"/>
      <c r="N997" s="11"/>
      <c r="O997" s="11"/>
      <c r="P997" s="509"/>
      <c r="Q997" s="67"/>
      <c r="R997" s="11"/>
      <c r="S997" s="11"/>
      <c r="T997" s="11"/>
      <c r="U997" s="11"/>
      <c r="V997" s="11"/>
    </row>
    <row r="998">
      <c r="A998" s="11"/>
      <c r="E998" s="35"/>
      <c r="H998" s="27"/>
      <c r="I998" s="27"/>
      <c r="L998" s="11"/>
      <c r="M998" s="11"/>
      <c r="N998" s="11"/>
      <c r="O998" s="11"/>
      <c r="P998" s="509"/>
      <c r="Q998" s="67"/>
      <c r="R998" s="11"/>
      <c r="S998" s="11"/>
      <c r="T998" s="11"/>
      <c r="U998" s="11"/>
      <c r="V998" s="11"/>
    </row>
    <row r="999">
      <c r="A999" s="11"/>
      <c r="E999" s="35"/>
      <c r="H999" s="27"/>
      <c r="I999" s="27"/>
      <c r="L999" s="11"/>
      <c r="M999" s="11"/>
      <c r="N999" s="11"/>
      <c r="O999" s="11"/>
      <c r="P999" s="509"/>
      <c r="Q999" s="67"/>
      <c r="R999" s="11"/>
      <c r="S999" s="11"/>
      <c r="T999" s="11"/>
      <c r="U999" s="11"/>
      <c r="V999" s="11"/>
    </row>
    <row r="1000">
      <c r="A1000" s="11"/>
      <c r="E1000" s="35"/>
      <c r="H1000" s="27"/>
      <c r="I1000" s="27"/>
      <c r="L1000" s="11"/>
      <c r="M1000" s="11"/>
      <c r="N1000" s="11"/>
      <c r="O1000" s="11"/>
      <c r="P1000" s="509"/>
      <c r="Q1000" s="67"/>
      <c r="R1000" s="11"/>
      <c r="S1000" s="11"/>
      <c r="T1000" s="11"/>
      <c r="U1000" s="11"/>
      <c r="V1000" s="11"/>
    </row>
    <row r="1001">
      <c r="A1001" s="11"/>
      <c r="E1001" s="35"/>
      <c r="H1001" s="27"/>
      <c r="I1001" s="27"/>
      <c r="L1001" s="11"/>
      <c r="M1001" s="11"/>
      <c r="N1001" s="11"/>
      <c r="O1001" s="11"/>
      <c r="P1001" s="509"/>
      <c r="Q1001" s="67"/>
      <c r="R1001" s="11"/>
      <c r="S1001" s="11"/>
      <c r="T1001" s="11"/>
      <c r="U1001" s="11"/>
      <c r="V1001" s="11"/>
    </row>
    <row r="1002">
      <c r="A1002" s="11"/>
      <c r="E1002" s="35"/>
      <c r="H1002" s="27"/>
      <c r="I1002" s="27"/>
      <c r="L1002" s="11"/>
      <c r="M1002" s="11"/>
      <c r="N1002" s="11"/>
      <c r="O1002" s="11"/>
      <c r="P1002" s="509"/>
      <c r="Q1002" s="67"/>
      <c r="R1002" s="11"/>
      <c r="S1002" s="11"/>
      <c r="T1002" s="11"/>
      <c r="U1002" s="11"/>
      <c r="V1002" s="11"/>
    </row>
    <row r="1003">
      <c r="A1003" s="11"/>
      <c r="E1003" s="35"/>
      <c r="H1003" s="27"/>
      <c r="I1003" s="27"/>
      <c r="L1003" s="11"/>
      <c r="M1003" s="11"/>
      <c r="N1003" s="11"/>
      <c r="O1003" s="11"/>
      <c r="P1003" s="509"/>
      <c r="Q1003" s="67"/>
      <c r="R1003" s="11"/>
      <c r="S1003" s="11"/>
      <c r="T1003" s="11"/>
      <c r="U1003" s="11"/>
      <c r="V1003" s="11"/>
    </row>
    <row r="1004">
      <c r="A1004" s="11"/>
      <c r="E1004" s="35"/>
      <c r="H1004" s="27"/>
      <c r="I1004" s="27"/>
      <c r="L1004" s="11"/>
      <c r="M1004" s="11"/>
      <c r="N1004" s="11"/>
      <c r="O1004" s="11"/>
      <c r="P1004" s="509"/>
      <c r="Q1004" s="67"/>
      <c r="R1004" s="11"/>
      <c r="S1004" s="11"/>
      <c r="T1004" s="11"/>
      <c r="U1004" s="11"/>
      <c r="V1004" s="11"/>
    </row>
    <row r="1005">
      <c r="A1005" s="11"/>
      <c r="E1005" s="35"/>
      <c r="H1005" s="27"/>
      <c r="I1005" s="27"/>
    </row>
  </sheetData>
  <mergeCells count="85">
    <mergeCell ref="G28:G32"/>
    <mergeCell ref="H28:H32"/>
    <mergeCell ref="I28:I32"/>
    <mergeCell ref="J28:J32"/>
    <mergeCell ref="K28:K32"/>
    <mergeCell ref="H33:H37"/>
    <mergeCell ref="K33:K37"/>
    <mergeCell ref="I33:I37"/>
    <mergeCell ref="J33:J37"/>
    <mergeCell ref="I38:I41"/>
    <mergeCell ref="J38:J41"/>
    <mergeCell ref="K38:K41"/>
    <mergeCell ref="I44:I46"/>
    <mergeCell ref="K44:K46"/>
    <mergeCell ref="J58:J59"/>
    <mergeCell ref="K58:K59"/>
    <mergeCell ref="G51:G52"/>
    <mergeCell ref="G56:G57"/>
    <mergeCell ref="H56:H57"/>
    <mergeCell ref="I56:I57"/>
    <mergeCell ref="J56:J57"/>
    <mergeCell ref="K56:K57"/>
    <mergeCell ref="G58:G59"/>
    <mergeCell ref="H58:H59"/>
    <mergeCell ref="I58:I59"/>
    <mergeCell ref="G60:G62"/>
    <mergeCell ref="H60:H62"/>
    <mergeCell ref="I60:I62"/>
    <mergeCell ref="J60:J62"/>
    <mergeCell ref="K60:K62"/>
    <mergeCell ref="T74:U74"/>
    <mergeCell ref="S78:T78"/>
    <mergeCell ref="N79:O79"/>
    <mergeCell ref="P79:Q79"/>
    <mergeCell ref="E63:G63"/>
    <mergeCell ref="F65:G65"/>
    <mergeCell ref="E69:K70"/>
    <mergeCell ref="E71:I71"/>
    <mergeCell ref="E72:I72"/>
    <mergeCell ref="P74:Q74"/>
    <mergeCell ref="R74:S74"/>
    <mergeCell ref="E1:K2"/>
    <mergeCell ref="I4:I5"/>
    <mergeCell ref="K4:K5"/>
    <mergeCell ref="H6:H8"/>
    <mergeCell ref="I6:I8"/>
    <mergeCell ref="J6:J8"/>
    <mergeCell ref="K6:K8"/>
    <mergeCell ref="G6:G8"/>
    <mergeCell ref="A9:A10"/>
    <mergeCell ref="H10:H14"/>
    <mergeCell ref="I10:I14"/>
    <mergeCell ref="J10:J14"/>
    <mergeCell ref="K10:K14"/>
    <mergeCell ref="A12:A13"/>
    <mergeCell ref="G10:G14"/>
    <mergeCell ref="H15:H16"/>
    <mergeCell ref="I15:I16"/>
    <mergeCell ref="J15:J16"/>
    <mergeCell ref="K15:K16"/>
    <mergeCell ref="I18:I19"/>
    <mergeCell ref="K18:K19"/>
    <mergeCell ref="I22:I23"/>
    <mergeCell ref="A23:A25"/>
    <mergeCell ref="I26:I27"/>
    <mergeCell ref="G15:G16"/>
    <mergeCell ref="G20:G21"/>
    <mergeCell ref="H20:H21"/>
    <mergeCell ref="I20:I21"/>
    <mergeCell ref="J20:J21"/>
    <mergeCell ref="K20:K21"/>
    <mergeCell ref="K22:K23"/>
    <mergeCell ref="I47:I50"/>
    <mergeCell ref="J47:J50"/>
    <mergeCell ref="K47:K50"/>
    <mergeCell ref="I51:I52"/>
    <mergeCell ref="J51:J52"/>
    <mergeCell ref="K51:K52"/>
    <mergeCell ref="G33:G37"/>
    <mergeCell ref="G38:G41"/>
    <mergeCell ref="H38:H41"/>
    <mergeCell ref="G46:H46"/>
    <mergeCell ref="G47:G50"/>
    <mergeCell ref="H47:H50"/>
    <mergeCell ref="H51:H52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sheetData>
    <row r="1">
      <c r="A1" s="379"/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</row>
    <row r="2">
      <c r="A2" s="379" t="s">
        <v>594</v>
      </c>
      <c r="B2" s="379" t="s">
        <v>586</v>
      </c>
      <c r="C2" s="379" t="s">
        <v>595</v>
      </c>
      <c r="D2" s="379" t="s">
        <v>596</v>
      </c>
      <c r="E2" s="379" t="s">
        <v>597</v>
      </c>
      <c r="F2" s="379" t="s">
        <v>58</v>
      </c>
      <c r="G2" s="379" t="s">
        <v>598</v>
      </c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  <c r="AC2" s="379"/>
    </row>
    <row r="3">
      <c r="A3" s="379" t="s">
        <v>325</v>
      </c>
      <c r="B3" s="588">
        <v>1758716.6162928399</v>
      </c>
      <c r="C3" s="588">
        <v>640576.8421796843</v>
      </c>
      <c r="D3" s="588">
        <v>114623.25680046662</v>
      </c>
      <c r="E3" s="588">
        <f t="shared" ref="E3:E14" si="1">SUM(B3:D3)</f>
        <v>2513916.715</v>
      </c>
      <c r="F3" s="589">
        <v>71132.0</v>
      </c>
      <c r="G3" s="588">
        <f t="shared" ref="G3:G15" si="2">E3/F3</f>
        <v>35.34157222</v>
      </c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</row>
    <row r="4">
      <c r="A4" s="379" t="s">
        <v>326</v>
      </c>
      <c r="B4" s="588">
        <v>1171706.7941606452</v>
      </c>
      <c r="C4" s="588">
        <v>611304.1668706851</v>
      </c>
      <c r="D4" s="588">
        <v>123402.08168661383</v>
      </c>
      <c r="E4" s="588">
        <f t="shared" si="1"/>
        <v>1906413.043</v>
      </c>
      <c r="F4" s="589">
        <v>62966.0</v>
      </c>
      <c r="G4" s="588">
        <f t="shared" si="2"/>
        <v>30.27686438</v>
      </c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  <c r="AC4" s="379"/>
    </row>
    <row r="5">
      <c r="A5" s="379" t="s">
        <v>327</v>
      </c>
      <c r="B5" s="588">
        <v>1367569.7675247046</v>
      </c>
      <c r="C5" s="588">
        <v>967690.5292856176</v>
      </c>
      <c r="D5" s="588">
        <v>159809.23916528333</v>
      </c>
      <c r="E5" s="588">
        <f t="shared" si="1"/>
        <v>2495069.536</v>
      </c>
      <c r="F5" s="589">
        <v>83159.0</v>
      </c>
      <c r="G5" s="588">
        <f t="shared" si="2"/>
        <v>30.00360197</v>
      </c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>
      <c r="A6" s="379" t="s">
        <v>328</v>
      </c>
      <c r="B6" s="588">
        <v>972118.2229785804</v>
      </c>
      <c r="C6" s="588">
        <v>527044.215436009</v>
      </c>
      <c r="D6" s="588">
        <v>128134.9468973559</v>
      </c>
      <c r="E6" s="588">
        <f t="shared" si="1"/>
        <v>1627297.385</v>
      </c>
      <c r="F6" s="589">
        <v>54253.0</v>
      </c>
      <c r="G6" s="588">
        <f t="shared" si="2"/>
        <v>29.99460648</v>
      </c>
      <c r="H6" s="379"/>
      <c r="I6" s="379"/>
      <c r="J6" s="379"/>
      <c r="K6" s="379"/>
      <c r="L6" s="379"/>
      <c r="M6" s="379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>
      <c r="A7" s="379" t="s">
        <v>329</v>
      </c>
      <c r="B7" s="588">
        <v>1234941.2275477033</v>
      </c>
      <c r="C7" s="588">
        <v>553863.0149765699</v>
      </c>
      <c r="D7" s="588">
        <v>209809.5815602328</v>
      </c>
      <c r="E7" s="588">
        <f t="shared" si="1"/>
        <v>1998613.824</v>
      </c>
      <c r="F7" s="589">
        <v>72032.0</v>
      </c>
      <c r="G7" s="588">
        <f t="shared" si="2"/>
        <v>27.74619369</v>
      </c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>
      <c r="A8" s="379" t="s">
        <v>330</v>
      </c>
      <c r="B8" s="588">
        <v>1369328.6732331715</v>
      </c>
      <c r="C8" s="588">
        <v>557738.0823524892</v>
      </c>
      <c r="D8" s="588">
        <v>133431.21405851195</v>
      </c>
      <c r="E8" s="588">
        <f t="shared" si="1"/>
        <v>2060497.97</v>
      </c>
      <c r="F8" s="589">
        <v>60166.0</v>
      </c>
      <c r="G8" s="588">
        <f t="shared" si="2"/>
        <v>34.24688312</v>
      </c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79"/>
    </row>
    <row r="9">
      <c r="A9" s="379" t="s">
        <v>331</v>
      </c>
      <c r="B9" s="588">
        <v>1204199.705882353</v>
      </c>
      <c r="C9" s="588">
        <v>545559.4117647059</v>
      </c>
      <c r="D9" s="588">
        <v>124967.76470588235</v>
      </c>
      <c r="E9" s="588">
        <f t="shared" si="1"/>
        <v>1874726.882</v>
      </c>
      <c r="F9" s="589">
        <v>65512.0</v>
      </c>
      <c r="G9" s="588">
        <f t="shared" si="2"/>
        <v>28.61654174</v>
      </c>
      <c r="H9" s="379"/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79"/>
    </row>
    <row r="10">
      <c r="A10" s="379" t="s">
        <v>332</v>
      </c>
      <c r="B10" s="588">
        <v>1453327.3529411764</v>
      </c>
      <c r="C10" s="588">
        <v>673446.9264705882</v>
      </c>
      <c r="D10" s="588">
        <v>164819.26470588235</v>
      </c>
      <c r="E10" s="588">
        <f t="shared" si="1"/>
        <v>2291593.544</v>
      </c>
      <c r="F10" s="589">
        <v>74163.0</v>
      </c>
      <c r="G10" s="588">
        <f t="shared" si="2"/>
        <v>30.89941809</v>
      </c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C10" s="379"/>
    </row>
    <row r="11">
      <c r="A11" s="379" t="s">
        <v>333</v>
      </c>
      <c r="B11" s="588">
        <v>783162.7941176471</v>
      </c>
      <c r="C11" s="588">
        <v>677882.2058823529</v>
      </c>
      <c r="D11" s="588">
        <v>138740.54411764705</v>
      </c>
      <c r="E11" s="588">
        <f t="shared" si="1"/>
        <v>1599785.544</v>
      </c>
      <c r="F11" s="589">
        <v>55154.0</v>
      </c>
      <c r="G11" s="588">
        <f t="shared" si="2"/>
        <v>29.00579367</v>
      </c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</row>
    <row r="12">
      <c r="A12" s="379" t="s">
        <v>334</v>
      </c>
      <c r="B12" s="588">
        <v>1305070.8823529412</v>
      </c>
      <c r="C12" s="588">
        <v>757435.4411764706</v>
      </c>
      <c r="D12" s="588">
        <v>101331.88235294117</v>
      </c>
      <c r="E12" s="588">
        <f t="shared" si="1"/>
        <v>2163838.206</v>
      </c>
      <c r="F12" s="589">
        <v>56660.0</v>
      </c>
      <c r="G12" s="588">
        <f t="shared" si="2"/>
        <v>38.18987303</v>
      </c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</row>
    <row r="13">
      <c r="A13" s="379" t="s">
        <v>335</v>
      </c>
      <c r="B13" s="588">
        <v>1417116.3235294118</v>
      </c>
      <c r="C13" s="588">
        <v>638313.5588235294</v>
      </c>
      <c r="D13" s="588">
        <v>91163.23529411765</v>
      </c>
      <c r="E13" s="588">
        <f t="shared" si="1"/>
        <v>2146593.118</v>
      </c>
      <c r="F13" s="589">
        <v>57734.0</v>
      </c>
      <c r="G13" s="588">
        <f t="shared" si="2"/>
        <v>37.18074475</v>
      </c>
      <c r="H13" s="379"/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C13" s="379"/>
    </row>
    <row r="14">
      <c r="A14" s="379" t="s">
        <v>336</v>
      </c>
      <c r="B14" s="588">
        <v>1229612.6470588236</v>
      </c>
      <c r="C14" s="588">
        <v>736623.2352941176</v>
      </c>
      <c r="D14" s="588">
        <v>91860.88235294117</v>
      </c>
      <c r="E14" s="588">
        <f t="shared" si="1"/>
        <v>2058096.765</v>
      </c>
      <c r="F14" s="589">
        <v>57143.0</v>
      </c>
      <c r="G14" s="588">
        <f t="shared" si="2"/>
        <v>36.01660334</v>
      </c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</row>
    <row r="15">
      <c r="A15" s="379"/>
      <c r="B15" s="588">
        <f t="shared" ref="B15:F15" si="3">SUM(B3:B14)</f>
        <v>15266871.01</v>
      </c>
      <c r="C15" s="588">
        <f t="shared" si="3"/>
        <v>7887477.631</v>
      </c>
      <c r="D15" s="588">
        <f t="shared" si="3"/>
        <v>1582093.894</v>
      </c>
      <c r="E15" s="588">
        <f t="shared" si="3"/>
        <v>24736442.53</v>
      </c>
      <c r="F15" s="589">
        <f t="shared" si="3"/>
        <v>770074</v>
      </c>
      <c r="G15" s="588">
        <f t="shared" si="2"/>
        <v>32.12216298</v>
      </c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C15" s="379"/>
    </row>
    <row r="16">
      <c r="A16" s="379"/>
      <c r="B16" s="379"/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C16" s="379"/>
    </row>
    <row r="17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</row>
    <row r="18">
      <c r="A18" s="379"/>
      <c r="B18" s="379"/>
      <c r="C18" s="379"/>
      <c r="D18" s="379"/>
      <c r="E18" s="379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</row>
    <row r="19">
      <c r="A19" s="379"/>
      <c r="B19" s="379"/>
      <c r="C19" s="379"/>
      <c r="D19" s="379"/>
      <c r="E19" s="379"/>
      <c r="F19" s="379"/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</row>
    <row r="20">
      <c r="A20" s="379"/>
      <c r="B20" s="379" t="s">
        <v>586</v>
      </c>
      <c r="C20" s="588">
        <v>1.5358238741596637E7</v>
      </c>
      <c r="D20" s="379"/>
      <c r="E20" s="379" t="s">
        <v>594</v>
      </c>
      <c r="F20" s="590" t="s">
        <v>599</v>
      </c>
      <c r="G20" s="379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  <c r="AA20" s="379"/>
      <c r="AB20" s="379"/>
      <c r="AC20" s="379"/>
    </row>
    <row r="21">
      <c r="A21" s="379"/>
      <c r="B21" s="379" t="s">
        <v>595</v>
      </c>
      <c r="C21" s="588">
        <v>7930176.457983192</v>
      </c>
      <c r="D21" s="379"/>
      <c r="E21" s="379" t="s">
        <v>325</v>
      </c>
      <c r="F21" s="591">
        <v>2828.85</v>
      </c>
      <c r="G21" s="379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379"/>
      <c r="AA21" s="379"/>
      <c r="AB21" s="379"/>
      <c r="AC21" s="379"/>
    </row>
    <row r="22">
      <c r="A22" s="379"/>
      <c r="B22" s="379" t="s">
        <v>596</v>
      </c>
      <c r="C22" s="588">
        <v>1590926.4306722688</v>
      </c>
      <c r="D22" s="379"/>
      <c r="E22" s="379" t="s">
        <v>326</v>
      </c>
      <c r="F22" s="591">
        <v>2859.22</v>
      </c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</row>
    <row r="23">
      <c r="A23" s="379"/>
      <c r="B23" s="379" t="s">
        <v>597</v>
      </c>
      <c r="C23" s="588">
        <v>2.48793416302521E7</v>
      </c>
      <c r="D23" s="379"/>
      <c r="E23" s="379" t="s">
        <v>327</v>
      </c>
      <c r="F23" s="591">
        <v>2807.18</v>
      </c>
      <c r="G23" s="379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79"/>
      <c r="AC23" s="379"/>
    </row>
    <row r="24">
      <c r="A24" s="379"/>
      <c r="B24" s="379"/>
      <c r="C24" s="379"/>
      <c r="D24" s="379"/>
      <c r="E24" s="379" t="s">
        <v>328</v>
      </c>
      <c r="F24" s="591">
        <v>2855.79</v>
      </c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79"/>
      <c r="AC24" s="379"/>
    </row>
    <row r="25">
      <c r="A25" s="379"/>
      <c r="B25" s="379"/>
      <c r="C25" s="379"/>
      <c r="D25" s="379"/>
      <c r="E25" s="379" t="s">
        <v>329</v>
      </c>
      <c r="F25" s="591">
        <v>2787.02</v>
      </c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  <c r="AA25" s="379"/>
      <c r="AB25" s="379"/>
      <c r="AC25" s="379"/>
    </row>
    <row r="26">
      <c r="A26" s="379"/>
      <c r="B26" s="379"/>
      <c r="C26" s="379"/>
      <c r="D26" s="379"/>
      <c r="E26" s="379" t="s">
        <v>330</v>
      </c>
      <c r="F26" s="591">
        <v>2864.03</v>
      </c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79"/>
      <c r="AC26" s="379"/>
    </row>
    <row r="27">
      <c r="A27" s="379"/>
      <c r="B27" s="379"/>
      <c r="C27" s="379"/>
      <c r="D27" s="379"/>
      <c r="E27" s="379" t="s">
        <v>331</v>
      </c>
      <c r="F27" s="591">
        <v>2904.6</v>
      </c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79"/>
      <c r="AC27" s="379"/>
    </row>
    <row r="28">
      <c r="A28" s="379"/>
      <c r="B28" s="379"/>
      <c r="C28" s="379"/>
      <c r="D28" s="379"/>
      <c r="E28" s="379" t="s">
        <v>332</v>
      </c>
      <c r="F28" s="591">
        <v>3324.07</v>
      </c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  <c r="AA28" s="379"/>
      <c r="AB28" s="379"/>
      <c r="AC28" s="379"/>
    </row>
    <row r="29">
      <c r="A29" s="379"/>
      <c r="B29" s="379"/>
      <c r="C29" s="379"/>
      <c r="D29" s="379"/>
      <c r="E29" s="379" t="s">
        <v>333</v>
      </c>
      <c r="F29" s="591">
        <v>3019.65</v>
      </c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79"/>
      <c r="AC29" s="379"/>
    </row>
    <row r="30">
      <c r="A30" s="379"/>
      <c r="B30" s="379"/>
      <c r="C30" s="379"/>
      <c r="D30" s="379"/>
      <c r="E30" s="379" t="s">
        <v>334</v>
      </c>
      <c r="F30" s="591">
        <v>2871.39</v>
      </c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79"/>
    </row>
    <row r="31">
      <c r="A31" s="379"/>
      <c r="B31" s="379"/>
      <c r="C31" s="379"/>
      <c r="D31" s="379"/>
      <c r="E31" s="379" t="s">
        <v>335</v>
      </c>
      <c r="F31" s="591">
        <v>2754.33</v>
      </c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79"/>
      <c r="X31" s="379"/>
      <c r="Y31" s="379"/>
      <c r="Z31" s="379"/>
      <c r="AA31" s="379"/>
      <c r="AB31" s="379"/>
      <c r="AC31" s="379"/>
    </row>
    <row r="32">
      <c r="A32" s="379"/>
      <c r="B32" s="379"/>
      <c r="C32" s="379"/>
      <c r="D32" s="379"/>
      <c r="E32" s="379" t="s">
        <v>336</v>
      </c>
      <c r="F32" s="591">
        <v>3161.24</v>
      </c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  <c r="Z32" s="379"/>
      <c r="AA32" s="379"/>
      <c r="AB32" s="379"/>
      <c r="AC32" s="379"/>
    </row>
    <row r="33">
      <c r="A33" s="379"/>
      <c r="B33" s="379"/>
      <c r="C33" s="379"/>
      <c r="D33" s="379"/>
      <c r="E33" s="379"/>
      <c r="F33" s="592">
        <f>AVERAGE(F21:F32)</f>
        <v>2919.780833</v>
      </c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  <c r="Z33" s="379"/>
      <c r="AA33" s="379"/>
      <c r="AB33" s="379"/>
      <c r="AC33" s="379"/>
    </row>
    <row r="34">
      <c r="A34" s="379"/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79"/>
      <c r="AC34" s="379"/>
    </row>
    <row r="35">
      <c r="A35" s="379"/>
      <c r="B35" s="379"/>
      <c r="C35" s="379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379"/>
      <c r="Z35" s="379"/>
      <c r="AA35" s="379"/>
      <c r="AB35" s="379"/>
      <c r="AC35" s="379"/>
    </row>
    <row r="36">
      <c r="A36" s="379"/>
      <c r="B36" s="379"/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379"/>
      <c r="AA36" s="379"/>
      <c r="AB36" s="379"/>
      <c r="AC36" s="379"/>
    </row>
    <row r="37">
      <c r="A37" s="379"/>
      <c r="B37" s="379"/>
      <c r="C37" s="379"/>
      <c r="D37" s="379"/>
      <c r="E37" s="379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  <c r="AA37" s="379"/>
      <c r="AB37" s="379"/>
      <c r="AC37" s="379"/>
    </row>
    <row r="38">
      <c r="A38" s="379"/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</row>
    <row r="39">
      <c r="A39" s="379"/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</row>
    <row r="40">
      <c r="A40" s="379"/>
      <c r="B40" s="379"/>
      <c r="C40" s="379"/>
      <c r="D40" s="379"/>
      <c r="E40" s="379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79"/>
      <c r="AA40" s="379"/>
      <c r="AB40" s="379"/>
      <c r="AC40" s="379"/>
    </row>
    <row r="41">
      <c r="A41" s="379"/>
      <c r="B41" s="379"/>
      <c r="C41" s="379"/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79"/>
      <c r="AC41" s="379"/>
    </row>
    <row r="42">
      <c r="A42" s="379"/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79"/>
      <c r="AA42" s="379"/>
      <c r="AB42" s="379"/>
      <c r="AC42" s="379"/>
    </row>
    <row r="43">
      <c r="A43" s="379"/>
      <c r="B43" s="379"/>
      <c r="C43" s="379"/>
      <c r="D43" s="379"/>
      <c r="E43" s="379"/>
      <c r="F43" s="379"/>
      <c r="G43" s="379"/>
      <c r="H43" s="379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Y43" s="379"/>
      <c r="Z43" s="379"/>
      <c r="AA43" s="379"/>
      <c r="AB43" s="379"/>
      <c r="AC43" s="379"/>
    </row>
    <row r="44">
      <c r="A44" s="379"/>
      <c r="B44" s="379"/>
      <c r="C44" s="379"/>
      <c r="D44" s="379"/>
      <c r="E44" s="379"/>
      <c r="F44" s="379"/>
      <c r="G44" s="379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79"/>
      <c r="AA44" s="379"/>
      <c r="AB44" s="379"/>
      <c r="AC44" s="379"/>
    </row>
    <row r="45">
      <c r="A45" s="379"/>
      <c r="B45" s="379"/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79"/>
      <c r="AA45" s="379"/>
      <c r="AB45" s="379"/>
      <c r="AC45" s="379"/>
    </row>
    <row r="46">
      <c r="A46" s="379"/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79"/>
      <c r="AA46" s="379"/>
      <c r="AB46" s="379"/>
      <c r="AC46" s="379"/>
    </row>
    <row r="47">
      <c r="A47" s="379"/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79"/>
      <c r="AC47" s="379"/>
    </row>
    <row r="48">
      <c r="A48" s="379"/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79"/>
      <c r="AA48" s="379"/>
      <c r="AB48" s="379"/>
      <c r="AC48" s="379"/>
    </row>
    <row r="49">
      <c r="A49" s="379"/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79"/>
      <c r="AC49" s="379"/>
    </row>
    <row r="50">
      <c r="A50" s="379"/>
      <c r="B50" s="379"/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79"/>
      <c r="AC50" s="379"/>
    </row>
    <row r="51">
      <c r="A51" s="379"/>
      <c r="B51" s="379"/>
      <c r="C51" s="379"/>
      <c r="D51" s="379"/>
      <c r="E51" s="379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</row>
    <row r="52">
      <c r="A52" s="379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</row>
    <row r="53">
      <c r="A53" s="379"/>
      <c r="B53" s="379"/>
      <c r="C53" s="379"/>
      <c r="D53" s="379"/>
      <c r="E53" s="379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  <c r="AA53" s="379"/>
      <c r="AB53" s="379"/>
      <c r="AC53" s="379"/>
    </row>
    <row r="54">
      <c r="A54" s="379"/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79"/>
      <c r="AC54" s="379"/>
    </row>
    <row r="55">
      <c r="A55" s="379"/>
      <c r="B55" s="379"/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</row>
    <row r="56">
      <c r="A56" s="379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79"/>
      <c r="AC56" s="379"/>
    </row>
    <row r="57">
      <c r="A57" s="379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  <c r="AA57" s="379"/>
      <c r="AB57" s="379"/>
      <c r="AC57" s="379"/>
    </row>
    <row r="58">
      <c r="A58" s="379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</row>
    <row r="59">
      <c r="A59" s="379"/>
      <c r="B59" s="379"/>
      <c r="C59" s="379"/>
      <c r="D59" s="379"/>
      <c r="E59" s="379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</row>
    <row r="60">
      <c r="A60" s="379"/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</row>
    <row r="61">
      <c r="A61" s="379"/>
      <c r="B61" s="379"/>
      <c r="C61" s="379"/>
      <c r="D61" s="379"/>
      <c r="E61" s="379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79"/>
      <c r="AC61" s="379"/>
    </row>
    <row r="62">
      <c r="A62" s="379"/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</row>
    <row r="63">
      <c r="A63" s="379"/>
      <c r="B63" s="379"/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79"/>
      <c r="AC63" s="379"/>
    </row>
    <row r="64">
      <c r="A64" s="379"/>
      <c r="B64" s="379"/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79"/>
      <c r="AC64" s="379"/>
    </row>
    <row r="65">
      <c r="A65" s="379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</row>
    <row r="66">
      <c r="A66" s="379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79"/>
      <c r="AC66" s="379"/>
    </row>
    <row r="67">
      <c r="A67" s="379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79"/>
      <c r="AC67" s="379"/>
    </row>
    <row r="68">
      <c r="A68" s="379"/>
      <c r="B68" s="379"/>
      <c r="C68" s="379"/>
      <c r="D68" s="379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79"/>
      <c r="AC68" s="379"/>
    </row>
    <row r="69">
      <c r="A69" s="379"/>
      <c r="B69" s="379"/>
      <c r="C69" s="379"/>
      <c r="D69" s="379"/>
      <c r="E69" s="379"/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  <c r="AA69" s="379"/>
      <c r="AB69" s="379"/>
      <c r="AC69" s="379"/>
    </row>
    <row r="70">
      <c r="A70" s="379"/>
      <c r="B70" s="379"/>
      <c r="C70" s="379"/>
      <c r="D70" s="379"/>
      <c r="E70" s="379"/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  <c r="Z70" s="379"/>
      <c r="AA70" s="379"/>
      <c r="AB70" s="379"/>
      <c r="AC70" s="379"/>
    </row>
    <row r="71">
      <c r="A71" s="379"/>
      <c r="B71" s="379"/>
      <c r="C71" s="379"/>
      <c r="D71" s="379"/>
      <c r="E71" s="379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  <c r="AA71" s="379"/>
      <c r="AB71" s="379"/>
      <c r="AC71" s="379"/>
    </row>
    <row r="72">
      <c r="A72" s="379"/>
      <c r="B72" s="379"/>
      <c r="C72" s="379"/>
      <c r="D72" s="379"/>
      <c r="E72" s="379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  <c r="AA72" s="379"/>
      <c r="AB72" s="379"/>
      <c r="AC72" s="379"/>
    </row>
    <row r="73">
      <c r="A73" s="379"/>
      <c r="B73" s="379"/>
      <c r="C73" s="379"/>
      <c r="D73" s="379"/>
      <c r="E73" s="379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  <c r="AA73" s="379"/>
      <c r="AB73" s="379"/>
      <c r="AC73" s="379"/>
    </row>
    <row r="74">
      <c r="A74" s="379"/>
      <c r="B74" s="379"/>
      <c r="C74" s="379"/>
      <c r="D74" s="379"/>
      <c r="E74" s="379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  <c r="AA74" s="379"/>
      <c r="AB74" s="379"/>
      <c r="AC74" s="379"/>
    </row>
    <row r="75">
      <c r="A75" s="379"/>
      <c r="B75" s="379"/>
      <c r="C75" s="379"/>
      <c r="D75" s="379"/>
      <c r="E75" s="379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  <c r="AA75" s="379"/>
      <c r="AB75" s="379"/>
      <c r="AC75" s="379"/>
    </row>
    <row r="76">
      <c r="A76" s="379"/>
      <c r="B76" s="379"/>
      <c r="C76" s="379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  <c r="AA76" s="379"/>
      <c r="AB76" s="379"/>
      <c r="AC76" s="379"/>
    </row>
    <row r="77">
      <c r="A77" s="379"/>
      <c r="B77" s="379"/>
      <c r="C77" s="379"/>
      <c r="D77" s="379"/>
      <c r="E77" s="379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  <c r="AA77" s="379"/>
      <c r="AB77" s="379"/>
      <c r="AC77" s="379"/>
    </row>
    <row r="78">
      <c r="A78" s="379"/>
      <c r="B78" s="379"/>
      <c r="C78" s="379"/>
      <c r="D78" s="379"/>
      <c r="E78" s="379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  <c r="AA78" s="379"/>
      <c r="AB78" s="379"/>
      <c r="AC78" s="379"/>
    </row>
    <row r="79">
      <c r="A79" s="379"/>
      <c r="B79" s="379"/>
      <c r="C79" s="379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  <c r="AA79" s="379"/>
      <c r="AB79" s="379"/>
      <c r="AC79" s="379"/>
    </row>
    <row r="80">
      <c r="A80" s="379"/>
      <c r="B80" s="379"/>
      <c r="C80" s="379"/>
      <c r="D80" s="379"/>
      <c r="E80" s="379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79"/>
      <c r="V80" s="379"/>
      <c r="W80" s="379"/>
      <c r="X80" s="379"/>
      <c r="Y80" s="379"/>
      <c r="Z80" s="379"/>
      <c r="AA80" s="379"/>
      <c r="AB80" s="379"/>
      <c r="AC80" s="379"/>
    </row>
    <row r="81">
      <c r="A81" s="379"/>
      <c r="B81" s="379"/>
      <c r="C81" s="379"/>
      <c r="D81" s="379"/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79"/>
      <c r="V81" s="379"/>
      <c r="W81" s="379"/>
      <c r="X81" s="379"/>
      <c r="Y81" s="379"/>
      <c r="Z81" s="379"/>
      <c r="AA81" s="379"/>
      <c r="AB81" s="379"/>
      <c r="AC81" s="379"/>
    </row>
    <row r="82">
      <c r="A82" s="379"/>
      <c r="B82" s="379"/>
      <c r="C82" s="379"/>
      <c r="D82" s="379"/>
      <c r="E82" s="379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79"/>
      <c r="V82" s="379"/>
      <c r="W82" s="379"/>
      <c r="X82" s="379"/>
      <c r="Y82" s="379"/>
      <c r="Z82" s="379"/>
      <c r="AA82" s="379"/>
      <c r="AB82" s="379"/>
      <c r="AC82" s="379"/>
    </row>
    <row r="83">
      <c r="A83" s="379"/>
      <c r="B83" s="379"/>
      <c r="C83" s="379"/>
      <c r="D83" s="379"/>
      <c r="E83" s="379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  <c r="AA83" s="379"/>
      <c r="AB83" s="379"/>
      <c r="AC83" s="379"/>
    </row>
    <row r="84">
      <c r="A84" s="379"/>
      <c r="B84" s="379"/>
      <c r="C84" s="379"/>
      <c r="D84" s="379"/>
      <c r="E84" s="379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  <c r="AA84" s="379"/>
      <c r="AB84" s="379"/>
      <c r="AC84" s="379"/>
    </row>
    <row r="85">
      <c r="A85" s="379"/>
      <c r="B85" s="379"/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</row>
    <row r="86">
      <c r="A86" s="379"/>
      <c r="B86" s="379"/>
      <c r="C86" s="379"/>
      <c r="D86" s="379"/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  <c r="AA86" s="379"/>
      <c r="AB86" s="379"/>
      <c r="AC86" s="379"/>
    </row>
    <row r="87">
      <c r="A87" s="379"/>
      <c r="B87" s="379"/>
      <c r="C87" s="379"/>
      <c r="D87" s="379"/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  <c r="AA87" s="379"/>
      <c r="AB87" s="379"/>
      <c r="AC87" s="379"/>
    </row>
    <row r="88">
      <c r="A88" s="379"/>
      <c r="B88" s="379"/>
      <c r="C88" s="379"/>
      <c r="D88" s="379"/>
      <c r="E88" s="379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  <c r="AA88" s="379"/>
      <c r="AB88" s="379"/>
      <c r="AC88" s="379"/>
    </row>
    <row r="89">
      <c r="A89" s="379"/>
      <c r="B89" s="379"/>
      <c r="C89" s="379"/>
      <c r="D89" s="379"/>
      <c r="E89" s="379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  <c r="AA89" s="379"/>
      <c r="AB89" s="379"/>
      <c r="AC89" s="379"/>
    </row>
    <row r="90">
      <c r="A90" s="379"/>
      <c r="B90" s="379"/>
      <c r="C90" s="379"/>
      <c r="D90" s="379"/>
      <c r="E90" s="379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  <c r="AA90" s="379"/>
      <c r="AB90" s="379"/>
      <c r="AC90" s="379"/>
    </row>
    <row r="91">
      <c r="A91" s="379"/>
      <c r="B91" s="379"/>
      <c r="C91" s="379"/>
      <c r="D91" s="379"/>
      <c r="E91" s="379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  <c r="Z91" s="379"/>
      <c r="AA91" s="379"/>
      <c r="AB91" s="379"/>
      <c r="AC91" s="379"/>
    </row>
    <row r="92">
      <c r="A92" s="379"/>
      <c r="B92" s="379"/>
      <c r="C92" s="379"/>
      <c r="D92" s="379"/>
      <c r="E92" s="379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  <c r="Z92" s="379"/>
      <c r="AA92" s="379"/>
      <c r="AB92" s="379"/>
      <c r="AC92" s="379"/>
    </row>
    <row r="93">
      <c r="A93" s="379"/>
      <c r="B93" s="379"/>
      <c r="C93" s="379"/>
      <c r="D93" s="379"/>
      <c r="E93" s="379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  <c r="Z93" s="379"/>
      <c r="AA93" s="379"/>
      <c r="AB93" s="379"/>
      <c r="AC93" s="379"/>
    </row>
    <row r="94">
      <c r="A94" s="379"/>
      <c r="B94" s="379"/>
      <c r="C94" s="379"/>
      <c r="D94" s="379"/>
      <c r="E94" s="379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  <c r="Z94" s="379"/>
      <c r="AA94" s="379"/>
      <c r="AB94" s="379"/>
      <c r="AC94" s="379"/>
    </row>
    <row r="95">
      <c r="A95" s="379"/>
      <c r="B95" s="379"/>
      <c r="C95" s="379"/>
      <c r="D95" s="379"/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  <c r="AA95" s="379"/>
      <c r="AB95" s="379"/>
      <c r="AC95" s="379"/>
    </row>
    <row r="96">
      <c r="A96" s="379"/>
      <c r="B96" s="379"/>
      <c r="C96" s="379"/>
      <c r="D96" s="379"/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  <c r="AA96" s="379"/>
      <c r="AB96" s="379"/>
      <c r="AC96" s="379"/>
    </row>
    <row r="97">
      <c r="A97" s="379"/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  <c r="AA97" s="379"/>
      <c r="AB97" s="379"/>
      <c r="AC97" s="379"/>
    </row>
    <row r="98">
      <c r="A98" s="379"/>
      <c r="B98" s="379"/>
      <c r="C98" s="379"/>
      <c r="D98" s="379"/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  <c r="AA98" s="379"/>
      <c r="AB98" s="379"/>
      <c r="AC98" s="379"/>
    </row>
    <row r="99">
      <c r="A99" s="379"/>
      <c r="B99" s="379"/>
      <c r="C99" s="379"/>
      <c r="D99" s="379"/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  <c r="AA99" s="379"/>
      <c r="AB99" s="379"/>
      <c r="AC99" s="379"/>
    </row>
    <row r="100">
      <c r="A100" s="379"/>
      <c r="B100" s="379"/>
      <c r="C100" s="379"/>
      <c r="D100" s="379"/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  <c r="AA100" s="379"/>
      <c r="AB100" s="379"/>
      <c r="AC100" s="379"/>
    </row>
    <row r="101">
      <c r="A101" s="379"/>
      <c r="B101" s="379"/>
      <c r="C101" s="379"/>
      <c r="D101" s="379"/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  <c r="AA101" s="379"/>
      <c r="AB101" s="379"/>
      <c r="AC101" s="379"/>
    </row>
    <row r="102">
      <c r="A102" s="379"/>
      <c r="B102" s="379"/>
      <c r="C102" s="379"/>
      <c r="D102" s="379"/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  <c r="AA102" s="379"/>
      <c r="AB102" s="379"/>
      <c r="AC102" s="379"/>
    </row>
    <row r="103">
      <c r="A103" s="379"/>
      <c r="B103" s="379"/>
      <c r="C103" s="379"/>
      <c r="D103" s="379"/>
      <c r="E103" s="379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  <c r="Z103" s="379"/>
      <c r="AA103" s="379"/>
      <c r="AB103" s="379"/>
      <c r="AC103" s="379"/>
    </row>
    <row r="104">
      <c r="A104" s="379"/>
      <c r="B104" s="379"/>
      <c r="C104" s="379"/>
      <c r="D104" s="379"/>
      <c r="E104" s="379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  <c r="Z104" s="379"/>
      <c r="AA104" s="379"/>
      <c r="AB104" s="379"/>
      <c r="AC104" s="379"/>
    </row>
    <row r="105">
      <c r="A105" s="379"/>
      <c r="B105" s="379"/>
      <c r="C105" s="379"/>
      <c r="D105" s="379"/>
      <c r="E105" s="379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  <c r="AA105" s="379"/>
      <c r="AB105" s="379"/>
      <c r="AC105" s="379"/>
    </row>
    <row r="106">
      <c r="A106" s="379"/>
      <c r="B106" s="379"/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</row>
    <row r="107">
      <c r="A107" s="379"/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  <c r="AA107" s="379"/>
      <c r="AB107" s="379"/>
      <c r="AC107" s="379"/>
    </row>
    <row r="108">
      <c r="A108" s="379"/>
      <c r="B108" s="379"/>
      <c r="C108" s="379"/>
      <c r="D108" s="379"/>
      <c r="E108" s="379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  <c r="AA108" s="379"/>
      <c r="AB108" s="379"/>
      <c r="AC108" s="379"/>
    </row>
    <row r="109">
      <c r="A109" s="379"/>
      <c r="B109" s="379"/>
      <c r="C109" s="379"/>
      <c r="D109" s="379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  <c r="Z109" s="379"/>
      <c r="AA109" s="379"/>
      <c r="AB109" s="379"/>
      <c r="AC109" s="379"/>
    </row>
    <row r="110">
      <c r="A110" s="379"/>
      <c r="B110" s="379"/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  <c r="AA110" s="379"/>
      <c r="AB110" s="379"/>
      <c r="AC110" s="379"/>
    </row>
    <row r="111">
      <c r="A111" s="379"/>
      <c r="B111" s="379"/>
      <c r="C111" s="379"/>
      <c r="D111" s="379"/>
      <c r="E111" s="379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  <c r="AA111" s="379"/>
      <c r="AB111" s="379"/>
      <c r="AC111" s="379"/>
    </row>
    <row r="112">
      <c r="A112" s="379"/>
      <c r="B112" s="379"/>
      <c r="C112" s="379"/>
      <c r="D112" s="379"/>
      <c r="E112" s="379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  <c r="AA112" s="379"/>
      <c r="AB112" s="379"/>
      <c r="AC112" s="379"/>
    </row>
    <row r="113">
      <c r="A113" s="379"/>
      <c r="B113" s="37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  <c r="AA113" s="379"/>
      <c r="AB113" s="379"/>
      <c r="AC113" s="379"/>
    </row>
    <row r="114">
      <c r="A114" s="379"/>
      <c r="B114" s="379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  <c r="AA114" s="379"/>
      <c r="AB114" s="379"/>
      <c r="AC114" s="379"/>
    </row>
    <row r="115">
      <c r="A115" s="379"/>
      <c r="B115" s="379"/>
      <c r="C115" s="379"/>
      <c r="D115" s="379"/>
      <c r="E115" s="379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  <c r="AA115" s="379"/>
      <c r="AB115" s="379"/>
      <c r="AC115" s="379"/>
    </row>
    <row r="116">
      <c r="A116" s="379"/>
      <c r="B116" s="379"/>
      <c r="C116" s="379"/>
      <c r="D116" s="379"/>
      <c r="E116" s="379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379"/>
      <c r="S116" s="379"/>
      <c r="T116" s="379"/>
      <c r="U116" s="379"/>
      <c r="V116" s="379"/>
      <c r="W116" s="379"/>
      <c r="X116" s="379"/>
      <c r="Y116" s="379"/>
      <c r="Z116" s="379"/>
      <c r="AA116" s="379"/>
      <c r="AB116" s="379"/>
      <c r="AC116" s="379"/>
    </row>
    <row r="117">
      <c r="A117" s="379"/>
      <c r="B117" s="379"/>
      <c r="C117" s="379"/>
      <c r="D117" s="379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379"/>
      <c r="W117" s="379"/>
      <c r="X117" s="379"/>
      <c r="Y117" s="379"/>
      <c r="Z117" s="379"/>
      <c r="AA117" s="379"/>
      <c r="AB117" s="379"/>
      <c r="AC117" s="379"/>
    </row>
    <row r="118">
      <c r="A118" s="379"/>
      <c r="B118" s="37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379"/>
      <c r="W118" s="379"/>
      <c r="X118" s="379"/>
      <c r="Y118" s="379"/>
      <c r="Z118" s="379"/>
      <c r="AA118" s="379"/>
      <c r="AB118" s="379"/>
      <c r="AC118" s="379"/>
    </row>
    <row r="119">
      <c r="A119" s="379"/>
      <c r="B119" s="379"/>
      <c r="C119" s="379"/>
      <c r="D119" s="379"/>
      <c r="E119" s="379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379"/>
      <c r="W119" s="379"/>
      <c r="X119" s="379"/>
      <c r="Y119" s="379"/>
      <c r="Z119" s="379"/>
      <c r="AA119" s="379"/>
      <c r="AB119" s="379"/>
      <c r="AC119" s="379"/>
    </row>
    <row r="120">
      <c r="A120" s="379"/>
      <c r="B120" s="379"/>
      <c r="C120" s="379"/>
      <c r="D120" s="379"/>
      <c r="E120" s="379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379"/>
      <c r="W120" s="379"/>
      <c r="X120" s="379"/>
      <c r="Y120" s="379"/>
      <c r="Z120" s="379"/>
      <c r="AA120" s="379"/>
      <c r="AB120" s="379"/>
      <c r="AC120" s="379"/>
    </row>
    <row r="121">
      <c r="A121" s="379"/>
      <c r="B121" s="379"/>
      <c r="C121" s="379"/>
      <c r="D121" s="379"/>
      <c r="E121" s="379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379"/>
      <c r="W121" s="379"/>
      <c r="X121" s="379"/>
      <c r="Y121" s="379"/>
      <c r="Z121" s="379"/>
      <c r="AA121" s="379"/>
      <c r="AB121" s="379"/>
      <c r="AC121" s="379"/>
    </row>
    <row r="122">
      <c r="A122" s="379"/>
      <c r="B122" s="379"/>
      <c r="C122" s="379"/>
      <c r="D122" s="379"/>
      <c r="E122" s="379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379"/>
      <c r="W122" s="379"/>
      <c r="X122" s="379"/>
      <c r="Y122" s="379"/>
      <c r="Z122" s="379"/>
      <c r="AA122" s="379"/>
      <c r="AB122" s="379"/>
      <c r="AC122" s="379"/>
    </row>
    <row r="123">
      <c r="A123" s="379"/>
      <c r="B123" s="379"/>
      <c r="C123" s="379"/>
      <c r="D123" s="379"/>
      <c r="E123" s="379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379"/>
      <c r="W123" s="379"/>
      <c r="X123" s="379"/>
      <c r="Y123" s="379"/>
      <c r="Z123" s="379"/>
      <c r="AA123" s="379"/>
      <c r="AB123" s="379"/>
      <c r="AC123" s="379"/>
    </row>
    <row r="124">
      <c r="A124" s="379"/>
      <c r="B124" s="379"/>
      <c r="C124" s="379"/>
      <c r="D124" s="379"/>
      <c r="E124" s="379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  <c r="AA124" s="379"/>
      <c r="AB124" s="379"/>
      <c r="AC124" s="379"/>
    </row>
    <row r="125">
      <c r="A125" s="379"/>
      <c r="B125" s="379"/>
      <c r="C125" s="379"/>
      <c r="D125" s="379"/>
      <c r="E125" s="379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79"/>
      <c r="V125" s="379"/>
      <c r="W125" s="379"/>
      <c r="X125" s="379"/>
      <c r="Y125" s="379"/>
      <c r="Z125" s="379"/>
      <c r="AA125" s="379"/>
      <c r="AB125" s="379"/>
      <c r="AC125" s="379"/>
    </row>
    <row r="126">
      <c r="A126" s="379"/>
      <c r="B126" s="379"/>
      <c r="C126" s="379"/>
      <c r="D126" s="379"/>
      <c r="E126" s="379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79"/>
      <c r="V126" s="379"/>
      <c r="W126" s="379"/>
      <c r="X126" s="379"/>
      <c r="Y126" s="379"/>
      <c r="Z126" s="379"/>
      <c r="AA126" s="379"/>
      <c r="AB126" s="379"/>
      <c r="AC126" s="379"/>
    </row>
    <row r="127">
      <c r="A127" s="379"/>
      <c r="B127" s="379"/>
      <c r="C127" s="379"/>
      <c r="D127" s="379"/>
      <c r="E127" s="379"/>
      <c r="F127" s="379"/>
      <c r="G127" s="379"/>
      <c r="H127" s="379"/>
      <c r="I127" s="379"/>
      <c r="J127" s="379"/>
      <c r="K127" s="379"/>
      <c r="L127" s="379"/>
      <c r="M127" s="379"/>
      <c r="N127" s="379"/>
      <c r="O127" s="379"/>
      <c r="P127" s="379"/>
      <c r="Q127" s="379"/>
      <c r="R127" s="379"/>
      <c r="S127" s="379"/>
      <c r="T127" s="379"/>
      <c r="U127" s="379"/>
      <c r="V127" s="379"/>
      <c r="W127" s="379"/>
      <c r="X127" s="379"/>
      <c r="Y127" s="379"/>
      <c r="Z127" s="379"/>
      <c r="AA127" s="379"/>
      <c r="AB127" s="379"/>
      <c r="AC127" s="379"/>
    </row>
    <row r="128">
      <c r="A128" s="379"/>
      <c r="B128" s="379"/>
      <c r="C128" s="379"/>
      <c r="D128" s="379"/>
      <c r="E128" s="379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79"/>
      <c r="V128" s="379"/>
      <c r="W128" s="379"/>
      <c r="X128" s="379"/>
      <c r="Y128" s="379"/>
      <c r="Z128" s="379"/>
      <c r="AA128" s="379"/>
      <c r="AB128" s="379"/>
      <c r="AC128" s="379"/>
    </row>
    <row r="129">
      <c r="A129" s="379"/>
      <c r="B129" s="379"/>
      <c r="C129" s="379"/>
      <c r="D129" s="379"/>
      <c r="E129" s="379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79"/>
      <c r="V129" s="379"/>
      <c r="W129" s="379"/>
      <c r="X129" s="379"/>
      <c r="Y129" s="379"/>
      <c r="Z129" s="379"/>
      <c r="AA129" s="379"/>
      <c r="AB129" s="379"/>
      <c r="AC129" s="379"/>
    </row>
    <row r="130">
      <c r="A130" s="379"/>
      <c r="B130" s="379"/>
      <c r="C130" s="379"/>
      <c r="D130" s="379"/>
      <c r="E130" s="379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79"/>
      <c r="V130" s="379"/>
      <c r="W130" s="379"/>
      <c r="X130" s="379"/>
      <c r="Y130" s="379"/>
      <c r="Z130" s="379"/>
      <c r="AA130" s="379"/>
      <c r="AB130" s="379"/>
      <c r="AC130" s="379"/>
    </row>
    <row r="131">
      <c r="A131" s="379"/>
      <c r="B131" s="379"/>
      <c r="C131" s="379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379"/>
      <c r="W131" s="379"/>
      <c r="X131" s="379"/>
      <c r="Y131" s="379"/>
      <c r="Z131" s="379"/>
      <c r="AA131" s="379"/>
      <c r="AB131" s="379"/>
      <c r="AC131" s="379"/>
    </row>
    <row r="132">
      <c r="A132" s="379"/>
      <c r="B132" s="379"/>
      <c r="C132" s="379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379"/>
      <c r="W132" s="379"/>
      <c r="X132" s="379"/>
      <c r="Y132" s="379"/>
      <c r="Z132" s="379"/>
      <c r="AA132" s="379"/>
      <c r="AB132" s="379"/>
      <c r="AC132" s="379"/>
    </row>
    <row r="133">
      <c r="A133" s="379"/>
      <c r="B133" s="379"/>
      <c r="C133" s="379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379"/>
      <c r="W133" s="379"/>
      <c r="X133" s="379"/>
      <c r="Y133" s="379"/>
      <c r="Z133" s="379"/>
      <c r="AA133" s="379"/>
      <c r="AB133" s="379"/>
      <c r="AC133" s="379"/>
    </row>
    <row r="134">
      <c r="A134" s="379"/>
      <c r="B134" s="379"/>
      <c r="C134" s="379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379"/>
      <c r="W134" s="379"/>
      <c r="X134" s="379"/>
      <c r="Y134" s="379"/>
      <c r="Z134" s="379"/>
      <c r="AA134" s="379"/>
      <c r="AB134" s="379"/>
      <c r="AC134" s="379"/>
    </row>
    <row r="135">
      <c r="A135" s="379"/>
      <c r="B135" s="379"/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  <c r="AA135" s="379"/>
      <c r="AB135" s="379"/>
      <c r="AC135" s="379"/>
    </row>
    <row r="136">
      <c r="A136" s="379"/>
      <c r="B136" s="379"/>
      <c r="C136" s="379"/>
      <c r="D136" s="379"/>
      <c r="E136" s="379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379"/>
      <c r="W136" s="379"/>
      <c r="X136" s="379"/>
      <c r="Y136" s="379"/>
      <c r="Z136" s="379"/>
      <c r="AA136" s="379"/>
      <c r="AB136" s="379"/>
      <c r="AC136" s="379"/>
    </row>
    <row r="137">
      <c r="A137" s="379"/>
      <c r="B137" s="379"/>
      <c r="C137" s="379"/>
      <c r="D137" s="379"/>
      <c r="E137" s="379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379"/>
      <c r="W137" s="379"/>
      <c r="X137" s="379"/>
      <c r="Y137" s="379"/>
      <c r="Z137" s="379"/>
      <c r="AA137" s="379"/>
      <c r="AB137" s="379"/>
      <c r="AC137" s="379"/>
    </row>
    <row r="138">
      <c r="A138" s="379"/>
      <c r="B138" s="379"/>
      <c r="C138" s="379"/>
      <c r="D138" s="379"/>
      <c r="E138" s="379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379"/>
      <c r="W138" s="379"/>
      <c r="X138" s="379"/>
      <c r="Y138" s="379"/>
      <c r="Z138" s="379"/>
      <c r="AA138" s="379"/>
      <c r="AB138" s="379"/>
      <c r="AC138" s="379"/>
    </row>
    <row r="139">
      <c r="A139" s="379"/>
      <c r="B139" s="379"/>
      <c r="C139" s="379"/>
      <c r="D139" s="379"/>
      <c r="E139" s="379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379"/>
      <c r="S139" s="379"/>
      <c r="T139" s="379"/>
      <c r="U139" s="379"/>
      <c r="V139" s="379"/>
      <c r="W139" s="379"/>
      <c r="X139" s="379"/>
      <c r="Y139" s="379"/>
      <c r="Z139" s="379"/>
      <c r="AA139" s="379"/>
      <c r="AB139" s="379"/>
      <c r="AC139" s="379"/>
    </row>
    <row r="140">
      <c r="A140" s="379"/>
      <c r="B140" s="379"/>
      <c r="C140" s="379"/>
      <c r="D140" s="379"/>
      <c r="E140" s="379"/>
      <c r="F140" s="379"/>
      <c r="G140" s="379"/>
      <c r="H140" s="379"/>
      <c r="I140" s="379"/>
      <c r="J140" s="379"/>
      <c r="K140" s="379"/>
      <c r="L140" s="379"/>
      <c r="M140" s="379"/>
      <c r="N140" s="379"/>
      <c r="O140" s="379"/>
      <c r="P140" s="379"/>
      <c r="Q140" s="379"/>
      <c r="R140" s="379"/>
      <c r="S140" s="379"/>
      <c r="T140" s="379"/>
      <c r="U140" s="379"/>
      <c r="V140" s="379"/>
      <c r="W140" s="379"/>
      <c r="X140" s="379"/>
      <c r="Y140" s="379"/>
      <c r="Z140" s="379"/>
      <c r="AA140" s="379"/>
      <c r="AB140" s="379"/>
      <c r="AC140" s="379"/>
    </row>
    <row r="141">
      <c r="A141" s="379"/>
      <c r="B141" s="379"/>
      <c r="C141" s="379"/>
      <c r="D141" s="379"/>
      <c r="E141" s="379"/>
      <c r="F141" s="379"/>
      <c r="G141" s="379"/>
      <c r="H141" s="379"/>
      <c r="I141" s="379"/>
      <c r="J141" s="379"/>
      <c r="K141" s="379"/>
      <c r="L141" s="379"/>
      <c r="M141" s="379"/>
      <c r="N141" s="379"/>
      <c r="O141" s="379"/>
      <c r="P141" s="379"/>
      <c r="Q141" s="379"/>
      <c r="R141" s="379"/>
      <c r="S141" s="379"/>
      <c r="T141" s="379"/>
      <c r="U141" s="379"/>
      <c r="V141" s="379"/>
      <c r="W141" s="379"/>
      <c r="X141" s="379"/>
      <c r="Y141" s="379"/>
      <c r="Z141" s="379"/>
      <c r="AA141" s="379"/>
      <c r="AB141" s="379"/>
      <c r="AC141" s="379"/>
    </row>
    <row r="142">
      <c r="A142" s="379"/>
      <c r="B142" s="379"/>
      <c r="C142" s="379"/>
      <c r="D142" s="379"/>
      <c r="E142" s="379"/>
      <c r="F142" s="379"/>
      <c r="G142" s="379"/>
      <c r="H142" s="379"/>
      <c r="I142" s="379"/>
      <c r="J142" s="379"/>
      <c r="K142" s="379"/>
      <c r="L142" s="379"/>
      <c r="M142" s="379"/>
      <c r="N142" s="379"/>
      <c r="O142" s="379"/>
      <c r="P142" s="379"/>
      <c r="Q142" s="379"/>
      <c r="R142" s="379"/>
      <c r="S142" s="379"/>
      <c r="T142" s="379"/>
      <c r="U142" s="379"/>
      <c r="V142" s="379"/>
      <c r="W142" s="379"/>
      <c r="X142" s="379"/>
      <c r="Y142" s="379"/>
      <c r="Z142" s="379"/>
      <c r="AA142" s="379"/>
      <c r="AB142" s="379"/>
      <c r="AC142" s="379"/>
    </row>
    <row r="143">
      <c r="A143" s="379"/>
      <c r="B143" s="379"/>
      <c r="C143" s="379"/>
      <c r="D143" s="379"/>
      <c r="E143" s="379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  <c r="AA143" s="379"/>
      <c r="AB143" s="379"/>
      <c r="AC143" s="379"/>
    </row>
    <row r="144">
      <c r="A144" s="379"/>
      <c r="B144" s="379"/>
      <c r="C144" s="379"/>
      <c r="D144" s="379"/>
      <c r="E144" s="379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79"/>
      <c r="V144" s="379"/>
      <c r="W144" s="379"/>
      <c r="X144" s="379"/>
      <c r="Y144" s="379"/>
      <c r="Z144" s="379"/>
      <c r="AA144" s="379"/>
      <c r="AB144" s="379"/>
      <c r="AC144" s="379"/>
    </row>
    <row r="145">
      <c r="A145" s="379"/>
      <c r="B145" s="379"/>
      <c r="C145" s="379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  <c r="AA145" s="379"/>
      <c r="AB145" s="379"/>
      <c r="AC145" s="379"/>
    </row>
    <row r="146">
      <c r="A146" s="379"/>
      <c r="B146" s="379"/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  <c r="W146" s="379"/>
      <c r="X146" s="379"/>
      <c r="Y146" s="379"/>
      <c r="Z146" s="379"/>
      <c r="AA146" s="379"/>
      <c r="AB146" s="379"/>
      <c r="AC146" s="379"/>
    </row>
    <row r="147">
      <c r="A147" s="379"/>
      <c r="B147" s="379"/>
      <c r="C147" s="379"/>
      <c r="D147" s="379"/>
      <c r="E147" s="379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79"/>
      <c r="V147" s="379"/>
      <c r="W147" s="379"/>
      <c r="X147" s="379"/>
      <c r="Y147" s="379"/>
      <c r="Z147" s="379"/>
      <c r="AA147" s="379"/>
      <c r="AB147" s="379"/>
      <c r="AC147" s="379"/>
    </row>
    <row r="148">
      <c r="A148" s="379"/>
      <c r="B148" s="379"/>
      <c r="C148" s="379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  <c r="W148" s="379"/>
      <c r="X148" s="379"/>
      <c r="Y148" s="379"/>
      <c r="Z148" s="379"/>
      <c r="AA148" s="379"/>
      <c r="AB148" s="379"/>
      <c r="AC148" s="379"/>
    </row>
    <row r="149">
      <c r="A149" s="379"/>
      <c r="B149" s="379"/>
      <c r="C149" s="379"/>
      <c r="D149" s="379"/>
      <c r="E149" s="379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79"/>
      <c r="V149" s="379"/>
      <c r="W149" s="379"/>
      <c r="X149" s="379"/>
      <c r="Y149" s="379"/>
      <c r="Z149" s="379"/>
      <c r="AA149" s="379"/>
      <c r="AB149" s="379"/>
      <c r="AC149" s="379"/>
    </row>
    <row r="150">
      <c r="A150" s="379"/>
      <c r="B150" s="379"/>
      <c r="C150" s="379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  <c r="AA150" s="379"/>
      <c r="AB150" s="379"/>
      <c r="AC150" s="379"/>
    </row>
    <row r="151">
      <c r="A151" s="379"/>
      <c r="B151" s="379"/>
      <c r="C151" s="379"/>
      <c r="D151" s="379"/>
      <c r="E151" s="379"/>
      <c r="F151" s="379"/>
      <c r="G151" s="379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79"/>
      <c r="V151" s="379"/>
      <c r="W151" s="379"/>
      <c r="X151" s="379"/>
      <c r="Y151" s="379"/>
      <c r="Z151" s="379"/>
      <c r="AA151" s="379"/>
      <c r="AB151" s="379"/>
      <c r="AC151" s="379"/>
    </row>
    <row r="152">
      <c r="A152" s="379"/>
      <c r="B152" s="379"/>
      <c r="C152" s="379"/>
      <c r="D152" s="379"/>
      <c r="E152" s="379"/>
      <c r="F152" s="379"/>
      <c r="G152" s="379"/>
      <c r="H152" s="379"/>
      <c r="I152" s="379"/>
      <c r="J152" s="379"/>
      <c r="K152" s="379"/>
      <c r="L152" s="379"/>
      <c r="M152" s="379"/>
      <c r="N152" s="379"/>
      <c r="O152" s="379"/>
      <c r="P152" s="379"/>
      <c r="Q152" s="379"/>
      <c r="R152" s="379"/>
      <c r="S152" s="379"/>
      <c r="T152" s="379"/>
      <c r="U152" s="379"/>
      <c r="V152" s="379"/>
      <c r="W152" s="379"/>
      <c r="X152" s="379"/>
      <c r="Y152" s="379"/>
      <c r="Z152" s="379"/>
      <c r="AA152" s="379"/>
      <c r="AB152" s="379"/>
      <c r="AC152" s="379"/>
    </row>
    <row r="153">
      <c r="A153" s="379"/>
      <c r="B153" s="379"/>
      <c r="C153" s="379"/>
      <c r="D153" s="379"/>
      <c r="E153" s="379"/>
      <c r="F153" s="379"/>
      <c r="G153" s="379"/>
      <c r="H153" s="379"/>
      <c r="I153" s="379"/>
      <c r="J153" s="379"/>
      <c r="K153" s="379"/>
      <c r="L153" s="379"/>
      <c r="M153" s="379"/>
      <c r="N153" s="379"/>
      <c r="O153" s="379"/>
      <c r="P153" s="379"/>
      <c r="Q153" s="379"/>
      <c r="R153" s="379"/>
      <c r="S153" s="379"/>
      <c r="T153" s="379"/>
      <c r="U153" s="379"/>
      <c r="V153" s="379"/>
      <c r="W153" s="379"/>
      <c r="X153" s="379"/>
      <c r="Y153" s="379"/>
      <c r="Z153" s="379"/>
      <c r="AA153" s="379"/>
      <c r="AB153" s="379"/>
      <c r="AC153" s="379"/>
    </row>
    <row r="154">
      <c r="A154" s="379"/>
      <c r="B154" s="379"/>
      <c r="C154" s="379"/>
      <c r="D154" s="379"/>
      <c r="E154" s="379"/>
      <c r="F154" s="379"/>
      <c r="G154" s="379"/>
      <c r="H154" s="379"/>
      <c r="I154" s="379"/>
      <c r="J154" s="379"/>
      <c r="K154" s="379"/>
      <c r="L154" s="379"/>
      <c r="M154" s="379"/>
      <c r="N154" s="379"/>
      <c r="O154" s="379"/>
      <c r="P154" s="379"/>
      <c r="Q154" s="379"/>
      <c r="R154" s="379"/>
      <c r="S154" s="379"/>
      <c r="T154" s="379"/>
      <c r="U154" s="379"/>
      <c r="V154" s="379"/>
      <c r="W154" s="379"/>
      <c r="X154" s="379"/>
      <c r="Y154" s="379"/>
      <c r="Z154" s="379"/>
      <c r="AA154" s="379"/>
      <c r="AB154" s="379"/>
      <c r="AC154" s="379"/>
    </row>
    <row r="155">
      <c r="A155" s="379"/>
      <c r="B155" s="379"/>
      <c r="C155" s="379"/>
      <c r="D155" s="379"/>
      <c r="E155" s="379"/>
      <c r="F155" s="379"/>
      <c r="G155" s="379"/>
      <c r="H155" s="379"/>
      <c r="I155" s="379"/>
      <c r="J155" s="379"/>
      <c r="K155" s="379"/>
      <c r="L155" s="379"/>
      <c r="M155" s="379"/>
      <c r="N155" s="379"/>
      <c r="O155" s="379"/>
      <c r="P155" s="379"/>
      <c r="Q155" s="379"/>
      <c r="R155" s="379"/>
      <c r="S155" s="379"/>
      <c r="T155" s="379"/>
      <c r="U155" s="379"/>
      <c r="V155" s="379"/>
      <c r="W155" s="379"/>
      <c r="X155" s="379"/>
      <c r="Y155" s="379"/>
      <c r="Z155" s="379"/>
      <c r="AA155" s="379"/>
      <c r="AB155" s="379"/>
      <c r="AC155" s="379"/>
    </row>
    <row r="156">
      <c r="A156" s="379"/>
      <c r="B156" s="379"/>
      <c r="C156" s="379"/>
      <c r="D156" s="379"/>
      <c r="E156" s="379"/>
      <c r="F156" s="379"/>
      <c r="G156" s="379"/>
      <c r="H156" s="379"/>
      <c r="I156" s="379"/>
      <c r="J156" s="379"/>
      <c r="K156" s="379"/>
      <c r="L156" s="379"/>
      <c r="M156" s="379"/>
      <c r="N156" s="379"/>
      <c r="O156" s="379"/>
      <c r="P156" s="379"/>
      <c r="Q156" s="379"/>
      <c r="R156" s="379"/>
      <c r="S156" s="379"/>
      <c r="T156" s="379"/>
      <c r="U156" s="379"/>
      <c r="V156" s="379"/>
      <c r="W156" s="379"/>
      <c r="X156" s="379"/>
      <c r="Y156" s="379"/>
      <c r="Z156" s="379"/>
      <c r="AA156" s="379"/>
      <c r="AB156" s="379"/>
      <c r="AC156" s="379"/>
    </row>
    <row r="157">
      <c r="A157" s="379"/>
      <c r="B157" s="379"/>
      <c r="C157" s="379"/>
      <c r="D157" s="379"/>
      <c r="E157" s="379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79"/>
      <c r="V157" s="379"/>
      <c r="W157" s="379"/>
      <c r="X157" s="379"/>
      <c r="Y157" s="379"/>
      <c r="Z157" s="379"/>
      <c r="AA157" s="379"/>
      <c r="AB157" s="379"/>
      <c r="AC157" s="379"/>
    </row>
    <row r="158">
      <c r="A158" s="379"/>
      <c r="B158" s="379"/>
      <c r="C158" s="379"/>
      <c r="D158" s="379"/>
      <c r="E158" s="379"/>
      <c r="F158" s="379"/>
      <c r="G158" s="379"/>
      <c r="H158" s="379"/>
      <c r="I158" s="379"/>
      <c r="J158" s="379"/>
      <c r="K158" s="379"/>
      <c r="L158" s="379"/>
      <c r="M158" s="379"/>
      <c r="N158" s="379"/>
      <c r="O158" s="379"/>
      <c r="P158" s="379"/>
      <c r="Q158" s="379"/>
      <c r="R158" s="379"/>
      <c r="S158" s="379"/>
      <c r="T158" s="379"/>
      <c r="U158" s="379"/>
      <c r="V158" s="379"/>
      <c r="W158" s="379"/>
      <c r="X158" s="379"/>
      <c r="Y158" s="379"/>
      <c r="Z158" s="379"/>
      <c r="AA158" s="379"/>
      <c r="AB158" s="379"/>
      <c r="AC158" s="379"/>
    </row>
    <row r="159">
      <c r="A159" s="379"/>
      <c r="B159" s="379"/>
      <c r="C159" s="379"/>
      <c r="D159" s="379"/>
      <c r="E159" s="379"/>
      <c r="F159" s="379"/>
      <c r="G159" s="379"/>
      <c r="H159" s="379"/>
      <c r="I159" s="379"/>
      <c r="J159" s="379"/>
      <c r="K159" s="379"/>
      <c r="L159" s="379"/>
      <c r="M159" s="379"/>
      <c r="N159" s="379"/>
      <c r="O159" s="379"/>
      <c r="P159" s="379"/>
      <c r="Q159" s="379"/>
      <c r="R159" s="379"/>
      <c r="S159" s="379"/>
      <c r="T159" s="379"/>
      <c r="U159" s="379"/>
      <c r="V159" s="379"/>
      <c r="W159" s="379"/>
      <c r="X159" s="379"/>
      <c r="Y159" s="379"/>
      <c r="Z159" s="379"/>
      <c r="AA159" s="379"/>
      <c r="AB159" s="379"/>
      <c r="AC159" s="379"/>
    </row>
    <row r="160">
      <c r="A160" s="379"/>
      <c r="B160" s="379"/>
      <c r="C160" s="379"/>
      <c r="D160" s="379"/>
      <c r="E160" s="379"/>
      <c r="F160" s="379"/>
      <c r="G160" s="379"/>
      <c r="H160" s="379"/>
      <c r="I160" s="379"/>
      <c r="J160" s="379"/>
      <c r="K160" s="379"/>
      <c r="L160" s="379"/>
      <c r="M160" s="379"/>
      <c r="N160" s="379"/>
      <c r="O160" s="379"/>
      <c r="P160" s="379"/>
      <c r="Q160" s="379"/>
      <c r="R160" s="379"/>
      <c r="S160" s="379"/>
      <c r="T160" s="379"/>
      <c r="U160" s="379"/>
      <c r="V160" s="379"/>
      <c r="W160" s="379"/>
      <c r="X160" s="379"/>
      <c r="Y160" s="379"/>
      <c r="Z160" s="379"/>
      <c r="AA160" s="379"/>
      <c r="AB160" s="379"/>
      <c r="AC160" s="379"/>
    </row>
    <row r="161">
      <c r="A161" s="379"/>
      <c r="B161" s="379"/>
      <c r="C161" s="379"/>
      <c r="D161" s="379"/>
      <c r="E161" s="379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379"/>
      <c r="S161" s="379"/>
      <c r="T161" s="379"/>
      <c r="U161" s="379"/>
      <c r="V161" s="379"/>
      <c r="W161" s="379"/>
      <c r="X161" s="379"/>
      <c r="Y161" s="379"/>
      <c r="Z161" s="379"/>
      <c r="AA161" s="379"/>
      <c r="AB161" s="379"/>
      <c r="AC161" s="379"/>
    </row>
    <row r="162">
      <c r="A162" s="379"/>
      <c r="B162" s="379"/>
      <c r="C162" s="379"/>
      <c r="D162" s="379"/>
      <c r="E162" s="379"/>
      <c r="F162" s="379"/>
      <c r="G162" s="379"/>
      <c r="H162" s="379"/>
      <c r="I162" s="379"/>
      <c r="J162" s="379"/>
      <c r="K162" s="379"/>
      <c r="L162" s="379"/>
      <c r="M162" s="379"/>
      <c r="N162" s="379"/>
      <c r="O162" s="379"/>
      <c r="P162" s="379"/>
      <c r="Q162" s="379"/>
      <c r="R162" s="379"/>
      <c r="S162" s="379"/>
      <c r="T162" s="379"/>
      <c r="U162" s="379"/>
      <c r="V162" s="379"/>
      <c r="W162" s="379"/>
      <c r="X162" s="379"/>
      <c r="Y162" s="379"/>
      <c r="Z162" s="379"/>
      <c r="AA162" s="379"/>
      <c r="AB162" s="379"/>
      <c r="AC162" s="379"/>
    </row>
    <row r="163">
      <c r="A163" s="379"/>
      <c r="B163" s="379"/>
      <c r="C163" s="379"/>
      <c r="D163" s="379"/>
      <c r="E163" s="379"/>
      <c r="F163" s="379"/>
      <c r="G163" s="379"/>
      <c r="H163" s="379"/>
      <c r="I163" s="379"/>
      <c r="J163" s="379"/>
      <c r="K163" s="379"/>
      <c r="L163" s="379"/>
      <c r="M163" s="379"/>
      <c r="N163" s="379"/>
      <c r="O163" s="379"/>
      <c r="P163" s="379"/>
      <c r="Q163" s="379"/>
      <c r="R163" s="379"/>
      <c r="S163" s="379"/>
      <c r="T163" s="379"/>
      <c r="U163" s="379"/>
      <c r="V163" s="379"/>
      <c r="W163" s="379"/>
      <c r="X163" s="379"/>
      <c r="Y163" s="379"/>
      <c r="Z163" s="379"/>
      <c r="AA163" s="379"/>
      <c r="AB163" s="379"/>
      <c r="AC163" s="379"/>
    </row>
    <row r="164">
      <c r="A164" s="379"/>
      <c r="B164" s="379"/>
      <c r="C164" s="379"/>
      <c r="D164" s="379"/>
      <c r="E164" s="379"/>
      <c r="F164" s="379"/>
      <c r="G164" s="379"/>
      <c r="H164" s="379"/>
      <c r="I164" s="379"/>
      <c r="J164" s="379"/>
      <c r="K164" s="379"/>
      <c r="L164" s="379"/>
      <c r="M164" s="379"/>
      <c r="N164" s="379"/>
      <c r="O164" s="379"/>
      <c r="P164" s="379"/>
      <c r="Q164" s="379"/>
      <c r="R164" s="379"/>
      <c r="S164" s="379"/>
      <c r="T164" s="379"/>
      <c r="U164" s="379"/>
      <c r="V164" s="379"/>
      <c r="W164" s="379"/>
      <c r="X164" s="379"/>
      <c r="Y164" s="379"/>
      <c r="Z164" s="379"/>
      <c r="AA164" s="379"/>
      <c r="AB164" s="379"/>
      <c r="AC164" s="379"/>
    </row>
    <row r="165">
      <c r="A165" s="379"/>
      <c r="B165" s="379"/>
      <c r="C165" s="379"/>
      <c r="D165" s="379"/>
      <c r="E165" s="379"/>
      <c r="F165" s="379"/>
      <c r="G165" s="379"/>
      <c r="H165" s="379"/>
      <c r="I165" s="379"/>
      <c r="J165" s="379"/>
      <c r="K165" s="379"/>
      <c r="L165" s="379"/>
      <c r="M165" s="379"/>
      <c r="N165" s="379"/>
      <c r="O165" s="379"/>
      <c r="P165" s="379"/>
      <c r="Q165" s="379"/>
      <c r="R165" s="379"/>
      <c r="S165" s="379"/>
      <c r="T165" s="379"/>
      <c r="U165" s="379"/>
      <c r="V165" s="379"/>
      <c r="W165" s="379"/>
      <c r="X165" s="379"/>
      <c r="Y165" s="379"/>
      <c r="Z165" s="379"/>
      <c r="AA165" s="379"/>
      <c r="AB165" s="379"/>
      <c r="AC165" s="379"/>
    </row>
    <row r="166">
      <c r="A166" s="379"/>
      <c r="B166" s="379"/>
      <c r="C166" s="379"/>
      <c r="D166" s="379"/>
      <c r="E166" s="379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379"/>
      <c r="Q166" s="379"/>
      <c r="R166" s="379"/>
      <c r="S166" s="379"/>
      <c r="T166" s="379"/>
      <c r="U166" s="379"/>
      <c r="V166" s="379"/>
      <c r="W166" s="379"/>
      <c r="X166" s="379"/>
      <c r="Y166" s="379"/>
      <c r="Z166" s="379"/>
      <c r="AA166" s="379"/>
      <c r="AB166" s="379"/>
      <c r="AC166" s="379"/>
    </row>
    <row r="167">
      <c r="A167" s="379"/>
      <c r="B167" s="379"/>
      <c r="C167" s="379"/>
      <c r="D167" s="379"/>
      <c r="E167" s="379"/>
      <c r="F167" s="379"/>
      <c r="G167" s="379"/>
      <c r="H167" s="379"/>
      <c r="I167" s="379"/>
      <c r="J167" s="379"/>
      <c r="K167" s="379"/>
      <c r="L167" s="379"/>
      <c r="M167" s="379"/>
      <c r="N167" s="379"/>
      <c r="O167" s="379"/>
      <c r="P167" s="379"/>
      <c r="Q167" s="379"/>
      <c r="R167" s="379"/>
      <c r="S167" s="379"/>
      <c r="T167" s="379"/>
      <c r="U167" s="379"/>
      <c r="V167" s="379"/>
      <c r="W167" s="379"/>
      <c r="X167" s="379"/>
      <c r="Y167" s="379"/>
      <c r="Z167" s="379"/>
      <c r="AA167" s="379"/>
      <c r="AB167" s="379"/>
      <c r="AC167" s="379"/>
    </row>
    <row r="168">
      <c r="A168" s="379"/>
      <c r="B168" s="379"/>
      <c r="C168" s="379"/>
      <c r="D168" s="379"/>
      <c r="E168" s="379"/>
      <c r="F168" s="379"/>
      <c r="G168" s="379"/>
      <c r="H168" s="379"/>
      <c r="I168" s="379"/>
      <c r="J168" s="379"/>
      <c r="K168" s="379"/>
      <c r="L168" s="379"/>
      <c r="M168" s="379"/>
      <c r="N168" s="379"/>
      <c r="O168" s="379"/>
      <c r="P168" s="379"/>
      <c r="Q168" s="379"/>
      <c r="R168" s="379"/>
      <c r="S168" s="379"/>
      <c r="T168" s="379"/>
      <c r="U168" s="379"/>
      <c r="V168" s="379"/>
      <c r="W168" s="379"/>
      <c r="X168" s="379"/>
      <c r="Y168" s="379"/>
      <c r="Z168" s="379"/>
      <c r="AA168" s="379"/>
      <c r="AB168" s="379"/>
      <c r="AC168" s="379"/>
    </row>
    <row r="169">
      <c r="A169" s="379"/>
      <c r="B169" s="379"/>
      <c r="C169" s="379"/>
      <c r="D169" s="379"/>
      <c r="E169" s="379"/>
      <c r="F169" s="379"/>
      <c r="G169" s="379"/>
      <c r="H169" s="379"/>
      <c r="I169" s="379"/>
      <c r="J169" s="379"/>
      <c r="K169" s="379"/>
      <c r="L169" s="379"/>
      <c r="M169" s="379"/>
      <c r="N169" s="379"/>
      <c r="O169" s="379"/>
      <c r="P169" s="379"/>
      <c r="Q169" s="379"/>
      <c r="R169" s="379"/>
      <c r="S169" s="379"/>
      <c r="T169" s="379"/>
      <c r="U169" s="379"/>
      <c r="V169" s="379"/>
      <c r="W169" s="379"/>
      <c r="X169" s="379"/>
      <c r="Y169" s="379"/>
      <c r="Z169" s="379"/>
      <c r="AA169" s="379"/>
      <c r="AB169" s="379"/>
      <c r="AC169" s="379"/>
    </row>
    <row r="170">
      <c r="A170" s="379"/>
      <c r="B170" s="379"/>
      <c r="C170" s="379"/>
      <c r="D170" s="379"/>
      <c r="E170" s="379"/>
      <c r="F170" s="379"/>
      <c r="G170" s="379"/>
      <c r="H170" s="379"/>
      <c r="I170" s="379"/>
      <c r="J170" s="379"/>
      <c r="K170" s="379"/>
      <c r="L170" s="379"/>
      <c r="M170" s="379"/>
      <c r="N170" s="379"/>
      <c r="O170" s="379"/>
      <c r="P170" s="379"/>
      <c r="Q170" s="379"/>
      <c r="R170" s="379"/>
      <c r="S170" s="379"/>
      <c r="T170" s="379"/>
      <c r="U170" s="379"/>
      <c r="V170" s="379"/>
      <c r="W170" s="379"/>
      <c r="X170" s="379"/>
      <c r="Y170" s="379"/>
      <c r="Z170" s="379"/>
      <c r="AA170" s="379"/>
      <c r="AB170" s="379"/>
      <c r="AC170" s="379"/>
    </row>
    <row r="171">
      <c r="A171" s="379"/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79"/>
      <c r="Q171" s="379"/>
      <c r="R171" s="379"/>
      <c r="S171" s="379"/>
      <c r="T171" s="379"/>
      <c r="U171" s="379"/>
      <c r="V171" s="379"/>
      <c r="W171" s="379"/>
      <c r="X171" s="379"/>
      <c r="Y171" s="379"/>
      <c r="Z171" s="379"/>
      <c r="AA171" s="379"/>
      <c r="AB171" s="379"/>
      <c r="AC171" s="379"/>
    </row>
    <row r="172">
      <c r="A172" s="379"/>
      <c r="B172" s="379"/>
      <c r="C172" s="379"/>
      <c r="D172" s="379"/>
      <c r="E172" s="379"/>
      <c r="F172" s="379"/>
      <c r="G172" s="379"/>
      <c r="H172" s="379"/>
      <c r="I172" s="379"/>
      <c r="J172" s="379"/>
      <c r="K172" s="379"/>
      <c r="L172" s="379"/>
      <c r="M172" s="379"/>
      <c r="N172" s="379"/>
      <c r="O172" s="379"/>
      <c r="P172" s="379"/>
      <c r="Q172" s="379"/>
      <c r="R172" s="379"/>
      <c r="S172" s="379"/>
      <c r="T172" s="379"/>
      <c r="U172" s="379"/>
      <c r="V172" s="379"/>
      <c r="W172" s="379"/>
      <c r="X172" s="379"/>
      <c r="Y172" s="379"/>
      <c r="Z172" s="379"/>
      <c r="AA172" s="379"/>
      <c r="AB172" s="379"/>
      <c r="AC172" s="379"/>
    </row>
    <row r="173">
      <c r="A173" s="379"/>
      <c r="B173" s="379"/>
      <c r="C173" s="379"/>
      <c r="D173" s="379"/>
      <c r="E173" s="379"/>
      <c r="F173" s="379"/>
      <c r="G173" s="379"/>
      <c r="H173" s="379"/>
      <c r="I173" s="379"/>
      <c r="J173" s="379"/>
      <c r="K173" s="379"/>
      <c r="L173" s="379"/>
      <c r="M173" s="379"/>
      <c r="N173" s="379"/>
      <c r="O173" s="379"/>
      <c r="P173" s="379"/>
      <c r="Q173" s="379"/>
      <c r="R173" s="379"/>
      <c r="S173" s="379"/>
      <c r="T173" s="379"/>
      <c r="U173" s="379"/>
      <c r="V173" s="379"/>
      <c r="W173" s="379"/>
      <c r="X173" s="379"/>
      <c r="Y173" s="379"/>
      <c r="Z173" s="379"/>
      <c r="AA173" s="379"/>
      <c r="AB173" s="379"/>
      <c r="AC173" s="379"/>
    </row>
    <row r="174">
      <c r="A174" s="379"/>
      <c r="B174" s="379"/>
      <c r="C174" s="379"/>
      <c r="D174" s="379"/>
      <c r="E174" s="379"/>
      <c r="F174" s="379"/>
      <c r="G174" s="379"/>
      <c r="H174" s="379"/>
      <c r="I174" s="379"/>
      <c r="J174" s="379"/>
      <c r="K174" s="379"/>
      <c r="L174" s="379"/>
      <c r="M174" s="379"/>
      <c r="N174" s="379"/>
      <c r="O174" s="379"/>
      <c r="P174" s="379"/>
      <c r="Q174" s="379"/>
      <c r="R174" s="379"/>
      <c r="S174" s="379"/>
      <c r="T174" s="379"/>
      <c r="U174" s="379"/>
      <c r="V174" s="379"/>
      <c r="W174" s="379"/>
      <c r="X174" s="379"/>
      <c r="Y174" s="379"/>
      <c r="Z174" s="379"/>
      <c r="AA174" s="379"/>
      <c r="AB174" s="379"/>
      <c r="AC174" s="379"/>
    </row>
    <row r="175">
      <c r="A175" s="379"/>
      <c r="B175" s="379"/>
      <c r="C175" s="379"/>
      <c r="D175" s="379"/>
      <c r="E175" s="379"/>
      <c r="F175" s="379"/>
      <c r="G175" s="379"/>
      <c r="H175" s="379"/>
      <c r="I175" s="379"/>
      <c r="J175" s="379"/>
      <c r="K175" s="379"/>
      <c r="L175" s="379"/>
      <c r="M175" s="379"/>
      <c r="N175" s="379"/>
      <c r="O175" s="379"/>
      <c r="P175" s="379"/>
      <c r="Q175" s="379"/>
      <c r="R175" s="379"/>
      <c r="S175" s="379"/>
      <c r="T175" s="379"/>
      <c r="U175" s="379"/>
      <c r="V175" s="379"/>
      <c r="W175" s="379"/>
      <c r="X175" s="379"/>
      <c r="Y175" s="379"/>
      <c r="Z175" s="379"/>
      <c r="AA175" s="379"/>
      <c r="AB175" s="379"/>
      <c r="AC175" s="379"/>
    </row>
    <row r="176">
      <c r="A176" s="379"/>
      <c r="B176" s="379"/>
      <c r="C176" s="379"/>
      <c r="D176" s="379"/>
      <c r="E176" s="379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379"/>
      <c r="Q176" s="379"/>
      <c r="R176" s="379"/>
      <c r="S176" s="379"/>
      <c r="T176" s="379"/>
      <c r="U176" s="379"/>
      <c r="V176" s="379"/>
      <c r="W176" s="379"/>
      <c r="X176" s="379"/>
      <c r="Y176" s="379"/>
      <c r="Z176" s="379"/>
      <c r="AA176" s="379"/>
      <c r="AB176" s="379"/>
      <c r="AC176" s="379"/>
    </row>
    <row r="177">
      <c r="A177" s="379"/>
      <c r="B177" s="379"/>
      <c r="C177" s="379"/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9"/>
      <c r="U177" s="379"/>
      <c r="V177" s="379"/>
      <c r="W177" s="379"/>
      <c r="X177" s="379"/>
      <c r="Y177" s="379"/>
      <c r="Z177" s="379"/>
      <c r="AA177" s="379"/>
      <c r="AB177" s="379"/>
      <c r="AC177" s="379"/>
    </row>
    <row r="178">
      <c r="A178" s="379"/>
      <c r="B178" s="379"/>
      <c r="C178" s="379"/>
      <c r="D178" s="379"/>
      <c r="E178" s="379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379"/>
      <c r="U178" s="379"/>
      <c r="V178" s="379"/>
      <c r="W178" s="379"/>
      <c r="X178" s="379"/>
      <c r="Y178" s="379"/>
      <c r="Z178" s="379"/>
      <c r="AA178" s="379"/>
      <c r="AB178" s="379"/>
      <c r="AC178" s="379"/>
    </row>
    <row r="179">
      <c r="A179" s="379"/>
      <c r="B179" s="379"/>
      <c r="C179" s="379"/>
      <c r="D179" s="379"/>
      <c r="E179" s="379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379"/>
      <c r="Q179" s="379"/>
      <c r="R179" s="379"/>
      <c r="S179" s="379"/>
      <c r="T179" s="379"/>
      <c r="U179" s="379"/>
      <c r="V179" s="379"/>
      <c r="W179" s="379"/>
      <c r="X179" s="379"/>
      <c r="Y179" s="379"/>
      <c r="Z179" s="379"/>
      <c r="AA179" s="379"/>
      <c r="AB179" s="379"/>
      <c r="AC179" s="379"/>
    </row>
    <row r="180">
      <c r="A180" s="379"/>
      <c r="B180" s="379"/>
      <c r="C180" s="379"/>
      <c r="D180" s="379"/>
      <c r="E180" s="379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379"/>
      <c r="Q180" s="379"/>
      <c r="R180" s="379"/>
      <c r="S180" s="379"/>
      <c r="T180" s="379"/>
      <c r="U180" s="379"/>
      <c r="V180" s="379"/>
      <c r="W180" s="379"/>
      <c r="X180" s="379"/>
      <c r="Y180" s="379"/>
      <c r="Z180" s="379"/>
      <c r="AA180" s="379"/>
      <c r="AB180" s="379"/>
      <c r="AC180" s="379"/>
    </row>
    <row r="181">
      <c r="A181" s="379"/>
      <c r="B181" s="379"/>
      <c r="C181" s="379"/>
      <c r="D181" s="379"/>
      <c r="E181" s="379"/>
      <c r="F181" s="379"/>
      <c r="G181" s="379"/>
      <c r="H181" s="379"/>
      <c r="I181" s="379"/>
      <c r="J181" s="379"/>
      <c r="K181" s="379"/>
      <c r="L181" s="379"/>
      <c r="M181" s="379"/>
      <c r="N181" s="379"/>
      <c r="O181" s="379"/>
      <c r="P181" s="379"/>
      <c r="Q181" s="379"/>
      <c r="R181" s="379"/>
      <c r="S181" s="379"/>
      <c r="T181" s="379"/>
      <c r="U181" s="379"/>
      <c r="V181" s="379"/>
      <c r="W181" s="379"/>
      <c r="X181" s="379"/>
      <c r="Y181" s="379"/>
      <c r="Z181" s="379"/>
      <c r="AA181" s="379"/>
      <c r="AB181" s="379"/>
      <c r="AC181" s="379"/>
    </row>
    <row r="182">
      <c r="A182" s="379"/>
      <c r="B182" s="379"/>
      <c r="C182" s="379"/>
      <c r="D182" s="379"/>
      <c r="E182" s="379"/>
      <c r="F182" s="379"/>
      <c r="G182" s="379"/>
      <c r="H182" s="379"/>
      <c r="I182" s="379"/>
      <c r="J182" s="379"/>
      <c r="K182" s="379"/>
      <c r="L182" s="379"/>
      <c r="M182" s="379"/>
      <c r="N182" s="379"/>
      <c r="O182" s="379"/>
      <c r="P182" s="379"/>
      <c r="Q182" s="379"/>
      <c r="R182" s="379"/>
      <c r="S182" s="379"/>
      <c r="T182" s="379"/>
      <c r="U182" s="379"/>
      <c r="V182" s="379"/>
      <c r="W182" s="379"/>
      <c r="X182" s="379"/>
      <c r="Y182" s="379"/>
      <c r="Z182" s="379"/>
      <c r="AA182" s="379"/>
      <c r="AB182" s="379"/>
      <c r="AC182" s="379"/>
    </row>
    <row r="183">
      <c r="A183" s="379"/>
      <c r="B183" s="379"/>
      <c r="C183" s="379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  <c r="V183" s="379"/>
      <c r="W183" s="379"/>
      <c r="X183" s="379"/>
      <c r="Y183" s="379"/>
      <c r="Z183" s="379"/>
      <c r="AA183" s="379"/>
      <c r="AB183" s="379"/>
      <c r="AC183" s="379"/>
    </row>
    <row r="184">
      <c r="A184" s="379"/>
      <c r="B184" s="379"/>
      <c r="C184" s="379"/>
      <c r="D184" s="379"/>
      <c r="E184" s="379"/>
      <c r="F184" s="379"/>
      <c r="G184" s="379"/>
      <c r="H184" s="379"/>
      <c r="I184" s="379"/>
      <c r="J184" s="379"/>
      <c r="K184" s="379"/>
      <c r="L184" s="379"/>
      <c r="M184" s="379"/>
      <c r="N184" s="379"/>
      <c r="O184" s="379"/>
      <c r="P184" s="379"/>
      <c r="Q184" s="379"/>
      <c r="R184" s="379"/>
      <c r="S184" s="379"/>
      <c r="T184" s="379"/>
      <c r="U184" s="379"/>
      <c r="V184" s="379"/>
      <c r="W184" s="379"/>
      <c r="X184" s="379"/>
      <c r="Y184" s="379"/>
      <c r="Z184" s="379"/>
      <c r="AA184" s="379"/>
      <c r="AB184" s="379"/>
      <c r="AC184" s="379"/>
    </row>
    <row r="185">
      <c r="A185" s="379"/>
      <c r="B185" s="379"/>
      <c r="C185" s="379"/>
      <c r="D185" s="379"/>
      <c r="E185" s="379"/>
      <c r="F185" s="379"/>
      <c r="G185" s="379"/>
      <c r="H185" s="379"/>
      <c r="I185" s="379"/>
      <c r="J185" s="379"/>
      <c r="K185" s="379"/>
      <c r="L185" s="379"/>
      <c r="M185" s="379"/>
      <c r="N185" s="379"/>
      <c r="O185" s="379"/>
      <c r="P185" s="379"/>
      <c r="Q185" s="379"/>
      <c r="R185" s="379"/>
      <c r="S185" s="379"/>
      <c r="T185" s="379"/>
      <c r="U185" s="379"/>
      <c r="V185" s="379"/>
      <c r="W185" s="379"/>
      <c r="X185" s="379"/>
      <c r="Y185" s="379"/>
      <c r="Z185" s="379"/>
      <c r="AA185" s="379"/>
      <c r="AB185" s="379"/>
      <c r="AC185" s="379"/>
    </row>
    <row r="186">
      <c r="A186" s="379"/>
      <c r="B186" s="379"/>
      <c r="C186" s="379"/>
      <c r="D186" s="379"/>
      <c r="E186" s="379"/>
      <c r="F186" s="379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9"/>
      <c r="U186" s="379"/>
      <c r="V186" s="379"/>
      <c r="W186" s="379"/>
      <c r="X186" s="379"/>
      <c r="Y186" s="379"/>
      <c r="Z186" s="379"/>
      <c r="AA186" s="379"/>
      <c r="AB186" s="379"/>
      <c r="AC186" s="379"/>
    </row>
    <row r="187">
      <c r="A187" s="379"/>
      <c r="B187" s="379"/>
      <c r="C187" s="379"/>
      <c r="D187" s="379"/>
      <c r="E187" s="379"/>
      <c r="F187" s="379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9"/>
      <c r="U187" s="379"/>
      <c r="V187" s="379"/>
      <c r="W187" s="379"/>
      <c r="X187" s="379"/>
      <c r="Y187" s="379"/>
      <c r="Z187" s="379"/>
      <c r="AA187" s="379"/>
      <c r="AB187" s="379"/>
      <c r="AC187" s="379"/>
    </row>
    <row r="188">
      <c r="A188" s="379"/>
      <c r="B188" s="379"/>
      <c r="C188" s="379"/>
      <c r="D188" s="379"/>
      <c r="E188" s="379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379"/>
      <c r="S188" s="379"/>
      <c r="T188" s="379"/>
      <c r="U188" s="379"/>
      <c r="V188" s="379"/>
      <c r="W188" s="379"/>
      <c r="X188" s="379"/>
      <c r="Y188" s="379"/>
      <c r="Z188" s="379"/>
      <c r="AA188" s="379"/>
      <c r="AB188" s="379"/>
      <c r="AC188" s="379"/>
    </row>
    <row r="189">
      <c r="A189" s="379"/>
      <c r="B189" s="379"/>
      <c r="C189" s="379"/>
      <c r="D189" s="379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379"/>
      <c r="S189" s="379"/>
      <c r="T189" s="379"/>
      <c r="U189" s="379"/>
      <c r="V189" s="379"/>
      <c r="W189" s="379"/>
      <c r="X189" s="379"/>
      <c r="Y189" s="379"/>
      <c r="Z189" s="379"/>
      <c r="AA189" s="379"/>
      <c r="AB189" s="379"/>
      <c r="AC189" s="379"/>
    </row>
    <row r="190">
      <c r="A190" s="379"/>
      <c r="B190" s="379"/>
      <c r="C190" s="379"/>
      <c r="D190" s="379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379"/>
      <c r="S190" s="379"/>
      <c r="T190" s="379"/>
      <c r="U190" s="379"/>
      <c r="V190" s="379"/>
      <c r="W190" s="379"/>
      <c r="X190" s="379"/>
      <c r="Y190" s="379"/>
      <c r="Z190" s="379"/>
      <c r="AA190" s="379"/>
      <c r="AB190" s="379"/>
      <c r="AC190" s="379"/>
    </row>
    <row r="191">
      <c r="A191" s="379"/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79"/>
      <c r="V191" s="379"/>
      <c r="W191" s="379"/>
      <c r="X191" s="379"/>
      <c r="Y191" s="379"/>
      <c r="Z191" s="379"/>
      <c r="AA191" s="379"/>
      <c r="AB191" s="379"/>
      <c r="AC191" s="379"/>
    </row>
    <row r="192">
      <c r="A192" s="379"/>
      <c r="B192" s="379"/>
      <c r="C192" s="379"/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79"/>
      <c r="V192" s="379"/>
      <c r="W192" s="379"/>
      <c r="X192" s="379"/>
      <c r="Y192" s="379"/>
      <c r="Z192" s="379"/>
      <c r="AA192" s="379"/>
      <c r="AB192" s="379"/>
      <c r="AC192" s="379"/>
    </row>
    <row r="193">
      <c r="A193" s="379"/>
      <c r="B193" s="379"/>
      <c r="C193" s="379"/>
      <c r="D193" s="379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79"/>
      <c r="V193" s="379"/>
      <c r="W193" s="379"/>
      <c r="X193" s="379"/>
      <c r="Y193" s="379"/>
      <c r="Z193" s="379"/>
      <c r="AA193" s="379"/>
      <c r="AB193" s="379"/>
      <c r="AC193" s="379"/>
    </row>
    <row r="194">
      <c r="A194" s="379"/>
      <c r="B194" s="379"/>
      <c r="C194" s="379"/>
      <c r="D194" s="379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79"/>
      <c r="V194" s="379"/>
      <c r="W194" s="379"/>
      <c r="X194" s="379"/>
      <c r="Y194" s="379"/>
      <c r="Z194" s="379"/>
      <c r="AA194" s="379"/>
      <c r="AB194" s="379"/>
      <c r="AC194" s="379"/>
    </row>
    <row r="195">
      <c r="A195" s="379"/>
      <c r="B195" s="379"/>
      <c r="C195" s="379"/>
      <c r="D195" s="379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79"/>
      <c r="V195" s="379"/>
      <c r="W195" s="379"/>
      <c r="X195" s="379"/>
      <c r="Y195" s="379"/>
      <c r="Z195" s="379"/>
      <c r="AA195" s="379"/>
      <c r="AB195" s="379"/>
      <c r="AC195" s="379"/>
    </row>
    <row r="196">
      <c r="A196" s="379"/>
      <c r="B196" s="37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379"/>
      <c r="W196" s="379"/>
      <c r="X196" s="379"/>
      <c r="Y196" s="379"/>
      <c r="Z196" s="379"/>
      <c r="AA196" s="379"/>
      <c r="AB196" s="379"/>
      <c r="AC196" s="379"/>
    </row>
    <row r="197">
      <c r="A197" s="379"/>
      <c r="B197" s="37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379"/>
      <c r="S197" s="379"/>
      <c r="T197" s="379"/>
      <c r="U197" s="379"/>
      <c r="V197" s="379"/>
      <c r="W197" s="379"/>
      <c r="X197" s="379"/>
      <c r="Y197" s="379"/>
      <c r="Z197" s="379"/>
      <c r="AA197" s="379"/>
      <c r="AB197" s="379"/>
      <c r="AC197" s="379"/>
    </row>
    <row r="198">
      <c r="A198" s="379"/>
      <c r="B198" s="379"/>
      <c r="C198" s="379"/>
      <c r="D198" s="379"/>
      <c r="E198" s="379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379"/>
      <c r="S198" s="379"/>
      <c r="T198" s="379"/>
      <c r="U198" s="379"/>
      <c r="V198" s="379"/>
      <c r="W198" s="379"/>
      <c r="X198" s="379"/>
      <c r="Y198" s="379"/>
      <c r="Z198" s="379"/>
      <c r="AA198" s="379"/>
      <c r="AB198" s="379"/>
      <c r="AC198" s="379"/>
    </row>
    <row r="199">
      <c r="A199" s="379"/>
      <c r="B199" s="379"/>
      <c r="C199" s="379"/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379"/>
      <c r="S199" s="379"/>
      <c r="T199" s="379"/>
      <c r="U199" s="379"/>
      <c r="V199" s="379"/>
      <c r="W199" s="379"/>
      <c r="X199" s="379"/>
      <c r="Y199" s="379"/>
      <c r="Z199" s="379"/>
      <c r="AA199" s="379"/>
      <c r="AB199" s="379"/>
      <c r="AC199" s="379"/>
    </row>
    <row r="200">
      <c r="A200" s="379"/>
      <c r="B200" s="379"/>
      <c r="C200" s="379"/>
      <c r="D200" s="379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379"/>
      <c r="W200" s="379"/>
      <c r="X200" s="379"/>
      <c r="Y200" s="379"/>
      <c r="Z200" s="379"/>
      <c r="AA200" s="379"/>
      <c r="AB200" s="379"/>
      <c r="AC200" s="379"/>
    </row>
    <row r="201">
      <c r="A201" s="379"/>
      <c r="B201" s="379"/>
      <c r="C201" s="379"/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379"/>
      <c r="S201" s="379"/>
      <c r="T201" s="379"/>
      <c r="U201" s="379"/>
      <c r="V201" s="379"/>
      <c r="W201" s="379"/>
      <c r="X201" s="379"/>
      <c r="Y201" s="379"/>
      <c r="Z201" s="379"/>
      <c r="AA201" s="379"/>
      <c r="AB201" s="379"/>
      <c r="AC201" s="379"/>
    </row>
    <row r="202">
      <c r="A202" s="379"/>
      <c r="B202" s="379"/>
      <c r="C202" s="379"/>
      <c r="D202" s="379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379"/>
      <c r="S202" s="379"/>
      <c r="T202" s="379"/>
      <c r="U202" s="379"/>
      <c r="V202" s="379"/>
      <c r="W202" s="379"/>
      <c r="X202" s="379"/>
      <c r="Y202" s="379"/>
      <c r="Z202" s="379"/>
      <c r="AA202" s="379"/>
      <c r="AB202" s="379"/>
      <c r="AC202" s="379"/>
    </row>
    <row r="203">
      <c r="A203" s="379"/>
      <c r="B203" s="379"/>
      <c r="C203" s="379"/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79"/>
      <c r="V203" s="379"/>
      <c r="W203" s="379"/>
      <c r="X203" s="379"/>
      <c r="Y203" s="379"/>
      <c r="Z203" s="379"/>
      <c r="AA203" s="379"/>
      <c r="AB203" s="379"/>
      <c r="AC203" s="379"/>
    </row>
    <row r="204">
      <c r="A204" s="379"/>
      <c r="B204" s="379"/>
      <c r="C204" s="379"/>
      <c r="D204" s="379"/>
      <c r="E204" s="379"/>
      <c r="F204" s="379"/>
      <c r="G204" s="379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379"/>
      <c r="S204" s="379"/>
      <c r="T204" s="379"/>
      <c r="U204" s="379"/>
      <c r="V204" s="379"/>
      <c r="W204" s="379"/>
      <c r="X204" s="379"/>
      <c r="Y204" s="379"/>
      <c r="Z204" s="379"/>
      <c r="AA204" s="379"/>
      <c r="AB204" s="379"/>
      <c r="AC204" s="379"/>
    </row>
    <row r="205">
      <c r="A205" s="379"/>
      <c r="B205" s="379"/>
      <c r="C205" s="379"/>
      <c r="D205" s="379"/>
      <c r="E205" s="379"/>
      <c r="F205" s="379"/>
      <c r="G205" s="379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379"/>
      <c r="S205" s="379"/>
      <c r="T205" s="379"/>
      <c r="U205" s="379"/>
      <c r="V205" s="379"/>
      <c r="W205" s="379"/>
      <c r="X205" s="379"/>
      <c r="Y205" s="379"/>
      <c r="Z205" s="379"/>
      <c r="AA205" s="379"/>
      <c r="AB205" s="379"/>
      <c r="AC205" s="379"/>
    </row>
    <row r="206">
      <c r="A206" s="379"/>
      <c r="B206" s="379"/>
      <c r="C206" s="379"/>
      <c r="D206" s="379"/>
      <c r="E206" s="379"/>
      <c r="F206" s="379"/>
      <c r="G206" s="379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379"/>
      <c r="S206" s="379"/>
      <c r="T206" s="379"/>
      <c r="U206" s="379"/>
      <c r="V206" s="379"/>
      <c r="W206" s="379"/>
      <c r="X206" s="379"/>
      <c r="Y206" s="379"/>
      <c r="Z206" s="379"/>
      <c r="AA206" s="379"/>
      <c r="AB206" s="379"/>
      <c r="AC206" s="379"/>
    </row>
    <row r="207">
      <c r="A207" s="379"/>
      <c r="B207" s="379"/>
      <c r="C207" s="379"/>
      <c r="D207" s="379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79"/>
      <c r="V207" s="379"/>
      <c r="W207" s="379"/>
      <c r="X207" s="379"/>
      <c r="Y207" s="379"/>
      <c r="Z207" s="379"/>
      <c r="AA207" s="379"/>
      <c r="AB207" s="379"/>
      <c r="AC207" s="379"/>
    </row>
    <row r="208">
      <c r="A208" s="379"/>
      <c r="B208" s="379"/>
      <c r="C208" s="379"/>
      <c r="D208" s="379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79"/>
      <c r="V208" s="379"/>
      <c r="W208" s="379"/>
      <c r="X208" s="379"/>
      <c r="Y208" s="379"/>
      <c r="Z208" s="379"/>
      <c r="AA208" s="379"/>
      <c r="AB208" s="379"/>
      <c r="AC208" s="379"/>
    </row>
    <row r="209">
      <c r="A209" s="379"/>
      <c r="B209" s="379"/>
      <c r="C209" s="379"/>
      <c r="D209" s="379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79"/>
      <c r="V209" s="379"/>
      <c r="W209" s="379"/>
      <c r="X209" s="379"/>
      <c r="Y209" s="379"/>
      <c r="Z209" s="379"/>
      <c r="AA209" s="379"/>
      <c r="AB209" s="379"/>
      <c r="AC209" s="379"/>
    </row>
    <row r="210">
      <c r="A210" s="379"/>
      <c r="B210" s="379"/>
      <c r="C210" s="379"/>
      <c r="D210" s="379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79"/>
      <c r="V210" s="379"/>
      <c r="W210" s="379"/>
      <c r="X210" s="379"/>
      <c r="Y210" s="379"/>
      <c r="Z210" s="379"/>
      <c r="AA210" s="379"/>
      <c r="AB210" s="379"/>
      <c r="AC210" s="379"/>
    </row>
    <row r="211">
      <c r="A211" s="379"/>
      <c r="B211" s="379"/>
      <c r="C211" s="379"/>
      <c r="D211" s="379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379"/>
      <c r="W211" s="379"/>
      <c r="X211" s="379"/>
      <c r="Y211" s="379"/>
      <c r="Z211" s="379"/>
      <c r="AA211" s="379"/>
      <c r="AB211" s="379"/>
      <c r="AC211" s="379"/>
    </row>
    <row r="212">
      <c r="A212" s="379"/>
      <c r="B212" s="379"/>
      <c r="C212" s="379"/>
      <c r="D212" s="379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79"/>
      <c r="V212" s="379"/>
      <c r="W212" s="379"/>
      <c r="X212" s="379"/>
      <c r="Y212" s="379"/>
      <c r="Z212" s="379"/>
      <c r="AA212" s="379"/>
      <c r="AB212" s="379"/>
      <c r="AC212" s="379"/>
    </row>
    <row r="213">
      <c r="A213" s="379"/>
      <c r="B213" s="379"/>
      <c r="C213" s="379"/>
      <c r="D213" s="379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79"/>
      <c r="V213" s="379"/>
      <c r="W213" s="379"/>
      <c r="X213" s="379"/>
      <c r="Y213" s="379"/>
      <c r="Z213" s="379"/>
      <c r="AA213" s="379"/>
      <c r="AB213" s="379"/>
      <c r="AC213" s="379"/>
    </row>
    <row r="214">
      <c r="A214" s="379"/>
      <c r="B214" s="379"/>
      <c r="C214" s="379"/>
      <c r="D214" s="379"/>
      <c r="E214" s="379"/>
      <c r="F214" s="379"/>
      <c r="G214" s="379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379"/>
      <c r="S214" s="379"/>
      <c r="T214" s="379"/>
      <c r="U214" s="379"/>
      <c r="V214" s="379"/>
      <c r="W214" s="379"/>
      <c r="X214" s="379"/>
      <c r="Y214" s="379"/>
      <c r="Z214" s="379"/>
      <c r="AA214" s="379"/>
      <c r="AB214" s="379"/>
      <c r="AC214" s="379"/>
    </row>
    <row r="215">
      <c r="A215" s="379"/>
      <c r="B215" s="379"/>
      <c r="C215" s="379"/>
      <c r="D215" s="379"/>
      <c r="E215" s="379"/>
      <c r="F215" s="379"/>
      <c r="G215" s="379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379"/>
      <c r="S215" s="379"/>
      <c r="T215" s="379"/>
      <c r="U215" s="379"/>
      <c r="V215" s="379"/>
      <c r="W215" s="379"/>
      <c r="X215" s="379"/>
      <c r="Y215" s="379"/>
      <c r="Z215" s="379"/>
      <c r="AA215" s="379"/>
      <c r="AB215" s="379"/>
      <c r="AC215" s="379"/>
    </row>
    <row r="216">
      <c r="A216" s="379"/>
      <c r="B216" s="379"/>
      <c r="C216" s="379"/>
      <c r="D216" s="379"/>
      <c r="E216" s="379"/>
      <c r="F216" s="379"/>
      <c r="G216" s="379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379"/>
      <c r="S216" s="379"/>
      <c r="T216" s="379"/>
      <c r="U216" s="379"/>
      <c r="V216" s="379"/>
      <c r="W216" s="379"/>
      <c r="X216" s="379"/>
      <c r="Y216" s="379"/>
      <c r="Z216" s="379"/>
      <c r="AA216" s="379"/>
      <c r="AB216" s="379"/>
      <c r="AC216" s="379"/>
    </row>
    <row r="217">
      <c r="A217" s="379"/>
      <c r="B217" s="379"/>
      <c r="C217" s="379"/>
      <c r="D217" s="379"/>
      <c r="E217" s="379"/>
      <c r="F217" s="379"/>
      <c r="G217" s="379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379"/>
      <c r="W217" s="379"/>
      <c r="X217" s="379"/>
      <c r="Y217" s="379"/>
      <c r="Z217" s="379"/>
      <c r="AA217" s="379"/>
      <c r="AB217" s="379"/>
      <c r="AC217" s="379"/>
    </row>
    <row r="218">
      <c r="A218" s="379"/>
      <c r="B218" s="379"/>
      <c r="C218" s="379"/>
      <c r="D218" s="379"/>
      <c r="E218" s="379"/>
      <c r="F218" s="379"/>
      <c r="G218" s="379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379"/>
      <c r="W218" s="379"/>
      <c r="X218" s="379"/>
      <c r="Y218" s="379"/>
      <c r="Z218" s="379"/>
      <c r="AA218" s="379"/>
      <c r="AB218" s="379"/>
      <c r="AC218" s="379"/>
    </row>
    <row r="219">
      <c r="A219" s="379"/>
      <c r="B219" s="379"/>
      <c r="C219" s="379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  <c r="W219" s="379"/>
      <c r="X219" s="379"/>
      <c r="Y219" s="379"/>
      <c r="Z219" s="379"/>
      <c r="AA219" s="379"/>
      <c r="AB219" s="379"/>
      <c r="AC219" s="379"/>
    </row>
    <row r="220">
      <c r="A220" s="379"/>
      <c r="B220" s="379"/>
      <c r="C220" s="379"/>
      <c r="D220" s="379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  <c r="V220" s="379"/>
      <c r="W220" s="379"/>
      <c r="X220" s="379"/>
      <c r="Y220" s="379"/>
      <c r="Z220" s="379"/>
      <c r="AA220" s="379"/>
      <c r="AB220" s="379"/>
      <c r="AC220" s="379"/>
    </row>
    <row r="221">
      <c r="A221" s="379"/>
      <c r="B221" s="379"/>
      <c r="C221" s="379"/>
      <c r="D221" s="379"/>
      <c r="E221" s="379"/>
      <c r="F221" s="379"/>
      <c r="G221" s="379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379"/>
      <c r="S221" s="379"/>
      <c r="T221" s="379"/>
      <c r="U221" s="379"/>
      <c r="V221" s="379"/>
      <c r="W221" s="379"/>
      <c r="X221" s="379"/>
      <c r="Y221" s="379"/>
      <c r="Z221" s="379"/>
      <c r="AA221" s="379"/>
      <c r="AB221" s="379"/>
      <c r="AC221" s="379"/>
    </row>
    <row r="222">
      <c r="A222" s="379"/>
      <c r="B222" s="379"/>
      <c r="C222" s="379"/>
      <c r="D222" s="379"/>
      <c r="E222" s="379"/>
      <c r="F222" s="379"/>
      <c r="G222" s="379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379"/>
      <c r="S222" s="379"/>
      <c r="T222" s="379"/>
      <c r="U222" s="379"/>
      <c r="V222" s="379"/>
      <c r="W222" s="379"/>
      <c r="X222" s="379"/>
      <c r="Y222" s="379"/>
      <c r="Z222" s="379"/>
      <c r="AA222" s="379"/>
      <c r="AB222" s="379"/>
      <c r="AC222" s="379"/>
    </row>
    <row r="223">
      <c r="A223" s="379"/>
      <c r="B223" s="379"/>
      <c r="C223" s="379"/>
      <c r="D223" s="379"/>
      <c r="E223" s="379"/>
      <c r="F223" s="379"/>
      <c r="G223" s="379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379"/>
      <c r="S223" s="379"/>
      <c r="T223" s="379"/>
      <c r="U223" s="379"/>
      <c r="V223" s="379"/>
      <c r="W223" s="379"/>
      <c r="X223" s="379"/>
      <c r="Y223" s="379"/>
      <c r="Z223" s="379"/>
      <c r="AA223" s="379"/>
      <c r="AB223" s="379"/>
      <c r="AC223" s="379"/>
    </row>
    <row r="224">
      <c r="A224" s="379"/>
      <c r="B224" s="379"/>
      <c r="C224" s="379"/>
      <c r="D224" s="379"/>
      <c r="E224" s="379"/>
      <c r="F224" s="379"/>
      <c r="G224" s="379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379"/>
      <c r="S224" s="379"/>
      <c r="T224" s="379"/>
      <c r="U224" s="379"/>
      <c r="V224" s="379"/>
      <c r="W224" s="379"/>
      <c r="X224" s="379"/>
      <c r="Y224" s="379"/>
      <c r="Z224" s="379"/>
      <c r="AA224" s="379"/>
      <c r="AB224" s="379"/>
      <c r="AC224" s="379"/>
    </row>
    <row r="225">
      <c r="A225" s="379"/>
      <c r="B225" s="379"/>
      <c r="C225" s="379"/>
      <c r="D225" s="379"/>
      <c r="E225" s="379"/>
      <c r="F225" s="379"/>
      <c r="G225" s="379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379"/>
      <c r="S225" s="379"/>
      <c r="T225" s="379"/>
      <c r="U225" s="379"/>
      <c r="V225" s="379"/>
      <c r="W225" s="379"/>
      <c r="X225" s="379"/>
      <c r="Y225" s="379"/>
      <c r="Z225" s="379"/>
      <c r="AA225" s="379"/>
      <c r="AB225" s="379"/>
      <c r="AC225" s="379"/>
    </row>
    <row r="226">
      <c r="A226" s="379"/>
      <c r="B226" s="379"/>
      <c r="C226" s="379"/>
      <c r="D226" s="379"/>
      <c r="E226" s="379"/>
      <c r="F226" s="379"/>
      <c r="G226" s="379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379"/>
      <c r="S226" s="379"/>
      <c r="T226" s="379"/>
      <c r="U226" s="379"/>
      <c r="V226" s="379"/>
      <c r="W226" s="379"/>
      <c r="X226" s="379"/>
      <c r="Y226" s="379"/>
      <c r="Z226" s="379"/>
      <c r="AA226" s="379"/>
      <c r="AB226" s="379"/>
      <c r="AC226" s="379"/>
    </row>
    <row r="227">
      <c r="A227" s="379"/>
      <c r="B227" s="379"/>
      <c r="C227" s="379"/>
      <c r="D227" s="379"/>
      <c r="E227" s="379"/>
      <c r="F227" s="379"/>
      <c r="G227" s="379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379"/>
      <c r="S227" s="379"/>
      <c r="T227" s="379"/>
      <c r="U227" s="379"/>
      <c r="V227" s="379"/>
      <c r="W227" s="379"/>
      <c r="X227" s="379"/>
      <c r="Y227" s="379"/>
      <c r="Z227" s="379"/>
      <c r="AA227" s="379"/>
      <c r="AB227" s="379"/>
      <c r="AC227" s="379"/>
    </row>
    <row r="228">
      <c r="A228" s="379"/>
      <c r="B228" s="379"/>
      <c r="C228" s="379"/>
      <c r="D228" s="379"/>
      <c r="E228" s="379"/>
      <c r="F228" s="379"/>
      <c r="G228" s="379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379"/>
      <c r="S228" s="379"/>
      <c r="T228" s="379"/>
      <c r="U228" s="379"/>
      <c r="V228" s="379"/>
      <c r="W228" s="379"/>
      <c r="X228" s="379"/>
      <c r="Y228" s="379"/>
      <c r="Z228" s="379"/>
      <c r="AA228" s="379"/>
      <c r="AB228" s="379"/>
      <c r="AC228" s="379"/>
    </row>
    <row r="229">
      <c r="A229" s="379"/>
      <c r="B229" s="379"/>
      <c r="C229" s="379"/>
      <c r="D229" s="379"/>
      <c r="E229" s="379"/>
      <c r="F229" s="379"/>
      <c r="G229" s="379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379"/>
      <c r="S229" s="379"/>
      <c r="T229" s="379"/>
      <c r="U229" s="379"/>
      <c r="V229" s="379"/>
      <c r="W229" s="379"/>
      <c r="X229" s="379"/>
      <c r="Y229" s="379"/>
      <c r="Z229" s="379"/>
      <c r="AA229" s="379"/>
      <c r="AB229" s="379"/>
      <c r="AC229" s="379"/>
    </row>
    <row r="230">
      <c r="A230" s="379"/>
      <c r="B230" s="379"/>
      <c r="C230" s="379"/>
      <c r="D230" s="379"/>
      <c r="E230" s="379"/>
      <c r="F230" s="379"/>
      <c r="G230" s="379"/>
      <c r="H230" s="379"/>
      <c r="I230" s="379"/>
      <c r="J230" s="379"/>
      <c r="K230" s="379"/>
      <c r="L230" s="379"/>
      <c r="M230" s="379"/>
      <c r="N230" s="379"/>
      <c r="O230" s="379"/>
      <c r="P230" s="379"/>
      <c r="Q230" s="379"/>
      <c r="R230" s="379"/>
      <c r="S230" s="379"/>
      <c r="T230" s="379"/>
      <c r="U230" s="379"/>
      <c r="V230" s="379"/>
      <c r="W230" s="379"/>
      <c r="X230" s="379"/>
      <c r="Y230" s="379"/>
      <c r="Z230" s="379"/>
      <c r="AA230" s="379"/>
      <c r="AB230" s="379"/>
      <c r="AC230" s="379"/>
    </row>
    <row r="231">
      <c r="A231" s="379"/>
      <c r="B231" s="379"/>
      <c r="C231" s="379"/>
      <c r="D231" s="379"/>
      <c r="E231" s="379"/>
      <c r="F231" s="379"/>
      <c r="G231" s="379"/>
      <c r="H231" s="379"/>
      <c r="I231" s="379"/>
      <c r="J231" s="379"/>
      <c r="K231" s="379"/>
      <c r="L231" s="379"/>
      <c r="M231" s="379"/>
      <c r="N231" s="379"/>
      <c r="O231" s="379"/>
      <c r="P231" s="379"/>
      <c r="Q231" s="379"/>
      <c r="R231" s="379"/>
      <c r="S231" s="379"/>
      <c r="T231" s="379"/>
      <c r="U231" s="379"/>
      <c r="V231" s="379"/>
      <c r="W231" s="379"/>
      <c r="X231" s="379"/>
      <c r="Y231" s="379"/>
      <c r="Z231" s="379"/>
      <c r="AA231" s="379"/>
      <c r="AB231" s="379"/>
      <c r="AC231" s="379"/>
    </row>
    <row r="232">
      <c r="A232" s="379"/>
      <c r="B232" s="379"/>
      <c r="C232" s="379"/>
      <c r="D232" s="379"/>
      <c r="E232" s="379"/>
      <c r="F232" s="379"/>
      <c r="G232" s="379"/>
      <c r="H232" s="379"/>
      <c r="I232" s="379"/>
      <c r="J232" s="379"/>
      <c r="K232" s="379"/>
      <c r="L232" s="379"/>
      <c r="M232" s="379"/>
      <c r="N232" s="379"/>
      <c r="O232" s="379"/>
      <c r="P232" s="379"/>
      <c r="Q232" s="379"/>
      <c r="R232" s="379"/>
      <c r="S232" s="379"/>
      <c r="T232" s="379"/>
      <c r="U232" s="379"/>
      <c r="V232" s="379"/>
      <c r="W232" s="379"/>
      <c r="X232" s="379"/>
      <c r="Y232" s="379"/>
      <c r="Z232" s="379"/>
      <c r="AA232" s="379"/>
      <c r="AB232" s="379"/>
      <c r="AC232" s="379"/>
    </row>
    <row r="233">
      <c r="A233" s="379"/>
      <c r="B233" s="379"/>
      <c r="C233" s="379"/>
      <c r="D233" s="379"/>
      <c r="E233" s="379"/>
      <c r="F233" s="379"/>
      <c r="G233" s="379"/>
      <c r="H233" s="379"/>
      <c r="I233" s="379"/>
      <c r="J233" s="379"/>
      <c r="K233" s="379"/>
      <c r="L233" s="379"/>
      <c r="M233" s="379"/>
      <c r="N233" s="379"/>
      <c r="O233" s="379"/>
      <c r="P233" s="379"/>
      <c r="Q233" s="379"/>
      <c r="R233" s="379"/>
      <c r="S233" s="379"/>
      <c r="T233" s="379"/>
      <c r="U233" s="379"/>
      <c r="V233" s="379"/>
      <c r="W233" s="379"/>
      <c r="X233" s="379"/>
      <c r="Y233" s="379"/>
      <c r="Z233" s="379"/>
      <c r="AA233" s="379"/>
      <c r="AB233" s="379"/>
      <c r="AC233" s="379"/>
    </row>
    <row r="234">
      <c r="A234" s="379"/>
      <c r="B234" s="379"/>
      <c r="C234" s="379"/>
      <c r="D234" s="379"/>
      <c r="E234" s="379"/>
      <c r="F234" s="379"/>
      <c r="G234" s="379"/>
      <c r="H234" s="379"/>
      <c r="I234" s="379"/>
      <c r="J234" s="379"/>
      <c r="K234" s="379"/>
      <c r="L234" s="379"/>
      <c r="M234" s="379"/>
      <c r="N234" s="379"/>
      <c r="O234" s="379"/>
      <c r="P234" s="379"/>
      <c r="Q234" s="379"/>
      <c r="R234" s="379"/>
      <c r="S234" s="379"/>
      <c r="T234" s="379"/>
      <c r="U234" s="379"/>
      <c r="V234" s="379"/>
      <c r="W234" s="379"/>
      <c r="X234" s="379"/>
      <c r="Y234" s="379"/>
      <c r="Z234" s="379"/>
      <c r="AA234" s="379"/>
      <c r="AB234" s="379"/>
      <c r="AC234" s="379"/>
    </row>
    <row r="235">
      <c r="A235" s="379"/>
      <c r="B235" s="379"/>
      <c r="C235" s="379"/>
      <c r="D235" s="379"/>
      <c r="E235" s="379"/>
      <c r="F235" s="379"/>
      <c r="G235" s="379"/>
      <c r="H235" s="379"/>
      <c r="I235" s="379"/>
      <c r="J235" s="379"/>
      <c r="K235" s="379"/>
      <c r="L235" s="379"/>
      <c r="M235" s="379"/>
      <c r="N235" s="379"/>
      <c r="O235" s="379"/>
      <c r="P235" s="379"/>
      <c r="Q235" s="379"/>
      <c r="R235" s="379"/>
      <c r="S235" s="379"/>
      <c r="T235" s="379"/>
      <c r="U235" s="379"/>
      <c r="V235" s="379"/>
      <c r="W235" s="379"/>
      <c r="X235" s="379"/>
      <c r="Y235" s="379"/>
      <c r="Z235" s="379"/>
      <c r="AA235" s="379"/>
      <c r="AB235" s="379"/>
      <c r="AC235" s="379"/>
    </row>
    <row r="236">
      <c r="A236" s="379"/>
      <c r="B236" s="379"/>
      <c r="C236" s="379"/>
      <c r="D236" s="379"/>
      <c r="E236" s="379"/>
      <c r="F236" s="379"/>
      <c r="G236" s="379"/>
      <c r="H236" s="379"/>
      <c r="I236" s="379"/>
      <c r="J236" s="379"/>
      <c r="K236" s="379"/>
      <c r="L236" s="379"/>
      <c r="M236" s="379"/>
      <c r="N236" s="379"/>
      <c r="O236" s="379"/>
      <c r="P236" s="379"/>
      <c r="Q236" s="379"/>
      <c r="R236" s="379"/>
      <c r="S236" s="379"/>
      <c r="T236" s="379"/>
      <c r="U236" s="379"/>
      <c r="V236" s="379"/>
      <c r="W236" s="379"/>
      <c r="X236" s="379"/>
      <c r="Y236" s="379"/>
      <c r="Z236" s="379"/>
      <c r="AA236" s="379"/>
      <c r="AB236" s="379"/>
      <c r="AC236" s="379"/>
    </row>
    <row r="237">
      <c r="A237" s="379"/>
      <c r="B237" s="379"/>
      <c r="C237" s="379"/>
      <c r="D237" s="379"/>
      <c r="E237" s="379"/>
      <c r="F237" s="379"/>
      <c r="G237" s="379"/>
      <c r="H237" s="379"/>
      <c r="I237" s="379"/>
      <c r="J237" s="379"/>
      <c r="K237" s="379"/>
      <c r="L237" s="379"/>
      <c r="M237" s="379"/>
      <c r="N237" s="379"/>
      <c r="O237" s="379"/>
      <c r="P237" s="379"/>
      <c r="Q237" s="379"/>
      <c r="R237" s="379"/>
      <c r="S237" s="379"/>
      <c r="T237" s="379"/>
      <c r="U237" s="379"/>
      <c r="V237" s="379"/>
      <c r="W237" s="379"/>
      <c r="X237" s="379"/>
      <c r="Y237" s="379"/>
      <c r="Z237" s="379"/>
      <c r="AA237" s="379"/>
      <c r="AB237" s="379"/>
      <c r="AC237" s="379"/>
    </row>
    <row r="238">
      <c r="A238" s="379"/>
      <c r="B238" s="379"/>
      <c r="C238" s="379"/>
      <c r="D238" s="379"/>
      <c r="E238" s="379"/>
      <c r="F238" s="379"/>
      <c r="G238" s="379"/>
      <c r="H238" s="379"/>
      <c r="I238" s="379"/>
      <c r="J238" s="379"/>
      <c r="K238" s="379"/>
      <c r="L238" s="379"/>
      <c r="M238" s="379"/>
      <c r="N238" s="379"/>
      <c r="O238" s="379"/>
      <c r="P238" s="379"/>
      <c r="Q238" s="379"/>
      <c r="R238" s="379"/>
      <c r="S238" s="379"/>
      <c r="T238" s="379"/>
      <c r="U238" s="379"/>
      <c r="V238" s="379"/>
      <c r="W238" s="379"/>
      <c r="X238" s="379"/>
      <c r="Y238" s="379"/>
      <c r="Z238" s="379"/>
      <c r="AA238" s="379"/>
      <c r="AB238" s="379"/>
      <c r="AC238" s="379"/>
    </row>
    <row r="239">
      <c r="A239" s="379"/>
      <c r="B239" s="379"/>
      <c r="C239" s="379"/>
      <c r="D239" s="379"/>
      <c r="E239" s="379"/>
      <c r="F239" s="379"/>
      <c r="G239" s="379"/>
      <c r="H239" s="379"/>
      <c r="I239" s="379"/>
      <c r="J239" s="379"/>
      <c r="K239" s="379"/>
      <c r="L239" s="379"/>
      <c r="M239" s="379"/>
      <c r="N239" s="379"/>
      <c r="O239" s="379"/>
      <c r="P239" s="379"/>
      <c r="Q239" s="379"/>
      <c r="R239" s="379"/>
      <c r="S239" s="379"/>
      <c r="T239" s="379"/>
      <c r="U239" s="379"/>
      <c r="V239" s="379"/>
      <c r="W239" s="379"/>
      <c r="X239" s="379"/>
      <c r="Y239" s="379"/>
      <c r="Z239" s="379"/>
      <c r="AA239" s="379"/>
      <c r="AB239" s="379"/>
      <c r="AC239" s="379"/>
    </row>
    <row r="240">
      <c r="A240" s="379"/>
      <c r="B240" s="379"/>
      <c r="C240" s="379"/>
      <c r="D240" s="379"/>
      <c r="E240" s="379"/>
      <c r="F240" s="379"/>
      <c r="G240" s="379"/>
      <c r="H240" s="379"/>
      <c r="I240" s="379"/>
      <c r="J240" s="379"/>
      <c r="K240" s="379"/>
      <c r="L240" s="379"/>
      <c r="M240" s="379"/>
      <c r="N240" s="379"/>
      <c r="O240" s="379"/>
      <c r="P240" s="379"/>
      <c r="Q240" s="379"/>
      <c r="R240" s="379"/>
      <c r="S240" s="379"/>
      <c r="T240" s="379"/>
      <c r="U240" s="379"/>
      <c r="V240" s="379"/>
      <c r="W240" s="379"/>
      <c r="X240" s="379"/>
      <c r="Y240" s="379"/>
      <c r="Z240" s="379"/>
      <c r="AA240" s="379"/>
      <c r="AB240" s="379"/>
      <c r="AC240" s="379"/>
    </row>
    <row r="241">
      <c r="A241" s="379"/>
      <c r="B241" s="379"/>
      <c r="C241" s="379"/>
      <c r="D241" s="379"/>
      <c r="E241" s="379"/>
      <c r="F241" s="379"/>
      <c r="G241" s="379"/>
      <c r="H241" s="379"/>
      <c r="I241" s="379"/>
      <c r="J241" s="379"/>
      <c r="K241" s="379"/>
      <c r="L241" s="379"/>
      <c r="M241" s="379"/>
      <c r="N241" s="379"/>
      <c r="O241" s="379"/>
      <c r="P241" s="379"/>
      <c r="Q241" s="379"/>
      <c r="R241" s="379"/>
      <c r="S241" s="379"/>
      <c r="T241" s="379"/>
      <c r="U241" s="379"/>
      <c r="V241" s="379"/>
      <c r="W241" s="379"/>
      <c r="X241" s="379"/>
      <c r="Y241" s="379"/>
      <c r="Z241" s="379"/>
      <c r="AA241" s="379"/>
      <c r="AB241" s="379"/>
      <c r="AC241" s="379"/>
    </row>
    <row r="242">
      <c r="A242" s="379"/>
      <c r="B242" s="379"/>
      <c r="C242" s="379"/>
      <c r="D242" s="379"/>
      <c r="E242" s="379"/>
      <c r="F242" s="379"/>
      <c r="G242" s="379"/>
      <c r="H242" s="379"/>
      <c r="I242" s="379"/>
      <c r="J242" s="379"/>
      <c r="K242" s="379"/>
      <c r="L242" s="379"/>
      <c r="M242" s="379"/>
      <c r="N242" s="379"/>
      <c r="O242" s="379"/>
      <c r="P242" s="379"/>
      <c r="Q242" s="379"/>
      <c r="R242" s="379"/>
      <c r="S242" s="379"/>
      <c r="T242" s="379"/>
      <c r="U242" s="379"/>
      <c r="V242" s="379"/>
      <c r="W242" s="379"/>
      <c r="X242" s="379"/>
      <c r="Y242" s="379"/>
      <c r="Z242" s="379"/>
      <c r="AA242" s="379"/>
      <c r="AB242" s="379"/>
      <c r="AC242" s="379"/>
    </row>
    <row r="243">
      <c r="A243" s="379"/>
      <c r="B243" s="379"/>
      <c r="C243" s="379"/>
      <c r="D243" s="379"/>
      <c r="E243" s="379"/>
      <c r="F243" s="379"/>
      <c r="G243" s="379"/>
      <c r="H243" s="379"/>
      <c r="I243" s="379"/>
      <c r="J243" s="379"/>
      <c r="K243" s="379"/>
      <c r="L243" s="379"/>
      <c r="M243" s="379"/>
      <c r="N243" s="379"/>
      <c r="O243" s="379"/>
      <c r="P243" s="379"/>
      <c r="Q243" s="379"/>
      <c r="R243" s="379"/>
      <c r="S243" s="379"/>
      <c r="T243" s="379"/>
      <c r="U243" s="379"/>
      <c r="V243" s="379"/>
      <c r="W243" s="379"/>
      <c r="X243" s="379"/>
      <c r="Y243" s="379"/>
      <c r="Z243" s="379"/>
      <c r="AA243" s="379"/>
      <c r="AB243" s="379"/>
      <c r="AC243" s="379"/>
    </row>
    <row r="244">
      <c r="A244" s="379"/>
      <c r="B244" s="379"/>
      <c r="C244" s="379"/>
      <c r="D244" s="379"/>
      <c r="E244" s="379"/>
      <c r="F244" s="379"/>
      <c r="G244" s="379"/>
      <c r="H244" s="379"/>
      <c r="I244" s="379"/>
      <c r="J244" s="379"/>
      <c r="K244" s="379"/>
      <c r="L244" s="379"/>
      <c r="M244" s="379"/>
      <c r="N244" s="379"/>
      <c r="O244" s="379"/>
      <c r="P244" s="379"/>
      <c r="Q244" s="379"/>
      <c r="R244" s="379"/>
      <c r="S244" s="379"/>
      <c r="T244" s="379"/>
      <c r="U244" s="379"/>
      <c r="V244" s="379"/>
      <c r="W244" s="379"/>
      <c r="X244" s="379"/>
      <c r="Y244" s="379"/>
      <c r="Z244" s="379"/>
      <c r="AA244" s="379"/>
      <c r="AB244" s="379"/>
      <c r="AC244" s="379"/>
    </row>
    <row r="245">
      <c r="A245" s="379"/>
      <c r="B245" s="379"/>
      <c r="C245" s="379"/>
      <c r="D245" s="379"/>
      <c r="E245" s="379"/>
      <c r="F245" s="379"/>
      <c r="G245" s="379"/>
      <c r="H245" s="379"/>
      <c r="I245" s="379"/>
      <c r="J245" s="379"/>
      <c r="K245" s="379"/>
      <c r="L245" s="379"/>
      <c r="M245" s="379"/>
      <c r="N245" s="379"/>
      <c r="O245" s="379"/>
      <c r="P245" s="379"/>
      <c r="Q245" s="379"/>
      <c r="R245" s="379"/>
      <c r="S245" s="379"/>
      <c r="T245" s="379"/>
      <c r="U245" s="379"/>
      <c r="V245" s="379"/>
      <c r="W245" s="379"/>
      <c r="X245" s="379"/>
      <c r="Y245" s="379"/>
      <c r="Z245" s="379"/>
      <c r="AA245" s="379"/>
      <c r="AB245" s="379"/>
      <c r="AC245" s="379"/>
    </row>
    <row r="246">
      <c r="A246" s="379"/>
      <c r="B246" s="379"/>
      <c r="C246" s="379"/>
      <c r="D246" s="379"/>
      <c r="E246" s="379"/>
      <c r="F246" s="379"/>
      <c r="G246" s="379"/>
      <c r="H246" s="379"/>
      <c r="I246" s="379"/>
      <c r="J246" s="379"/>
      <c r="K246" s="379"/>
      <c r="L246" s="379"/>
      <c r="M246" s="379"/>
      <c r="N246" s="379"/>
      <c r="O246" s="379"/>
      <c r="P246" s="379"/>
      <c r="Q246" s="379"/>
      <c r="R246" s="379"/>
      <c r="S246" s="379"/>
      <c r="T246" s="379"/>
      <c r="U246" s="379"/>
      <c r="V246" s="379"/>
      <c r="W246" s="379"/>
      <c r="X246" s="379"/>
      <c r="Y246" s="379"/>
      <c r="Z246" s="379"/>
      <c r="AA246" s="379"/>
      <c r="AB246" s="379"/>
      <c r="AC246" s="379"/>
    </row>
    <row r="247">
      <c r="A247" s="379"/>
      <c r="B247" s="379"/>
      <c r="C247" s="379"/>
      <c r="D247" s="379"/>
      <c r="E247" s="379"/>
      <c r="F247" s="379"/>
      <c r="G247" s="379"/>
      <c r="H247" s="379"/>
      <c r="I247" s="379"/>
      <c r="J247" s="379"/>
      <c r="K247" s="379"/>
      <c r="L247" s="379"/>
      <c r="M247" s="379"/>
      <c r="N247" s="379"/>
      <c r="O247" s="379"/>
      <c r="P247" s="379"/>
      <c r="Q247" s="379"/>
      <c r="R247" s="379"/>
      <c r="S247" s="379"/>
      <c r="T247" s="379"/>
      <c r="U247" s="379"/>
      <c r="V247" s="379"/>
      <c r="W247" s="379"/>
      <c r="X247" s="379"/>
      <c r="Y247" s="379"/>
      <c r="Z247" s="379"/>
      <c r="AA247" s="379"/>
      <c r="AB247" s="379"/>
      <c r="AC247" s="379"/>
    </row>
    <row r="248">
      <c r="A248" s="379"/>
      <c r="B248" s="379"/>
      <c r="C248" s="379"/>
      <c r="D248" s="379"/>
      <c r="E248" s="379"/>
      <c r="F248" s="379"/>
      <c r="G248" s="379"/>
      <c r="H248" s="379"/>
      <c r="I248" s="379"/>
      <c r="J248" s="379"/>
      <c r="K248" s="379"/>
      <c r="L248" s="379"/>
      <c r="M248" s="379"/>
      <c r="N248" s="379"/>
      <c r="O248" s="379"/>
      <c r="P248" s="379"/>
      <c r="Q248" s="379"/>
      <c r="R248" s="379"/>
      <c r="S248" s="379"/>
      <c r="T248" s="379"/>
      <c r="U248" s="379"/>
      <c r="V248" s="379"/>
      <c r="W248" s="379"/>
      <c r="X248" s="379"/>
      <c r="Y248" s="379"/>
      <c r="Z248" s="379"/>
      <c r="AA248" s="379"/>
      <c r="AB248" s="379"/>
      <c r="AC248" s="379"/>
    </row>
    <row r="249">
      <c r="A249" s="379"/>
      <c r="B249" s="379"/>
      <c r="C249" s="379"/>
      <c r="D249" s="379"/>
      <c r="E249" s="379"/>
      <c r="F249" s="379"/>
      <c r="G249" s="379"/>
      <c r="H249" s="379"/>
      <c r="I249" s="379"/>
      <c r="J249" s="379"/>
      <c r="K249" s="379"/>
      <c r="L249" s="379"/>
      <c r="M249" s="379"/>
      <c r="N249" s="379"/>
      <c r="O249" s="379"/>
      <c r="P249" s="379"/>
      <c r="Q249" s="379"/>
      <c r="R249" s="379"/>
      <c r="S249" s="379"/>
      <c r="T249" s="379"/>
      <c r="U249" s="379"/>
      <c r="V249" s="379"/>
      <c r="W249" s="379"/>
      <c r="X249" s="379"/>
      <c r="Y249" s="379"/>
      <c r="Z249" s="379"/>
      <c r="AA249" s="379"/>
      <c r="AB249" s="379"/>
      <c r="AC249" s="379"/>
    </row>
    <row r="250">
      <c r="A250" s="379"/>
      <c r="B250" s="379"/>
      <c r="C250" s="379"/>
      <c r="D250" s="379"/>
      <c r="E250" s="379"/>
      <c r="F250" s="379"/>
      <c r="G250" s="379"/>
      <c r="H250" s="379"/>
      <c r="I250" s="379"/>
      <c r="J250" s="379"/>
      <c r="K250" s="379"/>
      <c r="L250" s="379"/>
      <c r="M250" s="379"/>
      <c r="N250" s="379"/>
      <c r="O250" s="379"/>
      <c r="P250" s="379"/>
      <c r="Q250" s="379"/>
      <c r="R250" s="379"/>
      <c r="S250" s="379"/>
      <c r="T250" s="379"/>
      <c r="U250" s="379"/>
      <c r="V250" s="379"/>
      <c r="W250" s="379"/>
      <c r="X250" s="379"/>
      <c r="Y250" s="379"/>
      <c r="Z250" s="379"/>
      <c r="AA250" s="379"/>
      <c r="AB250" s="379"/>
      <c r="AC250" s="379"/>
    </row>
    <row r="251">
      <c r="A251" s="379"/>
      <c r="B251" s="379"/>
      <c r="C251" s="379"/>
      <c r="D251" s="379"/>
      <c r="E251" s="379"/>
      <c r="F251" s="379"/>
      <c r="G251" s="379"/>
      <c r="H251" s="379"/>
      <c r="I251" s="379"/>
      <c r="J251" s="379"/>
      <c r="K251" s="379"/>
      <c r="L251" s="379"/>
      <c r="M251" s="379"/>
      <c r="N251" s="379"/>
      <c r="O251" s="379"/>
      <c r="P251" s="379"/>
      <c r="Q251" s="379"/>
      <c r="R251" s="379"/>
      <c r="S251" s="379"/>
      <c r="T251" s="379"/>
      <c r="U251" s="379"/>
      <c r="V251" s="379"/>
      <c r="W251" s="379"/>
      <c r="X251" s="379"/>
      <c r="Y251" s="379"/>
      <c r="Z251" s="379"/>
      <c r="AA251" s="379"/>
      <c r="AB251" s="379"/>
      <c r="AC251" s="379"/>
    </row>
    <row r="252">
      <c r="A252" s="379"/>
      <c r="B252" s="379"/>
      <c r="C252" s="379"/>
      <c r="D252" s="379"/>
      <c r="E252" s="379"/>
      <c r="F252" s="379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79"/>
      <c r="U252" s="379"/>
      <c r="V252" s="379"/>
      <c r="W252" s="379"/>
      <c r="X252" s="379"/>
      <c r="Y252" s="379"/>
      <c r="Z252" s="379"/>
      <c r="AA252" s="379"/>
      <c r="AB252" s="379"/>
      <c r="AC252" s="379"/>
    </row>
    <row r="253">
      <c r="A253" s="379"/>
      <c r="B253" s="379"/>
      <c r="C253" s="379"/>
      <c r="D253" s="379"/>
      <c r="E253" s="379"/>
      <c r="F253" s="379"/>
      <c r="G253" s="379"/>
      <c r="H253" s="379"/>
      <c r="I253" s="379"/>
      <c r="J253" s="379"/>
      <c r="K253" s="379"/>
      <c r="L253" s="379"/>
      <c r="M253" s="379"/>
      <c r="N253" s="379"/>
      <c r="O253" s="379"/>
      <c r="P253" s="379"/>
      <c r="Q253" s="379"/>
      <c r="R253" s="379"/>
      <c r="S253" s="379"/>
      <c r="T253" s="379"/>
      <c r="U253" s="379"/>
      <c r="V253" s="379"/>
      <c r="W253" s="379"/>
      <c r="X253" s="379"/>
      <c r="Y253" s="379"/>
      <c r="Z253" s="379"/>
      <c r="AA253" s="379"/>
      <c r="AB253" s="379"/>
      <c r="AC253" s="379"/>
    </row>
    <row r="254">
      <c r="A254" s="379"/>
      <c r="B254" s="379"/>
      <c r="C254" s="379"/>
      <c r="D254" s="379"/>
      <c r="E254" s="379"/>
      <c r="F254" s="379"/>
      <c r="G254" s="379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79"/>
      <c r="U254" s="379"/>
      <c r="V254" s="379"/>
      <c r="W254" s="379"/>
      <c r="X254" s="379"/>
      <c r="Y254" s="379"/>
      <c r="Z254" s="379"/>
      <c r="AA254" s="379"/>
      <c r="AB254" s="379"/>
      <c r="AC254" s="379"/>
    </row>
    <row r="255">
      <c r="A255" s="379"/>
      <c r="B255" s="379"/>
      <c r="C255" s="379"/>
      <c r="D255" s="379"/>
      <c r="E255" s="379"/>
      <c r="F255" s="379"/>
      <c r="G255" s="379"/>
      <c r="H255" s="379"/>
      <c r="I255" s="379"/>
      <c r="J255" s="379"/>
      <c r="K255" s="379"/>
      <c r="L255" s="379"/>
      <c r="M255" s="379"/>
      <c r="N255" s="379"/>
      <c r="O255" s="379"/>
      <c r="P255" s="379"/>
      <c r="Q255" s="379"/>
      <c r="R255" s="379"/>
      <c r="S255" s="379"/>
      <c r="T255" s="379"/>
      <c r="U255" s="379"/>
      <c r="V255" s="379"/>
      <c r="W255" s="379"/>
      <c r="X255" s="379"/>
      <c r="Y255" s="379"/>
      <c r="Z255" s="379"/>
      <c r="AA255" s="379"/>
      <c r="AB255" s="379"/>
      <c r="AC255" s="379"/>
    </row>
    <row r="256">
      <c r="A256" s="379"/>
      <c r="B256" s="379"/>
      <c r="C256" s="379"/>
      <c r="D256" s="379"/>
      <c r="E256" s="379"/>
      <c r="F256" s="379"/>
      <c r="G256" s="379"/>
      <c r="H256" s="379"/>
      <c r="I256" s="379"/>
      <c r="J256" s="379"/>
      <c r="K256" s="379"/>
      <c r="L256" s="379"/>
      <c r="M256" s="379"/>
      <c r="N256" s="379"/>
      <c r="O256" s="379"/>
      <c r="P256" s="379"/>
      <c r="Q256" s="379"/>
      <c r="R256" s="379"/>
      <c r="S256" s="379"/>
      <c r="T256" s="379"/>
      <c r="U256" s="379"/>
      <c r="V256" s="379"/>
      <c r="W256" s="379"/>
      <c r="X256" s="379"/>
      <c r="Y256" s="379"/>
      <c r="Z256" s="379"/>
      <c r="AA256" s="379"/>
      <c r="AB256" s="379"/>
      <c r="AC256" s="379"/>
    </row>
    <row r="257">
      <c r="A257" s="379"/>
      <c r="B257" s="379"/>
      <c r="C257" s="379"/>
      <c r="D257" s="379"/>
      <c r="E257" s="379"/>
      <c r="F257" s="379"/>
      <c r="G257" s="379"/>
      <c r="H257" s="379"/>
      <c r="I257" s="379"/>
      <c r="J257" s="379"/>
      <c r="K257" s="379"/>
      <c r="L257" s="379"/>
      <c r="M257" s="379"/>
      <c r="N257" s="379"/>
      <c r="O257" s="379"/>
      <c r="P257" s="379"/>
      <c r="Q257" s="379"/>
      <c r="R257" s="379"/>
      <c r="S257" s="379"/>
      <c r="T257" s="379"/>
      <c r="U257" s="379"/>
      <c r="V257" s="379"/>
      <c r="W257" s="379"/>
      <c r="X257" s="379"/>
      <c r="Y257" s="379"/>
      <c r="Z257" s="379"/>
      <c r="AA257" s="379"/>
      <c r="AB257" s="379"/>
      <c r="AC257" s="379"/>
    </row>
    <row r="258">
      <c r="A258" s="379"/>
      <c r="B258" s="379"/>
      <c r="C258" s="379"/>
      <c r="D258" s="379"/>
      <c r="E258" s="379"/>
      <c r="F258" s="379"/>
      <c r="G258" s="379"/>
      <c r="H258" s="379"/>
      <c r="I258" s="379"/>
      <c r="J258" s="379"/>
      <c r="K258" s="379"/>
      <c r="L258" s="379"/>
      <c r="M258" s="379"/>
      <c r="N258" s="379"/>
      <c r="O258" s="379"/>
      <c r="P258" s="379"/>
      <c r="Q258" s="379"/>
      <c r="R258" s="379"/>
      <c r="S258" s="379"/>
      <c r="T258" s="379"/>
      <c r="U258" s="379"/>
      <c r="V258" s="379"/>
      <c r="W258" s="379"/>
      <c r="X258" s="379"/>
      <c r="Y258" s="379"/>
      <c r="Z258" s="379"/>
      <c r="AA258" s="379"/>
      <c r="AB258" s="379"/>
      <c r="AC258" s="379"/>
    </row>
    <row r="259">
      <c r="A259" s="379"/>
      <c r="B259" s="379"/>
      <c r="C259" s="379"/>
      <c r="D259" s="379"/>
      <c r="E259" s="379"/>
      <c r="F259" s="379"/>
      <c r="G259" s="379"/>
      <c r="H259" s="379"/>
      <c r="I259" s="379"/>
      <c r="J259" s="379"/>
      <c r="K259" s="379"/>
      <c r="L259" s="379"/>
      <c r="M259" s="379"/>
      <c r="N259" s="379"/>
      <c r="O259" s="379"/>
      <c r="P259" s="379"/>
      <c r="Q259" s="379"/>
      <c r="R259" s="379"/>
      <c r="S259" s="379"/>
      <c r="T259" s="379"/>
      <c r="U259" s="379"/>
      <c r="V259" s="379"/>
      <c r="W259" s="379"/>
      <c r="X259" s="379"/>
      <c r="Y259" s="379"/>
      <c r="Z259" s="379"/>
      <c r="AA259" s="379"/>
      <c r="AB259" s="379"/>
      <c r="AC259" s="379"/>
    </row>
    <row r="260">
      <c r="A260" s="379"/>
      <c r="B260" s="379"/>
      <c r="C260" s="379"/>
      <c r="D260" s="379"/>
      <c r="E260" s="379"/>
      <c r="F260" s="379"/>
      <c r="G260" s="379"/>
      <c r="H260" s="379"/>
      <c r="I260" s="379"/>
      <c r="J260" s="379"/>
      <c r="K260" s="379"/>
      <c r="L260" s="379"/>
      <c r="M260" s="379"/>
      <c r="N260" s="379"/>
      <c r="O260" s="379"/>
      <c r="P260" s="379"/>
      <c r="Q260" s="379"/>
      <c r="R260" s="379"/>
      <c r="S260" s="379"/>
      <c r="T260" s="379"/>
      <c r="U260" s="379"/>
      <c r="V260" s="379"/>
      <c r="W260" s="379"/>
      <c r="X260" s="379"/>
      <c r="Y260" s="379"/>
      <c r="Z260" s="379"/>
      <c r="AA260" s="379"/>
      <c r="AB260" s="379"/>
      <c r="AC260" s="379"/>
    </row>
    <row r="261">
      <c r="A261" s="379"/>
      <c r="B261" s="379"/>
      <c r="C261" s="379"/>
      <c r="D261" s="379"/>
      <c r="E261" s="379"/>
      <c r="F261" s="379"/>
      <c r="G261" s="379"/>
      <c r="H261" s="379"/>
      <c r="I261" s="379"/>
      <c r="J261" s="379"/>
      <c r="K261" s="379"/>
      <c r="L261" s="379"/>
      <c r="M261" s="379"/>
      <c r="N261" s="379"/>
      <c r="O261" s="379"/>
      <c r="P261" s="379"/>
      <c r="Q261" s="379"/>
      <c r="R261" s="379"/>
      <c r="S261" s="379"/>
      <c r="T261" s="379"/>
      <c r="U261" s="379"/>
      <c r="V261" s="379"/>
      <c r="W261" s="379"/>
      <c r="X261" s="379"/>
      <c r="Y261" s="379"/>
      <c r="Z261" s="379"/>
      <c r="AA261" s="379"/>
      <c r="AB261" s="379"/>
      <c r="AC261" s="379"/>
    </row>
    <row r="262">
      <c r="A262" s="379"/>
      <c r="B262" s="379"/>
      <c r="C262" s="379"/>
      <c r="D262" s="379"/>
      <c r="E262" s="379"/>
      <c r="F262" s="379"/>
      <c r="G262" s="379"/>
      <c r="H262" s="379"/>
      <c r="I262" s="379"/>
      <c r="J262" s="379"/>
      <c r="K262" s="379"/>
      <c r="L262" s="379"/>
      <c r="M262" s="379"/>
      <c r="N262" s="379"/>
      <c r="O262" s="379"/>
      <c r="P262" s="379"/>
      <c r="Q262" s="379"/>
      <c r="R262" s="379"/>
      <c r="S262" s="379"/>
      <c r="T262" s="379"/>
      <c r="U262" s="379"/>
      <c r="V262" s="379"/>
      <c r="W262" s="379"/>
      <c r="X262" s="379"/>
      <c r="Y262" s="379"/>
      <c r="Z262" s="379"/>
      <c r="AA262" s="379"/>
      <c r="AB262" s="379"/>
      <c r="AC262" s="379"/>
    </row>
    <row r="263">
      <c r="A263" s="379"/>
      <c r="B263" s="379"/>
      <c r="C263" s="379"/>
      <c r="D263" s="379"/>
      <c r="E263" s="379"/>
      <c r="F263" s="379"/>
      <c r="G263" s="379"/>
      <c r="H263" s="379"/>
      <c r="I263" s="379"/>
      <c r="J263" s="379"/>
      <c r="K263" s="379"/>
      <c r="L263" s="379"/>
      <c r="M263" s="379"/>
      <c r="N263" s="379"/>
      <c r="O263" s="379"/>
      <c r="P263" s="379"/>
      <c r="Q263" s="379"/>
      <c r="R263" s="379"/>
      <c r="S263" s="379"/>
      <c r="T263" s="379"/>
      <c r="U263" s="379"/>
      <c r="V263" s="379"/>
      <c r="W263" s="379"/>
      <c r="X263" s="379"/>
      <c r="Y263" s="379"/>
      <c r="Z263" s="379"/>
      <c r="AA263" s="379"/>
      <c r="AB263" s="379"/>
      <c r="AC263" s="379"/>
    </row>
    <row r="264">
      <c r="A264" s="379"/>
      <c r="B264" s="379"/>
      <c r="C264" s="379"/>
      <c r="D264" s="379"/>
      <c r="E264" s="379"/>
      <c r="F264" s="379"/>
      <c r="G264" s="379"/>
      <c r="H264" s="379"/>
      <c r="I264" s="379"/>
      <c r="J264" s="379"/>
      <c r="K264" s="379"/>
      <c r="L264" s="379"/>
      <c r="M264" s="379"/>
      <c r="N264" s="379"/>
      <c r="O264" s="379"/>
      <c r="P264" s="379"/>
      <c r="Q264" s="379"/>
      <c r="R264" s="379"/>
      <c r="S264" s="379"/>
      <c r="T264" s="379"/>
      <c r="U264" s="379"/>
      <c r="V264" s="379"/>
      <c r="W264" s="379"/>
      <c r="X264" s="379"/>
      <c r="Y264" s="379"/>
      <c r="Z264" s="379"/>
      <c r="AA264" s="379"/>
      <c r="AB264" s="379"/>
      <c r="AC264" s="379"/>
    </row>
    <row r="265">
      <c r="A265" s="379"/>
      <c r="B265" s="379"/>
      <c r="C265" s="379"/>
      <c r="D265" s="379"/>
      <c r="E265" s="379"/>
      <c r="F265" s="379"/>
      <c r="G265" s="379"/>
      <c r="H265" s="379"/>
      <c r="I265" s="379"/>
      <c r="J265" s="379"/>
      <c r="K265" s="379"/>
      <c r="L265" s="379"/>
      <c r="M265" s="379"/>
      <c r="N265" s="379"/>
      <c r="O265" s="379"/>
      <c r="P265" s="379"/>
      <c r="Q265" s="379"/>
      <c r="R265" s="379"/>
      <c r="S265" s="379"/>
      <c r="T265" s="379"/>
      <c r="U265" s="379"/>
      <c r="V265" s="379"/>
      <c r="W265" s="379"/>
      <c r="X265" s="379"/>
      <c r="Y265" s="379"/>
      <c r="Z265" s="379"/>
      <c r="AA265" s="379"/>
      <c r="AB265" s="379"/>
      <c r="AC265" s="379"/>
    </row>
    <row r="266">
      <c r="A266" s="379"/>
      <c r="B266" s="379"/>
      <c r="C266" s="379"/>
      <c r="D266" s="379"/>
      <c r="E266" s="379"/>
      <c r="F266" s="379"/>
      <c r="G266" s="379"/>
      <c r="H266" s="379"/>
      <c r="I266" s="379"/>
      <c r="J266" s="379"/>
      <c r="K266" s="379"/>
      <c r="L266" s="379"/>
      <c r="M266" s="379"/>
      <c r="N266" s="379"/>
      <c r="O266" s="379"/>
      <c r="P266" s="379"/>
      <c r="Q266" s="379"/>
      <c r="R266" s="379"/>
      <c r="S266" s="379"/>
      <c r="T266" s="379"/>
      <c r="U266" s="379"/>
      <c r="V266" s="379"/>
      <c r="W266" s="379"/>
      <c r="X266" s="379"/>
      <c r="Y266" s="379"/>
      <c r="Z266" s="379"/>
      <c r="AA266" s="379"/>
      <c r="AB266" s="379"/>
      <c r="AC266" s="379"/>
    </row>
    <row r="267">
      <c r="A267" s="379"/>
      <c r="B267" s="379"/>
      <c r="C267" s="379"/>
      <c r="D267" s="379"/>
      <c r="E267" s="379"/>
      <c r="F267" s="379"/>
      <c r="G267" s="379"/>
      <c r="H267" s="379"/>
      <c r="I267" s="379"/>
      <c r="J267" s="379"/>
      <c r="K267" s="379"/>
      <c r="L267" s="379"/>
      <c r="M267" s="379"/>
      <c r="N267" s="379"/>
      <c r="O267" s="379"/>
      <c r="P267" s="379"/>
      <c r="Q267" s="379"/>
      <c r="R267" s="379"/>
      <c r="S267" s="379"/>
      <c r="T267" s="379"/>
      <c r="U267" s="379"/>
      <c r="V267" s="379"/>
      <c r="W267" s="379"/>
      <c r="X267" s="379"/>
      <c r="Y267" s="379"/>
      <c r="Z267" s="379"/>
      <c r="AA267" s="379"/>
      <c r="AB267" s="379"/>
      <c r="AC267" s="379"/>
    </row>
    <row r="268">
      <c r="A268" s="379"/>
      <c r="B268" s="379"/>
      <c r="C268" s="379"/>
      <c r="D268" s="379"/>
      <c r="E268" s="379"/>
      <c r="F268" s="379"/>
      <c r="G268" s="379"/>
      <c r="H268" s="379"/>
      <c r="I268" s="379"/>
      <c r="J268" s="379"/>
      <c r="K268" s="379"/>
      <c r="L268" s="379"/>
      <c r="M268" s="379"/>
      <c r="N268" s="379"/>
      <c r="O268" s="379"/>
      <c r="P268" s="379"/>
      <c r="Q268" s="379"/>
      <c r="R268" s="379"/>
      <c r="S268" s="379"/>
      <c r="T268" s="379"/>
      <c r="U268" s="379"/>
      <c r="V268" s="379"/>
      <c r="W268" s="379"/>
      <c r="X268" s="379"/>
      <c r="Y268" s="379"/>
      <c r="Z268" s="379"/>
      <c r="AA268" s="379"/>
      <c r="AB268" s="379"/>
      <c r="AC268" s="379"/>
    </row>
    <row r="269">
      <c r="A269" s="379"/>
      <c r="B269" s="379"/>
      <c r="C269" s="379"/>
      <c r="D269" s="379"/>
      <c r="E269" s="379"/>
      <c r="F269" s="379"/>
      <c r="G269" s="379"/>
      <c r="H269" s="379"/>
      <c r="I269" s="379"/>
      <c r="J269" s="379"/>
      <c r="K269" s="379"/>
      <c r="L269" s="379"/>
      <c r="M269" s="379"/>
      <c r="N269" s="379"/>
      <c r="O269" s="379"/>
      <c r="P269" s="379"/>
      <c r="Q269" s="379"/>
      <c r="R269" s="379"/>
      <c r="S269" s="379"/>
      <c r="T269" s="379"/>
      <c r="U269" s="379"/>
      <c r="V269" s="379"/>
      <c r="W269" s="379"/>
      <c r="X269" s="379"/>
      <c r="Y269" s="379"/>
      <c r="Z269" s="379"/>
      <c r="AA269" s="379"/>
      <c r="AB269" s="379"/>
      <c r="AC269" s="379"/>
    </row>
    <row r="270">
      <c r="A270" s="379"/>
      <c r="B270" s="379"/>
      <c r="C270" s="379"/>
      <c r="D270" s="379"/>
      <c r="E270" s="379"/>
      <c r="F270" s="379"/>
      <c r="G270" s="379"/>
      <c r="H270" s="379"/>
      <c r="I270" s="379"/>
      <c r="J270" s="379"/>
      <c r="K270" s="379"/>
      <c r="L270" s="379"/>
      <c r="M270" s="379"/>
      <c r="N270" s="379"/>
      <c r="O270" s="379"/>
      <c r="P270" s="379"/>
      <c r="Q270" s="379"/>
      <c r="R270" s="379"/>
      <c r="S270" s="379"/>
      <c r="T270" s="379"/>
      <c r="U270" s="379"/>
      <c r="V270" s="379"/>
      <c r="W270" s="379"/>
      <c r="X270" s="379"/>
      <c r="Y270" s="379"/>
      <c r="Z270" s="379"/>
      <c r="AA270" s="379"/>
      <c r="AB270" s="379"/>
      <c r="AC270" s="379"/>
    </row>
    <row r="271">
      <c r="A271" s="379"/>
      <c r="B271" s="379"/>
      <c r="C271" s="379"/>
      <c r="D271" s="379"/>
      <c r="E271" s="379"/>
      <c r="F271" s="379"/>
      <c r="G271" s="379"/>
      <c r="H271" s="379"/>
      <c r="I271" s="379"/>
      <c r="J271" s="379"/>
      <c r="K271" s="379"/>
      <c r="L271" s="379"/>
      <c r="M271" s="379"/>
      <c r="N271" s="379"/>
      <c r="O271" s="379"/>
      <c r="P271" s="379"/>
      <c r="Q271" s="379"/>
      <c r="R271" s="379"/>
      <c r="S271" s="379"/>
      <c r="T271" s="379"/>
      <c r="U271" s="379"/>
      <c r="V271" s="379"/>
      <c r="W271" s="379"/>
      <c r="X271" s="379"/>
      <c r="Y271" s="379"/>
      <c r="Z271" s="379"/>
      <c r="AA271" s="379"/>
      <c r="AB271" s="379"/>
      <c r="AC271" s="379"/>
    </row>
    <row r="272">
      <c r="A272" s="379"/>
      <c r="B272" s="379"/>
      <c r="C272" s="379"/>
      <c r="D272" s="379"/>
      <c r="E272" s="379"/>
      <c r="F272" s="379"/>
      <c r="G272" s="379"/>
      <c r="H272" s="379"/>
      <c r="I272" s="379"/>
      <c r="J272" s="379"/>
      <c r="K272" s="379"/>
      <c r="L272" s="379"/>
      <c r="M272" s="379"/>
      <c r="N272" s="379"/>
      <c r="O272" s="379"/>
      <c r="P272" s="379"/>
      <c r="Q272" s="379"/>
      <c r="R272" s="379"/>
      <c r="S272" s="379"/>
      <c r="T272" s="379"/>
      <c r="U272" s="379"/>
      <c r="V272" s="379"/>
      <c r="W272" s="379"/>
      <c r="X272" s="379"/>
      <c r="Y272" s="379"/>
      <c r="Z272" s="379"/>
      <c r="AA272" s="379"/>
      <c r="AB272" s="379"/>
      <c r="AC272" s="379"/>
    </row>
    <row r="273">
      <c r="A273" s="379"/>
      <c r="B273" s="379"/>
      <c r="C273" s="379"/>
      <c r="D273" s="379"/>
      <c r="E273" s="379"/>
      <c r="F273" s="379"/>
      <c r="G273" s="379"/>
      <c r="H273" s="379"/>
      <c r="I273" s="379"/>
      <c r="J273" s="379"/>
      <c r="K273" s="379"/>
      <c r="L273" s="379"/>
      <c r="M273" s="379"/>
      <c r="N273" s="379"/>
      <c r="O273" s="379"/>
      <c r="P273" s="379"/>
      <c r="Q273" s="379"/>
      <c r="R273" s="379"/>
      <c r="S273" s="379"/>
      <c r="T273" s="379"/>
      <c r="U273" s="379"/>
      <c r="V273" s="379"/>
      <c r="W273" s="379"/>
      <c r="X273" s="379"/>
      <c r="Y273" s="379"/>
      <c r="Z273" s="379"/>
      <c r="AA273" s="379"/>
      <c r="AB273" s="379"/>
      <c r="AC273" s="379"/>
    </row>
    <row r="274">
      <c r="A274" s="379"/>
      <c r="B274" s="379"/>
      <c r="C274" s="379"/>
      <c r="D274" s="379"/>
      <c r="E274" s="379"/>
      <c r="F274" s="379"/>
      <c r="G274" s="379"/>
      <c r="H274" s="379"/>
      <c r="I274" s="379"/>
      <c r="J274" s="379"/>
      <c r="K274" s="379"/>
      <c r="L274" s="379"/>
      <c r="M274" s="379"/>
      <c r="N274" s="379"/>
      <c r="O274" s="379"/>
      <c r="P274" s="379"/>
      <c r="Q274" s="379"/>
      <c r="R274" s="379"/>
      <c r="S274" s="379"/>
      <c r="T274" s="379"/>
      <c r="U274" s="379"/>
      <c r="V274" s="379"/>
      <c r="W274" s="379"/>
      <c r="X274" s="379"/>
      <c r="Y274" s="379"/>
      <c r="Z274" s="379"/>
      <c r="AA274" s="379"/>
      <c r="AB274" s="379"/>
      <c r="AC274" s="379"/>
    </row>
    <row r="275">
      <c r="A275" s="379"/>
      <c r="B275" s="379"/>
      <c r="C275" s="379"/>
      <c r="D275" s="379"/>
      <c r="E275" s="379"/>
      <c r="F275" s="379"/>
      <c r="G275" s="379"/>
      <c r="H275" s="379"/>
      <c r="I275" s="379"/>
      <c r="J275" s="379"/>
      <c r="K275" s="379"/>
      <c r="L275" s="379"/>
      <c r="M275" s="379"/>
      <c r="N275" s="379"/>
      <c r="O275" s="379"/>
      <c r="P275" s="379"/>
      <c r="Q275" s="379"/>
      <c r="R275" s="379"/>
      <c r="S275" s="379"/>
      <c r="T275" s="379"/>
      <c r="U275" s="379"/>
      <c r="V275" s="379"/>
      <c r="W275" s="379"/>
      <c r="X275" s="379"/>
      <c r="Y275" s="379"/>
      <c r="Z275" s="379"/>
      <c r="AA275" s="379"/>
      <c r="AB275" s="379"/>
      <c r="AC275" s="379"/>
    </row>
    <row r="276">
      <c r="A276" s="379"/>
      <c r="B276" s="379"/>
      <c r="C276" s="379"/>
      <c r="D276" s="379"/>
      <c r="E276" s="379"/>
      <c r="F276" s="379"/>
      <c r="G276" s="379"/>
      <c r="H276" s="379"/>
      <c r="I276" s="379"/>
      <c r="J276" s="379"/>
      <c r="K276" s="379"/>
      <c r="L276" s="379"/>
      <c r="M276" s="379"/>
      <c r="N276" s="379"/>
      <c r="O276" s="379"/>
      <c r="P276" s="379"/>
      <c r="Q276" s="379"/>
      <c r="R276" s="379"/>
      <c r="S276" s="379"/>
      <c r="T276" s="379"/>
      <c r="U276" s="379"/>
      <c r="V276" s="379"/>
      <c r="W276" s="379"/>
      <c r="X276" s="379"/>
      <c r="Y276" s="379"/>
      <c r="Z276" s="379"/>
      <c r="AA276" s="379"/>
      <c r="AB276" s="379"/>
      <c r="AC276" s="379"/>
    </row>
    <row r="277">
      <c r="A277" s="379"/>
      <c r="B277" s="379"/>
      <c r="C277" s="379"/>
      <c r="D277" s="379"/>
      <c r="E277" s="379"/>
      <c r="F277" s="379"/>
      <c r="G277" s="379"/>
      <c r="H277" s="379"/>
      <c r="I277" s="379"/>
      <c r="J277" s="379"/>
      <c r="K277" s="379"/>
      <c r="L277" s="379"/>
      <c r="M277" s="379"/>
      <c r="N277" s="379"/>
      <c r="O277" s="379"/>
      <c r="P277" s="379"/>
      <c r="Q277" s="379"/>
      <c r="R277" s="379"/>
      <c r="S277" s="379"/>
      <c r="T277" s="379"/>
      <c r="U277" s="379"/>
      <c r="V277" s="379"/>
      <c r="W277" s="379"/>
      <c r="X277" s="379"/>
      <c r="Y277" s="379"/>
      <c r="Z277" s="379"/>
      <c r="AA277" s="379"/>
      <c r="AB277" s="379"/>
      <c r="AC277" s="379"/>
    </row>
    <row r="278">
      <c r="A278" s="379"/>
      <c r="B278" s="379"/>
      <c r="C278" s="379"/>
      <c r="D278" s="379"/>
      <c r="E278" s="379"/>
      <c r="F278" s="379"/>
      <c r="G278" s="379"/>
      <c r="H278" s="379"/>
      <c r="I278" s="379"/>
      <c r="J278" s="379"/>
      <c r="K278" s="379"/>
      <c r="L278" s="379"/>
      <c r="M278" s="379"/>
      <c r="N278" s="379"/>
      <c r="O278" s="379"/>
      <c r="P278" s="379"/>
      <c r="Q278" s="379"/>
      <c r="R278" s="379"/>
      <c r="S278" s="379"/>
      <c r="T278" s="379"/>
      <c r="U278" s="379"/>
      <c r="V278" s="379"/>
      <c r="W278" s="379"/>
      <c r="X278" s="379"/>
      <c r="Y278" s="379"/>
      <c r="Z278" s="379"/>
      <c r="AA278" s="379"/>
      <c r="AB278" s="379"/>
      <c r="AC278" s="379"/>
    </row>
    <row r="279">
      <c r="A279" s="379"/>
      <c r="B279" s="379"/>
      <c r="C279" s="379"/>
      <c r="D279" s="379"/>
      <c r="E279" s="379"/>
      <c r="F279" s="379"/>
      <c r="G279" s="379"/>
      <c r="H279" s="379"/>
      <c r="I279" s="379"/>
      <c r="J279" s="379"/>
      <c r="K279" s="379"/>
      <c r="L279" s="379"/>
      <c r="M279" s="379"/>
      <c r="N279" s="379"/>
      <c r="O279" s="379"/>
      <c r="P279" s="379"/>
      <c r="Q279" s="379"/>
      <c r="R279" s="379"/>
      <c r="S279" s="379"/>
      <c r="T279" s="379"/>
      <c r="U279" s="379"/>
      <c r="V279" s="379"/>
      <c r="W279" s="379"/>
      <c r="X279" s="379"/>
      <c r="Y279" s="379"/>
      <c r="Z279" s="379"/>
      <c r="AA279" s="379"/>
      <c r="AB279" s="379"/>
      <c r="AC279" s="379"/>
    </row>
    <row r="280">
      <c r="A280" s="379"/>
      <c r="B280" s="379"/>
      <c r="C280" s="379"/>
      <c r="D280" s="379"/>
      <c r="E280" s="379"/>
      <c r="F280" s="379"/>
      <c r="G280" s="379"/>
      <c r="H280" s="379"/>
      <c r="I280" s="379"/>
      <c r="J280" s="379"/>
      <c r="K280" s="379"/>
      <c r="L280" s="379"/>
      <c r="M280" s="379"/>
      <c r="N280" s="379"/>
      <c r="O280" s="379"/>
      <c r="P280" s="379"/>
      <c r="Q280" s="379"/>
      <c r="R280" s="379"/>
      <c r="S280" s="379"/>
      <c r="T280" s="379"/>
      <c r="U280" s="379"/>
      <c r="V280" s="379"/>
      <c r="W280" s="379"/>
      <c r="X280" s="379"/>
      <c r="Y280" s="379"/>
      <c r="Z280" s="379"/>
      <c r="AA280" s="379"/>
      <c r="AB280" s="379"/>
      <c r="AC280" s="379"/>
    </row>
    <row r="281">
      <c r="A281" s="379"/>
      <c r="B281" s="379"/>
      <c r="C281" s="379"/>
      <c r="D281" s="379"/>
      <c r="E281" s="379"/>
      <c r="F281" s="379"/>
      <c r="G281" s="379"/>
      <c r="H281" s="379"/>
      <c r="I281" s="379"/>
      <c r="J281" s="379"/>
      <c r="K281" s="379"/>
      <c r="L281" s="379"/>
      <c r="M281" s="379"/>
      <c r="N281" s="379"/>
      <c r="O281" s="379"/>
      <c r="P281" s="379"/>
      <c r="Q281" s="379"/>
      <c r="R281" s="379"/>
      <c r="S281" s="379"/>
      <c r="T281" s="379"/>
      <c r="U281" s="379"/>
      <c r="V281" s="379"/>
      <c r="W281" s="379"/>
      <c r="X281" s="379"/>
      <c r="Y281" s="379"/>
      <c r="Z281" s="379"/>
      <c r="AA281" s="379"/>
      <c r="AB281" s="379"/>
      <c r="AC281" s="379"/>
    </row>
    <row r="282">
      <c r="A282" s="379"/>
      <c r="B282" s="379"/>
      <c r="C282" s="379"/>
      <c r="D282" s="379"/>
      <c r="E282" s="379"/>
      <c r="F282" s="379"/>
      <c r="G282" s="379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  <c r="AA282" s="379"/>
      <c r="AB282" s="379"/>
      <c r="AC282" s="379"/>
    </row>
    <row r="283">
      <c r="A283" s="379"/>
      <c r="B283" s="379"/>
      <c r="C283" s="379"/>
      <c r="D283" s="379"/>
      <c r="E283" s="379"/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  <c r="AA283" s="379"/>
      <c r="AB283" s="379"/>
      <c r="AC283" s="379"/>
    </row>
    <row r="284">
      <c r="A284" s="379"/>
      <c r="B284" s="379"/>
      <c r="C284" s="379"/>
      <c r="D284" s="379"/>
      <c r="E284" s="379"/>
      <c r="F284" s="379"/>
      <c r="G284" s="379"/>
      <c r="H284" s="379"/>
      <c r="I284" s="379"/>
      <c r="J284" s="379"/>
      <c r="K284" s="379"/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  <c r="V284" s="379"/>
      <c r="W284" s="379"/>
      <c r="X284" s="379"/>
      <c r="Y284" s="379"/>
      <c r="Z284" s="379"/>
      <c r="AA284" s="379"/>
      <c r="AB284" s="379"/>
      <c r="AC284" s="379"/>
    </row>
    <row r="285">
      <c r="A285" s="379"/>
      <c r="B285" s="379"/>
      <c r="C285" s="379"/>
      <c r="D285" s="379"/>
      <c r="E285" s="379"/>
      <c r="F285" s="379"/>
      <c r="G285" s="379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  <c r="AA285" s="379"/>
      <c r="AB285" s="379"/>
      <c r="AC285" s="379"/>
    </row>
    <row r="286">
      <c r="A286" s="379"/>
      <c r="B286" s="379"/>
      <c r="C286" s="379"/>
      <c r="D286" s="379"/>
      <c r="E286" s="379"/>
      <c r="F286" s="379"/>
      <c r="G286" s="379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  <c r="AA286" s="379"/>
      <c r="AB286" s="379"/>
      <c r="AC286" s="379"/>
    </row>
    <row r="287">
      <c r="A287" s="379"/>
      <c r="B287" s="379"/>
      <c r="C287" s="379"/>
      <c r="D287" s="379"/>
      <c r="E287" s="379"/>
      <c r="F287" s="379"/>
      <c r="G287" s="379"/>
      <c r="H287" s="379"/>
      <c r="I287" s="379"/>
      <c r="J287" s="379"/>
      <c r="K287" s="379"/>
      <c r="L287" s="379"/>
      <c r="M287" s="379"/>
      <c r="N287" s="379"/>
      <c r="O287" s="379"/>
      <c r="P287" s="379"/>
      <c r="Q287" s="379"/>
      <c r="R287" s="379"/>
      <c r="S287" s="379"/>
      <c r="T287" s="379"/>
      <c r="U287" s="379"/>
      <c r="V287" s="379"/>
      <c r="W287" s="379"/>
      <c r="X287" s="379"/>
      <c r="Y287" s="379"/>
      <c r="Z287" s="379"/>
      <c r="AA287" s="379"/>
      <c r="AB287" s="379"/>
      <c r="AC287" s="379"/>
    </row>
    <row r="288">
      <c r="A288" s="379"/>
      <c r="B288" s="379"/>
      <c r="C288" s="379"/>
      <c r="D288" s="379"/>
      <c r="E288" s="379"/>
      <c r="F288" s="379"/>
      <c r="G288" s="379"/>
      <c r="H288" s="379"/>
      <c r="I288" s="379"/>
      <c r="J288" s="379"/>
      <c r="K288" s="379"/>
      <c r="L288" s="379"/>
      <c r="M288" s="379"/>
      <c r="N288" s="379"/>
      <c r="O288" s="379"/>
      <c r="P288" s="379"/>
      <c r="Q288" s="379"/>
      <c r="R288" s="379"/>
      <c r="S288" s="379"/>
      <c r="T288" s="379"/>
      <c r="U288" s="379"/>
      <c r="V288" s="379"/>
      <c r="W288" s="379"/>
      <c r="X288" s="379"/>
      <c r="Y288" s="379"/>
      <c r="Z288" s="379"/>
      <c r="AA288" s="379"/>
      <c r="AB288" s="379"/>
      <c r="AC288" s="379"/>
    </row>
    <row r="289">
      <c r="A289" s="379"/>
      <c r="B289" s="379"/>
      <c r="C289" s="379"/>
      <c r="D289" s="379"/>
      <c r="E289" s="379"/>
      <c r="F289" s="379"/>
      <c r="G289" s="379"/>
      <c r="H289" s="379"/>
      <c r="I289" s="379"/>
      <c r="J289" s="379"/>
      <c r="K289" s="379"/>
      <c r="L289" s="379"/>
      <c r="M289" s="379"/>
      <c r="N289" s="379"/>
      <c r="O289" s="379"/>
      <c r="P289" s="379"/>
      <c r="Q289" s="379"/>
      <c r="R289" s="379"/>
      <c r="S289" s="379"/>
      <c r="T289" s="379"/>
      <c r="U289" s="379"/>
      <c r="V289" s="379"/>
      <c r="W289" s="379"/>
      <c r="X289" s="379"/>
      <c r="Y289" s="379"/>
      <c r="Z289" s="379"/>
      <c r="AA289" s="379"/>
      <c r="AB289" s="379"/>
      <c r="AC289" s="379"/>
    </row>
    <row r="290">
      <c r="A290" s="379"/>
      <c r="B290" s="379"/>
      <c r="C290" s="379"/>
      <c r="D290" s="379"/>
      <c r="E290" s="379"/>
      <c r="F290" s="379"/>
      <c r="G290" s="379"/>
      <c r="H290" s="379"/>
      <c r="I290" s="379"/>
      <c r="J290" s="379"/>
      <c r="K290" s="379"/>
      <c r="L290" s="379"/>
      <c r="M290" s="379"/>
      <c r="N290" s="379"/>
      <c r="O290" s="379"/>
      <c r="P290" s="379"/>
      <c r="Q290" s="379"/>
      <c r="R290" s="379"/>
      <c r="S290" s="379"/>
      <c r="T290" s="379"/>
      <c r="U290" s="379"/>
      <c r="V290" s="379"/>
      <c r="W290" s="379"/>
      <c r="X290" s="379"/>
      <c r="Y290" s="379"/>
      <c r="Z290" s="379"/>
      <c r="AA290" s="379"/>
      <c r="AB290" s="379"/>
      <c r="AC290" s="379"/>
    </row>
    <row r="291">
      <c r="A291" s="379"/>
      <c r="B291" s="379"/>
      <c r="C291" s="379"/>
      <c r="D291" s="379"/>
      <c r="E291" s="379"/>
      <c r="F291" s="379"/>
      <c r="G291" s="379"/>
      <c r="H291" s="379"/>
      <c r="I291" s="379"/>
      <c r="J291" s="379"/>
      <c r="K291" s="379"/>
      <c r="L291" s="379"/>
      <c r="M291" s="379"/>
      <c r="N291" s="379"/>
      <c r="O291" s="379"/>
      <c r="P291" s="379"/>
      <c r="Q291" s="379"/>
      <c r="R291" s="379"/>
      <c r="S291" s="379"/>
      <c r="T291" s="379"/>
      <c r="U291" s="379"/>
      <c r="V291" s="379"/>
      <c r="W291" s="379"/>
      <c r="X291" s="379"/>
      <c r="Y291" s="379"/>
      <c r="Z291" s="379"/>
      <c r="AA291" s="379"/>
      <c r="AB291" s="379"/>
      <c r="AC291" s="379"/>
    </row>
    <row r="292">
      <c r="A292" s="379"/>
      <c r="B292" s="379"/>
      <c r="C292" s="379"/>
      <c r="D292" s="379"/>
      <c r="E292" s="379"/>
      <c r="F292" s="379"/>
      <c r="G292" s="379"/>
      <c r="H292" s="379"/>
      <c r="I292" s="379"/>
      <c r="J292" s="379"/>
      <c r="K292" s="379"/>
      <c r="L292" s="379"/>
      <c r="M292" s="379"/>
      <c r="N292" s="379"/>
      <c r="O292" s="379"/>
      <c r="P292" s="379"/>
      <c r="Q292" s="379"/>
      <c r="R292" s="379"/>
      <c r="S292" s="379"/>
      <c r="T292" s="379"/>
      <c r="U292" s="379"/>
      <c r="V292" s="379"/>
      <c r="W292" s="379"/>
      <c r="X292" s="379"/>
      <c r="Y292" s="379"/>
      <c r="Z292" s="379"/>
      <c r="AA292" s="379"/>
      <c r="AB292" s="379"/>
      <c r="AC292" s="379"/>
    </row>
    <row r="293">
      <c r="A293" s="379"/>
      <c r="B293" s="379"/>
      <c r="C293" s="379"/>
      <c r="D293" s="379"/>
      <c r="E293" s="379"/>
      <c r="F293" s="379"/>
      <c r="G293" s="379"/>
      <c r="H293" s="379"/>
      <c r="I293" s="379"/>
      <c r="J293" s="379"/>
      <c r="K293" s="379"/>
      <c r="L293" s="379"/>
      <c r="M293" s="379"/>
      <c r="N293" s="379"/>
      <c r="O293" s="379"/>
      <c r="P293" s="379"/>
      <c r="Q293" s="379"/>
      <c r="R293" s="379"/>
      <c r="S293" s="379"/>
      <c r="T293" s="379"/>
      <c r="U293" s="379"/>
      <c r="V293" s="379"/>
      <c r="W293" s="379"/>
      <c r="X293" s="379"/>
      <c r="Y293" s="379"/>
      <c r="Z293" s="379"/>
      <c r="AA293" s="379"/>
      <c r="AB293" s="379"/>
      <c r="AC293" s="379"/>
    </row>
    <row r="294">
      <c r="A294" s="379"/>
      <c r="B294" s="379"/>
      <c r="C294" s="379"/>
      <c r="D294" s="379"/>
      <c r="E294" s="379"/>
      <c r="F294" s="379"/>
      <c r="G294" s="379"/>
      <c r="H294" s="379"/>
      <c r="I294" s="379"/>
      <c r="J294" s="379"/>
      <c r="K294" s="379"/>
      <c r="L294" s="379"/>
      <c r="M294" s="379"/>
      <c r="N294" s="379"/>
      <c r="O294" s="379"/>
      <c r="P294" s="379"/>
      <c r="Q294" s="379"/>
      <c r="R294" s="379"/>
      <c r="S294" s="379"/>
      <c r="T294" s="379"/>
      <c r="U294" s="379"/>
      <c r="V294" s="379"/>
      <c r="W294" s="379"/>
      <c r="X294" s="379"/>
      <c r="Y294" s="379"/>
      <c r="Z294" s="379"/>
      <c r="AA294" s="379"/>
      <c r="AB294" s="379"/>
      <c r="AC294" s="379"/>
    </row>
    <row r="295">
      <c r="A295" s="379"/>
      <c r="B295" s="379"/>
      <c r="C295" s="379"/>
      <c r="D295" s="379"/>
      <c r="E295" s="379"/>
      <c r="F295" s="379"/>
      <c r="G295" s="379"/>
      <c r="H295" s="379"/>
      <c r="I295" s="379"/>
      <c r="J295" s="379"/>
      <c r="K295" s="379"/>
      <c r="L295" s="379"/>
      <c r="M295" s="379"/>
      <c r="N295" s="379"/>
      <c r="O295" s="379"/>
      <c r="P295" s="379"/>
      <c r="Q295" s="379"/>
      <c r="R295" s="379"/>
      <c r="S295" s="379"/>
      <c r="T295" s="379"/>
      <c r="U295" s="379"/>
      <c r="V295" s="379"/>
      <c r="W295" s="379"/>
      <c r="X295" s="379"/>
      <c r="Y295" s="379"/>
      <c r="Z295" s="379"/>
      <c r="AA295" s="379"/>
      <c r="AB295" s="379"/>
      <c r="AC295" s="379"/>
    </row>
    <row r="296">
      <c r="A296" s="379"/>
      <c r="B296" s="379"/>
      <c r="C296" s="379"/>
      <c r="D296" s="379"/>
      <c r="E296" s="379"/>
      <c r="F296" s="379"/>
      <c r="G296" s="379"/>
      <c r="H296" s="379"/>
      <c r="I296" s="379"/>
      <c r="J296" s="379"/>
      <c r="K296" s="379"/>
      <c r="L296" s="379"/>
      <c r="M296" s="379"/>
      <c r="N296" s="379"/>
      <c r="O296" s="379"/>
      <c r="P296" s="379"/>
      <c r="Q296" s="379"/>
      <c r="R296" s="379"/>
      <c r="S296" s="379"/>
      <c r="T296" s="379"/>
      <c r="U296" s="379"/>
      <c r="V296" s="379"/>
      <c r="W296" s="379"/>
      <c r="X296" s="379"/>
      <c r="Y296" s="379"/>
      <c r="Z296" s="379"/>
      <c r="AA296" s="379"/>
      <c r="AB296" s="379"/>
      <c r="AC296" s="379"/>
    </row>
    <row r="297">
      <c r="A297" s="379"/>
      <c r="B297" s="379"/>
      <c r="C297" s="379"/>
      <c r="D297" s="379"/>
      <c r="E297" s="379"/>
      <c r="F297" s="379"/>
      <c r="G297" s="379"/>
      <c r="H297" s="379"/>
      <c r="I297" s="379"/>
      <c r="J297" s="379"/>
      <c r="K297" s="379"/>
      <c r="L297" s="379"/>
      <c r="M297" s="379"/>
      <c r="N297" s="379"/>
      <c r="O297" s="379"/>
      <c r="P297" s="379"/>
      <c r="Q297" s="379"/>
      <c r="R297" s="379"/>
      <c r="S297" s="379"/>
      <c r="T297" s="379"/>
      <c r="U297" s="379"/>
      <c r="V297" s="379"/>
      <c r="W297" s="379"/>
      <c r="X297" s="379"/>
      <c r="Y297" s="379"/>
      <c r="Z297" s="379"/>
      <c r="AA297" s="379"/>
      <c r="AB297" s="379"/>
      <c r="AC297" s="379"/>
    </row>
    <row r="298">
      <c r="A298" s="379"/>
      <c r="B298" s="379"/>
      <c r="C298" s="379"/>
      <c r="D298" s="379"/>
      <c r="E298" s="379"/>
      <c r="F298" s="379"/>
      <c r="G298" s="379"/>
      <c r="H298" s="379"/>
      <c r="I298" s="379"/>
      <c r="J298" s="379"/>
      <c r="K298" s="379"/>
      <c r="L298" s="379"/>
      <c r="M298" s="379"/>
      <c r="N298" s="379"/>
      <c r="O298" s="379"/>
      <c r="P298" s="379"/>
      <c r="Q298" s="379"/>
      <c r="R298" s="379"/>
      <c r="S298" s="379"/>
      <c r="T298" s="379"/>
      <c r="U298" s="379"/>
      <c r="V298" s="379"/>
      <c r="W298" s="379"/>
      <c r="X298" s="379"/>
      <c r="Y298" s="379"/>
      <c r="Z298" s="379"/>
      <c r="AA298" s="379"/>
      <c r="AB298" s="379"/>
      <c r="AC298" s="379"/>
    </row>
    <row r="299">
      <c r="A299" s="379"/>
      <c r="B299" s="379"/>
      <c r="C299" s="379"/>
      <c r="D299" s="379"/>
      <c r="E299" s="379"/>
      <c r="F299" s="379"/>
      <c r="G299" s="379"/>
      <c r="H299" s="379"/>
      <c r="I299" s="379"/>
      <c r="J299" s="379"/>
      <c r="K299" s="379"/>
      <c r="L299" s="379"/>
      <c r="M299" s="379"/>
      <c r="N299" s="379"/>
      <c r="O299" s="379"/>
      <c r="P299" s="379"/>
      <c r="Q299" s="379"/>
      <c r="R299" s="379"/>
      <c r="S299" s="379"/>
      <c r="T299" s="379"/>
      <c r="U299" s="379"/>
      <c r="V299" s="379"/>
      <c r="W299" s="379"/>
      <c r="X299" s="379"/>
      <c r="Y299" s="379"/>
      <c r="Z299" s="379"/>
      <c r="AA299" s="379"/>
      <c r="AB299" s="379"/>
      <c r="AC299" s="379"/>
    </row>
    <row r="300">
      <c r="A300" s="379"/>
      <c r="B300" s="379"/>
      <c r="C300" s="379"/>
      <c r="D300" s="379"/>
      <c r="E300" s="379"/>
      <c r="F300" s="379"/>
      <c r="G300" s="379"/>
      <c r="H300" s="379"/>
      <c r="I300" s="379"/>
      <c r="J300" s="379"/>
      <c r="K300" s="379"/>
      <c r="L300" s="379"/>
      <c r="M300" s="379"/>
      <c r="N300" s="379"/>
      <c r="O300" s="379"/>
      <c r="P300" s="379"/>
      <c r="Q300" s="379"/>
      <c r="R300" s="379"/>
      <c r="S300" s="379"/>
      <c r="T300" s="379"/>
      <c r="U300" s="379"/>
      <c r="V300" s="379"/>
      <c r="W300" s="379"/>
      <c r="X300" s="379"/>
      <c r="Y300" s="379"/>
      <c r="Z300" s="379"/>
      <c r="AA300" s="379"/>
      <c r="AB300" s="379"/>
      <c r="AC300" s="379"/>
    </row>
    <row r="301">
      <c r="A301" s="379"/>
      <c r="B301" s="379"/>
      <c r="C301" s="379"/>
      <c r="D301" s="379"/>
      <c r="E301" s="379"/>
      <c r="F301" s="379"/>
      <c r="G301" s="379"/>
      <c r="H301" s="379"/>
      <c r="I301" s="379"/>
      <c r="J301" s="379"/>
      <c r="K301" s="379"/>
      <c r="L301" s="379"/>
      <c r="M301" s="379"/>
      <c r="N301" s="379"/>
      <c r="O301" s="379"/>
      <c r="P301" s="379"/>
      <c r="Q301" s="379"/>
      <c r="R301" s="379"/>
      <c r="S301" s="379"/>
      <c r="T301" s="379"/>
      <c r="U301" s="379"/>
      <c r="V301" s="379"/>
      <c r="W301" s="379"/>
      <c r="X301" s="379"/>
      <c r="Y301" s="379"/>
      <c r="Z301" s="379"/>
      <c r="AA301" s="379"/>
      <c r="AB301" s="379"/>
      <c r="AC301" s="379"/>
    </row>
    <row r="302">
      <c r="A302" s="379"/>
      <c r="B302" s="379"/>
      <c r="C302" s="379"/>
      <c r="D302" s="379"/>
      <c r="E302" s="379"/>
      <c r="F302" s="379"/>
      <c r="G302" s="379"/>
      <c r="H302" s="379"/>
      <c r="I302" s="379"/>
      <c r="J302" s="379"/>
      <c r="K302" s="379"/>
      <c r="L302" s="379"/>
      <c r="M302" s="379"/>
      <c r="N302" s="379"/>
      <c r="O302" s="379"/>
      <c r="P302" s="379"/>
      <c r="Q302" s="379"/>
      <c r="R302" s="379"/>
      <c r="S302" s="379"/>
      <c r="T302" s="379"/>
      <c r="U302" s="379"/>
      <c r="V302" s="379"/>
      <c r="W302" s="379"/>
      <c r="X302" s="379"/>
      <c r="Y302" s="379"/>
      <c r="Z302" s="379"/>
      <c r="AA302" s="379"/>
      <c r="AB302" s="379"/>
      <c r="AC302" s="379"/>
    </row>
    <row r="303">
      <c r="A303" s="379"/>
      <c r="B303" s="379"/>
      <c r="C303" s="379"/>
      <c r="D303" s="379"/>
      <c r="E303" s="379"/>
      <c r="F303" s="379"/>
      <c r="G303" s="379"/>
      <c r="H303" s="379"/>
      <c r="I303" s="379"/>
      <c r="J303" s="379"/>
      <c r="K303" s="379"/>
      <c r="L303" s="379"/>
      <c r="M303" s="379"/>
      <c r="N303" s="379"/>
      <c r="O303" s="379"/>
      <c r="P303" s="379"/>
      <c r="Q303" s="379"/>
      <c r="R303" s="379"/>
      <c r="S303" s="379"/>
      <c r="T303" s="379"/>
      <c r="U303" s="379"/>
      <c r="V303" s="379"/>
      <c r="W303" s="379"/>
      <c r="X303" s="379"/>
      <c r="Y303" s="379"/>
      <c r="Z303" s="379"/>
      <c r="AA303" s="379"/>
      <c r="AB303" s="379"/>
      <c r="AC303" s="379"/>
    </row>
    <row r="304">
      <c r="A304" s="379"/>
      <c r="B304" s="379"/>
      <c r="C304" s="379"/>
      <c r="D304" s="379"/>
      <c r="E304" s="379"/>
      <c r="F304" s="379"/>
      <c r="G304" s="379"/>
      <c r="H304" s="379"/>
      <c r="I304" s="379"/>
      <c r="J304" s="379"/>
      <c r="K304" s="379"/>
      <c r="L304" s="379"/>
      <c r="M304" s="379"/>
      <c r="N304" s="379"/>
      <c r="O304" s="379"/>
      <c r="P304" s="379"/>
      <c r="Q304" s="379"/>
      <c r="R304" s="379"/>
      <c r="S304" s="379"/>
      <c r="T304" s="379"/>
      <c r="U304" s="379"/>
      <c r="V304" s="379"/>
      <c r="W304" s="379"/>
      <c r="X304" s="379"/>
      <c r="Y304" s="379"/>
      <c r="Z304" s="379"/>
      <c r="AA304" s="379"/>
      <c r="AB304" s="379"/>
      <c r="AC304" s="379"/>
    </row>
    <row r="305">
      <c r="A305" s="379"/>
      <c r="B305" s="379"/>
      <c r="C305" s="379"/>
      <c r="D305" s="379"/>
      <c r="E305" s="379"/>
      <c r="F305" s="379"/>
      <c r="G305" s="379"/>
      <c r="H305" s="379"/>
      <c r="I305" s="379"/>
      <c r="J305" s="379"/>
      <c r="K305" s="379"/>
      <c r="L305" s="379"/>
      <c r="M305" s="379"/>
      <c r="N305" s="379"/>
      <c r="O305" s="379"/>
      <c r="P305" s="379"/>
      <c r="Q305" s="379"/>
      <c r="R305" s="379"/>
      <c r="S305" s="379"/>
      <c r="T305" s="379"/>
      <c r="U305" s="379"/>
      <c r="V305" s="379"/>
      <c r="W305" s="379"/>
      <c r="X305" s="379"/>
      <c r="Y305" s="379"/>
      <c r="Z305" s="379"/>
      <c r="AA305" s="379"/>
      <c r="AB305" s="379"/>
      <c r="AC305" s="379"/>
    </row>
    <row r="306">
      <c r="A306" s="379"/>
      <c r="B306" s="379"/>
      <c r="C306" s="379"/>
      <c r="D306" s="379"/>
      <c r="E306" s="379"/>
      <c r="F306" s="379"/>
      <c r="G306" s="379"/>
      <c r="H306" s="379"/>
      <c r="I306" s="379"/>
      <c r="J306" s="379"/>
      <c r="K306" s="379"/>
      <c r="L306" s="379"/>
      <c r="M306" s="379"/>
      <c r="N306" s="379"/>
      <c r="O306" s="379"/>
      <c r="P306" s="379"/>
      <c r="Q306" s="379"/>
      <c r="R306" s="379"/>
      <c r="S306" s="379"/>
      <c r="T306" s="379"/>
      <c r="U306" s="379"/>
      <c r="V306" s="379"/>
      <c r="W306" s="379"/>
      <c r="X306" s="379"/>
      <c r="Y306" s="379"/>
      <c r="Z306" s="379"/>
      <c r="AA306" s="379"/>
      <c r="AB306" s="379"/>
      <c r="AC306" s="379"/>
    </row>
    <row r="307">
      <c r="A307" s="379"/>
      <c r="B307" s="379"/>
      <c r="C307" s="379"/>
      <c r="D307" s="379"/>
      <c r="E307" s="379"/>
      <c r="F307" s="379"/>
      <c r="G307" s="379"/>
      <c r="H307" s="379"/>
      <c r="I307" s="379"/>
      <c r="J307" s="379"/>
      <c r="K307" s="379"/>
      <c r="L307" s="379"/>
      <c r="M307" s="379"/>
      <c r="N307" s="379"/>
      <c r="O307" s="379"/>
      <c r="P307" s="379"/>
      <c r="Q307" s="379"/>
      <c r="R307" s="379"/>
      <c r="S307" s="379"/>
      <c r="T307" s="379"/>
      <c r="U307" s="379"/>
      <c r="V307" s="379"/>
      <c r="W307" s="379"/>
      <c r="X307" s="379"/>
      <c r="Y307" s="379"/>
      <c r="Z307" s="379"/>
      <c r="AA307" s="379"/>
      <c r="AB307" s="379"/>
      <c r="AC307" s="379"/>
    </row>
    <row r="308">
      <c r="A308" s="379"/>
      <c r="B308" s="379"/>
      <c r="C308" s="379"/>
      <c r="D308" s="379"/>
      <c r="E308" s="379"/>
      <c r="F308" s="379"/>
      <c r="G308" s="379"/>
      <c r="H308" s="379"/>
      <c r="I308" s="379"/>
      <c r="J308" s="379"/>
      <c r="K308" s="379"/>
      <c r="L308" s="379"/>
      <c r="M308" s="379"/>
      <c r="N308" s="379"/>
      <c r="O308" s="379"/>
      <c r="P308" s="379"/>
      <c r="Q308" s="379"/>
      <c r="R308" s="379"/>
      <c r="S308" s="379"/>
      <c r="T308" s="379"/>
      <c r="U308" s="379"/>
      <c r="V308" s="379"/>
      <c r="W308" s="379"/>
      <c r="X308" s="379"/>
      <c r="Y308" s="379"/>
      <c r="Z308" s="379"/>
      <c r="AA308" s="379"/>
      <c r="AB308" s="379"/>
      <c r="AC308" s="379"/>
    </row>
    <row r="309">
      <c r="A309" s="379"/>
      <c r="B309" s="379"/>
      <c r="C309" s="379"/>
      <c r="D309" s="379"/>
      <c r="E309" s="379"/>
      <c r="F309" s="379"/>
      <c r="G309" s="379"/>
      <c r="H309" s="379"/>
      <c r="I309" s="379"/>
      <c r="J309" s="379"/>
      <c r="K309" s="379"/>
      <c r="L309" s="379"/>
      <c r="M309" s="379"/>
      <c r="N309" s="379"/>
      <c r="O309" s="379"/>
      <c r="P309" s="379"/>
      <c r="Q309" s="379"/>
      <c r="R309" s="379"/>
      <c r="S309" s="379"/>
      <c r="T309" s="379"/>
      <c r="U309" s="379"/>
      <c r="V309" s="379"/>
      <c r="W309" s="379"/>
      <c r="X309" s="379"/>
      <c r="Y309" s="379"/>
      <c r="Z309" s="379"/>
      <c r="AA309" s="379"/>
      <c r="AB309" s="379"/>
      <c r="AC309" s="379"/>
    </row>
    <row r="310">
      <c r="A310" s="379"/>
      <c r="B310" s="379"/>
      <c r="C310" s="379"/>
      <c r="D310" s="379"/>
      <c r="E310" s="379"/>
      <c r="F310" s="379"/>
      <c r="G310" s="379"/>
      <c r="H310" s="379"/>
      <c r="I310" s="379"/>
      <c r="J310" s="379"/>
      <c r="K310" s="379"/>
      <c r="L310" s="379"/>
      <c r="M310" s="379"/>
      <c r="N310" s="379"/>
      <c r="O310" s="379"/>
      <c r="P310" s="379"/>
      <c r="Q310" s="379"/>
      <c r="R310" s="379"/>
      <c r="S310" s="379"/>
      <c r="T310" s="379"/>
      <c r="U310" s="379"/>
      <c r="V310" s="379"/>
      <c r="W310" s="379"/>
      <c r="X310" s="379"/>
      <c r="Y310" s="379"/>
      <c r="Z310" s="379"/>
      <c r="AA310" s="379"/>
      <c r="AB310" s="379"/>
      <c r="AC310" s="379"/>
    </row>
    <row r="311">
      <c r="A311" s="379"/>
      <c r="B311" s="379"/>
      <c r="C311" s="379"/>
      <c r="D311" s="379"/>
      <c r="E311" s="379"/>
      <c r="F311" s="379"/>
      <c r="G311" s="379"/>
      <c r="H311" s="379"/>
      <c r="I311" s="379"/>
      <c r="J311" s="379"/>
      <c r="K311" s="379"/>
      <c r="L311" s="379"/>
      <c r="M311" s="379"/>
      <c r="N311" s="379"/>
      <c r="O311" s="379"/>
      <c r="P311" s="379"/>
      <c r="Q311" s="379"/>
      <c r="R311" s="379"/>
      <c r="S311" s="379"/>
      <c r="T311" s="379"/>
      <c r="U311" s="379"/>
      <c r="V311" s="379"/>
      <c r="W311" s="379"/>
      <c r="X311" s="379"/>
      <c r="Y311" s="379"/>
      <c r="Z311" s="379"/>
      <c r="AA311" s="379"/>
      <c r="AB311" s="379"/>
      <c r="AC311" s="379"/>
    </row>
    <row r="312">
      <c r="A312" s="379"/>
      <c r="B312" s="379"/>
      <c r="C312" s="379"/>
      <c r="D312" s="379"/>
      <c r="E312" s="379"/>
      <c r="F312" s="379"/>
      <c r="G312" s="379"/>
      <c r="H312" s="379"/>
      <c r="I312" s="379"/>
      <c r="J312" s="379"/>
      <c r="K312" s="379"/>
      <c r="L312" s="379"/>
      <c r="M312" s="379"/>
      <c r="N312" s="379"/>
      <c r="O312" s="379"/>
      <c r="P312" s="379"/>
      <c r="Q312" s="379"/>
      <c r="R312" s="379"/>
      <c r="S312" s="379"/>
      <c r="T312" s="379"/>
      <c r="U312" s="379"/>
      <c r="V312" s="379"/>
      <c r="W312" s="379"/>
      <c r="X312" s="379"/>
      <c r="Y312" s="379"/>
      <c r="Z312" s="379"/>
      <c r="AA312" s="379"/>
      <c r="AB312" s="379"/>
      <c r="AC312" s="379"/>
    </row>
    <row r="313">
      <c r="A313" s="379"/>
      <c r="B313" s="379"/>
      <c r="C313" s="379"/>
      <c r="D313" s="379"/>
      <c r="E313" s="379"/>
      <c r="F313" s="379"/>
      <c r="G313" s="379"/>
      <c r="H313" s="379"/>
      <c r="I313" s="379"/>
      <c r="J313" s="379"/>
      <c r="K313" s="379"/>
      <c r="L313" s="379"/>
      <c r="M313" s="379"/>
      <c r="N313" s="379"/>
      <c r="O313" s="379"/>
      <c r="P313" s="379"/>
      <c r="Q313" s="379"/>
      <c r="R313" s="379"/>
      <c r="S313" s="379"/>
      <c r="T313" s="379"/>
      <c r="U313" s="379"/>
      <c r="V313" s="379"/>
      <c r="W313" s="379"/>
      <c r="X313" s="379"/>
      <c r="Y313" s="379"/>
      <c r="Z313" s="379"/>
      <c r="AA313" s="379"/>
      <c r="AB313" s="379"/>
      <c r="AC313" s="379"/>
    </row>
    <row r="314">
      <c r="A314" s="379"/>
      <c r="B314" s="379"/>
      <c r="C314" s="379"/>
      <c r="D314" s="379"/>
      <c r="E314" s="379"/>
      <c r="F314" s="379"/>
      <c r="G314" s="379"/>
      <c r="H314" s="379"/>
      <c r="I314" s="379"/>
      <c r="J314" s="379"/>
      <c r="K314" s="379"/>
      <c r="L314" s="379"/>
      <c r="M314" s="379"/>
      <c r="N314" s="379"/>
      <c r="O314" s="379"/>
      <c r="P314" s="379"/>
      <c r="Q314" s="379"/>
      <c r="R314" s="379"/>
      <c r="S314" s="379"/>
      <c r="T314" s="379"/>
      <c r="U314" s="379"/>
      <c r="V314" s="379"/>
      <c r="W314" s="379"/>
      <c r="X314" s="379"/>
      <c r="Y314" s="379"/>
      <c r="Z314" s="379"/>
      <c r="AA314" s="379"/>
      <c r="AB314" s="379"/>
      <c r="AC314" s="379"/>
    </row>
    <row r="315">
      <c r="A315" s="379"/>
      <c r="B315" s="379"/>
      <c r="C315" s="379"/>
      <c r="D315" s="379"/>
      <c r="E315" s="379"/>
      <c r="F315" s="379"/>
      <c r="G315" s="379"/>
      <c r="H315" s="379"/>
      <c r="I315" s="379"/>
      <c r="J315" s="379"/>
      <c r="K315" s="379"/>
      <c r="L315" s="379"/>
      <c r="M315" s="379"/>
      <c r="N315" s="379"/>
      <c r="O315" s="379"/>
      <c r="P315" s="379"/>
      <c r="Q315" s="379"/>
      <c r="R315" s="379"/>
      <c r="S315" s="379"/>
      <c r="T315" s="379"/>
      <c r="U315" s="379"/>
      <c r="V315" s="379"/>
      <c r="W315" s="379"/>
      <c r="X315" s="379"/>
      <c r="Y315" s="379"/>
      <c r="Z315" s="379"/>
      <c r="AA315" s="379"/>
      <c r="AB315" s="379"/>
      <c r="AC315" s="379"/>
    </row>
    <row r="316">
      <c r="A316" s="379"/>
      <c r="B316" s="379"/>
      <c r="C316" s="379"/>
      <c r="D316" s="379"/>
      <c r="E316" s="379"/>
      <c r="F316" s="379"/>
      <c r="G316" s="379"/>
      <c r="H316" s="379"/>
      <c r="I316" s="379"/>
      <c r="J316" s="379"/>
      <c r="K316" s="379"/>
      <c r="L316" s="379"/>
      <c r="M316" s="379"/>
      <c r="N316" s="379"/>
      <c r="O316" s="379"/>
      <c r="P316" s="379"/>
      <c r="Q316" s="379"/>
      <c r="R316" s="379"/>
      <c r="S316" s="379"/>
      <c r="T316" s="379"/>
      <c r="U316" s="379"/>
      <c r="V316" s="379"/>
      <c r="W316" s="379"/>
      <c r="X316" s="379"/>
      <c r="Y316" s="379"/>
      <c r="Z316" s="379"/>
      <c r="AA316" s="379"/>
      <c r="AB316" s="379"/>
      <c r="AC316" s="379"/>
    </row>
    <row r="317">
      <c r="A317" s="379"/>
      <c r="B317" s="379"/>
      <c r="C317" s="379"/>
      <c r="D317" s="379"/>
      <c r="E317" s="379"/>
      <c r="F317" s="379"/>
      <c r="G317" s="379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  <c r="AA317" s="379"/>
      <c r="AB317" s="379"/>
      <c r="AC317" s="379"/>
    </row>
    <row r="318">
      <c r="A318" s="379"/>
      <c r="B318" s="379"/>
      <c r="C318" s="379"/>
      <c r="D318" s="379"/>
      <c r="E318" s="379"/>
      <c r="F318" s="379"/>
      <c r="G318" s="379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  <c r="AA318" s="379"/>
      <c r="AB318" s="379"/>
      <c r="AC318" s="379"/>
    </row>
    <row r="319">
      <c r="A319" s="379"/>
      <c r="B319" s="379"/>
      <c r="C319" s="379"/>
      <c r="D319" s="379"/>
      <c r="E319" s="379"/>
      <c r="F319" s="379"/>
      <c r="G319" s="379"/>
      <c r="H319" s="379"/>
      <c r="I319" s="379"/>
      <c r="J319" s="379"/>
      <c r="K319" s="379"/>
      <c r="L319" s="379"/>
      <c r="M319" s="379"/>
      <c r="N319" s="379"/>
      <c r="O319" s="379"/>
      <c r="P319" s="379"/>
      <c r="Q319" s="379"/>
      <c r="R319" s="379"/>
      <c r="S319" s="379"/>
      <c r="T319" s="379"/>
      <c r="U319" s="379"/>
      <c r="V319" s="379"/>
      <c r="W319" s="379"/>
      <c r="X319" s="379"/>
      <c r="Y319" s="379"/>
      <c r="Z319" s="379"/>
      <c r="AA319" s="379"/>
      <c r="AB319" s="379"/>
      <c r="AC319" s="379"/>
    </row>
    <row r="320">
      <c r="A320" s="379"/>
      <c r="B320" s="379"/>
      <c r="C320" s="379"/>
      <c r="D320" s="379"/>
      <c r="E320" s="379"/>
      <c r="F320" s="379"/>
      <c r="G320" s="379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  <c r="AA320" s="379"/>
      <c r="AB320" s="379"/>
      <c r="AC320" s="379"/>
    </row>
    <row r="321">
      <c r="A321" s="379"/>
      <c r="B321" s="379"/>
      <c r="C321" s="379"/>
      <c r="D321" s="379"/>
      <c r="E321" s="379"/>
      <c r="F321" s="379"/>
      <c r="G321" s="379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  <c r="AA321" s="379"/>
      <c r="AB321" s="379"/>
      <c r="AC321" s="379"/>
    </row>
    <row r="322">
      <c r="A322" s="379"/>
      <c r="B322" s="379"/>
      <c r="C322" s="379"/>
      <c r="D322" s="379"/>
      <c r="E322" s="379"/>
      <c r="F322" s="379"/>
      <c r="G322" s="379"/>
      <c r="H322" s="379"/>
      <c r="I322" s="379"/>
      <c r="J322" s="379"/>
      <c r="K322" s="379"/>
      <c r="L322" s="379"/>
      <c r="M322" s="379"/>
      <c r="N322" s="379"/>
      <c r="O322" s="379"/>
      <c r="P322" s="379"/>
      <c r="Q322" s="379"/>
      <c r="R322" s="379"/>
      <c r="S322" s="379"/>
      <c r="T322" s="379"/>
      <c r="U322" s="379"/>
      <c r="V322" s="379"/>
      <c r="W322" s="379"/>
      <c r="X322" s="379"/>
      <c r="Y322" s="379"/>
      <c r="Z322" s="379"/>
      <c r="AA322" s="379"/>
      <c r="AB322" s="379"/>
      <c r="AC322" s="379"/>
    </row>
    <row r="323">
      <c r="A323" s="379"/>
      <c r="B323" s="379"/>
      <c r="C323" s="379"/>
      <c r="D323" s="379"/>
      <c r="E323" s="379"/>
      <c r="F323" s="379"/>
      <c r="G323" s="379"/>
      <c r="H323" s="379"/>
      <c r="I323" s="379"/>
      <c r="J323" s="379"/>
      <c r="K323" s="379"/>
      <c r="L323" s="379"/>
      <c r="M323" s="379"/>
      <c r="N323" s="379"/>
      <c r="O323" s="379"/>
      <c r="P323" s="379"/>
      <c r="Q323" s="379"/>
      <c r="R323" s="379"/>
      <c r="S323" s="379"/>
      <c r="T323" s="379"/>
      <c r="U323" s="379"/>
      <c r="V323" s="379"/>
      <c r="W323" s="379"/>
      <c r="X323" s="379"/>
      <c r="Y323" s="379"/>
      <c r="Z323" s="379"/>
      <c r="AA323" s="379"/>
      <c r="AB323" s="379"/>
      <c r="AC323" s="379"/>
    </row>
    <row r="324">
      <c r="A324" s="379"/>
      <c r="B324" s="379"/>
      <c r="C324" s="379"/>
      <c r="D324" s="379"/>
      <c r="E324" s="379"/>
      <c r="F324" s="379"/>
      <c r="G324" s="379"/>
      <c r="H324" s="379"/>
      <c r="I324" s="379"/>
      <c r="J324" s="379"/>
      <c r="K324" s="379"/>
      <c r="L324" s="379"/>
      <c r="M324" s="379"/>
      <c r="N324" s="379"/>
      <c r="O324" s="379"/>
      <c r="P324" s="379"/>
      <c r="Q324" s="379"/>
      <c r="R324" s="379"/>
      <c r="S324" s="379"/>
      <c r="T324" s="379"/>
      <c r="U324" s="379"/>
      <c r="V324" s="379"/>
      <c r="W324" s="379"/>
      <c r="X324" s="379"/>
      <c r="Y324" s="379"/>
      <c r="Z324" s="379"/>
      <c r="AA324" s="379"/>
      <c r="AB324" s="379"/>
      <c r="AC324" s="379"/>
    </row>
    <row r="325">
      <c r="A325" s="379"/>
      <c r="B325" s="379"/>
      <c r="C325" s="379"/>
      <c r="D325" s="379"/>
      <c r="E325" s="379"/>
      <c r="F325" s="379"/>
      <c r="G325" s="379"/>
      <c r="H325" s="379"/>
      <c r="I325" s="379"/>
      <c r="J325" s="379"/>
      <c r="K325" s="379"/>
      <c r="L325" s="379"/>
      <c r="M325" s="379"/>
      <c r="N325" s="379"/>
      <c r="O325" s="379"/>
      <c r="P325" s="379"/>
      <c r="Q325" s="379"/>
      <c r="R325" s="379"/>
      <c r="S325" s="379"/>
      <c r="T325" s="379"/>
      <c r="U325" s="379"/>
      <c r="V325" s="379"/>
      <c r="W325" s="379"/>
      <c r="X325" s="379"/>
      <c r="Y325" s="379"/>
      <c r="Z325" s="379"/>
      <c r="AA325" s="379"/>
      <c r="AB325" s="379"/>
      <c r="AC325" s="379"/>
    </row>
    <row r="326">
      <c r="A326" s="379"/>
      <c r="B326" s="379"/>
      <c r="C326" s="379"/>
      <c r="D326" s="379"/>
      <c r="E326" s="379"/>
      <c r="F326" s="379"/>
      <c r="G326" s="379"/>
      <c r="H326" s="379"/>
      <c r="I326" s="379"/>
      <c r="J326" s="379"/>
      <c r="K326" s="379"/>
      <c r="L326" s="379"/>
      <c r="M326" s="379"/>
      <c r="N326" s="379"/>
      <c r="O326" s="379"/>
      <c r="P326" s="379"/>
      <c r="Q326" s="379"/>
      <c r="R326" s="379"/>
      <c r="S326" s="379"/>
      <c r="T326" s="379"/>
      <c r="U326" s="379"/>
      <c r="V326" s="379"/>
      <c r="W326" s="379"/>
      <c r="X326" s="379"/>
      <c r="Y326" s="379"/>
      <c r="Z326" s="379"/>
      <c r="AA326" s="379"/>
      <c r="AB326" s="379"/>
      <c r="AC326" s="379"/>
    </row>
    <row r="327">
      <c r="A327" s="379"/>
      <c r="B327" s="379"/>
      <c r="C327" s="379"/>
      <c r="D327" s="379"/>
      <c r="E327" s="379"/>
      <c r="F327" s="379"/>
      <c r="G327" s="379"/>
      <c r="H327" s="379"/>
      <c r="I327" s="379"/>
      <c r="J327" s="379"/>
      <c r="K327" s="379"/>
      <c r="L327" s="379"/>
      <c r="M327" s="379"/>
      <c r="N327" s="379"/>
      <c r="O327" s="379"/>
      <c r="P327" s="379"/>
      <c r="Q327" s="379"/>
      <c r="R327" s="379"/>
      <c r="S327" s="379"/>
      <c r="T327" s="379"/>
      <c r="U327" s="379"/>
      <c r="V327" s="379"/>
      <c r="W327" s="379"/>
      <c r="X327" s="379"/>
      <c r="Y327" s="379"/>
      <c r="Z327" s="379"/>
      <c r="AA327" s="379"/>
      <c r="AB327" s="379"/>
      <c r="AC327" s="379"/>
    </row>
    <row r="328">
      <c r="A328" s="379"/>
      <c r="B328" s="379"/>
      <c r="C328" s="379"/>
      <c r="D328" s="379"/>
      <c r="E328" s="379"/>
      <c r="F328" s="379"/>
      <c r="G328" s="379"/>
      <c r="H328" s="379"/>
      <c r="I328" s="379"/>
      <c r="J328" s="379"/>
      <c r="K328" s="379"/>
      <c r="L328" s="379"/>
      <c r="M328" s="379"/>
      <c r="N328" s="379"/>
      <c r="O328" s="379"/>
      <c r="P328" s="379"/>
      <c r="Q328" s="379"/>
      <c r="R328" s="379"/>
      <c r="S328" s="379"/>
      <c r="T328" s="379"/>
      <c r="U328" s="379"/>
      <c r="V328" s="379"/>
      <c r="W328" s="379"/>
      <c r="X328" s="379"/>
      <c r="Y328" s="379"/>
      <c r="Z328" s="379"/>
      <c r="AA328" s="379"/>
      <c r="AB328" s="379"/>
      <c r="AC328" s="379"/>
    </row>
    <row r="329">
      <c r="A329" s="379"/>
      <c r="B329" s="379"/>
      <c r="C329" s="379"/>
      <c r="D329" s="379"/>
      <c r="E329" s="379"/>
      <c r="F329" s="379"/>
      <c r="G329" s="379"/>
      <c r="H329" s="379"/>
      <c r="I329" s="379"/>
      <c r="J329" s="379"/>
      <c r="K329" s="379"/>
      <c r="L329" s="379"/>
      <c r="M329" s="379"/>
      <c r="N329" s="379"/>
      <c r="O329" s="379"/>
      <c r="P329" s="379"/>
      <c r="Q329" s="379"/>
      <c r="R329" s="379"/>
      <c r="S329" s="379"/>
      <c r="T329" s="379"/>
      <c r="U329" s="379"/>
      <c r="V329" s="379"/>
      <c r="W329" s="379"/>
      <c r="X329" s="379"/>
      <c r="Y329" s="379"/>
      <c r="Z329" s="379"/>
      <c r="AA329" s="379"/>
      <c r="AB329" s="379"/>
      <c r="AC329" s="379"/>
    </row>
    <row r="330">
      <c r="A330" s="379"/>
      <c r="B330" s="379"/>
      <c r="C330" s="379"/>
      <c r="D330" s="379"/>
      <c r="E330" s="379"/>
      <c r="F330" s="379"/>
      <c r="G330" s="379"/>
      <c r="H330" s="379"/>
      <c r="I330" s="379"/>
      <c r="J330" s="379"/>
      <c r="K330" s="379"/>
      <c r="L330" s="379"/>
      <c r="M330" s="379"/>
      <c r="N330" s="379"/>
      <c r="O330" s="379"/>
      <c r="P330" s="379"/>
      <c r="Q330" s="379"/>
      <c r="R330" s="379"/>
      <c r="S330" s="379"/>
      <c r="T330" s="379"/>
      <c r="U330" s="379"/>
      <c r="V330" s="379"/>
      <c r="W330" s="379"/>
      <c r="X330" s="379"/>
      <c r="Y330" s="379"/>
      <c r="Z330" s="379"/>
      <c r="AA330" s="379"/>
      <c r="AB330" s="379"/>
      <c r="AC330" s="379"/>
    </row>
    <row r="331">
      <c r="A331" s="379"/>
      <c r="B331" s="379"/>
      <c r="C331" s="379"/>
      <c r="D331" s="379"/>
      <c r="E331" s="379"/>
      <c r="F331" s="379"/>
      <c r="G331" s="379"/>
      <c r="H331" s="379"/>
      <c r="I331" s="379"/>
      <c r="J331" s="379"/>
      <c r="K331" s="379"/>
      <c r="L331" s="379"/>
      <c r="M331" s="379"/>
      <c r="N331" s="379"/>
      <c r="O331" s="379"/>
      <c r="P331" s="379"/>
      <c r="Q331" s="379"/>
      <c r="R331" s="379"/>
      <c r="S331" s="379"/>
      <c r="T331" s="379"/>
      <c r="U331" s="379"/>
      <c r="V331" s="379"/>
      <c r="W331" s="379"/>
      <c r="X331" s="379"/>
      <c r="Y331" s="379"/>
      <c r="Z331" s="379"/>
      <c r="AA331" s="379"/>
      <c r="AB331" s="379"/>
      <c r="AC331" s="379"/>
    </row>
    <row r="332">
      <c r="A332" s="379"/>
      <c r="B332" s="379"/>
      <c r="C332" s="379"/>
      <c r="D332" s="379"/>
      <c r="E332" s="379"/>
      <c r="F332" s="379"/>
      <c r="G332" s="379"/>
      <c r="H332" s="379"/>
      <c r="I332" s="379"/>
      <c r="J332" s="379"/>
      <c r="K332" s="379"/>
      <c r="L332" s="379"/>
      <c r="M332" s="379"/>
      <c r="N332" s="379"/>
      <c r="O332" s="379"/>
      <c r="P332" s="379"/>
      <c r="Q332" s="379"/>
      <c r="R332" s="379"/>
      <c r="S332" s="379"/>
      <c r="T332" s="379"/>
      <c r="U332" s="379"/>
      <c r="V332" s="379"/>
      <c r="W332" s="379"/>
      <c r="X332" s="379"/>
      <c r="Y332" s="379"/>
      <c r="Z332" s="379"/>
      <c r="AA332" s="379"/>
      <c r="AB332" s="379"/>
      <c r="AC332" s="379"/>
    </row>
    <row r="333">
      <c r="A333" s="379"/>
      <c r="B333" s="379"/>
      <c r="C333" s="379"/>
      <c r="D333" s="379"/>
      <c r="E333" s="379"/>
      <c r="F333" s="379"/>
      <c r="G333" s="379"/>
      <c r="H333" s="379"/>
      <c r="I333" s="379"/>
      <c r="J333" s="379"/>
      <c r="K333" s="379"/>
      <c r="L333" s="379"/>
      <c r="M333" s="379"/>
      <c r="N333" s="379"/>
      <c r="O333" s="379"/>
      <c r="P333" s="379"/>
      <c r="Q333" s="379"/>
      <c r="R333" s="379"/>
      <c r="S333" s="379"/>
      <c r="T333" s="379"/>
      <c r="U333" s="379"/>
      <c r="V333" s="379"/>
      <c r="W333" s="379"/>
      <c r="X333" s="379"/>
      <c r="Y333" s="379"/>
      <c r="Z333" s="379"/>
      <c r="AA333" s="379"/>
      <c r="AB333" s="379"/>
      <c r="AC333" s="379"/>
    </row>
    <row r="334">
      <c r="A334" s="379"/>
      <c r="B334" s="379"/>
      <c r="C334" s="379"/>
      <c r="D334" s="379"/>
      <c r="E334" s="379"/>
      <c r="F334" s="379"/>
      <c r="G334" s="379"/>
      <c r="H334" s="379"/>
      <c r="I334" s="379"/>
      <c r="J334" s="379"/>
      <c r="K334" s="379"/>
      <c r="L334" s="379"/>
      <c r="M334" s="379"/>
      <c r="N334" s="379"/>
      <c r="O334" s="379"/>
      <c r="P334" s="379"/>
      <c r="Q334" s="379"/>
      <c r="R334" s="379"/>
      <c r="S334" s="379"/>
      <c r="T334" s="379"/>
      <c r="U334" s="379"/>
      <c r="V334" s="379"/>
      <c r="W334" s="379"/>
      <c r="X334" s="379"/>
      <c r="Y334" s="379"/>
      <c r="Z334" s="379"/>
      <c r="AA334" s="379"/>
      <c r="AB334" s="379"/>
      <c r="AC334" s="379"/>
    </row>
    <row r="335">
      <c r="A335" s="379"/>
      <c r="B335" s="379"/>
      <c r="C335" s="379"/>
      <c r="D335" s="379"/>
      <c r="E335" s="379"/>
      <c r="F335" s="379"/>
      <c r="G335" s="379"/>
      <c r="H335" s="379"/>
      <c r="I335" s="379"/>
      <c r="J335" s="379"/>
      <c r="K335" s="379"/>
      <c r="L335" s="379"/>
      <c r="M335" s="379"/>
      <c r="N335" s="379"/>
      <c r="O335" s="379"/>
      <c r="P335" s="379"/>
      <c r="Q335" s="379"/>
      <c r="R335" s="379"/>
      <c r="S335" s="379"/>
      <c r="T335" s="379"/>
      <c r="U335" s="379"/>
      <c r="V335" s="379"/>
      <c r="W335" s="379"/>
      <c r="X335" s="379"/>
      <c r="Y335" s="379"/>
      <c r="Z335" s="379"/>
      <c r="AA335" s="379"/>
      <c r="AB335" s="379"/>
      <c r="AC335" s="379"/>
    </row>
    <row r="336">
      <c r="A336" s="379"/>
      <c r="B336" s="379"/>
      <c r="C336" s="379"/>
      <c r="D336" s="379"/>
      <c r="E336" s="379"/>
      <c r="F336" s="379"/>
      <c r="G336" s="379"/>
      <c r="H336" s="379"/>
      <c r="I336" s="379"/>
      <c r="J336" s="379"/>
      <c r="K336" s="379"/>
      <c r="L336" s="379"/>
      <c r="M336" s="379"/>
      <c r="N336" s="379"/>
      <c r="O336" s="379"/>
      <c r="P336" s="379"/>
      <c r="Q336" s="379"/>
      <c r="R336" s="379"/>
      <c r="S336" s="379"/>
      <c r="T336" s="379"/>
      <c r="U336" s="379"/>
      <c r="V336" s="379"/>
      <c r="W336" s="379"/>
      <c r="X336" s="379"/>
      <c r="Y336" s="379"/>
      <c r="Z336" s="379"/>
      <c r="AA336" s="379"/>
      <c r="AB336" s="379"/>
      <c r="AC336" s="379"/>
    </row>
    <row r="337">
      <c r="A337" s="379"/>
      <c r="B337" s="379"/>
      <c r="C337" s="379"/>
      <c r="D337" s="379"/>
      <c r="E337" s="379"/>
      <c r="F337" s="379"/>
      <c r="G337" s="379"/>
      <c r="H337" s="379"/>
      <c r="I337" s="379"/>
      <c r="J337" s="379"/>
      <c r="K337" s="379"/>
      <c r="L337" s="379"/>
      <c r="M337" s="379"/>
      <c r="N337" s="379"/>
      <c r="O337" s="379"/>
      <c r="P337" s="379"/>
      <c r="Q337" s="379"/>
      <c r="R337" s="379"/>
      <c r="S337" s="379"/>
      <c r="T337" s="379"/>
      <c r="U337" s="379"/>
      <c r="V337" s="379"/>
      <c r="W337" s="379"/>
      <c r="X337" s="379"/>
      <c r="Y337" s="379"/>
      <c r="Z337" s="379"/>
      <c r="AA337" s="379"/>
      <c r="AB337" s="379"/>
      <c r="AC337" s="379"/>
    </row>
    <row r="338">
      <c r="A338" s="379"/>
      <c r="B338" s="379"/>
      <c r="C338" s="379"/>
      <c r="D338" s="379"/>
      <c r="E338" s="379"/>
      <c r="F338" s="379"/>
      <c r="G338" s="379"/>
      <c r="H338" s="379"/>
      <c r="I338" s="379"/>
      <c r="J338" s="379"/>
      <c r="K338" s="379"/>
      <c r="L338" s="379"/>
      <c r="M338" s="379"/>
      <c r="N338" s="379"/>
      <c r="O338" s="379"/>
      <c r="P338" s="379"/>
      <c r="Q338" s="379"/>
      <c r="R338" s="379"/>
      <c r="S338" s="379"/>
      <c r="T338" s="379"/>
      <c r="U338" s="379"/>
      <c r="V338" s="379"/>
      <c r="W338" s="379"/>
      <c r="X338" s="379"/>
      <c r="Y338" s="379"/>
      <c r="Z338" s="379"/>
      <c r="AA338" s="379"/>
      <c r="AB338" s="379"/>
      <c r="AC338" s="379"/>
    </row>
    <row r="339">
      <c r="A339" s="379"/>
      <c r="B339" s="379"/>
      <c r="C339" s="379"/>
      <c r="D339" s="379"/>
      <c r="E339" s="379"/>
      <c r="F339" s="379"/>
      <c r="G339" s="379"/>
      <c r="H339" s="379"/>
      <c r="I339" s="379"/>
      <c r="J339" s="379"/>
      <c r="K339" s="379"/>
      <c r="L339" s="379"/>
      <c r="M339" s="379"/>
      <c r="N339" s="379"/>
      <c r="O339" s="379"/>
      <c r="P339" s="379"/>
      <c r="Q339" s="379"/>
      <c r="R339" s="379"/>
      <c r="S339" s="379"/>
      <c r="T339" s="379"/>
      <c r="U339" s="379"/>
      <c r="V339" s="379"/>
      <c r="W339" s="379"/>
      <c r="X339" s="379"/>
      <c r="Y339" s="379"/>
      <c r="Z339" s="379"/>
      <c r="AA339" s="379"/>
      <c r="AB339" s="379"/>
      <c r="AC339" s="379"/>
    </row>
    <row r="340">
      <c r="A340" s="379"/>
      <c r="B340" s="379"/>
      <c r="C340" s="379"/>
      <c r="D340" s="379"/>
      <c r="E340" s="379"/>
      <c r="F340" s="379"/>
      <c r="G340" s="379"/>
      <c r="H340" s="379"/>
      <c r="I340" s="379"/>
      <c r="J340" s="379"/>
      <c r="K340" s="379"/>
      <c r="L340" s="379"/>
      <c r="M340" s="379"/>
      <c r="N340" s="379"/>
      <c r="O340" s="379"/>
      <c r="P340" s="379"/>
      <c r="Q340" s="379"/>
      <c r="R340" s="379"/>
      <c r="S340" s="379"/>
      <c r="T340" s="379"/>
      <c r="U340" s="379"/>
      <c r="V340" s="379"/>
      <c r="W340" s="379"/>
      <c r="X340" s="379"/>
      <c r="Y340" s="379"/>
      <c r="Z340" s="379"/>
      <c r="AA340" s="379"/>
      <c r="AB340" s="379"/>
      <c r="AC340" s="379"/>
    </row>
    <row r="341">
      <c r="A341" s="379"/>
      <c r="B341" s="379"/>
      <c r="C341" s="379"/>
      <c r="D341" s="379"/>
      <c r="E341" s="379"/>
      <c r="F341" s="379"/>
      <c r="G341" s="379"/>
      <c r="H341" s="379"/>
      <c r="I341" s="379"/>
      <c r="J341" s="379"/>
      <c r="K341" s="379"/>
      <c r="L341" s="379"/>
      <c r="M341" s="379"/>
      <c r="N341" s="379"/>
      <c r="O341" s="379"/>
      <c r="P341" s="379"/>
      <c r="Q341" s="379"/>
      <c r="R341" s="379"/>
      <c r="S341" s="379"/>
      <c r="T341" s="379"/>
      <c r="U341" s="379"/>
      <c r="V341" s="379"/>
      <c r="W341" s="379"/>
      <c r="X341" s="379"/>
      <c r="Y341" s="379"/>
      <c r="Z341" s="379"/>
      <c r="AA341" s="379"/>
      <c r="AB341" s="379"/>
      <c r="AC341" s="379"/>
    </row>
    <row r="342">
      <c r="A342" s="379"/>
      <c r="B342" s="379"/>
      <c r="C342" s="379"/>
      <c r="D342" s="379"/>
      <c r="E342" s="379"/>
      <c r="F342" s="379"/>
      <c r="G342" s="379"/>
      <c r="H342" s="379"/>
      <c r="I342" s="379"/>
      <c r="J342" s="379"/>
      <c r="K342" s="379"/>
      <c r="L342" s="379"/>
      <c r="M342" s="379"/>
      <c r="N342" s="379"/>
      <c r="O342" s="379"/>
      <c r="P342" s="379"/>
      <c r="Q342" s="379"/>
      <c r="R342" s="379"/>
      <c r="S342" s="379"/>
      <c r="T342" s="379"/>
      <c r="U342" s="379"/>
      <c r="V342" s="379"/>
      <c r="W342" s="379"/>
      <c r="X342" s="379"/>
      <c r="Y342" s="379"/>
      <c r="Z342" s="379"/>
      <c r="AA342" s="379"/>
      <c r="AB342" s="379"/>
      <c r="AC342" s="379"/>
    </row>
    <row r="343">
      <c r="A343" s="379"/>
      <c r="B343" s="379"/>
      <c r="C343" s="379"/>
      <c r="D343" s="379"/>
      <c r="E343" s="379"/>
      <c r="F343" s="379"/>
      <c r="G343" s="379"/>
      <c r="H343" s="379"/>
      <c r="I343" s="379"/>
      <c r="J343" s="379"/>
      <c r="K343" s="379"/>
      <c r="L343" s="379"/>
      <c r="M343" s="379"/>
      <c r="N343" s="379"/>
      <c r="O343" s="379"/>
      <c r="P343" s="379"/>
      <c r="Q343" s="379"/>
      <c r="R343" s="379"/>
      <c r="S343" s="379"/>
      <c r="T343" s="379"/>
      <c r="U343" s="379"/>
      <c r="V343" s="379"/>
      <c r="W343" s="379"/>
      <c r="X343" s="379"/>
      <c r="Y343" s="379"/>
      <c r="Z343" s="379"/>
      <c r="AA343" s="379"/>
      <c r="AB343" s="379"/>
      <c r="AC343" s="379"/>
    </row>
    <row r="344">
      <c r="A344" s="379"/>
      <c r="B344" s="379"/>
      <c r="C344" s="379"/>
      <c r="D344" s="379"/>
      <c r="E344" s="379"/>
      <c r="F344" s="379"/>
      <c r="G344" s="379"/>
      <c r="H344" s="379"/>
      <c r="I344" s="379"/>
      <c r="J344" s="379"/>
      <c r="K344" s="379"/>
      <c r="L344" s="379"/>
      <c r="M344" s="379"/>
      <c r="N344" s="379"/>
      <c r="O344" s="379"/>
      <c r="P344" s="379"/>
      <c r="Q344" s="379"/>
      <c r="R344" s="379"/>
      <c r="S344" s="379"/>
      <c r="T344" s="379"/>
      <c r="U344" s="379"/>
      <c r="V344" s="379"/>
      <c r="W344" s="379"/>
      <c r="X344" s="379"/>
      <c r="Y344" s="379"/>
      <c r="Z344" s="379"/>
      <c r="AA344" s="379"/>
      <c r="AB344" s="379"/>
      <c r="AC344" s="379"/>
    </row>
    <row r="345">
      <c r="A345" s="379"/>
      <c r="B345" s="379"/>
      <c r="C345" s="379"/>
      <c r="D345" s="379"/>
      <c r="E345" s="379"/>
      <c r="F345" s="379"/>
      <c r="G345" s="379"/>
      <c r="H345" s="379"/>
      <c r="I345" s="379"/>
      <c r="J345" s="379"/>
      <c r="K345" s="379"/>
      <c r="L345" s="379"/>
      <c r="M345" s="379"/>
      <c r="N345" s="379"/>
      <c r="O345" s="379"/>
      <c r="P345" s="379"/>
      <c r="Q345" s="379"/>
      <c r="R345" s="379"/>
      <c r="S345" s="379"/>
      <c r="T345" s="379"/>
      <c r="U345" s="379"/>
      <c r="V345" s="379"/>
      <c r="W345" s="379"/>
      <c r="X345" s="379"/>
      <c r="Y345" s="379"/>
      <c r="Z345" s="379"/>
      <c r="AA345" s="379"/>
      <c r="AB345" s="379"/>
      <c r="AC345" s="379"/>
    </row>
    <row r="346">
      <c r="A346" s="379"/>
      <c r="B346" s="379"/>
      <c r="C346" s="379"/>
      <c r="D346" s="379"/>
      <c r="E346" s="379"/>
      <c r="F346" s="379"/>
      <c r="G346" s="379"/>
      <c r="H346" s="379"/>
      <c r="I346" s="379"/>
      <c r="J346" s="379"/>
      <c r="K346" s="379"/>
      <c r="L346" s="379"/>
      <c r="M346" s="379"/>
      <c r="N346" s="379"/>
      <c r="O346" s="379"/>
      <c r="P346" s="379"/>
      <c r="Q346" s="379"/>
      <c r="R346" s="379"/>
      <c r="S346" s="379"/>
      <c r="T346" s="379"/>
      <c r="U346" s="379"/>
      <c r="V346" s="379"/>
      <c r="W346" s="379"/>
      <c r="X346" s="379"/>
      <c r="Y346" s="379"/>
      <c r="Z346" s="379"/>
      <c r="AA346" s="379"/>
      <c r="AB346" s="379"/>
      <c r="AC346" s="379"/>
    </row>
    <row r="347">
      <c r="A347" s="379"/>
      <c r="B347" s="379"/>
      <c r="C347" s="379"/>
      <c r="D347" s="379"/>
      <c r="E347" s="379"/>
      <c r="F347" s="379"/>
      <c r="G347" s="379"/>
      <c r="H347" s="379"/>
      <c r="I347" s="379"/>
      <c r="J347" s="379"/>
      <c r="K347" s="379"/>
      <c r="L347" s="379"/>
      <c r="M347" s="379"/>
      <c r="N347" s="379"/>
      <c r="O347" s="379"/>
      <c r="P347" s="379"/>
      <c r="Q347" s="379"/>
      <c r="R347" s="379"/>
      <c r="S347" s="379"/>
      <c r="T347" s="379"/>
      <c r="U347" s="379"/>
      <c r="V347" s="379"/>
      <c r="W347" s="379"/>
      <c r="X347" s="379"/>
      <c r="Y347" s="379"/>
      <c r="Z347" s="379"/>
      <c r="AA347" s="379"/>
      <c r="AB347" s="379"/>
      <c r="AC347" s="379"/>
    </row>
    <row r="348">
      <c r="A348" s="379"/>
      <c r="B348" s="379"/>
      <c r="C348" s="379"/>
      <c r="D348" s="379"/>
      <c r="E348" s="379"/>
      <c r="F348" s="379"/>
      <c r="G348" s="379"/>
      <c r="H348" s="379"/>
      <c r="I348" s="379"/>
      <c r="J348" s="379"/>
      <c r="K348" s="379"/>
      <c r="L348" s="379"/>
      <c r="M348" s="379"/>
      <c r="N348" s="379"/>
      <c r="O348" s="379"/>
      <c r="P348" s="379"/>
      <c r="Q348" s="379"/>
      <c r="R348" s="379"/>
      <c r="S348" s="379"/>
      <c r="T348" s="379"/>
      <c r="U348" s="379"/>
      <c r="V348" s="379"/>
      <c r="W348" s="379"/>
      <c r="X348" s="379"/>
      <c r="Y348" s="379"/>
      <c r="Z348" s="379"/>
      <c r="AA348" s="379"/>
      <c r="AB348" s="379"/>
      <c r="AC348" s="379"/>
    </row>
    <row r="349">
      <c r="A349" s="379"/>
      <c r="B349" s="379"/>
      <c r="C349" s="379"/>
      <c r="D349" s="379"/>
      <c r="E349" s="379"/>
      <c r="F349" s="379"/>
      <c r="G349" s="379"/>
      <c r="H349" s="379"/>
      <c r="I349" s="379"/>
      <c r="J349" s="379"/>
      <c r="K349" s="379"/>
      <c r="L349" s="379"/>
      <c r="M349" s="379"/>
      <c r="N349" s="379"/>
      <c r="O349" s="379"/>
      <c r="P349" s="379"/>
      <c r="Q349" s="379"/>
      <c r="R349" s="379"/>
      <c r="S349" s="379"/>
      <c r="T349" s="379"/>
      <c r="U349" s="379"/>
      <c r="V349" s="379"/>
      <c r="W349" s="379"/>
      <c r="X349" s="379"/>
      <c r="Y349" s="379"/>
      <c r="Z349" s="379"/>
      <c r="AA349" s="379"/>
      <c r="AB349" s="379"/>
      <c r="AC349" s="379"/>
    </row>
    <row r="350">
      <c r="A350" s="379"/>
      <c r="B350" s="379"/>
      <c r="C350" s="379"/>
      <c r="D350" s="379"/>
      <c r="E350" s="379"/>
      <c r="F350" s="379"/>
      <c r="G350" s="379"/>
      <c r="H350" s="379"/>
      <c r="I350" s="379"/>
      <c r="J350" s="379"/>
      <c r="K350" s="379"/>
      <c r="L350" s="379"/>
      <c r="M350" s="379"/>
      <c r="N350" s="379"/>
      <c r="O350" s="379"/>
      <c r="P350" s="379"/>
      <c r="Q350" s="379"/>
      <c r="R350" s="379"/>
      <c r="S350" s="379"/>
      <c r="T350" s="379"/>
      <c r="U350" s="379"/>
      <c r="V350" s="379"/>
      <c r="W350" s="379"/>
      <c r="X350" s="379"/>
      <c r="Y350" s="379"/>
      <c r="Z350" s="379"/>
      <c r="AA350" s="379"/>
      <c r="AB350" s="379"/>
      <c r="AC350" s="379"/>
    </row>
    <row r="351">
      <c r="A351" s="379"/>
      <c r="B351" s="379"/>
      <c r="C351" s="379"/>
      <c r="D351" s="379"/>
      <c r="E351" s="379"/>
      <c r="F351" s="379"/>
      <c r="G351" s="379"/>
      <c r="H351" s="379"/>
      <c r="I351" s="379"/>
      <c r="J351" s="379"/>
      <c r="K351" s="379"/>
      <c r="L351" s="379"/>
      <c r="M351" s="379"/>
      <c r="N351" s="379"/>
      <c r="O351" s="379"/>
      <c r="P351" s="379"/>
      <c r="Q351" s="379"/>
      <c r="R351" s="379"/>
      <c r="S351" s="379"/>
      <c r="T351" s="379"/>
      <c r="U351" s="379"/>
      <c r="V351" s="379"/>
      <c r="W351" s="379"/>
      <c r="X351" s="379"/>
      <c r="Y351" s="379"/>
      <c r="Z351" s="379"/>
      <c r="AA351" s="379"/>
      <c r="AB351" s="379"/>
      <c r="AC351" s="379"/>
    </row>
    <row r="352">
      <c r="A352" s="379"/>
      <c r="B352" s="379"/>
      <c r="C352" s="379"/>
      <c r="D352" s="379"/>
      <c r="E352" s="379"/>
      <c r="F352" s="379"/>
      <c r="G352" s="379"/>
      <c r="H352" s="379"/>
      <c r="I352" s="379"/>
      <c r="J352" s="379"/>
      <c r="K352" s="379"/>
      <c r="L352" s="379"/>
      <c r="M352" s="379"/>
      <c r="N352" s="379"/>
      <c r="O352" s="379"/>
      <c r="P352" s="379"/>
      <c r="Q352" s="379"/>
      <c r="R352" s="379"/>
      <c r="S352" s="379"/>
      <c r="T352" s="379"/>
      <c r="U352" s="379"/>
      <c r="V352" s="379"/>
      <c r="W352" s="379"/>
      <c r="X352" s="379"/>
      <c r="Y352" s="379"/>
      <c r="Z352" s="379"/>
      <c r="AA352" s="379"/>
      <c r="AB352" s="379"/>
      <c r="AC352" s="379"/>
    </row>
    <row r="353">
      <c r="A353" s="379"/>
      <c r="B353" s="379"/>
      <c r="C353" s="379"/>
      <c r="D353" s="379"/>
      <c r="E353" s="379"/>
      <c r="F353" s="379"/>
      <c r="G353" s="379"/>
      <c r="H353" s="379"/>
      <c r="I353" s="379"/>
      <c r="J353" s="379"/>
      <c r="K353" s="379"/>
      <c r="L353" s="379"/>
      <c r="M353" s="379"/>
      <c r="N353" s="379"/>
      <c r="O353" s="379"/>
      <c r="P353" s="379"/>
      <c r="Q353" s="379"/>
      <c r="R353" s="379"/>
      <c r="S353" s="379"/>
      <c r="T353" s="379"/>
      <c r="U353" s="379"/>
      <c r="V353" s="379"/>
      <c r="W353" s="379"/>
      <c r="X353" s="379"/>
      <c r="Y353" s="379"/>
      <c r="Z353" s="379"/>
      <c r="AA353" s="379"/>
      <c r="AB353" s="379"/>
      <c r="AC353" s="379"/>
    </row>
    <row r="354">
      <c r="A354" s="379"/>
      <c r="B354" s="379"/>
      <c r="C354" s="379"/>
      <c r="D354" s="379"/>
      <c r="E354" s="379"/>
      <c r="F354" s="379"/>
      <c r="G354" s="379"/>
      <c r="H354" s="379"/>
      <c r="I354" s="379"/>
      <c r="J354" s="379"/>
      <c r="K354" s="379"/>
      <c r="L354" s="379"/>
      <c r="M354" s="379"/>
      <c r="N354" s="379"/>
      <c r="O354" s="379"/>
      <c r="P354" s="379"/>
      <c r="Q354" s="379"/>
      <c r="R354" s="379"/>
      <c r="S354" s="379"/>
      <c r="T354" s="379"/>
      <c r="U354" s="379"/>
      <c r="V354" s="379"/>
      <c r="W354" s="379"/>
      <c r="X354" s="379"/>
      <c r="Y354" s="379"/>
      <c r="Z354" s="379"/>
      <c r="AA354" s="379"/>
      <c r="AB354" s="379"/>
      <c r="AC354" s="379"/>
    </row>
    <row r="355">
      <c r="A355" s="379"/>
      <c r="B355" s="379"/>
      <c r="C355" s="379"/>
      <c r="D355" s="379"/>
      <c r="E355" s="379"/>
      <c r="F355" s="379"/>
      <c r="G355" s="379"/>
      <c r="H355" s="379"/>
      <c r="I355" s="379"/>
      <c r="J355" s="379"/>
      <c r="K355" s="379"/>
      <c r="L355" s="379"/>
      <c r="M355" s="379"/>
      <c r="N355" s="379"/>
      <c r="O355" s="379"/>
      <c r="P355" s="379"/>
      <c r="Q355" s="379"/>
      <c r="R355" s="379"/>
      <c r="S355" s="379"/>
      <c r="T355" s="379"/>
      <c r="U355" s="379"/>
      <c r="V355" s="379"/>
      <c r="W355" s="379"/>
      <c r="X355" s="379"/>
      <c r="Y355" s="379"/>
      <c r="Z355" s="379"/>
      <c r="AA355" s="379"/>
      <c r="AB355" s="379"/>
      <c r="AC355" s="379"/>
    </row>
    <row r="356">
      <c r="A356" s="379"/>
      <c r="B356" s="379"/>
      <c r="C356" s="379"/>
      <c r="D356" s="379"/>
      <c r="E356" s="379"/>
      <c r="F356" s="379"/>
      <c r="G356" s="379"/>
      <c r="H356" s="379"/>
      <c r="I356" s="379"/>
      <c r="J356" s="379"/>
      <c r="K356" s="379"/>
      <c r="L356" s="379"/>
      <c r="M356" s="379"/>
      <c r="N356" s="379"/>
      <c r="O356" s="379"/>
      <c r="P356" s="379"/>
      <c r="Q356" s="379"/>
      <c r="R356" s="379"/>
      <c r="S356" s="379"/>
      <c r="T356" s="379"/>
      <c r="U356" s="379"/>
      <c r="V356" s="379"/>
      <c r="W356" s="379"/>
      <c r="X356" s="379"/>
      <c r="Y356" s="379"/>
      <c r="Z356" s="379"/>
      <c r="AA356" s="379"/>
      <c r="AB356" s="379"/>
      <c r="AC356" s="379"/>
    </row>
    <row r="357">
      <c r="A357" s="379"/>
      <c r="B357" s="379"/>
      <c r="C357" s="379"/>
      <c r="D357" s="379"/>
      <c r="E357" s="379"/>
      <c r="F357" s="379"/>
      <c r="G357" s="379"/>
      <c r="H357" s="379"/>
      <c r="I357" s="379"/>
      <c r="J357" s="379"/>
      <c r="K357" s="379"/>
      <c r="L357" s="379"/>
      <c r="M357" s="379"/>
      <c r="N357" s="379"/>
      <c r="O357" s="379"/>
      <c r="P357" s="379"/>
      <c r="Q357" s="379"/>
      <c r="R357" s="379"/>
      <c r="S357" s="379"/>
      <c r="T357" s="379"/>
      <c r="U357" s="379"/>
      <c r="V357" s="379"/>
      <c r="W357" s="379"/>
      <c r="X357" s="379"/>
      <c r="Y357" s="379"/>
      <c r="Z357" s="379"/>
      <c r="AA357" s="379"/>
      <c r="AB357" s="379"/>
      <c r="AC357" s="379"/>
    </row>
    <row r="358">
      <c r="A358" s="379"/>
      <c r="B358" s="379"/>
      <c r="C358" s="379"/>
      <c r="D358" s="379"/>
      <c r="E358" s="379"/>
      <c r="F358" s="379"/>
      <c r="G358" s="379"/>
      <c r="H358" s="379"/>
      <c r="I358" s="379"/>
      <c r="J358" s="379"/>
      <c r="K358" s="379"/>
      <c r="L358" s="379"/>
      <c r="M358" s="379"/>
      <c r="N358" s="379"/>
      <c r="O358" s="379"/>
      <c r="P358" s="379"/>
      <c r="Q358" s="379"/>
      <c r="R358" s="379"/>
      <c r="S358" s="379"/>
      <c r="T358" s="379"/>
      <c r="U358" s="379"/>
      <c r="V358" s="379"/>
      <c r="W358" s="379"/>
      <c r="X358" s="379"/>
      <c r="Y358" s="379"/>
      <c r="Z358" s="379"/>
      <c r="AA358" s="379"/>
      <c r="AB358" s="379"/>
      <c r="AC358" s="379"/>
    </row>
    <row r="359">
      <c r="A359" s="379"/>
      <c r="B359" s="379"/>
      <c r="C359" s="379"/>
      <c r="D359" s="379"/>
      <c r="E359" s="379"/>
      <c r="F359" s="379"/>
      <c r="G359" s="379"/>
      <c r="H359" s="379"/>
      <c r="I359" s="379"/>
      <c r="J359" s="379"/>
      <c r="K359" s="379"/>
      <c r="L359" s="379"/>
      <c r="M359" s="379"/>
      <c r="N359" s="379"/>
      <c r="O359" s="379"/>
      <c r="P359" s="379"/>
      <c r="Q359" s="379"/>
      <c r="R359" s="379"/>
      <c r="S359" s="379"/>
      <c r="T359" s="379"/>
      <c r="U359" s="379"/>
      <c r="V359" s="379"/>
      <c r="W359" s="379"/>
      <c r="X359" s="379"/>
      <c r="Y359" s="379"/>
      <c r="Z359" s="379"/>
      <c r="AA359" s="379"/>
      <c r="AB359" s="379"/>
      <c r="AC359" s="379"/>
    </row>
    <row r="360">
      <c r="A360" s="379"/>
      <c r="B360" s="379"/>
      <c r="C360" s="379"/>
      <c r="D360" s="379"/>
      <c r="E360" s="379"/>
      <c r="F360" s="379"/>
      <c r="G360" s="379"/>
      <c r="H360" s="379"/>
      <c r="I360" s="379"/>
      <c r="J360" s="379"/>
      <c r="K360" s="379"/>
      <c r="L360" s="379"/>
      <c r="M360" s="379"/>
      <c r="N360" s="379"/>
      <c r="O360" s="379"/>
      <c r="P360" s="379"/>
      <c r="Q360" s="379"/>
      <c r="R360" s="379"/>
      <c r="S360" s="379"/>
      <c r="T360" s="379"/>
      <c r="U360" s="379"/>
      <c r="V360" s="379"/>
      <c r="W360" s="379"/>
      <c r="X360" s="379"/>
      <c r="Y360" s="379"/>
      <c r="Z360" s="379"/>
      <c r="AA360" s="379"/>
      <c r="AB360" s="379"/>
      <c r="AC360" s="379"/>
    </row>
    <row r="361">
      <c r="A361" s="379"/>
      <c r="B361" s="379"/>
      <c r="C361" s="379"/>
      <c r="D361" s="379"/>
      <c r="E361" s="379"/>
      <c r="F361" s="379"/>
      <c r="G361" s="379"/>
      <c r="H361" s="379"/>
      <c r="I361" s="379"/>
      <c r="J361" s="379"/>
      <c r="K361" s="379"/>
      <c r="L361" s="379"/>
      <c r="M361" s="379"/>
      <c r="N361" s="379"/>
      <c r="O361" s="379"/>
      <c r="P361" s="379"/>
      <c r="Q361" s="379"/>
      <c r="R361" s="379"/>
      <c r="S361" s="379"/>
      <c r="T361" s="379"/>
      <c r="U361" s="379"/>
      <c r="V361" s="379"/>
      <c r="W361" s="379"/>
      <c r="X361" s="379"/>
      <c r="Y361" s="379"/>
      <c r="Z361" s="379"/>
      <c r="AA361" s="379"/>
      <c r="AB361" s="379"/>
      <c r="AC361" s="379"/>
    </row>
    <row r="362">
      <c r="A362" s="379"/>
      <c r="B362" s="379"/>
      <c r="C362" s="379"/>
      <c r="D362" s="379"/>
      <c r="E362" s="379"/>
      <c r="F362" s="379"/>
      <c r="G362" s="379"/>
      <c r="H362" s="379"/>
      <c r="I362" s="379"/>
      <c r="J362" s="379"/>
      <c r="K362" s="379"/>
      <c r="L362" s="379"/>
      <c r="M362" s="379"/>
      <c r="N362" s="379"/>
      <c r="O362" s="379"/>
      <c r="P362" s="379"/>
      <c r="Q362" s="379"/>
      <c r="R362" s="379"/>
      <c r="S362" s="379"/>
      <c r="T362" s="379"/>
      <c r="U362" s="379"/>
      <c r="V362" s="379"/>
      <c r="W362" s="379"/>
      <c r="X362" s="379"/>
      <c r="Y362" s="379"/>
      <c r="Z362" s="379"/>
      <c r="AA362" s="379"/>
      <c r="AB362" s="379"/>
      <c r="AC362" s="379"/>
    </row>
    <row r="363">
      <c r="A363" s="379"/>
      <c r="B363" s="379"/>
      <c r="C363" s="379"/>
      <c r="D363" s="379"/>
      <c r="E363" s="379"/>
      <c r="F363" s="379"/>
      <c r="G363" s="379"/>
      <c r="H363" s="379"/>
      <c r="I363" s="379"/>
      <c r="J363" s="379"/>
      <c r="K363" s="379"/>
      <c r="L363" s="379"/>
      <c r="M363" s="379"/>
      <c r="N363" s="379"/>
      <c r="O363" s="379"/>
      <c r="P363" s="379"/>
      <c r="Q363" s="379"/>
      <c r="R363" s="379"/>
      <c r="S363" s="379"/>
      <c r="T363" s="379"/>
      <c r="U363" s="379"/>
      <c r="V363" s="379"/>
      <c r="W363" s="379"/>
      <c r="X363" s="379"/>
      <c r="Y363" s="379"/>
      <c r="Z363" s="379"/>
      <c r="AA363" s="379"/>
      <c r="AB363" s="379"/>
      <c r="AC363" s="379"/>
    </row>
    <row r="364">
      <c r="A364" s="379"/>
      <c r="B364" s="379"/>
      <c r="C364" s="379"/>
      <c r="D364" s="379"/>
      <c r="E364" s="379"/>
      <c r="F364" s="379"/>
      <c r="G364" s="379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379"/>
      <c r="X364" s="379"/>
      <c r="Y364" s="379"/>
      <c r="Z364" s="379"/>
      <c r="AA364" s="379"/>
      <c r="AB364" s="379"/>
      <c r="AC364" s="379"/>
    </row>
    <row r="365">
      <c r="A365" s="379"/>
      <c r="B365" s="379"/>
      <c r="C365" s="379"/>
      <c r="D365" s="379"/>
      <c r="E365" s="379"/>
      <c r="F365" s="379"/>
      <c r="G365" s="379"/>
      <c r="H365" s="379"/>
      <c r="I365" s="379"/>
      <c r="J365" s="379"/>
      <c r="K365" s="379"/>
      <c r="L365" s="379"/>
      <c r="M365" s="379"/>
      <c r="N365" s="379"/>
      <c r="O365" s="379"/>
      <c r="P365" s="379"/>
      <c r="Q365" s="379"/>
      <c r="R365" s="379"/>
      <c r="S365" s="379"/>
      <c r="T365" s="379"/>
      <c r="U365" s="379"/>
      <c r="V365" s="379"/>
      <c r="W365" s="379"/>
      <c r="X365" s="379"/>
      <c r="Y365" s="379"/>
      <c r="Z365" s="379"/>
      <c r="AA365" s="379"/>
      <c r="AB365" s="379"/>
      <c r="AC365" s="379"/>
    </row>
    <row r="366">
      <c r="A366" s="379"/>
      <c r="B366" s="379"/>
      <c r="C366" s="379"/>
      <c r="D366" s="379"/>
      <c r="E366" s="379"/>
      <c r="F366" s="379"/>
      <c r="G366" s="379"/>
      <c r="H366" s="379"/>
      <c r="I366" s="379"/>
      <c r="J366" s="379"/>
      <c r="K366" s="379"/>
      <c r="L366" s="379"/>
      <c r="M366" s="379"/>
      <c r="N366" s="379"/>
      <c r="O366" s="379"/>
      <c r="P366" s="379"/>
      <c r="Q366" s="379"/>
      <c r="R366" s="379"/>
      <c r="S366" s="379"/>
      <c r="T366" s="379"/>
      <c r="U366" s="379"/>
      <c r="V366" s="379"/>
      <c r="W366" s="379"/>
      <c r="X366" s="379"/>
      <c r="Y366" s="379"/>
      <c r="Z366" s="379"/>
      <c r="AA366" s="379"/>
      <c r="AB366" s="379"/>
      <c r="AC366" s="379"/>
    </row>
    <row r="367">
      <c r="A367" s="379"/>
      <c r="B367" s="379"/>
      <c r="C367" s="379"/>
      <c r="D367" s="379"/>
      <c r="E367" s="379"/>
      <c r="F367" s="379"/>
      <c r="G367" s="379"/>
      <c r="H367" s="379"/>
      <c r="I367" s="379"/>
      <c r="J367" s="379"/>
      <c r="K367" s="379"/>
      <c r="L367" s="379"/>
      <c r="M367" s="379"/>
      <c r="N367" s="379"/>
      <c r="O367" s="379"/>
      <c r="P367" s="379"/>
      <c r="Q367" s="379"/>
      <c r="R367" s="379"/>
      <c r="S367" s="379"/>
      <c r="T367" s="379"/>
      <c r="U367" s="379"/>
      <c r="V367" s="379"/>
      <c r="W367" s="379"/>
      <c r="X367" s="379"/>
      <c r="Y367" s="379"/>
      <c r="Z367" s="379"/>
      <c r="AA367" s="379"/>
      <c r="AB367" s="379"/>
      <c r="AC367" s="379"/>
    </row>
    <row r="368">
      <c r="A368" s="379"/>
      <c r="B368" s="379"/>
      <c r="C368" s="379"/>
      <c r="D368" s="379"/>
      <c r="E368" s="379"/>
      <c r="F368" s="379"/>
      <c r="G368" s="379"/>
      <c r="H368" s="379"/>
      <c r="I368" s="379"/>
      <c r="J368" s="379"/>
      <c r="K368" s="379"/>
      <c r="L368" s="379"/>
      <c r="M368" s="379"/>
      <c r="N368" s="379"/>
      <c r="O368" s="379"/>
      <c r="P368" s="379"/>
      <c r="Q368" s="379"/>
      <c r="R368" s="379"/>
      <c r="S368" s="379"/>
      <c r="T368" s="379"/>
      <c r="U368" s="379"/>
      <c r="V368" s="379"/>
      <c r="W368" s="379"/>
      <c r="X368" s="379"/>
      <c r="Y368" s="379"/>
      <c r="Z368" s="379"/>
      <c r="AA368" s="379"/>
      <c r="AB368" s="379"/>
      <c r="AC368" s="379"/>
    </row>
    <row r="369">
      <c r="A369" s="379"/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  <c r="T369" s="379"/>
      <c r="U369" s="379"/>
      <c r="V369" s="379"/>
      <c r="W369" s="379"/>
      <c r="X369" s="379"/>
      <c r="Y369" s="379"/>
      <c r="Z369" s="379"/>
      <c r="AA369" s="379"/>
      <c r="AB369" s="379"/>
      <c r="AC369" s="379"/>
    </row>
    <row r="370">
      <c r="A370" s="379"/>
      <c r="B370" s="379"/>
      <c r="C370" s="379"/>
      <c r="D370" s="379"/>
      <c r="E370" s="379"/>
      <c r="F370" s="379"/>
      <c r="G370" s="379"/>
      <c r="H370" s="379"/>
      <c r="I370" s="379"/>
      <c r="J370" s="379"/>
      <c r="K370" s="379"/>
      <c r="L370" s="379"/>
      <c r="M370" s="379"/>
      <c r="N370" s="379"/>
      <c r="O370" s="379"/>
      <c r="P370" s="379"/>
      <c r="Q370" s="379"/>
      <c r="R370" s="379"/>
      <c r="S370" s="379"/>
      <c r="T370" s="379"/>
      <c r="U370" s="379"/>
      <c r="V370" s="379"/>
      <c r="W370" s="379"/>
      <c r="X370" s="379"/>
      <c r="Y370" s="379"/>
      <c r="Z370" s="379"/>
      <c r="AA370" s="379"/>
      <c r="AB370" s="379"/>
      <c r="AC370" s="379"/>
    </row>
    <row r="371">
      <c r="A371" s="379"/>
      <c r="B371" s="379"/>
      <c r="C371" s="379"/>
      <c r="D371" s="379"/>
      <c r="E371" s="379"/>
      <c r="F371" s="379"/>
      <c r="G371" s="379"/>
      <c r="H371" s="379"/>
      <c r="I371" s="379"/>
      <c r="J371" s="379"/>
      <c r="K371" s="379"/>
      <c r="L371" s="379"/>
      <c r="M371" s="379"/>
      <c r="N371" s="379"/>
      <c r="O371" s="379"/>
      <c r="P371" s="379"/>
      <c r="Q371" s="379"/>
      <c r="R371" s="379"/>
      <c r="S371" s="379"/>
      <c r="T371" s="379"/>
      <c r="U371" s="379"/>
      <c r="V371" s="379"/>
      <c r="W371" s="379"/>
      <c r="X371" s="379"/>
      <c r="Y371" s="379"/>
      <c r="Z371" s="379"/>
      <c r="AA371" s="379"/>
      <c r="AB371" s="379"/>
      <c r="AC371" s="379"/>
    </row>
    <row r="372">
      <c r="A372" s="379"/>
      <c r="B372" s="379"/>
      <c r="C372" s="379"/>
      <c r="D372" s="379"/>
      <c r="E372" s="379"/>
      <c r="F372" s="379"/>
      <c r="G372" s="379"/>
      <c r="H372" s="379"/>
      <c r="I372" s="379"/>
      <c r="J372" s="379"/>
      <c r="K372" s="379"/>
      <c r="L372" s="379"/>
      <c r="M372" s="379"/>
      <c r="N372" s="379"/>
      <c r="O372" s="379"/>
      <c r="P372" s="379"/>
      <c r="Q372" s="379"/>
      <c r="R372" s="379"/>
      <c r="S372" s="379"/>
      <c r="T372" s="379"/>
      <c r="U372" s="379"/>
      <c r="V372" s="379"/>
      <c r="W372" s="379"/>
      <c r="X372" s="379"/>
      <c r="Y372" s="379"/>
      <c r="Z372" s="379"/>
      <c r="AA372" s="379"/>
      <c r="AB372" s="379"/>
      <c r="AC372" s="379"/>
    </row>
    <row r="373">
      <c r="A373" s="379"/>
      <c r="B373" s="379"/>
      <c r="C373" s="379"/>
      <c r="D373" s="379"/>
      <c r="E373" s="379"/>
      <c r="F373" s="379"/>
      <c r="G373" s="379"/>
      <c r="H373" s="379"/>
      <c r="I373" s="379"/>
      <c r="J373" s="379"/>
      <c r="K373" s="379"/>
      <c r="L373" s="379"/>
      <c r="M373" s="379"/>
      <c r="N373" s="379"/>
      <c r="O373" s="379"/>
      <c r="P373" s="379"/>
      <c r="Q373" s="379"/>
      <c r="R373" s="379"/>
      <c r="S373" s="379"/>
      <c r="T373" s="379"/>
      <c r="U373" s="379"/>
      <c r="V373" s="379"/>
      <c r="W373" s="379"/>
      <c r="X373" s="379"/>
      <c r="Y373" s="379"/>
      <c r="Z373" s="379"/>
      <c r="AA373" s="379"/>
      <c r="AB373" s="379"/>
      <c r="AC373" s="379"/>
    </row>
    <row r="374">
      <c r="A374" s="379"/>
      <c r="B374" s="379"/>
      <c r="C374" s="379"/>
      <c r="D374" s="379"/>
      <c r="E374" s="379"/>
      <c r="F374" s="379"/>
      <c r="G374" s="379"/>
      <c r="H374" s="379"/>
      <c r="I374" s="379"/>
      <c r="J374" s="379"/>
      <c r="K374" s="379"/>
      <c r="L374" s="379"/>
      <c r="M374" s="379"/>
      <c r="N374" s="379"/>
      <c r="O374" s="379"/>
      <c r="P374" s="379"/>
      <c r="Q374" s="379"/>
      <c r="R374" s="379"/>
      <c r="S374" s="379"/>
      <c r="T374" s="379"/>
      <c r="U374" s="379"/>
      <c r="V374" s="379"/>
      <c r="W374" s="379"/>
      <c r="X374" s="379"/>
      <c r="Y374" s="379"/>
      <c r="Z374" s="379"/>
      <c r="AA374" s="379"/>
      <c r="AB374" s="379"/>
      <c r="AC374" s="379"/>
    </row>
    <row r="375">
      <c r="A375" s="379"/>
      <c r="B375" s="379"/>
      <c r="C375" s="379"/>
      <c r="D375" s="379"/>
      <c r="E375" s="379"/>
      <c r="F375" s="379"/>
      <c r="G375" s="379"/>
      <c r="H375" s="379"/>
      <c r="I375" s="379"/>
      <c r="J375" s="379"/>
      <c r="K375" s="379"/>
      <c r="L375" s="379"/>
      <c r="M375" s="379"/>
      <c r="N375" s="379"/>
      <c r="O375" s="379"/>
      <c r="P375" s="379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  <c r="AA375" s="379"/>
      <c r="AB375" s="379"/>
      <c r="AC375" s="379"/>
    </row>
    <row r="376">
      <c r="A376" s="379"/>
      <c r="B376" s="379"/>
      <c r="C376" s="379"/>
      <c r="D376" s="379"/>
      <c r="E376" s="379"/>
      <c r="F376" s="379"/>
      <c r="G376" s="379"/>
      <c r="H376" s="379"/>
      <c r="I376" s="379"/>
      <c r="J376" s="379"/>
      <c r="K376" s="379"/>
      <c r="L376" s="379"/>
      <c r="M376" s="379"/>
      <c r="N376" s="379"/>
      <c r="O376" s="379"/>
      <c r="P376" s="379"/>
      <c r="Q376" s="379"/>
      <c r="R376" s="379"/>
      <c r="S376" s="379"/>
      <c r="T376" s="379"/>
      <c r="U376" s="379"/>
      <c r="V376" s="379"/>
      <c r="W376" s="379"/>
      <c r="X376" s="379"/>
      <c r="Y376" s="379"/>
      <c r="Z376" s="379"/>
      <c r="AA376" s="379"/>
      <c r="AB376" s="379"/>
      <c r="AC376" s="379"/>
    </row>
    <row r="377">
      <c r="A377" s="379"/>
      <c r="B377" s="379"/>
      <c r="C377" s="379"/>
      <c r="D377" s="379"/>
      <c r="E377" s="379"/>
      <c r="F377" s="379"/>
      <c r="G377" s="379"/>
      <c r="H377" s="379"/>
      <c r="I377" s="379"/>
      <c r="J377" s="379"/>
      <c r="K377" s="379"/>
      <c r="L377" s="379"/>
      <c r="M377" s="379"/>
      <c r="N377" s="379"/>
      <c r="O377" s="379"/>
      <c r="P377" s="379"/>
      <c r="Q377" s="379"/>
      <c r="R377" s="379"/>
      <c r="S377" s="379"/>
      <c r="T377" s="379"/>
      <c r="U377" s="379"/>
      <c r="V377" s="379"/>
      <c r="W377" s="379"/>
      <c r="X377" s="379"/>
      <c r="Y377" s="379"/>
      <c r="Z377" s="379"/>
      <c r="AA377" s="379"/>
      <c r="AB377" s="379"/>
      <c r="AC377" s="379"/>
    </row>
    <row r="378">
      <c r="A378" s="379"/>
      <c r="B378" s="379"/>
      <c r="C378" s="379"/>
      <c r="D378" s="379"/>
      <c r="E378" s="379"/>
      <c r="F378" s="379"/>
      <c r="G378" s="379"/>
      <c r="H378" s="379"/>
      <c r="I378" s="379"/>
      <c r="J378" s="379"/>
      <c r="K378" s="379"/>
      <c r="L378" s="379"/>
      <c r="M378" s="379"/>
      <c r="N378" s="379"/>
      <c r="O378" s="379"/>
      <c r="P378" s="379"/>
      <c r="Q378" s="379"/>
      <c r="R378" s="379"/>
      <c r="S378" s="379"/>
      <c r="T378" s="379"/>
      <c r="U378" s="379"/>
      <c r="V378" s="379"/>
      <c r="W378" s="379"/>
      <c r="X378" s="379"/>
      <c r="Y378" s="379"/>
      <c r="Z378" s="379"/>
      <c r="AA378" s="379"/>
      <c r="AB378" s="379"/>
      <c r="AC378" s="379"/>
    </row>
    <row r="379">
      <c r="A379" s="379"/>
      <c r="B379" s="379"/>
      <c r="C379" s="379"/>
      <c r="D379" s="379"/>
      <c r="E379" s="379"/>
      <c r="F379" s="379"/>
      <c r="G379" s="379"/>
      <c r="H379" s="379"/>
      <c r="I379" s="379"/>
      <c r="J379" s="379"/>
      <c r="K379" s="379"/>
      <c r="L379" s="379"/>
      <c r="M379" s="379"/>
      <c r="N379" s="379"/>
      <c r="O379" s="379"/>
      <c r="P379" s="379"/>
      <c r="Q379" s="379"/>
      <c r="R379" s="379"/>
      <c r="S379" s="379"/>
      <c r="T379" s="379"/>
      <c r="U379" s="379"/>
      <c r="V379" s="379"/>
      <c r="W379" s="379"/>
      <c r="X379" s="379"/>
      <c r="Y379" s="379"/>
      <c r="Z379" s="379"/>
      <c r="AA379" s="379"/>
      <c r="AB379" s="379"/>
      <c r="AC379" s="379"/>
    </row>
    <row r="380">
      <c r="A380" s="379"/>
      <c r="B380" s="379"/>
      <c r="C380" s="379"/>
      <c r="D380" s="379"/>
      <c r="E380" s="379"/>
      <c r="F380" s="379"/>
      <c r="G380" s="379"/>
      <c r="H380" s="379"/>
      <c r="I380" s="379"/>
      <c r="J380" s="379"/>
      <c r="K380" s="379"/>
      <c r="L380" s="379"/>
      <c r="M380" s="379"/>
      <c r="N380" s="379"/>
      <c r="O380" s="379"/>
      <c r="P380" s="379"/>
      <c r="Q380" s="379"/>
      <c r="R380" s="379"/>
      <c r="S380" s="379"/>
      <c r="T380" s="379"/>
      <c r="U380" s="379"/>
      <c r="V380" s="379"/>
      <c r="W380" s="379"/>
      <c r="X380" s="379"/>
      <c r="Y380" s="379"/>
      <c r="Z380" s="379"/>
      <c r="AA380" s="379"/>
      <c r="AB380" s="379"/>
      <c r="AC380" s="379"/>
    </row>
    <row r="381">
      <c r="A381" s="379"/>
      <c r="B381" s="379"/>
      <c r="C381" s="379"/>
      <c r="D381" s="379"/>
      <c r="E381" s="379"/>
      <c r="F381" s="379"/>
      <c r="G381" s="379"/>
      <c r="H381" s="379"/>
      <c r="I381" s="379"/>
      <c r="J381" s="379"/>
      <c r="K381" s="379"/>
      <c r="L381" s="379"/>
      <c r="M381" s="379"/>
      <c r="N381" s="379"/>
      <c r="O381" s="379"/>
      <c r="P381" s="379"/>
      <c r="Q381" s="379"/>
      <c r="R381" s="379"/>
      <c r="S381" s="379"/>
      <c r="T381" s="379"/>
      <c r="U381" s="379"/>
      <c r="V381" s="379"/>
      <c r="W381" s="379"/>
      <c r="X381" s="379"/>
      <c r="Y381" s="379"/>
      <c r="Z381" s="379"/>
      <c r="AA381" s="379"/>
      <c r="AB381" s="379"/>
      <c r="AC381" s="379"/>
    </row>
    <row r="382">
      <c r="A382" s="379"/>
      <c r="B382" s="379"/>
      <c r="C382" s="379"/>
      <c r="D382" s="379"/>
      <c r="E382" s="379"/>
      <c r="F382" s="379"/>
      <c r="G382" s="379"/>
      <c r="H382" s="379"/>
      <c r="I382" s="379"/>
      <c r="J382" s="379"/>
      <c r="K382" s="379"/>
      <c r="L382" s="379"/>
      <c r="M382" s="379"/>
      <c r="N382" s="379"/>
      <c r="O382" s="379"/>
      <c r="P382" s="379"/>
      <c r="Q382" s="379"/>
      <c r="R382" s="379"/>
      <c r="S382" s="379"/>
      <c r="T382" s="379"/>
      <c r="U382" s="379"/>
      <c r="V382" s="379"/>
      <c r="W382" s="379"/>
      <c r="X382" s="379"/>
      <c r="Y382" s="379"/>
      <c r="Z382" s="379"/>
      <c r="AA382" s="379"/>
      <c r="AB382" s="379"/>
      <c r="AC382" s="379"/>
    </row>
    <row r="383">
      <c r="A383" s="379"/>
      <c r="B383" s="379"/>
      <c r="C383" s="379"/>
      <c r="D383" s="379"/>
      <c r="E383" s="379"/>
      <c r="F383" s="379"/>
      <c r="G383" s="379"/>
      <c r="H383" s="379"/>
      <c r="I383" s="379"/>
      <c r="J383" s="379"/>
      <c r="K383" s="379"/>
      <c r="L383" s="379"/>
      <c r="M383" s="379"/>
      <c r="N383" s="379"/>
      <c r="O383" s="379"/>
      <c r="P383" s="379"/>
      <c r="Q383" s="379"/>
      <c r="R383" s="379"/>
      <c r="S383" s="379"/>
      <c r="T383" s="379"/>
      <c r="U383" s="379"/>
      <c r="V383" s="379"/>
      <c r="W383" s="379"/>
      <c r="X383" s="379"/>
      <c r="Y383" s="379"/>
      <c r="Z383" s="379"/>
      <c r="AA383" s="379"/>
      <c r="AB383" s="379"/>
      <c r="AC383" s="379"/>
    </row>
    <row r="384">
      <c r="A384" s="379"/>
      <c r="B384" s="379"/>
      <c r="C384" s="379"/>
      <c r="D384" s="379"/>
      <c r="E384" s="379"/>
      <c r="F384" s="379"/>
      <c r="G384" s="379"/>
      <c r="H384" s="379"/>
      <c r="I384" s="379"/>
      <c r="J384" s="379"/>
      <c r="K384" s="379"/>
      <c r="L384" s="379"/>
      <c r="M384" s="379"/>
      <c r="N384" s="379"/>
      <c r="O384" s="379"/>
      <c r="P384" s="379"/>
      <c r="Q384" s="379"/>
      <c r="R384" s="379"/>
      <c r="S384" s="379"/>
      <c r="T384" s="379"/>
      <c r="U384" s="379"/>
      <c r="V384" s="379"/>
      <c r="W384" s="379"/>
      <c r="X384" s="379"/>
      <c r="Y384" s="379"/>
      <c r="Z384" s="379"/>
      <c r="AA384" s="379"/>
      <c r="AB384" s="379"/>
      <c r="AC384" s="379"/>
    </row>
    <row r="385">
      <c r="A385" s="379"/>
      <c r="B385" s="379"/>
      <c r="C385" s="379"/>
      <c r="D385" s="379"/>
      <c r="E385" s="379"/>
      <c r="F385" s="379"/>
      <c r="G385" s="379"/>
      <c r="H385" s="379"/>
      <c r="I385" s="379"/>
      <c r="J385" s="379"/>
      <c r="K385" s="379"/>
      <c r="L385" s="379"/>
      <c r="M385" s="379"/>
      <c r="N385" s="379"/>
      <c r="O385" s="379"/>
      <c r="P385" s="379"/>
      <c r="Q385" s="379"/>
      <c r="R385" s="379"/>
      <c r="S385" s="379"/>
      <c r="T385" s="379"/>
      <c r="U385" s="379"/>
      <c r="V385" s="379"/>
      <c r="W385" s="379"/>
      <c r="X385" s="379"/>
      <c r="Y385" s="379"/>
      <c r="Z385" s="379"/>
      <c r="AA385" s="379"/>
      <c r="AB385" s="379"/>
      <c r="AC385" s="379"/>
    </row>
    <row r="386">
      <c r="A386" s="379"/>
      <c r="B386" s="379"/>
      <c r="C386" s="379"/>
      <c r="D386" s="379"/>
      <c r="E386" s="379"/>
      <c r="F386" s="379"/>
      <c r="G386" s="379"/>
      <c r="H386" s="379"/>
      <c r="I386" s="379"/>
      <c r="J386" s="379"/>
      <c r="K386" s="379"/>
      <c r="L386" s="379"/>
      <c r="M386" s="379"/>
      <c r="N386" s="379"/>
      <c r="O386" s="379"/>
      <c r="P386" s="379"/>
      <c r="Q386" s="379"/>
      <c r="R386" s="379"/>
      <c r="S386" s="379"/>
      <c r="T386" s="379"/>
      <c r="U386" s="379"/>
      <c r="V386" s="379"/>
      <c r="W386" s="379"/>
      <c r="X386" s="379"/>
      <c r="Y386" s="379"/>
      <c r="Z386" s="379"/>
      <c r="AA386" s="379"/>
      <c r="AB386" s="379"/>
      <c r="AC386" s="379"/>
    </row>
    <row r="387">
      <c r="A387" s="379"/>
      <c r="B387" s="379"/>
      <c r="C387" s="379"/>
      <c r="D387" s="379"/>
      <c r="E387" s="379"/>
      <c r="F387" s="379"/>
      <c r="G387" s="379"/>
      <c r="H387" s="379"/>
      <c r="I387" s="379"/>
      <c r="J387" s="379"/>
      <c r="K387" s="379"/>
      <c r="L387" s="379"/>
      <c r="M387" s="379"/>
      <c r="N387" s="379"/>
      <c r="O387" s="379"/>
      <c r="P387" s="379"/>
      <c r="Q387" s="379"/>
      <c r="R387" s="379"/>
      <c r="S387" s="379"/>
      <c r="T387" s="379"/>
      <c r="U387" s="379"/>
      <c r="V387" s="379"/>
      <c r="W387" s="379"/>
      <c r="X387" s="379"/>
      <c r="Y387" s="379"/>
      <c r="Z387" s="379"/>
      <c r="AA387" s="379"/>
      <c r="AB387" s="379"/>
      <c r="AC387" s="379"/>
    </row>
    <row r="388">
      <c r="A388" s="379"/>
      <c r="B388" s="379"/>
      <c r="C388" s="379"/>
      <c r="D388" s="379"/>
      <c r="E388" s="379"/>
      <c r="F388" s="379"/>
      <c r="G388" s="379"/>
      <c r="H388" s="379"/>
      <c r="I388" s="379"/>
      <c r="J388" s="379"/>
      <c r="K388" s="379"/>
      <c r="L388" s="379"/>
      <c r="M388" s="379"/>
      <c r="N388" s="379"/>
      <c r="O388" s="379"/>
      <c r="P388" s="379"/>
      <c r="Q388" s="379"/>
      <c r="R388" s="379"/>
      <c r="S388" s="379"/>
      <c r="T388" s="379"/>
      <c r="U388" s="379"/>
      <c r="V388" s="379"/>
      <c r="W388" s="379"/>
      <c r="X388" s="379"/>
      <c r="Y388" s="379"/>
      <c r="Z388" s="379"/>
      <c r="AA388" s="379"/>
      <c r="AB388" s="379"/>
      <c r="AC388" s="379"/>
    </row>
    <row r="389">
      <c r="A389" s="379"/>
      <c r="B389" s="379"/>
      <c r="C389" s="379"/>
      <c r="D389" s="379"/>
      <c r="E389" s="379"/>
      <c r="F389" s="379"/>
      <c r="G389" s="379"/>
      <c r="H389" s="379"/>
      <c r="I389" s="379"/>
      <c r="J389" s="379"/>
      <c r="K389" s="379"/>
      <c r="L389" s="379"/>
      <c r="M389" s="379"/>
      <c r="N389" s="379"/>
      <c r="O389" s="379"/>
      <c r="P389" s="379"/>
      <c r="Q389" s="379"/>
      <c r="R389" s="379"/>
      <c r="S389" s="379"/>
      <c r="T389" s="379"/>
      <c r="U389" s="379"/>
      <c r="V389" s="379"/>
      <c r="W389" s="379"/>
      <c r="X389" s="379"/>
      <c r="Y389" s="379"/>
      <c r="Z389" s="379"/>
      <c r="AA389" s="379"/>
      <c r="AB389" s="379"/>
      <c r="AC389" s="379"/>
    </row>
    <row r="390">
      <c r="A390" s="379"/>
      <c r="B390" s="379"/>
      <c r="C390" s="379"/>
      <c r="D390" s="379"/>
      <c r="E390" s="379"/>
      <c r="F390" s="379"/>
      <c r="G390" s="379"/>
      <c r="H390" s="379"/>
      <c r="I390" s="379"/>
      <c r="J390" s="379"/>
      <c r="K390" s="379"/>
      <c r="L390" s="379"/>
      <c r="M390" s="379"/>
      <c r="N390" s="379"/>
      <c r="O390" s="379"/>
      <c r="P390" s="379"/>
      <c r="Q390" s="379"/>
      <c r="R390" s="379"/>
      <c r="S390" s="379"/>
      <c r="T390" s="379"/>
      <c r="U390" s="379"/>
      <c r="V390" s="379"/>
      <c r="W390" s="379"/>
      <c r="X390" s="379"/>
      <c r="Y390" s="379"/>
      <c r="Z390" s="379"/>
      <c r="AA390" s="379"/>
      <c r="AB390" s="379"/>
      <c r="AC390" s="379"/>
    </row>
    <row r="391">
      <c r="A391" s="379"/>
      <c r="B391" s="379"/>
      <c r="C391" s="379"/>
      <c r="D391" s="379"/>
      <c r="E391" s="379"/>
      <c r="F391" s="379"/>
      <c r="G391" s="379"/>
      <c r="H391" s="379"/>
      <c r="I391" s="379"/>
      <c r="J391" s="379"/>
      <c r="K391" s="379"/>
      <c r="L391" s="379"/>
      <c r="M391" s="379"/>
      <c r="N391" s="379"/>
      <c r="O391" s="379"/>
      <c r="P391" s="379"/>
      <c r="Q391" s="379"/>
      <c r="R391" s="379"/>
      <c r="S391" s="379"/>
      <c r="T391" s="379"/>
      <c r="U391" s="379"/>
      <c r="V391" s="379"/>
      <c r="W391" s="379"/>
      <c r="X391" s="379"/>
      <c r="Y391" s="379"/>
      <c r="Z391" s="379"/>
      <c r="AA391" s="379"/>
      <c r="AB391" s="379"/>
      <c r="AC391" s="379"/>
    </row>
    <row r="392">
      <c r="A392" s="379"/>
      <c r="B392" s="379"/>
      <c r="C392" s="379"/>
      <c r="D392" s="379"/>
      <c r="E392" s="379"/>
      <c r="F392" s="379"/>
      <c r="G392" s="379"/>
      <c r="H392" s="379"/>
      <c r="I392" s="379"/>
      <c r="J392" s="379"/>
      <c r="K392" s="379"/>
      <c r="L392" s="379"/>
      <c r="M392" s="379"/>
      <c r="N392" s="379"/>
      <c r="O392" s="379"/>
      <c r="P392" s="379"/>
      <c r="Q392" s="379"/>
      <c r="R392" s="379"/>
      <c r="S392" s="379"/>
      <c r="T392" s="379"/>
      <c r="U392" s="379"/>
      <c r="V392" s="379"/>
      <c r="W392" s="379"/>
      <c r="X392" s="379"/>
      <c r="Y392" s="379"/>
      <c r="Z392" s="379"/>
      <c r="AA392" s="379"/>
      <c r="AB392" s="379"/>
      <c r="AC392" s="379"/>
    </row>
    <row r="393">
      <c r="A393" s="379"/>
      <c r="B393" s="379"/>
      <c r="C393" s="379"/>
      <c r="D393" s="379"/>
      <c r="E393" s="379"/>
      <c r="F393" s="379"/>
      <c r="G393" s="379"/>
      <c r="H393" s="379"/>
      <c r="I393" s="379"/>
      <c r="J393" s="379"/>
      <c r="K393" s="379"/>
      <c r="L393" s="379"/>
      <c r="M393" s="379"/>
      <c r="N393" s="379"/>
      <c r="O393" s="379"/>
      <c r="P393" s="379"/>
      <c r="Q393" s="379"/>
      <c r="R393" s="379"/>
      <c r="S393" s="379"/>
      <c r="T393" s="379"/>
      <c r="U393" s="379"/>
      <c r="V393" s="379"/>
      <c r="W393" s="379"/>
      <c r="X393" s="379"/>
      <c r="Y393" s="379"/>
      <c r="Z393" s="379"/>
      <c r="AA393" s="379"/>
      <c r="AB393" s="379"/>
      <c r="AC393" s="379"/>
    </row>
    <row r="394">
      <c r="A394" s="379"/>
      <c r="B394" s="379"/>
      <c r="C394" s="379"/>
      <c r="D394" s="379"/>
      <c r="E394" s="379"/>
      <c r="F394" s="379"/>
      <c r="G394" s="379"/>
      <c r="H394" s="379"/>
      <c r="I394" s="379"/>
      <c r="J394" s="379"/>
      <c r="K394" s="379"/>
      <c r="L394" s="379"/>
      <c r="M394" s="379"/>
      <c r="N394" s="379"/>
      <c r="O394" s="379"/>
      <c r="P394" s="379"/>
      <c r="Q394" s="379"/>
      <c r="R394" s="379"/>
      <c r="S394" s="379"/>
      <c r="T394" s="379"/>
      <c r="U394" s="379"/>
      <c r="V394" s="379"/>
      <c r="W394" s="379"/>
      <c r="X394" s="379"/>
      <c r="Y394" s="379"/>
      <c r="Z394" s="379"/>
      <c r="AA394" s="379"/>
      <c r="AB394" s="379"/>
      <c r="AC394" s="379"/>
    </row>
    <row r="395">
      <c r="A395" s="379"/>
      <c r="B395" s="379"/>
      <c r="C395" s="379"/>
      <c r="D395" s="379"/>
      <c r="E395" s="379"/>
      <c r="F395" s="379"/>
      <c r="G395" s="379"/>
      <c r="H395" s="379"/>
      <c r="I395" s="379"/>
      <c r="J395" s="379"/>
      <c r="K395" s="379"/>
      <c r="L395" s="379"/>
      <c r="M395" s="379"/>
      <c r="N395" s="379"/>
      <c r="O395" s="379"/>
      <c r="P395" s="379"/>
      <c r="Q395" s="379"/>
      <c r="R395" s="379"/>
      <c r="S395" s="379"/>
      <c r="T395" s="379"/>
      <c r="U395" s="379"/>
      <c r="V395" s="379"/>
      <c r="W395" s="379"/>
      <c r="X395" s="379"/>
      <c r="Y395" s="379"/>
      <c r="Z395" s="379"/>
      <c r="AA395" s="379"/>
      <c r="AB395" s="379"/>
      <c r="AC395" s="379"/>
    </row>
    <row r="396">
      <c r="A396" s="379"/>
      <c r="B396" s="379"/>
      <c r="C396" s="379"/>
      <c r="D396" s="379"/>
      <c r="E396" s="379"/>
      <c r="F396" s="379"/>
      <c r="G396" s="379"/>
      <c r="H396" s="379"/>
      <c r="I396" s="379"/>
      <c r="J396" s="379"/>
      <c r="K396" s="379"/>
      <c r="L396" s="379"/>
      <c r="M396" s="379"/>
      <c r="N396" s="379"/>
      <c r="O396" s="379"/>
      <c r="P396" s="379"/>
      <c r="Q396" s="379"/>
      <c r="R396" s="379"/>
      <c r="S396" s="379"/>
      <c r="T396" s="379"/>
      <c r="U396" s="379"/>
      <c r="V396" s="379"/>
      <c r="W396" s="379"/>
      <c r="X396" s="379"/>
      <c r="Y396" s="379"/>
      <c r="Z396" s="379"/>
      <c r="AA396" s="379"/>
      <c r="AB396" s="379"/>
      <c r="AC396" s="379"/>
    </row>
    <row r="397">
      <c r="A397" s="379"/>
      <c r="B397" s="379"/>
      <c r="C397" s="379"/>
      <c r="D397" s="379"/>
      <c r="E397" s="379"/>
      <c r="F397" s="379"/>
      <c r="G397" s="379"/>
      <c r="H397" s="379"/>
      <c r="I397" s="379"/>
      <c r="J397" s="379"/>
      <c r="K397" s="379"/>
      <c r="L397" s="379"/>
      <c r="M397" s="379"/>
      <c r="N397" s="379"/>
      <c r="O397" s="379"/>
      <c r="P397" s="379"/>
      <c r="Q397" s="379"/>
      <c r="R397" s="379"/>
      <c r="S397" s="379"/>
      <c r="T397" s="379"/>
      <c r="U397" s="379"/>
      <c r="V397" s="379"/>
      <c r="W397" s="379"/>
      <c r="X397" s="379"/>
      <c r="Y397" s="379"/>
      <c r="Z397" s="379"/>
      <c r="AA397" s="379"/>
      <c r="AB397" s="379"/>
      <c r="AC397" s="379"/>
    </row>
    <row r="398">
      <c r="A398" s="379"/>
      <c r="B398" s="379"/>
      <c r="C398" s="379"/>
      <c r="D398" s="379"/>
      <c r="E398" s="379"/>
      <c r="F398" s="379"/>
      <c r="G398" s="379"/>
      <c r="H398" s="379"/>
      <c r="I398" s="379"/>
      <c r="J398" s="379"/>
      <c r="K398" s="379"/>
      <c r="L398" s="379"/>
      <c r="M398" s="379"/>
      <c r="N398" s="379"/>
      <c r="O398" s="379"/>
      <c r="P398" s="379"/>
      <c r="Q398" s="379"/>
      <c r="R398" s="379"/>
      <c r="S398" s="379"/>
      <c r="T398" s="379"/>
      <c r="U398" s="379"/>
      <c r="V398" s="379"/>
      <c r="W398" s="379"/>
      <c r="X398" s="379"/>
      <c r="Y398" s="379"/>
      <c r="Z398" s="379"/>
      <c r="AA398" s="379"/>
      <c r="AB398" s="379"/>
      <c r="AC398" s="379"/>
    </row>
    <row r="399">
      <c r="A399" s="379"/>
      <c r="B399" s="379"/>
      <c r="C399" s="379"/>
      <c r="D399" s="379"/>
      <c r="E399" s="379"/>
      <c r="F399" s="379"/>
      <c r="G399" s="379"/>
      <c r="H399" s="379"/>
      <c r="I399" s="379"/>
      <c r="J399" s="379"/>
      <c r="K399" s="379"/>
      <c r="L399" s="379"/>
      <c r="M399" s="379"/>
      <c r="N399" s="379"/>
      <c r="O399" s="379"/>
      <c r="P399" s="379"/>
      <c r="Q399" s="379"/>
      <c r="R399" s="379"/>
      <c r="S399" s="379"/>
      <c r="T399" s="379"/>
      <c r="U399" s="379"/>
      <c r="V399" s="379"/>
      <c r="W399" s="379"/>
      <c r="X399" s="379"/>
      <c r="Y399" s="379"/>
      <c r="Z399" s="379"/>
      <c r="AA399" s="379"/>
      <c r="AB399" s="379"/>
      <c r="AC399" s="379"/>
    </row>
    <row r="400">
      <c r="A400" s="379"/>
      <c r="B400" s="379"/>
      <c r="C400" s="379"/>
      <c r="D400" s="379"/>
      <c r="E400" s="379"/>
      <c r="F400" s="379"/>
      <c r="G400" s="379"/>
      <c r="H400" s="379"/>
      <c r="I400" s="379"/>
      <c r="J400" s="379"/>
      <c r="K400" s="379"/>
      <c r="L400" s="379"/>
      <c r="M400" s="379"/>
      <c r="N400" s="379"/>
      <c r="O400" s="379"/>
      <c r="P400" s="379"/>
      <c r="Q400" s="379"/>
      <c r="R400" s="379"/>
      <c r="S400" s="379"/>
      <c r="T400" s="379"/>
      <c r="U400" s="379"/>
      <c r="V400" s="379"/>
      <c r="W400" s="379"/>
      <c r="X400" s="379"/>
      <c r="Y400" s="379"/>
      <c r="Z400" s="379"/>
      <c r="AA400" s="379"/>
      <c r="AB400" s="379"/>
      <c r="AC400" s="379"/>
    </row>
    <row r="401">
      <c r="A401" s="379"/>
      <c r="B401" s="379"/>
      <c r="C401" s="379"/>
      <c r="D401" s="379"/>
      <c r="E401" s="379"/>
      <c r="F401" s="379"/>
      <c r="G401" s="379"/>
      <c r="H401" s="379"/>
      <c r="I401" s="379"/>
      <c r="J401" s="379"/>
      <c r="K401" s="379"/>
      <c r="L401" s="379"/>
      <c r="M401" s="379"/>
      <c r="N401" s="379"/>
      <c r="O401" s="379"/>
      <c r="P401" s="379"/>
      <c r="Q401" s="379"/>
      <c r="R401" s="379"/>
      <c r="S401" s="379"/>
      <c r="T401" s="379"/>
      <c r="U401" s="379"/>
      <c r="V401" s="379"/>
      <c r="W401" s="379"/>
      <c r="X401" s="379"/>
      <c r="Y401" s="379"/>
      <c r="Z401" s="379"/>
      <c r="AA401" s="379"/>
      <c r="AB401" s="379"/>
      <c r="AC401" s="379"/>
    </row>
    <row r="402">
      <c r="A402" s="379"/>
      <c r="B402" s="379"/>
      <c r="C402" s="379"/>
      <c r="D402" s="379"/>
      <c r="E402" s="379"/>
      <c r="F402" s="379"/>
      <c r="G402" s="379"/>
      <c r="H402" s="379"/>
      <c r="I402" s="379"/>
      <c r="J402" s="379"/>
      <c r="K402" s="379"/>
      <c r="L402" s="379"/>
      <c r="M402" s="379"/>
      <c r="N402" s="379"/>
      <c r="O402" s="379"/>
      <c r="P402" s="379"/>
      <c r="Q402" s="379"/>
      <c r="R402" s="379"/>
      <c r="S402" s="379"/>
      <c r="T402" s="379"/>
      <c r="U402" s="379"/>
      <c r="V402" s="379"/>
      <c r="W402" s="379"/>
      <c r="X402" s="379"/>
      <c r="Y402" s="379"/>
      <c r="Z402" s="379"/>
      <c r="AA402" s="379"/>
      <c r="AB402" s="379"/>
      <c r="AC402" s="379"/>
    </row>
    <row r="403">
      <c r="A403" s="379"/>
      <c r="B403" s="379"/>
      <c r="C403" s="379"/>
      <c r="D403" s="379"/>
      <c r="E403" s="379"/>
      <c r="F403" s="379"/>
      <c r="G403" s="379"/>
      <c r="H403" s="379"/>
      <c r="I403" s="379"/>
      <c r="J403" s="379"/>
      <c r="K403" s="379"/>
      <c r="L403" s="379"/>
      <c r="M403" s="379"/>
      <c r="N403" s="379"/>
      <c r="O403" s="379"/>
      <c r="P403" s="379"/>
      <c r="Q403" s="379"/>
      <c r="R403" s="379"/>
      <c r="S403" s="379"/>
      <c r="T403" s="379"/>
      <c r="U403" s="379"/>
      <c r="V403" s="379"/>
      <c r="W403" s="379"/>
      <c r="X403" s="379"/>
      <c r="Y403" s="379"/>
      <c r="Z403" s="379"/>
      <c r="AA403" s="379"/>
      <c r="AB403" s="379"/>
      <c r="AC403" s="379"/>
    </row>
    <row r="404">
      <c r="A404" s="379"/>
      <c r="B404" s="379"/>
      <c r="C404" s="379"/>
      <c r="D404" s="379"/>
      <c r="E404" s="379"/>
      <c r="F404" s="379"/>
      <c r="G404" s="379"/>
      <c r="H404" s="379"/>
      <c r="I404" s="379"/>
      <c r="J404" s="379"/>
      <c r="K404" s="379"/>
      <c r="L404" s="379"/>
      <c r="M404" s="379"/>
      <c r="N404" s="379"/>
      <c r="O404" s="379"/>
      <c r="P404" s="379"/>
      <c r="Q404" s="379"/>
      <c r="R404" s="379"/>
      <c r="S404" s="379"/>
      <c r="T404" s="379"/>
      <c r="U404" s="379"/>
      <c r="V404" s="379"/>
      <c r="W404" s="379"/>
      <c r="X404" s="379"/>
      <c r="Y404" s="379"/>
      <c r="Z404" s="379"/>
      <c r="AA404" s="379"/>
      <c r="AB404" s="379"/>
      <c r="AC404" s="379"/>
    </row>
    <row r="405">
      <c r="A405" s="379"/>
      <c r="B405" s="379"/>
      <c r="C405" s="379"/>
      <c r="D405" s="379"/>
      <c r="E405" s="379"/>
      <c r="F405" s="379"/>
      <c r="G405" s="379"/>
      <c r="H405" s="379"/>
      <c r="I405" s="379"/>
      <c r="J405" s="379"/>
      <c r="K405" s="379"/>
      <c r="L405" s="379"/>
      <c r="M405" s="379"/>
      <c r="N405" s="379"/>
      <c r="O405" s="379"/>
      <c r="P405" s="379"/>
      <c r="Q405" s="379"/>
      <c r="R405" s="379"/>
      <c r="S405" s="379"/>
      <c r="T405" s="379"/>
      <c r="U405" s="379"/>
      <c r="V405" s="379"/>
      <c r="W405" s="379"/>
      <c r="X405" s="379"/>
      <c r="Y405" s="379"/>
      <c r="Z405" s="379"/>
      <c r="AA405" s="379"/>
      <c r="AB405" s="379"/>
      <c r="AC405" s="379"/>
    </row>
    <row r="406">
      <c r="A406" s="379"/>
      <c r="B406" s="379"/>
      <c r="C406" s="379"/>
      <c r="D406" s="379"/>
      <c r="E406" s="379"/>
      <c r="F406" s="379"/>
      <c r="G406" s="379"/>
      <c r="H406" s="379"/>
      <c r="I406" s="379"/>
      <c r="J406" s="379"/>
      <c r="K406" s="379"/>
      <c r="L406" s="379"/>
      <c r="M406" s="379"/>
      <c r="N406" s="379"/>
      <c r="O406" s="379"/>
      <c r="P406" s="379"/>
      <c r="Q406" s="379"/>
      <c r="R406" s="379"/>
      <c r="S406" s="379"/>
      <c r="T406" s="379"/>
      <c r="U406" s="379"/>
      <c r="V406" s="379"/>
      <c r="W406" s="379"/>
      <c r="X406" s="379"/>
      <c r="Y406" s="379"/>
      <c r="Z406" s="379"/>
      <c r="AA406" s="379"/>
      <c r="AB406" s="379"/>
      <c r="AC406" s="379"/>
    </row>
    <row r="407">
      <c r="A407" s="379"/>
      <c r="B407" s="379"/>
      <c r="C407" s="379"/>
      <c r="D407" s="379"/>
      <c r="E407" s="379"/>
      <c r="F407" s="379"/>
      <c r="G407" s="379"/>
      <c r="H407" s="379"/>
      <c r="I407" s="379"/>
      <c r="J407" s="379"/>
      <c r="K407" s="379"/>
      <c r="L407" s="379"/>
      <c r="M407" s="379"/>
      <c r="N407" s="379"/>
      <c r="O407" s="379"/>
      <c r="P407" s="379"/>
      <c r="Q407" s="379"/>
      <c r="R407" s="379"/>
      <c r="S407" s="379"/>
      <c r="T407" s="379"/>
      <c r="U407" s="379"/>
      <c r="V407" s="379"/>
      <c r="W407" s="379"/>
      <c r="X407" s="379"/>
      <c r="Y407" s="379"/>
      <c r="Z407" s="379"/>
      <c r="AA407" s="379"/>
      <c r="AB407" s="379"/>
      <c r="AC407" s="379"/>
    </row>
    <row r="408">
      <c r="A408" s="379"/>
      <c r="B408" s="379"/>
      <c r="C408" s="379"/>
      <c r="D408" s="379"/>
      <c r="E408" s="379"/>
      <c r="F408" s="379"/>
      <c r="G408" s="379"/>
      <c r="H408" s="379"/>
      <c r="I408" s="379"/>
      <c r="J408" s="379"/>
      <c r="K408" s="379"/>
      <c r="L408" s="379"/>
      <c r="M408" s="379"/>
      <c r="N408" s="379"/>
      <c r="O408" s="379"/>
      <c r="P408" s="379"/>
      <c r="Q408" s="379"/>
      <c r="R408" s="379"/>
      <c r="S408" s="379"/>
      <c r="T408" s="379"/>
      <c r="U408" s="379"/>
      <c r="V408" s="379"/>
      <c r="W408" s="379"/>
      <c r="X408" s="379"/>
      <c r="Y408" s="379"/>
      <c r="Z408" s="379"/>
      <c r="AA408" s="379"/>
      <c r="AB408" s="379"/>
      <c r="AC408" s="379"/>
    </row>
    <row r="409">
      <c r="A409" s="379"/>
      <c r="B409" s="379"/>
      <c r="C409" s="379"/>
      <c r="D409" s="379"/>
      <c r="E409" s="379"/>
      <c r="F409" s="379"/>
      <c r="G409" s="379"/>
      <c r="H409" s="379"/>
      <c r="I409" s="379"/>
      <c r="J409" s="379"/>
      <c r="K409" s="379"/>
      <c r="L409" s="379"/>
      <c r="M409" s="379"/>
      <c r="N409" s="379"/>
      <c r="O409" s="379"/>
      <c r="P409" s="379"/>
      <c r="Q409" s="379"/>
      <c r="R409" s="379"/>
      <c r="S409" s="379"/>
      <c r="T409" s="379"/>
      <c r="U409" s="379"/>
      <c r="V409" s="379"/>
      <c r="W409" s="379"/>
      <c r="X409" s="379"/>
      <c r="Y409" s="379"/>
      <c r="Z409" s="379"/>
      <c r="AA409" s="379"/>
      <c r="AB409" s="379"/>
      <c r="AC409" s="379"/>
    </row>
    <row r="410">
      <c r="A410" s="379"/>
      <c r="B410" s="379"/>
      <c r="C410" s="379"/>
      <c r="D410" s="379"/>
      <c r="E410" s="379"/>
      <c r="F410" s="379"/>
      <c r="G410" s="379"/>
      <c r="H410" s="379"/>
      <c r="I410" s="379"/>
      <c r="J410" s="379"/>
      <c r="K410" s="379"/>
      <c r="L410" s="379"/>
      <c r="M410" s="379"/>
      <c r="N410" s="379"/>
      <c r="O410" s="379"/>
      <c r="P410" s="379"/>
      <c r="Q410" s="379"/>
      <c r="R410" s="379"/>
      <c r="S410" s="379"/>
      <c r="T410" s="379"/>
      <c r="U410" s="379"/>
      <c r="V410" s="379"/>
      <c r="W410" s="379"/>
      <c r="X410" s="379"/>
      <c r="Y410" s="379"/>
      <c r="Z410" s="379"/>
      <c r="AA410" s="379"/>
      <c r="AB410" s="379"/>
      <c r="AC410" s="379"/>
    </row>
    <row r="411">
      <c r="A411" s="379"/>
      <c r="B411" s="379"/>
      <c r="C411" s="379"/>
      <c r="D411" s="379"/>
      <c r="E411" s="379"/>
      <c r="F411" s="379"/>
      <c r="G411" s="379"/>
      <c r="H411" s="379"/>
      <c r="I411" s="379"/>
      <c r="J411" s="379"/>
      <c r="K411" s="379"/>
      <c r="L411" s="379"/>
      <c r="M411" s="379"/>
      <c r="N411" s="379"/>
      <c r="O411" s="379"/>
      <c r="P411" s="379"/>
      <c r="Q411" s="379"/>
      <c r="R411" s="379"/>
      <c r="S411" s="379"/>
      <c r="T411" s="379"/>
      <c r="U411" s="379"/>
      <c r="V411" s="379"/>
      <c r="W411" s="379"/>
      <c r="X411" s="379"/>
      <c r="Y411" s="379"/>
      <c r="Z411" s="379"/>
      <c r="AA411" s="379"/>
      <c r="AB411" s="379"/>
      <c r="AC411" s="379"/>
    </row>
    <row r="412">
      <c r="A412" s="379"/>
      <c r="B412" s="379"/>
      <c r="C412" s="379"/>
      <c r="D412" s="379"/>
      <c r="E412" s="379"/>
      <c r="F412" s="379"/>
      <c r="G412" s="379"/>
      <c r="H412" s="379"/>
      <c r="I412" s="379"/>
      <c r="J412" s="379"/>
      <c r="K412" s="379"/>
      <c r="L412" s="379"/>
      <c r="M412" s="379"/>
      <c r="N412" s="379"/>
      <c r="O412" s="379"/>
      <c r="P412" s="379"/>
      <c r="Q412" s="379"/>
      <c r="R412" s="379"/>
      <c r="S412" s="379"/>
      <c r="T412" s="379"/>
      <c r="U412" s="379"/>
      <c r="V412" s="379"/>
      <c r="W412" s="379"/>
      <c r="X412" s="379"/>
      <c r="Y412" s="379"/>
      <c r="Z412" s="379"/>
      <c r="AA412" s="379"/>
      <c r="AB412" s="379"/>
      <c r="AC412" s="379"/>
    </row>
    <row r="413">
      <c r="A413" s="379"/>
      <c r="B413" s="379"/>
      <c r="C413" s="379"/>
      <c r="D413" s="379"/>
      <c r="E413" s="379"/>
      <c r="F413" s="379"/>
      <c r="G413" s="379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79"/>
      <c r="S413" s="379"/>
      <c r="T413" s="379"/>
      <c r="U413" s="379"/>
      <c r="V413" s="379"/>
      <c r="W413" s="379"/>
      <c r="X413" s="379"/>
      <c r="Y413" s="379"/>
      <c r="Z413" s="379"/>
      <c r="AA413" s="379"/>
      <c r="AB413" s="379"/>
      <c r="AC413" s="379"/>
    </row>
    <row r="414">
      <c r="A414" s="379"/>
      <c r="B414" s="379"/>
      <c r="C414" s="379"/>
      <c r="D414" s="379"/>
      <c r="E414" s="379"/>
      <c r="F414" s="379"/>
      <c r="G414" s="379"/>
      <c r="H414" s="379"/>
      <c r="I414" s="379"/>
      <c r="J414" s="379"/>
      <c r="K414" s="379"/>
      <c r="L414" s="379"/>
      <c r="M414" s="379"/>
      <c r="N414" s="379"/>
      <c r="O414" s="379"/>
      <c r="P414" s="379"/>
      <c r="Q414" s="379"/>
      <c r="R414" s="379"/>
      <c r="S414" s="379"/>
      <c r="T414" s="379"/>
      <c r="U414" s="379"/>
      <c r="V414" s="379"/>
      <c r="W414" s="379"/>
      <c r="X414" s="379"/>
      <c r="Y414" s="379"/>
      <c r="Z414" s="379"/>
      <c r="AA414" s="379"/>
      <c r="AB414" s="379"/>
      <c r="AC414" s="379"/>
    </row>
    <row r="415">
      <c r="A415" s="379"/>
      <c r="B415" s="379"/>
      <c r="C415" s="379"/>
      <c r="D415" s="379"/>
      <c r="E415" s="379"/>
      <c r="F415" s="379"/>
      <c r="G415" s="379"/>
      <c r="H415" s="379"/>
      <c r="I415" s="379"/>
      <c r="J415" s="379"/>
      <c r="K415" s="379"/>
      <c r="L415" s="379"/>
      <c r="M415" s="379"/>
      <c r="N415" s="379"/>
      <c r="O415" s="379"/>
      <c r="P415" s="379"/>
      <c r="Q415" s="379"/>
      <c r="R415" s="379"/>
      <c r="S415" s="379"/>
      <c r="T415" s="379"/>
      <c r="U415" s="379"/>
      <c r="V415" s="379"/>
      <c r="W415" s="379"/>
      <c r="X415" s="379"/>
      <c r="Y415" s="379"/>
      <c r="Z415" s="379"/>
      <c r="AA415" s="379"/>
      <c r="AB415" s="379"/>
      <c r="AC415" s="379"/>
    </row>
    <row r="416">
      <c r="A416" s="379"/>
      <c r="B416" s="379"/>
      <c r="C416" s="379"/>
      <c r="D416" s="379"/>
      <c r="E416" s="379"/>
      <c r="F416" s="379"/>
      <c r="G416" s="379"/>
      <c r="H416" s="379"/>
      <c r="I416" s="379"/>
      <c r="J416" s="379"/>
      <c r="K416" s="379"/>
      <c r="L416" s="379"/>
      <c r="M416" s="379"/>
      <c r="N416" s="379"/>
      <c r="O416" s="379"/>
      <c r="P416" s="379"/>
      <c r="Q416" s="379"/>
      <c r="R416" s="379"/>
      <c r="S416" s="379"/>
      <c r="T416" s="379"/>
      <c r="U416" s="379"/>
      <c r="V416" s="379"/>
      <c r="W416" s="379"/>
      <c r="X416" s="379"/>
      <c r="Y416" s="379"/>
      <c r="Z416" s="379"/>
      <c r="AA416" s="379"/>
      <c r="AB416" s="379"/>
      <c r="AC416" s="379"/>
    </row>
    <row r="417">
      <c r="A417" s="379"/>
      <c r="B417" s="379"/>
      <c r="C417" s="379"/>
      <c r="D417" s="379"/>
      <c r="E417" s="379"/>
      <c r="F417" s="379"/>
      <c r="G417" s="379"/>
      <c r="H417" s="379"/>
      <c r="I417" s="379"/>
      <c r="J417" s="379"/>
      <c r="K417" s="379"/>
      <c r="L417" s="379"/>
      <c r="M417" s="379"/>
      <c r="N417" s="379"/>
      <c r="O417" s="379"/>
      <c r="P417" s="379"/>
      <c r="Q417" s="379"/>
      <c r="R417" s="379"/>
      <c r="S417" s="379"/>
      <c r="T417" s="379"/>
      <c r="U417" s="379"/>
      <c r="V417" s="379"/>
      <c r="W417" s="379"/>
      <c r="X417" s="379"/>
      <c r="Y417" s="379"/>
      <c r="Z417" s="379"/>
      <c r="AA417" s="379"/>
      <c r="AB417" s="379"/>
      <c r="AC417" s="379"/>
    </row>
    <row r="418">
      <c r="A418" s="379"/>
      <c r="B418" s="379"/>
      <c r="C418" s="379"/>
      <c r="D418" s="379"/>
      <c r="E418" s="379"/>
      <c r="F418" s="379"/>
      <c r="G418" s="379"/>
      <c r="H418" s="379"/>
      <c r="I418" s="379"/>
      <c r="J418" s="379"/>
      <c r="K418" s="379"/>
      <c r="L418" s="379"/>
      <c r="M418" s="379"/>
      <c r="N418" s="379"/>
      <c r="O418" s="379"/>
      <c r="P418" s="379"/>
      <c r="Q418" s="379"/>
      <c r="R418" s="379"/>
      <c r="S418" s="379"/>
      <c r="T418" s="379"/>
      <c r="U418" s="379"/>
      <c r="V418" s="379"/>
      <c r="W418" s="379"/>
      <c r="X418" s="379"/>
      <c r="Y418" s="379"/>
      <c r="Z418" s="379"/>
      <c r="AA418" s="379"/>
      <c r="AB418" s="379"/>
      <c r="AC418" s="379"/>
    </row>
    <row r="419">
      <c r="A419" s="379"/>
      <c r="B419" s="379"/>
      <c r="C419" s="379"/>
      <c r="D419" s="379"/>
      <c r="E419" s="379"/>
      <c r="F419" s="379"/>
      <c r="G419" s="379"/>
      <c r="H419" s="379"/>
      <c r="I419" s="379"/>
      <c r="J419" s="379"/>
      <c r="K419" s="379"/>
      <c r="L419" s="379"/>
      <c r="M419" s="379"/>
      <c r="N419" s="379"/>
      <c r="O419" s="379"/>
      <c r="P419" s="379"/>
      <c r="Q419" s="379"/>
      <c r="R419" s="379"/>
      <c r="S419" s="379"/>
      <c r="T419" s="379"/>
      <c r="U419" s="379"/>
      <c r="V419" s="379"/>
      <c r="W419" s="379"/>
      <c r="X419" s="379"/>
      <c r="Y419" s="379"/>
      <c r="Z419" s="379"/>
      <c r="AA419" s="379"/>
      <c r="AB419" s="379"/>
      <c r="AC419" s="379"/>
    </row>
    <row r="420">
      <c r="A420" s="379"/>
      <c r="B420" s="379"/>
      <c r="C420" s="379"/>
      <c r="D420" s="379"/>
      <c r="E420" s="379"/>
      <c r="F420" s="379"/>
      <c r="G420" s="379"/>
      <c r="H420" s="379"/>
      <c r="I420" s="379"/>
      <c r="J420" s="379"/>
      <c r="K420" s="379"/>
      <c r="L420" s="379"/>
      <c r="M420" s="379"/>
      <c r="N420" s="379"/>
      <c r="O420" s="379"/>
      <c r="P420" s="379"/>
      <c r="Q420" s="379"/>
      <c r="R420" s="379"/>
      <c r="S420" s="379"/>
      <c r="T420" s="379"/>
      <c r="U420" s="379"/>
      <c r="V420" s="379"/>
      <c r="W420" s="379"/>
      <c r="X420" s="379"/>
      <c r="Y420" s="379"/>
      <c r="Z420" s="379"/>
      <c r="AA420" s="379"/>
      <c r="AB420" s="379"/>
      <c r="AC420" s="379"/>
    </row>
    <row r="421">
      <c r="A421" s="379"/>
      <c r="B421" s="379"/>
      <c r="C421" s="379"/>
      <c r="D421" s="379"/>
      <c r="E421" s="379"/>
      <c r="F421" s="379"/>
      <c r="G421" s="379"/>
      <c r="H421" s="379"/>
      <c r="I421" s="379"/>
      <c r="J421" s="379"/>
      <c r="K421" s="379"/>
      <c r="L421" s="379"/>
      <c r="M421" s="379"/>
      <c r="N421" s="379"/>
      <c r="O421" s="379"/>
      <c r="P421" s="379"/>
      <c r="Q421" s="379"/>
      <c r="R421" s="379"/>
      <c r="S421" s="379"/>
      <c r="T421" s="379"/>
      <c r="U421" s="379"/>
      <c r="V421" s="379"/>
      <c r="W421" s="379"/>
      <c r="X421" s="379"/>
      <c r="Y421" s="379"/>
      <c r="Z421" s="379"/>
      <c r="AA421" s="379"/>
      <c r="AB421" s="379"/>
      <c r="AC421" s="379"/>
    </row>
    <row r="422">
      <c r="A422" s="379"/>
      <c r="B422" s="379"/>
      <c r="C422" s="379"/>
      <c r="D422" s="379"/>
      <c r="E422" s="379"/>
      <c r="F422" s="379"/>
      <c r="G422" s="379"/>
      <c r="H422" s="379"/>
      <c r="I422" s="379"/>
      <c r="J422" s="379"/>
      <c r="K422" s="379"/>
      <c r="L422" s="379"/>
      <c r="M422" s="379"/>
      <c r="N422" s="379"/>
      <c r="O422" s="379"/>
      <c r="P422" s="379"/>
      <c r="Q422" s="379"/>
      <c r="R422" s="379"/>
      <c r="S422" s="379"/>
      <c r="T422" s="379"/>
      <c r="U422" s="379"/>
      <c r="V422" s="379"/>
      <c r="W422" s="379"/>
      <c r="X422" s="379"/>
      <c r="Y422" s="379"/>
      <c r="Z422" s="379"/>
      <c r="AA422" s="379"/>
      <c r="AB422" s="379"/>
      <c r="AC422" s="379"/>
    </row>
    <row r="423">
      <c r="A423" s="379"/>
      <c r="B423" s="379"/>
      <c r="C423" s="379"/>
      <c r="D423" s="379"/>
      <c r="E423" s="379"/>
      <c r="F423" s="379"/>
      <c r="G423" s="379"/>
      <c r="H423" s="379"/>
      <c r="I423" s="379"/>
      <c r="J423" s="379"/>
      <c r="K423" s="379"/>
      <c r="L423" s="379"/>
      <c r="M423" s="379"/>
      <c r="N423" s="379"/>
      <c r="O423" s="379"/>
      <c r="P423" s="379"/>
      <c r="Q423" s="379"/>
      <c r="R423" s="379"/>
      <c r="S423" s="379"/>
      <c r="T423" s="379"/>
      <c r="U423" s="379"/>
      <c r="V423" s="379"/>
      <c r="W423" s="379"/>
      <c r="X423" s="379"/>
      <c r="Y423" s="379"/>
      <c r="Z423" s="379"/>
      <c r="AA423" s="379"/>
      <c r="AB423" s="379"/>
      <c r="AC423" s="379"/>
    </row>
    <row r="424">
      <c r="A424" s="379"/>
      <c r="B424" s="379"/>
      <c r="C424" s="379"/>
      <c r="D424" s="379"/>
      <c r="E424" s="379"/>
      <c r="F424" s="379"/>
      <c r="G424" s="379"/>
      <c r="H424" s="379"/>
      <c r="I424" s="379"/>
      <c r="J424" s="379"/>
      <c r="K424" s="379"/>
      <c r="L424" s="379"/>
      <c r="M424" s="379"/>
      <c r="N424" s="379"/>
      <c r="O424" s="379"/>
      <c r="P424" s="379"/>
      <c r="Q424" s="379"/>
      <c r="R424" s="379"/>
      <c r="S424" s="379"/>
      <c r="T424" s="379"/>
      <c r="U424" s="379"/>
      <c r="V424" s="379"/>
      <c r="W424" s="379"/>
      <c r="X424" s="379"/>
      <c r="Y424" s="379"/>
      <c r="Z424" s="379"/>
      <c r="AA424" s="379"/>
      <c r="AB424" s="379"/>
      <c r="AC424" s="379"/>
    </row>
    <row r="425">
      <c r="A425" s="379"/>
      <c r="B425" s="379"/>
      <c r="C425" s="379"/>
      <c r="D425" s="379"/>
      <c r="E425" s="379"/>
      <c r="F425" s="379"/>
      <c r="G425" s="379"/>
      <c r="H425" s="379"/>
      <c r="I425" s="379"/>
      <c r="J425" s="379"/>
      <c r="K425" s="379"/>
      <c r="L425" s="379"/>
      <c r="M425" s="379"/>
      <c r="N425" s="379"/>
      <c r="O425" s="379"/>
      <c r="P425" s="379"/>
      <c r="Q425" s="379"/>
      <c r="R425" s="379"/>
      <c r="S425" s="379"/>
      <c r="T425" s="379"/>
      <c r="U425" s="379"/>
      <c r="V425" s="379"/>
      <c r="W425" s="379"/>
      <c r="X425" s="379"/>
      <c r="Y425" s="379"/>
      <c r="Z425" s="379"/>
      <c r="AA425" s="379"/>
      <c r="AB425" s="379"/>
      <c r="AC425" s="379"/>
    </row>
    <row r="426">
      <c r="A426" s="379"/>
      <c r="B426" s="379"/>
      <c r="C426" s="379"/>
      <c r="D426" s="379"/>
      <c r="E426" s="379"/>
      <c r="F426" s="379"/>
      <c r="G426" s="379"/>
      <c r="H426" s="379"/>
      <c r="I426" s="379"/>
      <c r="J426" s="379"/>
      <c r="K426" s="379"/>
      <c r="L426" s="379"/>
      <c r="M426" s="379"/>
      <c r="N426" s="379"/>
      <c r="O426" s="379"/>
      <c r="P426" s="379"/>
      <c r="Q426" s="379"/>
      <c r="R426" s="379"/>
      <c r="S426" s="379"/>
      <c r="T426" s="379"/>
      <c r="U426" s="379"/>
      <c r="V426" s="379"/>
      <c r="W426" s="379"/>
      <c r="X426" s="379"/>
      <c r="Y426" s="379"/>
      <c r="Z426" s="379"/>
      <c r="AA426" s="379"/>
      <c r="AB426" s="379"/>
      <c r="AC426" s="379"/>
    </row>
    <row r="427">
      <c r="A427" s="379"/>
      <c r="B427" s="379"/>
      <c r="C427" s="379"/>
      <c r="D427" s="379"/>
      <c r="E427" s="379"/>
      <c r="F427" s="379"/>
      <c r="G427" s="379"/>
      <c r="H427" s="379"/>
      <c r="I427" s="379"/>
      <c r="J427" s="379"/>
      <c r="K427" s="379"/>
      <c r="L427" s="379"/>
      <c r="M427" s="379"/>
      <c r="N427" s="379"/>
      <c r="O427" s="379"/>
      <c r="P427" s="379"/>
      <c r="Q427" s="379"/>
      <c r="R427" s="379"/>
      <c r="S427" s="379"/>
      <c r="T427" s="379"/>
      <c r="U427" s="379"/>
      <c r="V427" s="379"/>
      <c r="W427" s="379"/>
      <c r="X427" s="379"/>
      <c r="Y427" s="379"/>
      <c r="Z427" s="379"/>
      <c r="AA427" s="379"/>
      <c r="AB427" s="379"/>
      <c r="AC427" s="379"/>
    </row>
    <row r="428">
      <c r="A428" s="379"/>
      <c r="B428" s="379"/>
      <c r="C428" s="379"/>
      <c r="D428" s="379"/>
      <c r="E428" s="379"/>
      <c r="F428" s="379"/>
      <c r="G428" s="379"/>
      <c r="H428" s="379"/>
      <c r="I428" s="379"/>
      <c r="J428" s="379"/>
      <c r="K428" s="379"/>
      <c r="L428" s="379"/>
      <c r="M428" s="379"/>
      <c r="N428" s="379"/>
      <c r="O428" s="379"/>
      <c r="P428" s="379"/>
      <c r="Q428" s="379"/>
      <c r="R428" s="379"/>
      <c r="S428" s="379"/>
      <c r="T428" s="379"/>
      <c r="U428" s="379"/>
      <c r="V428" s="379"/>
      <c r="W428" s="379"/>
      <c r="X428" s="379"/>
      <c r="Y428" s="379"/>
      <c r="Z428" s="379"/>
      <c r="AA428" s="379"/>
      <c r="AB428" s="379"/>
      <c r="AC428" s="379"/>
    </row>
    <row r="429">
      <c r="A429" s="379"/>
      <c r="B429" s="379"/>
      <c r="C429" s="379"/>
      <c r="D429" s="379"/>
      <c r="E429" s="379"/>
      <c r="F429" s="379"/>
      <c r="G429" s="379"/>
      <c r="H429" s="379"/>
      <c r="I429" s="379"/>
      <c r="J429" s="379"/>
      <c r="K429" s="379"/>
      <c r="L429" s="379"/>
      <c r="M429" s="379"/>
      <c r="N429" s="379"/>
      <c r="O429" s="379"/>
      <c r="P429" s="379"/>
      <c r="Q429" s="379"/>
      <c r="R429" s="379"/>
      <c r="S429" s="379"/>
      <c r="T429" s="379"/>
      <c r="U429" s="379"/>
      <c r="V429" s="379"/>
      <c r="W429" s="379"/>
      <c r="X429" s="379"/>
      <c r="Y429" s="379"/>
      <c r="Z429" s="379"/>
      <c r="AA429" s="379"/>
      <c r="AB429" s="379"/>
      <c r="AC429" s="379"/>
    </row>
    <row r="430">
      <c r="A430" s="379"/>
      <c r="B430" s="379"/>
      <c r="C430" s="379"/>
      <c r="D430" s="379"/>
      <c r="E430" s="379"/>
      <c r="F430" s="379"/>
      <c r="G430" s="379"/>
      <c r="H430" s="379"/>
      <c r="I430" s="379"/>
      <c r="J430" s="379"/>
      <c r="K430" s="379"/>
      <c r="L430" s="379"/>
      <c r="M430" s="379"/>
      <c r="N430" s="379"/>
      <c r="O430" s="379"/>
      <c r="P430" s="379"/>
      <c r="Q430" s="379"/>
      <c r="R430" s="379"/>
      <c r="S430" s="379"/>
      <c r="T430" s="379"/>
      <c r="U430" s="379"/>
      <c r="V430" s="379"/>
      <c r="W430" s="379"/>
      <c r="X430" s="379"/>
      <c r="Y430" s="379"/>
      <c r="Z430" s="379"/>
      <c r="AA430" s="379"/>
      <c r="AB430" s="379"/>
      <c r="AC430" s="379"/>
    </row>
    <row r="431">
      <c r="A431" s="379"/>
      <c r="B431" s="379"/>
      <c r="C431" s="379"/>
      <c r="D431" s="379"/>
      <c r="E431" s="379"/>
      <c r="F431" s="379"/>
      <c r="G431" s="379"/>
      <c r="H431" s="379"/>
      <c r="I431" s="379"/>
      <c r="J431" s="379"/>
      <c r="K431" s="379"/>
      <c r="L431" s="379"/>
      <c r="M431" s="379"/>
      <c r="N431" s="379"/>
      <c r="O431" s="379"/>
      <c r="P431" s="379"/>
      <c r="Q431" s="379"/>
      <c r="R431" s="379"/>
      <c r="S431" s="379"/>
      <c r="T431" s="379"/>
      <c r="U431" s="379"/>
      <c r="V431" s="379"/>
      <c r="W431" s="379"/>
      <c r="X431" s="379"/>
      <c r="Y431" s="379"/>
      <c r="Z431" s="379"/>
      <c r="AA431" s="379"/>
      <c r="AB431" s="379"/>
      <c r="AC431" s="379"/>
    </row>
    <row r="432">
      <c r="A432" s="379"/>
      <c r="B432" s="379"/>
      <c r="C432" s="379"/>
      <c r="D432" s="379"/>
      <c r="E432" s="379"/>
      <c r="F432" s="379"/>
      <c r="G432" s="379"/>
      <c r="H432" s="379"/>
      <c r="I432" s="379"/>
      <c r="J432" s="379"/>
      <c r="K432" s="379"/>
      <c r="L432" s="379"/>
      <c r="M432" s="379"/>
      <c r="N432" s="379"/>
      <c r="O432" s="379"/>
      <c r="P432" s="379"/>
      <c r="Q432" s="379"/>
      <c r="R432" s="379"/>
      <c r="S432" s="379"/>
      <c r="T432" s="379"/>
      <c r="U432" s="379"/>
      <c r="V432" s="379"/>
      <c r="W432" s="379"/>
      <c r="X432" s="379"/>
      <c r="Y432" s="379"/>
      <c r="Z432" s="379"/>
      <c r="AA432" s="379"/>
      <c r="AB432" s="379"/>
      <c r="AC432" s="379"/>
    </row>
    <row r="433">
      <c r="A433" s="379"/>
      <c r="B433" s="379"/>
      <c r="C433" s="379"/>
      <c r="D433" s="379"/>
      <c r="E433" s="379"/>
      <c r="F433" s="379"/>
      <c r="G433" s="379"/>
      <c r="H433" s="379"/>
      <c r="I433" s="379"/>
      <c r="J433" s="379"/>
      <c r="K433" s="379"/>
      <c r="L433" s="379"/>
      <c r="M433" s="379"/>
      <c r="N433" s="379"/>
      <c r="O433" s="379"/>
      <c r="P433" s="379"/>
      <c r="Q433" s="379"/>
      <c r="R433" s="379"/>
      <c r="S433" s="379"/>
      <c r="T433" s="379"/>
      <c r="U433" s="379"/>
      <c r="V433" s="379"/>
      <c r="W433" s="379"/>
      <c r="X433" s="379"/>
      <c r="Y433" s="379"/>
      <c r="Z433" s="379"/>
      <c r="AA433" s="379"/>
      <c r="AB433" s="379"/>
      <c r="AC433" s="379"/>
    </row>
    <row r="434">
      <c r="A434" s="379"/>
      <c r="B434" s="379"/>
      <c r="C434" s="379"/>
      <c r="D434" s="379"/>
      <c r="E434" s="379"/>
      <c r="F434" s="379"/>
      <c r="G434" s="379"/>
      <c r="H434" s="379"/>
      <c r="I434" s="379"/>
      <c r="J434" s="379"/>
      <c r="K434" s="379"/>
      <c r="L434" s="379"/>
      <c r="M434" s="379"/>
      <c r="N434" s="379"/>
      <c r="O434" s="379"/>
      <c r="P434" s="379"/>
      <c r="Q434" s="379"/>
      <c r="R434" s="379"/>
      <c r="S434" s="379"/>
      <c r="T434" s="379"/>
      <c r="U434" s="379"/>
      <c r="V434" s="379"/>
      <c r="W434" s="379"/>
      <c r="X434" s="379"/>
      <c r="Y434" s="379"/>
      <c r="Z434" s="379"/>
      <c r="AA434" s="379"/>
      <c r="AB434" s="379"/>
      <c r="AC434" s="379"/>
    </row>
    <row r="435">
      <c r="A435" s="379"/>
      <c r="B435" s="379"/>
      <c r="C435" s="379"/>
      <c r="D435" s="379"/>
      <c r="E435" s="379"/>
      <c r="F435" s="379"/>
      <c r="G435" s="379"/>
      <c r="H435" s="379"/>
      <c r="I435" s="379"/>
      <c r="J435" s="379"/>
      <c r="K435" s="379"/>
      <c r="L435" s="379"/>
      <c r="M435" s="379"/>
      <c r="N435" s="379"/>
      <c r="O435" s="379"/>
      <c r="P435" s="379"/>
      <c r="Q435" s="379"/>
      <c r="R435" s="379"/>
      <c r="S435" s="379"/>
      <c r="T435" s="379"/>
      <c r="U435" s="379"/>
      <c r="V435" s="379"/>
      <c r="W435" s="379"/>
      <c r="X435" s="379"/>
      <c r="Y435" s="379"/>
      <c r="Z435" s="379"/>
      <c r="AA435" s="379"/>
      <c r="AB435" s="379"/>
      <c r="AC435" s="379"/>
    </row>
    <row r="436">
      <c r="A436" s="379"/>
      <c r="B436" s="379"/>
      <c r="C436" s="379"/>
      <c r="D436" s="379"/>
      <c r="E436" s="379"/>
      <c r="F436" s="379"/>
      <c r="G436" s="379"/>
      <c r="H436" s="379"/>
      <c r="I436" s="379"/>
      <c r="J436" s="379"/>
      <c r="K436" s="379"/>
      <c r="L436" s="379"/>
      <c r="M436" s="379"/>
      <c r="N436" s="379"/>
      <c r="O436" s="379"/>
      <c r="P436" s="379"/>
      <c r="Q436" s="379"/>
      <c r="R436" s="379"/>
      <c r="S436" s="379"/>
      <c r="T436" s="379"/>
      <c r="U436" s="379"/>
      <c r="V436" s="379"/>
      <c r="W436" s="379"/>
      <c r="X436" s="379"/>
      <c r="Y436" s="379"/>
      <c r="Z436" s="379"/>
      <c r="AA436" s="379"/>
      <c r="AB436" s="379"/>
      <c r="AC436" s="379"/>
    </row>
    <row r="437">
      <c r="A437" s="379"/>
      <c r="B437" s="379"/>
      <c r="C437" s="379"/>
      <c r="D437" s="379"/>
      <c r="E437" s="379"/>
      <c r="F437" s="379"/>
      <c r="G437" s="379"/>
      <c r="H437" s="379"/>
      <c r="I437" s="379"/>
      <c r="J437" s="379"/>
      <c r="K437" s="379"/>
      <c r="L437" s="379"/>
      <c r="M437" s="379"/>
      <c r="N437" s="379"/>
      <c r="O437" s="379"/>
      <c r="P437" s="379"/>
      <c r="Q437" s="379"/>
      <c r="R437" s="379"/>
      <c r="S437" s="379"/>
      <c r="T437" s="379"/>
      <c r="U437" s="379"/>
      <c r="V437" s="379"/>
      <c r="W437" s="379"/>
      <c r="X437" s="379"/>
      <c r="Y437" s="379"/>
      <c r="Z437" s="379"/>
      <c r="AA437" s="379"/>
      <c r="AB437" s="379"/>
      <c r="AC437" s="379"/>
    </row>
    <row r="438">
      <c r="A438" s="379"/>
      <c r="B438" s="379"/>
      <c r="C438" s="379"/>
      <c r="D438" s="379"/>
      <c r="E438" s="379"/>
      <c r="F438" s="379"/>
      <c r="G438" s="379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79"/>
      <c r="S438" s="379"/>
      <c r="T438" s="379"/>
      <c r="U438" s="379"/>
      <c r="V438" s="379"/>
      <c r="W438" s="379"/>
      <c r="X438" s="379"/>
      <c r="Y438" s="379"/>
      <c r="Z438" s="379"/>
      <c r="AA438" s="379"/>
      <c r="AB438" s="379"/>
      <c r="AC438" s="379"/>
    </row>
    <row r="439">
      <c r="A439" s="379"/>
      <c r="B439" s="379"/>
      <c r="C439" s="379"/>
      <c r="D439" s="379"/>
      <c r="E439" s="379"/>
      <c r="F439" s="379"/>
      <c r="G439" s="379"/>
      <c r="H439" s="379"/>
      <c r="I439" s="379"/>
      <c r="J439" s="379"/>
      <c r="K439" s="379"/>
      <c r="L439" s="379"/>
      <c r="M439" s="379"/>
      <c r="N439" s="379"/>
      <c r="O439" s="379"/>
      <c r="P439" s="379"/>
      <c r="Q439" s="379"/>
      <c r="R439" s="379"/>
      <c r="S439" s="379"/>
      <c r="T439" s="379"/>
      <c r="U439" s="379"/>
      <c r="V439" s="379"/>
      <c r="W439" s="379"/>
      <c r="X439" s="379"/>
      <c r="Y439" s="379"/>
      <c r="Z439" s="379"/>
      <c r="AA439" s="379"/>
      <c r="AB439" s="379"/>
      <c r="AC439" s="379"/>
    </row>
    <row r="440">
      <c r="A440" s="379"/>
      <c r="B440" s="379"/>
      <c r="C440" s="379"/>
      <c r="D440" s="379"/>
      <c r="E440" s="379"/>
      <c r="F440" s="379"/>
      <c r="G440" s="379"/>
      <c r="H440" s="379"/>
      <c r="I440" s="379"/>
      <c r="J440" s="379"/>
      <c r="K440" s="379"/>
      <c r="L440" s="379"/>
      <c r="M440" s="379"/>
      <c r="N440" s="379"/>
      <c r="O440" s="379"/>
      <c r="P440" s="379"/>
      <c r="Q440" s="379"/>
      <c r="R440" s="379"/>
      <c r="S440" s="379"/>
      <c r="T440" s="379"/>
      <c r="U440" s="379"/>
      <c r="V440" s="379"/>
      <c r="W440" s="379"/>
      <c r="X440" s="379"/>
      <c r="Y440" s="379"/>
      <c r="Z440" s="379"/>
      <c r="AA440" s="379"/>
      <c r="AB440" s="379"/>
      <c r="AC440" s="379"/>
    </row>
    <row r="441">
      <c r="A441" s="379"/>
      <c r="B441" s="379"/>
      <c r="C441" s="379"/>
      <c r="D441" s="379"/>
      <c r="E441" s="379"/>
      <c r="F441" s="379"/>
      <c r="G441" s="379"/>
      <c r="H441" s="379"/>
      <c r="I441" s="379"/>
      <c r="J441" s="379"/>
      <c r="K441" s="379"/>
      <c r="L441" s="379"/>
      <c r="M441" s="379"/>
      <c r="N441" s="379"/>
      <c r="O441" s="379"/>
      <c r="P441" s="379"/>
      <c r="Q441" s="379"/>
      <c r="R441" s="379"/>
      <c r="S441" s="379"/>
      <c r="T441" s="379"/>
      <c r="U441" s="379"/>
      <c r="V441" s="379"/>
      <c r="W441" s="379"/>
      <c r="X441" s="379"/>
      <c r="Y441" s="379"/>
      <c r="Z441" s="379"/>
      <c r="AA441" s="379"/>
      <c r="AB441" s="379"/>
      <c r="AC441" s="379"/>
    </row>
    <row r="442">
      <c r="A442" s="379"/>
      <c r="B442" s="379"/>
      <c r="C442" s="379"/>
      <c r="D442" s="379"/>
      <c r="E442" s="379"/>
      <c r="F442" s="379"/>
      <c r="G442" s="379"/>
      <c r="H442" s="379"/>
      <c r="I442" s="379"/>
      <c r="J442" s="379"/>
      <c r="K442" s="379"/>
      <c r="L442" s="379"/>
      <c r="M442" s="379"/>
      <c r="N442" s="379"/>
      <c r="O442" s="379"/>
      <c r="P442" s="379"/>
      <c r="Q442" s="379"/>
      <c r="R442" s="379"/>
      <c r="S442" s="379"/>
      <c r="T442" s="379"/>
      <c r="U442" s="379"/>
      <c r="V442" s="379"/>
      <c r="W442" s="379"/>
      <c r="X442" s="379"/>
      <c r="Y442" s="379"/>
      <c r="Z442" s="379"/>
      <c r="AA442" s="379"/>
      <c r="AB442" s="379"/>
      <c r="AC442" s="379"/>
    </row>
    <row r="443">
      <c r="A443" s="379"/>
      <c r="B443" s="379"/>
      <c r="C443" s="379"/>
      <c r="D443" s="379"/>
      <c r="E443" s="379"/>
      <c r="F443" s="379"/>
      <c r="G443" s="379"/>
      <c r="H443" s="379"/>
      <c r="I443" s="379"/>
      <c r="J443" s="379"/>
      <c r="K443" s="379"/>
      <c r="L443" s="379"/>
      <c r="M443" s="379"/>
      <c r="N443" s="379"/>
      <c r="O443" s="379"/>
      <c r="P443" s="379"/>
      <c r="Q443" s="379"/>
      <c r="R443" s="379"/>
      <c r="S443" s="379"/>
      <c r="T443" s="379"/>
      <c r="U443" s="379"/>
      <c r="V443" s="379"/>
      <c r="W443" s="379"/>
      <c r="X443" s="379"/>
      <c r="Y443" s="379"/>
      <c r="Z443" s="379"/>
      <c r="AA443" s="379"/>
      <c r="AB443" s="379"/>
      <c r="AC443" s="379"/>
    </row>
    <row r="444">
      <c r="A444" s="379"/>
      <c r="B444" s="379"/>
      <c r="C444" s="379"/>
      <c r="D444" s="379"/>
      <c r="E444" s="379"/>
      <c r="F444" s="379"/>
      <c r="G444" s="379"/>
      <c r="H444" s="379"/>
      <c r="I444" s="379"/>
      <c r="J444" s="379"/>
      <c r="K444" s="379"/>
      <c r="L444" s="379"/>
      <c r="M444" s="379"/>
      <c r="N444" s="379"/>
      <c r="O444" s="379"/>
      <c r="P444" s="379"/>
      <c r="Q444" s="379"/>
      <c r="R444" s="379"/>
      <c r="S444" s="379"/>
      <c r="T444" s="379"/>
      <c r="U444" s="379"/>
      <c r="V444" s="379"/>
      <c r="W444" s="379"/>
      <c r="X444" s="379"/>
      <c r="Y444" s="379"/>
      <c r="Z444" s="379"/>
      <c r="AA444" s="379"/>
      <c r="AB444" s="379"/>
      <c r="AC444" s="379"/>
    </row>
    <row r="445">
      <c r="A445" s="379"/>
      <c r="B445" s="379"/>
      <c r="C445" s="379"/>
      <c r="D445" s="379"/>
      <c r="E445" s="379"/>
      <c r="F445" s="379"/>
      <c r="G445" s="379"/>
      <c r="H445" s="379"/>
      <c r="I445" s="379"/>
      <c r="J445" s="379"/>
      <c r="K445" s="379"/>
      <c r="L445" s="379"/>
      <c r="M445" s="379"/>
      <c r="N445" s="379"/>
      <c r="O445" s="379"/>
      <c r="P445" s="379"/>
      <c r="Q445" s="379"/>
      <c r="R445" s="379"/>
      <c r="S445" s="379"/>
      <c r="T445" s="379"/>
      <c r="U445" s="379"/>
      <c r="V445" s="379"/>
      <c r="W445" s="379"/>
      <c r="X445" s="379"/>
      <c r="Y445" s="379"/>
      <c r="Z445" s="379"/>
      <c r="AA445" s="379"/>
      <c r="AB445" s="379"/>
      <c r="AC445" s="379"/>
    </row>
    <row r="446">
      <c r="A446" s="379"/>
      <c r="B446" s="379"/>
      <c r="C446" s="379"/>
      <c r="D446" s="379"/>
      <c r="E446" s="379"/>
      <c r="F446" s="379"/>
      <c r="G446" s="379"/>
      <c r="H446" s="379"/>
      <c r="I446" s="379"/>
      <c r="J446" s="379"/>
      <c r="K446" s="379"/>
      <c r="L446" s="379"/>
      <c r="M446" s="379"/>
      <c r="N446" s="379"/>
      <c r="O446" s="379"/>
      <c r="P446" s="379"/>
      <c r="Q446" s="379"/>
      <c r="R446" s="379"/>
      <c r="S446" s="379"/>
      <c r="T446" s="379"/>
      <c r="U446" s="379"/>
      <c r="V446" s="379"/>
      <c r="W446" s="379"/>
      <c r="X446" s="379"/>
      <c r="Y446" s="379"/>
      <c r="Z446" s="379"/>
      <c r="AA446" s="379"/>
      <c r="AB446" s="379"/>
      <c r="AC446" s="379"/>
    </row>
    <row r="447">
      <c r="A447" s="379"/>
      <c r="B447" s="379"/>
      <c r="C447" s="379"/>
      <c r="D447" s="379"/>
      <c r="E447" s="379"/>
      <c r="F447" s="379"/>
      <c r="G447" s="379"/>
      <c r="H447" s="379"/>
      <c r="I447" s="379"/>
      <c r="J447" s="379"/>
      <c r="K447" s="379"/>
      <c r="L447" s="379"/>
      <c r="M447" s="379"/>
      <c r="N447" s="379"/>
      <c r="O447" s="379"/>
      <c r="P447" s="379"/>
      <c r="Q447" s="379"/>
      <c r="R447" s="379"/>
      <c r="S447" s="379"/>
      <c r="T447" s="379"/>
      <c r="U447" s="379"/>
      <c r="V447" s="379"/>
      <c r="W447" s="379"/>
      <c r="X447" s="379"/>
      <c r="Y447" s="379"/>
      <c r="Z447" s="379"/>
      <c r="AA447" s="379"/>
      <c r="AB447" s="379"/>
      <c r="AC447" s="379"/>
    </row>
    <row r="448">
      <c r="A448" s="379"/>
      <c r="B448" s="379"/>
      <c r="C448" s="379"/>
      <c r="D448" s="379"/>
      <c r="E448" s="379"/>
      <c r="F448" s="379"/>
      <c r="G448" s="379"/>
      <c r="H448" s="379"/>
      <c r="I448" s="379"/>
      <c r="J448" s="379"/>
      <c r="K448" s="379"/>
      <c r="L448" s="379"/>
      <c r="M448" s="379"/>
      <c r="N448" s="379"/>
      <c r="O448" s="379"/>
      <c r="P448" s="379"/>
      <c r="Q448" s="379"/>
      <c r="R448" s="379"/>
      <c r="S448" s="379"/>
      <c r="T448" s="379"/>
      <c r="U448" s="379"/>
      <c r="V448" s="379"/>
      <c r="W448" s="379"/>
      <c r="X448" s="379"/>
      <c r="Y448" s="379"/>
      <c r="Z448" s="379"/>
      <c r="AA448" s="379"/>
      <c r="AB448" s="379"/>
      <c r="AC448" s="379"/>
    </row>
    <row r="449">
      <c r="A449" s="379"/>
      <c r="B449" s="379"/>
      <c r="C449" s="379"/>
      <c r="D449" s="379"/>
      <c r="E449" s="379"/>
      <c r="F449" s="379"/>
      <c r="G449" s="379"/>
      <c r="H449" s="379"/>
      <c r="I449" s="379"/>
      <c r="J449" s="379"/>
      <c r="K449" s="379"/>
      <c r="L449" s="379"/>
      <c r="M449" s="379"/>
      <c r="N449" s="379"/>
      <c r="O449" s="379"/>
      <c r="P449" s="379"/>
      <c r="Q449" s="379"/>
      <c r="R449" s="379"/>
      <c r="S449" s="379"/>
      <c r="T449" s="379"/>
      <c r="U449" s="379"/>
      <c r="V449" s="379"/>
      <c r="W449" s="379"/>
      <c r="X449" s="379"/>
      <c r="Y449" s="379"/>
      <c r="Z449" s="379"/>
      <c r="AA449" s="379"/>
      <c r="AB449" s="379"/>
      <c r="AC449" s="379"/>
    </row>
    <row r="450">
      <c r="A450" s="379"/>
      <c r="B450" s="379"/>
      <c r="C450" s="379"/>
      <c r="D450" s="379"/>
      <c r="E450" s="379"/>
      <c r="F450" s="379"/>
      <c r="G450" s="379"/>
      <c r="H450" s="379"/>
      <c r="I450" s="379"/>
      <c r="J450" s="379"/>
      <c r="K450" s="379"/>
      <c r="L450" s="379"/>
      <c r="M450" s="379"/>
      <c r="N450" s="379"/>
      <c r="O450" s="379"/>
      <c r="P450" s="379"/>
      <c r="Q450" s="379"/>
      <c r="R450" s="379"/>
      <c r="S450" s="379"/>
      <c r="T450" s="379"/>
      <c r="U450" s="379"/>
      <c r="V450" s="379"/>
      <c r="W450" s="379"/>
      <c r="X450" s="379"/>
      <c r="Y450" s="379"/>
      <c r="Z450" s="379"/>
      <c r="AA450" s="379"/>
      <c r="AB450" s="379"/>
      <c r="AC450" s="379"/>
    </row>
    <row r="451">
      <c r="A451" s="379"/>
      <c r="B451" s="379"/>
      <c r="C451" s="379"/>
      <c r="D451" s="379"/>
      <c r="E451" s="379"/>
      <c r="F451" s="379"/>
      <c r="G451" s="379"/>
      <c r="H451" s="379"/>
      <c r="I451" s="379"/>
      <c r="J451" s="379"/>
      <c r="K451" s="379"/>
      <c r="L451" s="379"/>
      <c r="M451" s="379"/>
      <c r="N451" s="379"/>
      <c r="O451" s="379"/>
      <c r="P451" s="379"/>
      <c r="Q451" s="379"/>
      <c r="R451" s="379"/>
      <c r="S451" s="379"/>
      <c r="T451" s="379"/>
      <c r="U451" s="379"/>
      <c r="V451" s="379"/>
      <c r="W451" s="379"/>
      <c r="X451" s="379"/>
      <c r="Y451" s="379"/>
      <c r="Z451" s="379"/>
      <c r="AA451" s="379"/>
      <c r="AB451" s="379"/>
      <c r="AC451" s="379"/>
    </row>
    <row r="452">
      <c r="A452" s="379"/>
      <c r="B452" s="379"/>
      <c r="C452" s="379"/>
      <c r="D452" s="379"/>
      <c r="E452" s="379"/>
      <c r="F452" s="379"/>
      <c r="G452" s="379"/>
      <c r="H452" s="379"/>
      <c r="I452" s="379"/>
      <c r="J452" s="379"/>
      <c r="K452" s="379"/>
      <c r="L452" s="379"/>
      <c r="M452" s="379"/>
      <c r="N452" s="379"/>
      <c r="O452" s="379"/>
      <c r="P452" s="379"/>
      <c r="Q452" s="379"/>
      <c r="R452" s="379"/>
      <c r="S452" s="379"/>
      <c r="T452" s="379"/>
      <c r="U452" s="379"/>
      <c r="V452" s="379"/>
      <c r="W452" s="379"/>
      <c r="X452" s="379"/>
      <c r="Y452" s="379"/>
      <c r="Z452" s="379"/>
      <c r="AA452" s="379"/>
      <c r="AB452" s="379"/>
      <c r="AC452" s="379"/>
    </row>
    <row r="453">
      <c r="A453" s="379"/>
      <c r="B453" s="379"/>
      <c r="C453" s="379"/>
      <c r="D453" s="379"/>
      <c r="E453" s="379"/>
      <c r="F453" s="379"/>
      <c r="G453" s="379"/>
      <c r="H453" s="379"/>
      <c r="I453" s="379"/>
      <c r="J453" s="379"/>
      <c r="K453" s="379"/>
      <c r="L453" s="379"/>
      <c r="M453" s="379"/>
      <c r="N453" s="379"/>
      <c r="O453" s="379"/>
      <c r="P453" s="379"/>
      <c r="Q453" s="379"/>
      <c r="R453" s="379"/>
      <c r="S453" s="379"/>
      <c r="T453" s="379"/>
      <c r="U453" s="379"/>
      <c r="V453" s="379"/>
      <c r="W453" s="379"/>
      <c r="X453" s="379"/>
      <c r="Y453" s="379"/>
      <c r="Z453" s="379"/>
      <c r="AA453" s="379"/>
      <c r="AB453" s="379"/>
      <c r="AC453" s="379"/>
    </row>
    <row r="454">
      <c r="A454" s="379"/>
      <c r="B454" s="379"/>
      <c r="C454" s="379"/>
      <c r="D454" s="379"/>
      <c r="E454" s="379"/>
      <c r="F454" s="379"/>
      <c r="G454" s="379"/>
      <c r="H454" s="379"/>
      <c r="I454" s="379"/>
      <c r="J454" s="379"/>
      <c r="K454" s="379"/>
      <c r="L454" s="379"/>
      <c r="M454" s="379"/>
      <c r="N454" s="379"/>
      <c r="O454" s="379"/>
      <c r="P454" s="379"/>
      <c r="Q454" s="379"/>
      <c r="R454" s="379"/>
      <c r="S454" s="379"/>
      <c r="T454" s="379"/>
      <c r="U454" s="379"/>
      <c r="V454" s="379"/>
      <c r="W454" s="379"/>
      <c r="X454" s="379"/>
      <c r="Y454" s="379"/>
      <c r="Z454" s="379"/>
      <c r="AA454" s="379"/>
      <c r="AB454" s="379"/>
      <c r="AC454" s="379"/>
    </row>
    <row r="455">
      <c r="A455" s="379"/>
      <c r="B455" s="379"/>
      <c r="C455" s="379"/>
      <c r="D455" s="379"/>
      <c r="E455" s="379"/>
      <c r="F455" s="379"/>
      <c r="G455" s="379"/>
      <c r="H455" s="379"/>
      <c r="I455" s="379"/>
      <c r="J455" s="379"/>
      <c r="K455" s="379"/>
      <c r="L455" s="379"/>
      <c r="M455" s="379"/>
      <c r="N455" s="379"/>
      <c r="O455" s="379"/>
      <c r="P455" s="379"/>
      <c r="Q455" s="379"/>
      <c r="R455" s="379"/>
      <c r="S455" s="379"/>
      <c r="T455" s="379"/>
      <c r="U455" s="379"/>
      <c r="V455" s="379"/>
      <c r="W455" s="379"/>
      <c r="X455" s="379"/>
      <c r="Y455" s="379"/>
      <c r="Z455" s="379"/>
      <c r="AA455" s="379"/>
      <c r="AB455" s="379"/>
      <c r="AC455" s="379"/>
    </row>
    <row r="456">
      <c r="A456" s="379"/>
      <c r="B456" s="379"/>
      <c r="C456" s="379"/>
      <c r="D456" s="379"/>
      <c r="E456" s="379"/>
      <c r="F456" s="379"/>
      <c r="G456" s="379"/>
      <c r="H456" s="379"/>
      <c r="I456" s="379"/>
      <c r="J456" s="379"/>
      <c r="K456" s="379"/>
      <c r="L456" s="379"/>
      <c r="M456" s="379"/>
      <c r="N456" s="379"/>
      <c r="O456" s="379"/>
      <c r="P456" s="379"/>
      <c r="Q456" s="379"/>
      <c r="R456" s="379"/>
      <c r="S456" s="379"/>
      <c r="T456" s="379"/>
      <c r="U456" s="379"/>
      <c r="V456" s="379"/>
      <c r="W456" s="379"/>
      <c r="X456" s="379"/>
      <c r="Y456" s="379"/>
      <c r="Z456" s="379"/>
      <c r="AA456" s="379"/>
      <c r="AB456" s="379"/>
      <c r="AC456" s="379"/>
    </row>
    <row r="457">
      <c r="A457" s="379"/>
      <c r="B457" s="379"/>
      <c r="C457" s="379"/>
      <c r="D457" s="379"/>
      <c r="E457" s="379"/>
      <c r="F457" s="379"/>
      <c r="G457" s="379"/>
      <c r="H457" s="379"/>
      <c r="I457" s="379"/>
      <c r="J457" s="379"/>
      <c r="K457" s="379"/>
      <c r="L457" s="379"/>
      <c r="M457" s="379"/>
      <c r="N457" s="379"/>
      <c r="O457" s="379"/>
      <c r="P457" s="379"/>
      <c r="Q457" s="379"/>
      <c r="R457" s="379"/>
      <c r="S457" s="379"/>
      <c r="T457" s="379"/>
      <c r="U457" s="379"/>
      <c r="V457" s="379"/>
      <c r="W457" s="379"/>
      <c r="X457" s="379"/>
      <c r="Y457" s="379"/>
      <c r="Z457" s="379"/>
      <c r="AA457" s="379"/>
      <c r="AB457" s="379"/>
      <c r="AC457" s="379"/>
    </row>
    <row r="458">
      <c r="A458" s="379"/>
      <c r="B458" s="379"/>
      <c r="C458" s="379"/>
      <c r="D458" s="379"/>
      <c r="E458" s="379"/>
      <c r="F458" s="379"/>
      <c r="G458" s="379"/>
      <c r="H458" s="379"/>
      <c r="I458" s="379"/>
      <c r="J458" s="379"/>
      <c r="K458" s="379"/>
      <c r="L458" s="379"/>
      <c r="M458" s="379"/>
      <c r="N458" s="379"/>
      <c r="O458" s="379"/>
      <c r="P458" s="379"/>
      <c r="Q458" s="379"/>
      <c r="R458" s="379"/>
      <c r="S458" s="379"/>
      <c r="T458" s="379"/>
      <c r="U458" s="379"/>
      <c r="V458" s="379"/>
      <c r="W458" s="379"/>
      <c r="X458" s="379"/>
      <c r="Y458" s="379"/>
      <c r="Z458" s="379"/>
      <c r="AA458" s="379"/>
      <c r="AB458" s="379"/>
      <c r="AC458" s="379"/>
    </row>
    <row r="459">
      <c r="A459" s="379"/>
      <c r="B459" s="379"/>
      <c r="C459" s="379"/>
      <c r="D459" s="379"/>
      <c r="E459" s="379"/>
      <c r="F459" s="379"/>
      <c r="G459" s="379"/>
      <c r="H459" s="379"/>
      <c r="I459" s="379"/>
      <c r="J459" s="379"/>
      <c r="K459" s="379"/>
      <c r="L459" s="379"/>
      <c r="M459" s="379"/>
      <c r="N459" s="379"/>
      <c r="O459" s="379"/>
      <c r="P459" s="379"/>
      <c r="Q459" s="379"/>
      <c r="R459" s="379"/>
      <c r="S459" s="379"/>
      <c r="T459" s="379"/>
      <c r="U459" s="379"/>
      <c r="V459" s="379"/>
      <c r="W459" s="379"/>
      <c r="X459" s="379"/>
      <c r="Y459" s="379"/>
      <c r="Z459" s="379"/>
      <c r="AA459" s="379"/>
      <c r="AB459" s="379"/>
      <c r="AC459" s="379"/>
    </row>
    <row r="460">
      <c r="A460" s="379"/>
      <c r="B460" s="379"/>
      <c r="C460" s="379"/>
      <c r="D460" s="379"/>
      <c r="E460" s="379"/>
      <c r="F460" s="379"/>
      <c r="G460" s="379"/>
      <c r="H460" s="379"/>
      <c r="I460" s="379"/>
      <c r="J460" s="379"/>
      <c r="K460" s="379"/>
      <c r="L460" s="379"/>
      <c r="M460" s="379"/>
      <c r="N460" s="379"/>
      <c r="O460" s="379"/>
      <c r="P460" s="379"/>
      <c r="Q460" s="379"/>
      <c r="R460" s="379"/>
      <c r="S460" s="379"/>
      <c r="T460" s="379"/>
      <c r="U460" s="379"/>
      <c r="V460" s="379"/>
      <c r="W460" s="379"/>
      <c r="X460" s="379"/>
      <c r="Y460" s="379"/>
      <c r="Z460" s="379"/>
      <c r="AA460" s="379"/>
      <c r="AB460" s="379"/>
      <c r="AC460" s="379"/>
    </row>
    <row r="461">
      <c r="A461" s="379"/>
      <c r="B461" s="379"/>
      <c r="C461" s="379"/>
      <c r="D461" s="379"/>
      <c r="E461" s="379"/>
      <c r="F461" s="379"/>
      <c r="G461" s="379"/>
      <c r="H461" s="379"/>
      <c r="I461" s="379"/>
      <c r="J461" s="379"/>
      <c r="K461" s="379"/>
      <c r="L461" s="379"/>
      <c r="M461" s="379"/>
      <c r="N461" s="379"/>
      <c r="O461" s="379"/>
      <c r="P461" s="379"/>
      <c r="Q461" s="379"/>
      <c r="R461" s="379"/>
      <c r="S461" s="379"/>
      <c r="T461" s="379"/>
      <c r="U461" s="379"/>
      <c r="V461" s="379"/>
      <c r="W461" s="379"/>
      <c r="X461" s="379"/>
      <c r="Y461" s="379"/>
      <c r="Z461" s="379"/>
      <c r="AA461" s="379"/>
      <c r="AB461" s="379"/>
      <c r="AC461" s="379"/>
    </row>
    <row r="462">
      <c r="A462" s="379"/>
      <c r="B462" s="379"/>
      <c r="C462" s="379"/>
      <c r="D462" s="379"/>
      <c r="E462" s="379"/>
      <c r="F462" s="379"/>
      <c r="G462" s="379"/>
      <c r="H462" s="379"/>
      <c r="I462" s="379"/>
      <c r="J462" s="379"/>
      <c r="K462" s="379"/>
      <c r="L462" s="379"/>
      <c r="M462" s="379"/>
      <c r="N462" s="379"/>
      <c r="O462" s="379"/>
      <c r="P462" s="379"/>
      <c r="Q462" s="379"/>
      <c r="R462" s="379"/>
      <c r="S462" s="379"/>
      <c r="T462" s="379"/>
      <c r="U462" s="379"/>
      <c r="V462" s="379"/>
      <c r="W462" s="379"/>
      <c r="X462" s="379"/>
      <c r="Y462" s="379"/>
      <c r="Z462" s="379"/>
      <c r="AA462" s="379"/>
      <c r="AB462" s="379"/>
      <c r="AC462" s="379"/>
    </row>
    <row r="463">
      <c r="A463" s="379"/>
      <c r="B463" s="379"/>
      <c r="C463" s="379"/>
      <c r="D463" s="379"/>
      <c r="E463" s="379"/>
      <c r="F463" s="379"/>
      <c r="G463" s="379"/>
      <c r="H463" s="379"/>
      <c r="I463" s="379"/>
      <c r="J463" s="379"/>
      <c r="K463" s="379"/>
      <c r="L463" s="379"/>
      <c r="M463" s="379"/>
      <c r="N463" s="379"/>
      <c r="O463" s="379"/>
      <c r="P463" s="379"/>
      <c r="Q463" s="379"/>
      <c r="R463" s="379"/>
      <c r="S463" s="379"/>
      <c r="T463" s="379"/>
      <c r="U463" s="379"/>
      <c r="V463" s="379"/>
      <c r="W463" s="379"/>
      <c r="X463" s="379"/>
      <c r="Y463" s="379"/>
      <c r="Z463" s="379"/>
      <c r="AA463" s="379"/>
      <c r="AB463" s="379"/>
      <c r="AC463" s="379"/>
    </row>
    <row r="464">
      <c r="A464" s="379"/>
      <c r="B464" s="379"/>
      <c r="C464" s="379"/>
      <c r="D464" s="379"/>
      <c r="E464" s="379"/>
      <c r="F464" s="379"/>
      <c r="G464" s="379"/>
      <c r="H464" s="379"/>
      <c r="I464" s="379"/>
      <c r="J464" s="379"/>
      <c r="K464" s="379"/>
      <c r="L464" s="379"/>
      <c r="M464" s="379"/>
      <c r="N464" s="379"/>
      <c r="O464" s="379"/>
      <c r="P464" s="379"/>
      <c r="Q464" s="379"/>
      <c r="R464" s="379"/>
      <c r="S464" s="379"/>
      <c r="T464" s="379"/>
      <c r="U464" s="379"/>
      <c r="V464" s="379"/>
      <c r="W464" s="379"/>
      <c r="X464" s="379"/>
      <c r="Y464" s="379"/>
      <c r="Z464" s="379"/>
      <c r="AA464" s="379"/>
      <c r="AB464" s="379"/>
      <c r="AC464" s="379"/>
    </row>
    <row r="465">
      <c r="A465" s="379"/>
      <c r="B465" s="379"/>
      <c r="C465" s="379"/>
      <c r="D465" s="379"/>
      <c r="E465" s="379"/>
      <c r="F465" s="379"/>
      <c r="G465" s="379"/>
      <c r="H465" s="379"/>
      <c r="I465" s="379"/>
      <c r="J465" s="379"/>
      <c r="K465" s="379"/>
      <c r="L465" s="379"/>
      <c r="M465" s="379"/>
      <c r="N465" s="379"/>
      <c r="O465" s="379"/>
      <c r="P465" s="379"/>
      <c r="Q465" s="379"/>
      <c r="R465" s="379"/>
      <c r="S465" s="379"/>
      <c r="T465" s="379"/>
      <c r="U465" s="379"/>
      <c r="V465" s="379"/>
      <c r="W465" s="379"/>
      <c r="X465" s="379"/>
      <c r="Y465" s="379"/>
      <c r="Z465" s="379"/>
      <c r="AA465" s="379"/>
      <c r="AB465" s="379"/>
      <c r="AC465" s="379"/>
    </row>
    <row r="466">
      <c r="A466" s="379"/>
      <c r="B466" s="379"/>
      <c r="C466" s="379"/>
      <c r="D466" s="379"/>
      <c r="E466" s="379"/>
      <c r="F466" s="379"/>
      <c r="G466" s="379"/>
      <c r="H466" s="379"/>
      <c r="I466" s="379"/>
      <c r="J466" s="379"/>
      <c r="K466" s="379"/>
      <c r="L466" s="379"/>
      <c r="M466" s="379"/>
      <c r="N466" s="379"/>
      <c r="O466" s="379"/>
      <c r="P466" s="379"/>
      <c r="Q466" s="379"/>
      <c r="R466" s="379"/>
      <c r="S466" s="379"/>
      <c r="T466" s="379"/>
      <c r="U466" s="379"/>
      <c r="V466" s="379"/>
      <c r="W466" s="379"/>
      <c r="X466" s="379"/>
      <c r="Y466" s="379"/>
      <c r="Z466" s="379"/>
      <c r="AA466" s="379"/>
      <c r="AB466" s="379"/>
      <c r="AC466" s="379"/>
    </row>
    <row r="467">
      <c r="A467" s="379"/>
      <c r="B467" s="379"/>
      <c r="C467" s="379"/>
      <c r="D467" s="379"/>
      <c r="E467" s="379"/>
      <c r="F467" s="379"/>
      <c r="G467" s="379"/>
      <c r="H467" s="379"/>
      <c r="I467" s="379"/>
      <c r="J467" s="379"/>
      <c r="K467" s="379"/>
      <c r="L467" s="379"/>
      <c r="M467" s="379"/>
      <c r="N467" s="379"/>
      <c r="O467" s="379"/>
      <c r="P467" s="379"/>
      <c r="Q467" s="379"/>
      <c r="R467" s="379"/>
      <c r="S467" s="379"/>
      <c r="T467" s="379"/>
      <c r="U467" s="379"/>
      <c r="V467" s="379"/>
      <c r="W467" s="379"/>
      <c r="X467" s="379"/>
      <c r="Y467" s="379"/>
      <c r="Z467" s="379"/>
      <c r="AA467" s="379"/>
      <c r="AB467" s="379"/>
      <c r="AC467" s="379"/>
    </row>
    <row r="468">
      <c r="A468" s="379"/>
      <c r="B468" s="379"/>
      <c r="C468" s="379"/>
      <c r="D468" s="379"/>
      <c r="E468" s="379"/>
      <c r="F468" s="379"/>
      <c r="G468" s="379"/>
      <c r="H468" s="379"/>
      <c r="I468" s="379"/>
      <c r="J468" s="379"/>
      <c r="K468" s="379"/>
      <c r="L468" s="379"/>
      <c r="M468" s="379"/>
      <c r="N468" s="379"/>
      <c r="O468" s="379"/>
      <c r="P468" s="379"/>
      <c r="Q468" s="379"/>
      <c r="R468" s="379"/>
      <c r="S468" s="379"/>
      <c r="T468" s="379"/>
      <c r="U468" s="379"/>
      <c r="V468" s="379"/>
      <c r="W468" s="379"/>
      <c r="X468" s="379"/>
      <c r="Y468" s="379"/>
      <c r="Z468" s="379"/>
      <c r="AA468" s="379"/>
      <c r="AB468" s="379"/>
      <c r="AC468" s="379"/>
    </row>
    <row r="469">
      <c r="A469" s="379"/>
      <c r="B469" s="379"/>
      <c r="C469" s="379"/>
      <c r="D469" s="379"/>
      <c r="E469" s="379"/>
      <c r="F469" s="379"/>
      <c r="G469" s="379"/>
      <c r="H469" s="379"/>
      <c r="I469" s="379"/>
      <c r="J469" s="379"/>
      <c r="K469" s="379"/>
      <c r="L469" s="379"/>
      <c r="M469" s="379"/>
      <c r="N469" s="379"/>
      <c r="O469" s="379"/>
      <c r="P469" s="379"/>
      <c r="Q469" s="379"/>
      <c r="R469" s="379"/>
      <c r="S469" s="379"/>
      <c r="T469" s="379"/>
      <c r="U469" s="379"/>
      <c r="V469" s="379"/>
      <c r="W469" s="379"/>
      <c r="X469" s="379"/>
      <c r="Y469" s="379"/>
      <c r="Z469" s="379"/>
      <c r="AA469" s="379"/>
      <c r="AB469" s="379"/>
      <c r="AC469" s="379"/>
    </row>
    <row r="470">
      <c r="A470" s="379"/>
      <c r="B470" s="379"/>
      <c r="C470" s="379"/>
      <c r="D470" s="379"/>
      <c r="E470" s="379"/>
      <c r="F470" s="379"/>
      <c r="G470" s="379"/>
      <c r="H470" s="379"/>
      <c r="I470" s="379"/>
      <c r="J470" s="379"/>
      <c r="K470" s="379"/>
      <c r="L470" s="379"/>
      <c r="M470" s="379"/>
      <c r="N470" s="379"/>
      <c r="O470" s="379"/>
      <c r="P470" s="379"/>
      <c r="Q470" s="379"/>
      <c r="R470" s="379"/>
      <c r="S470" s="379"/>
      <c r="T470" s="379"/>
      <c r="U470" s="379"/>
      <c r="V470" s="379"/>
      <c r="W470" s="379"/>
      <c r="X470" s="379"/>
      <c r="Y470" s="379"/>
      <c r="Z470" s="379"/>
      <c r="AA470" s="379"/>
      <c r="AB470" s="379"/>
      <c r="AC470" s="379"/>
    </row>
    <row r="471">
      <c r="A471" s="379"/>
      <c r="B471" s="379"/>
      <c r="C471" s="379"/>
      <c r="D471" s="379"/>
      <c r="E471" s="379"/>
      <c r="F471" s="379"/>
      <c r="G471" s="379"/>
      <c r="H471" s="379"/>
      <c r="I471" s="379"/>
      <c r="J471" s="379"/>
      <c r="K471" s="379"/>
      <c r="L471" s="379"/>
      <c r="M471" s="379"/>
      <c r="N471" s="379"/>
      <c r="O471" s="379"/>
      <c r="P471" s="379"/>
      <c r="Q471" s="379"/>
      <c r="R471" s="379"/>
      <c r="S471" s="379"/>
      <c r="T471" s="379"/>
      <c r="U471" s="379"/>
      <c r="V471" s="379"/>
      <c r="W471" s="379"/>
      <c r="X471" s="379"/>
      <c r="Y471" s="379"/>
      <c r="Z471" s="379"/>
      <c r="AA471" s="379"/>
      <c r="AB471" s="379"/>
      <c r="AC471" s="379"/>
    </row>
    <row r="472">
      <c r="A472" s="379"/>
      <c r="B472" s="379"/>
      <c r="C472" s="379"/>
      <c r="D472" s="379"/>
      <c r="E472" s="379"/>
      <c r="F472" s="379"/>
      <c r="G472" s="379"/>
      <c r="H472" s="379"/>
      <c r="I472" s="379"/>
      <c r="J472" s="379"/>
      <c r="K472" s="379"/>
      <c r="L472" s="379"/>
      <c r="M472" s="379"/>
      <c r="N472" s="379"/>
      <c r="O472" s="379"/>
      <c r="P472" s="379"/>
      <c r="Q472" s="379"/>
      <c r="R472" s="379"/>
      <c r="S472" s="379"/>
      <c r="T472" s="379"/>
      <c r="U472" s="379"/>
      <c r="V472" s="379"/>
      <c r="W472" s="379"/>
      <c r="X472" s="379"/>
      <c r="Y472" s="379"/>
      <c r="Z472" s="379"/>
      <c r="AA472" s="379"/>
      <c r="AB472" s="379"/>
      <c r="AC472" s="379"/>
    </row>
    <row r="473">
      <c r="A473" s="379"/>
      <c r="B473" s="379"/>
      <c r="C473" s="379"/>
      <c r="D473" s="379"/>
      <c r="E473" s="379"/>
      <c r="F473" s="379"/>
      <c r="G473" s="379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79"/>
      <c r="S473" s="379"/>
      <c r="T473" s="379"/>
      <c r="U473" s="379"/>
      <c r="V473" s="379"/>
      <c r="W473" s="379"/>
      <c r="X473" s="379"/>
      <c r="Y473" s="379"/>
      <c r="Z473" s="379"/>
      <c r="AA473" s="379"/>
      <c r="AB473" s="379"/>
      <c r="AC473" s="379"/>
    </row>
    <row r="474">
      <c r="A474" s="379"/>
      <c r="B474" s="379"/>
      <c r="C474" s="379"/>
      <c r="D474" s="379"/>
      <c r="E474" s="379"/>
      <c r="F474" s="379"/>
      <c r="G474" s="379"/>
      <c r="H474" s="379"/>
      <c r="I474" s="379"/>
      <c r="J474" s="379"/>
      <c r="K474" s="379"/>
      <c r="L474" s="379"/>
      <c r="M474" s="379"/>
      <c r="N474" s="379"/>
      <c r="O474" s="379"/>
      <c r="P474" s="379"/>
      <c r="Q474" s="379"/>
      <c r="R474" s="379"/>
      <c r="S474" s="379"/>
      <c r="T474" s="379"/>
      <c r="U474" s="379"/>
      <c r="V474" s="379"/>
      <c r="W474" s="379"/>
      <c r="X474" s="379"/>
      <c r="Y474" s="379"/>
      <c r="Z474" s="379"/>
      <c r="AA474" s="379"/>
      <c r="AB474" s="379"/>
      <c r="AC474" s="379"/>
    </row>
    <row r="475">
      <c r="A475" s="379"/>
      <c r="B475" s="379"/>
      <c r="C475" s="379"/>
      <c r="D475" s="379"/>
      <c r="E475" s="379"/>
      <c r="F475" s="379"/>
      <c r="G475" s="379"/>
      <c r="H475" s="379"/>
      <c r="I475" s="379"/>
      <c r="J475" s="379"/>
      <c r="K475" s="379"/>
      <c r="L475" s="379"/>
      <c r="M475" s="379"/>
      <c r="N475" s="379"/>
      <c r="O475" s="379"/>
      <c r="P475" s="379"/>
      <c r="Q475" s="379"/>
      <c r="R475" s="379"/>
      <c r="S475" s="379"/>
      <c r="T475" s="379"/>
      <c r="U475" s="379"/>
      <c r="V475" s="379"/>
      <c r="W475" s="379"/>
      <c r="X475" s="379"/>
      <c r="Y475" s="379"/>
      <c r="Z475" s="379"/>
      <c r="AA475" s="379"/>
      <c r="AB475" s="379"/>
      <c r="AC475" s="379"/>
    </row>
    <row r="476">
      <c r="A476" s="379"/>
      <c r="B476" s="379"/>
      <c r="C476" s="379"/>
      <c r="D476" s="379"/>
      <c r="E476" s="379"/>
      <c r="F476" s="379"/>
      <c r="G476" s="379"/>
      <c r="H476" s="379"/>
      <c r="I476" s="379"/>
      <c r="J476" s="379"/>
      <c r="K476" s="379"/>
      <c r="L476" s="379"/>
      <c r="M476" s="379"/>
      <c r="N476" s="379"/>
      <c r="O476" s="379"/>
      <c r="P476" s="379"/>
      <c r="Q476" s="379"/>
      <c r="R476" s="379"/>
      <c r="S476" s="379"/>
      <c r="T476" s="379"/>
      <c r="U476" s="379"/>
      <c r="V476" s="379"/>
      <c r="W476" s="379"/>
      <c r="X476" s="379"/>
      <c r="Y476" s="379"/>
      <c r="Z476" s="379"/>
      <c r="AA476" s="379"/>
      <c r="AB476" s="379"/>
      <c r="AC476" s="379"/>
    </row>
    <row r="477">
      <c r="A477" s="379"/>
      <c r="B477" s="379"/>
      <c r="C477" s="379"/>
      <c r="D477" s="379"/>
      <c r="E477" s="379"/>
      <c r="F477" s="379"/>
      <c r="G477" s="379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79"/>
      <c r="S477" s="379"/>
      <c r="T477" s="379"/>
      <c r="U477" s="379"/>
      <c r="V477" s="379"/>
      <c r="W477" s="379"/>
      <c r="X477" s="379"/>
      <c r="Y477" s="379"/>
      <c r="Z477" s="379"/>
      <c r="AA477" s="379"/>
      <c r="AB477" s="379"/>
      <c r="AC477" s="379"/>
    </row>
    <row r="478">
      <c r="A478" s="379"/>
      <c r="B478" s="379"/>
      <c r="C478" s="379"/>
      <c r="D478" s="379"/>
      <c r="E478" s="379"/>
      <c r="F478" s="379"/>
      <c r="G478" s="379"/>
      <c r="H478" s="379"/>
      <c r="I478" s="379"/>
      <c r="J478" s="379"/>
      <c r="K478" s="379"/>
      <c r="L478" s="379"/>
      <c r="M478" s="379"/>
      <c r="N478" s="379"/>
      <c r="O478" s="379"/>
      <c r="P478" s="379"/>
      <c r="Q478" s="379"/>
      <c r="R478" s="379"/>
      <c r="S478" s="379"/>
      <c r="T478" s="379"/>
      <c r="U478" s="379"/>
      <c r="V478" s="379"/>
      <c r="W478" s="379"/>
      <c r="X478" s="379"/>
      <c r="Y478" s="379"/>
      <c r="Z478" s="379"/>
      <c r="AA478" s="379"/>
      <c r="AB478" s="379"/>
      <c r="AC478" s="379"/>
    </row>
    <row r="479">
      <c r="A479" s="379"/>
      <c r="B479" s="379"/>
      <c r="C479" s="379"/>
      <c r="D479" s="379"/>
      <c r="E479" s="379"/>
      <c r="F479" s="379"/>
      <c r="G479" s="379"/>
      <c r="H479" s="379"/>
      <c r="I479" s="379"/>
      <c r="J479" s="379"/>
      <c r="K479" s="379"/>
      <c r="L479" s="379"/>
      <c r="M479" s="379"/>
      <c r="N479" s="379"/>
      <c r="O479" s="379"/>
      <c r="P479" s="379"/>
      <c r="Q479" s="379"/>
      <c r="R479" s="379"/>
      <c r="S479" s="379"/>
      <c r="T479" s="379"/>
      <c r="U479" s="379"/>
      <c r="V479" s="379"/>
      <c r="W479" s="379"/>
      <c r="X479" s="379"/>
      <c r="Y479" s="379"/>
      <c r="Z479" s="379"/>
      <c r="AA479" s="379"/>
      <c r="AB479" s="379"/>
      <c r="AC479" s="379"/>
    </row>
    <row r="480">
      <c r="A480" s="379"/>
      <c r="B480" s="379"/>
      <c r="C480" s="379"/>
      <c r="D480" s="379"/>
      <c r="E480" s="379"/>
      <c r="F480" s="379"/>
      <c r="G480" s="379"/>
      <c r="H480" s="379"/>
      <c r="I480" s="379"/>
      <c r="J480" s="379"/>
      <c r="K480" s="379"/>
      <c r="L480" s="379"/>
      <c r="M480" s="379"/>
      <c r="N480" s="379"/>
      <c r="O480" s="379"/>
      <c r="P480" s="379"/>
      <c r="Q480" s="379"/>
      <c r="R480" s="379"/>
      <c r="S480" s="379"/>
      <c r="T480" s="379"/>
      <c r="U480" s="379"/>
      <c r="V480" s="379"/>
      <c r="W480" s="379"/>
      <c r="X480" s="379"/>
      <c r="Y480" s="379"/>
      <c r="Z480" s="379"/>
      <c r="AA480" s="379"/>
      <c r="AB480" s="379"/>
      <c r="AC480" s="379"/>
    </row>
    <row r="481">
      <c r="A481" s="379"/>
      <c r="B481" s="379"/>
      <c r="C481" s="379"/>
      <c r="D481" s="379"/>
      <c r="E481" s="379"/>
      <c r="F481" s="379"/>
      <c r="G481" s="379"/>
      <c r="H481" s="379"/>
      <c r="I481" s="379"/>
      <c r="J481" s="379"/>
      <c r="K481" s="379"/>
      <c r="L481" s="379"/>
      <c r="M481" s="379"/>
      <c r="N481" s="379"/>
      <c r="O481" s="379"/>
      <c r="P481" s="379"/>
      <c r="Q481" s="379"/>
      <c r="R481" s="379"/>
      <c r="S481" s="379"/>
      <c r="T481" s="379"/>
      <c r="U481" s="379"/>
      <c r="V481" s="379"/>
      <c r="W481" s="379"/>
      <c r="X481" s="379"/>
      <c r="Y481" s="379"/>
      <c r="Z481" s="379"/>
      <c r="AA481" s="379"/>
      <c r="AB481" s="379"/>
      <c r="AC481" s="379"/>
    </row>
    <row r="482">
      <c r="A482" s="379"/>
      <c r="B482" s="379"/>
      <c r="C482" s="379"/>
      <c r="D482" s="379"/>
      <c r="E482" s="379"/>
      <c r="F482" s="379"/>
      <c r="G482" s="379"/>
      <c r="H482" s="379"/>
      <c r="I482" s="379"/>
      <c r="J482" s="379"/>
      <c r="K482" s="379"/>
      <c r="L482" s="379"/>
      <c r="M482" s="379"/>
      <c r="N482" s="379"/>
      <c r="O482" s="379"/>
      <c r="P482" s="379"/>
      <c r="Q482" s="379"/>
      <c r="R482" s="379"/>
      <c r="S482" s="379"/>
      <c r="T482" s="379"/>
      <c r="U482" s="379"/>
      <c r="V482" s="379"/>
      <c r="W482" s="379"/>
      <c r="X482" s="379"/>
      <c r="Y482" s="379"/>
      <c r="Z482" s="379"/>
      <c r="AA482" s="379"/>
      <c r="AB482" s="379"/>
      <c r="AC482" s="379"/>
    </row>
    <row r="483">
      <c r="A483" s="379"/>
      <c r="B483" s="379"/>
      <c r="C483" s="379"/>
      <c r="D483" s="379"/>
      <c r="E483" s="379"/>
      <c r="F483" s="379"/>
      <c r="G483" s="379"/>
      <c r="H483" s="379"/>
      <c r="I483" s="379"/>
      <c r="J483" s="379"/>
      <c r="K483" s="379"/>
      <c r="L483" s="379"/>
      <c r="M483" s="379"/>
      <c r="N483" s="379"/>
      <c r="O483" s="379"/>
      <c r="P483" s="379"/>
      <c r="Q483" s="379"/>
      <c r="R483" s="379"/>
      <c r="S483" s="379"/>
      <c r="T483" s="379"/>
      <c r="U483" s="379"/>
      <c r="V483" s="379"/>
      <c r="W483" s="379"/>
      <c r="X483" s="379"/>
      <c r="Y483" s="379"/>
      <c r="Z483" s="379"/>
      <c r="AA483" s="379"/>
      <c r="AB483" s="379"/>
      <c r="AC483" s="379"/>
    </row>
    <row r="484">
      <c r="A484" s="379"/>
      <c r="B484" s="379"/>
      <c r="C484" s="379"/>
      <c r="D484" s="379"/>
      <c r="E484" s="379"/>
      <c r="F484" s="379"/>
      <c r="G484" s="379"/>
      <c r="H484" s="379"/>
      <c r="I484" s="379"/>
      <c r="J484" s="379"/>
      <c r="K484" s="379"/>
      <c r="L484" s="379"/>
      <c r="M484" s="379"/>
      <c r="N484" s="379"/>
      <c r="O484" s="379"/>
      <c r="P484" s="379"/>
      <c r="Q484" s="379"/>
      <c r="R484" s="379"/>
      <c r="S484" s="379"/>
      <c r="T484" s="379"/>
      <c r="U484" s="379"/>
      <c r="V484" s="379"/>
      <c r="W484" s="379"/>
      <c r="X484" s="379"/>
      <c r="Y484" s="379"/>
      <c r="Z484" s="379"/>
      <c r="AA484" s="379"/>
      <c r="AB484" s="379"/>
      <c r="AC484" s="379"/>
    </row>
    <row r="485">
      <c r="A485" s="379"/>
      <c r="B485" s="379"/>
      <c r="C485" s="379"/>
      <c r="D485" s="379"/>
      <c r="E485" s="379"/>
      <c r="F485" s="379"/>
      <c r="G485" s="379"/>
      <c r="H485" s="379"/>
      <c r="I485" s="379"/>
      <c r="J485" s="379"/>
      <c r="K485" s="379"/>
      <c r="L485" s="379"/>
      <c r="M485" s="379"/>
      <c r="N485" s="379"/>
      <c r="O485" s="379"/>
      <c r="P485" s="379"/>
      <c r="Q485" s="379"/>
      <c r="R485" s="379"/>
      <c r="S485" s="379"/>
      <c r="T485" s="379"/>
      <c r="U485" s="379"/>
      <c r="V485" s="379"/>
      <c r="W485" s="379"/>
      <c r="X485" s="379"/>
      <c r="Y485" s="379"/>
      <c r="Z485" s="379"/>
      <c r="AA485" s="379"/>
      <c r="AB485" s="379"/>
      <c r="AC485" s="379"/>
    </row>
    <row r="486">
      <c r="A486" s="379"/>
      <c r="B486" s="379"/>
      <c r="C486" s="379"/>
      <c r="D486" s="379"/>
      <c r="E486" s="379"/>
      <c r="F486" s="379"/>
      <c r="G486" s="379"/>
      <c r="H486" s="379"/>
      <c r="I486" s="379"/>
      <c r="J486" s="379"/>
      <c r="K486" s="379"/>
      <c r="L486" s="379"/>
      <c r="M486" s="379"/>
      <c r="N486" s="379"/>
      <c r="O486" s="379"/>
      <c r="P486" s="379"/>
      <c r="Q486" s="379"/>
      <c r="R486" s="379"/>
      <c r="S486" s="379"/>
      <c r="T486" s="379"/>
      <c r="U486" s="379"/>
      <c r="V486" s="379"/>
      <c r="W486" s="379"/>
      <c r="X486" s="379"/>
      <c r="Y486" s="379"/>
      <c r="Z486" s="379"/>
      <c r="AA486" s="379"/>
      <c r="AB486" s="379"/>
      <c r="AC486" s="379"/>
    </row>
    <row r="487">
      <c r="A487" s="379"/>
      <c r="B487" s="379"/>
      <c r="C487" s="379"/>
      <c r="D487" s="379"/>
      <c r="E487" s="379"/>
      <c r="F487" s="379"/>
      <c r="G487" s="379"/>
      <c r="H487" s="379"/>
      <c r="I487" s="379"/>
      <c r="J487" s="379"/>
      <c r="K487" s="379"/>
      <c r="L487" s="379"/>
      <c r="M487" s="379"/>
      <c r="N487" s="379"/>
      <c r="O487" s="379"/>
      <c r="P487" s="379"/>
      <c r="Q487" s="379"/>
      <c r="R487" s="379"/>
      <c r="S487" s="379"/>
      <c r="T487" s="379"/>
      <c r="U487" s="379"/>
      <c r="V487" s="379"/>
      <c r="W487" s="379"/>
      <c r="X487" s="379"/>
      <c r="Y487" s="379"/>
      <c r="Z487" s="379"/>
      <c r="AA487" s="379"/>
      <c r="AB487" s="379"/>
      <c r="AC487" s="379"/>
    </row>
    <row r="488">
      <c r="A488" s="379"/>
      <c r="B488" s="379"/>
      <c r="C488" s="379"/>
      <c r="D488" s="379"/>
      <c r="E488" s="379"/>
      <c r="F488" s="379"/>
      <c r="G488" s="379"/>
      <c r="H488" s="379"/>
      <c r="I488" s="379"/>
      <c r="J488" s="379"/>
      <c r="K488" s="379"/>
      <c r="L488" s="379"/>
      <c r="M488" s="379"/>
      <c r="N488" s="379"/>
      <c r="O488" s="379"/>
      <c r="P488" s="379"/>
      <c r="Q488" s="379"/>
      <c r="R488" s="379"/>
      <c r="S488" s="379"/>
      <c r="T488" s="379"/>
      <c r="U488" s="379"/>
      <c r="V488" s="379"/>
      <c r="W488" s="379"/>
      <c r="X488" s="379"/>
      <c r="Y488" s="379"/>
      <c r="Z488" s="379"/>
      <c r="AA488" s="379"/>
      <c r="AB488" s="379"/>
      <c r="AC488" s="379"/>
    </row>
    <row r="489">
      <c r="A489" s="379"/>
      <c r="B489" s="379"/>
      <c r="C489" s="379"/>
      <c r="D489" s="379"/>
      <c r="E489" s="379"/>
      <c r="F489" s="379"/>
      <c r="G489" s="379"/>
      <c r="H489" s="379"/>
      <c r="I489" s="379"/>
      <c r="J489" s="379"/>
      <c r="K489" s="379"/>
      <c r="L489" s="379"/>
      <c r="M489" s="379"/>
      <c r="N489" s="379"/>
      <c r="O489" s="379"/>
      <c r="P489" s="379"/>
      <c r="Q489" s="379"/>
      <c r="R489" s="379"/>
      <c r="S489" s="379"/>
      <c r="T489" s="379"/>
      <c r="U489" s="379"/>
      <c r="V489" s="379"/>
      <c r="W489" s="379"/>
      <c r="X489" s="379"/>
      <c r="Y489" s="379"/>
      <c r="Z489" s="379"/>
      <c r="AA489" s="379"/>
      <c r="AB489" s="379"/>
      <c r="AC489" s="379"/>
    </row>
    <row r="490">
      <c r="A490" s="379"/>
      <c r="B490" s="379"/>
      <c r="C490" s="379"/>
      <c r="D490" s="379"/>
      <c r="E490" s="379"/>
      <c r="F490" s="379"/>
      <c r="G490" s="379"/>
      <c r="H490" s="379"/>
      <c r="I490" s="379"/>
      <c r="J490" s="379"/>
      <c r="K490" s="379"/>
      <c r="L490" s="379"/>
      <c r="M490" s="379"/>
      <c r="N490" s="379"/>
      <c r="O490" s="379"/>
      <c r="P490" s="379"/>
      <c r="Q490" s="379"/>
      <c r="R490" s="379"/>
      <c r="S490" s="379"/>
      <c r="T490" s="379"/>
      <c r="U490" s="379"/>
      <c r="V490" s="379"/>
      <c r="W490" s="379"/>
      <c r="X490" s="379"/>
      <c r="Y490" s="379"/>
      <c r="Z490" s="379"/>
      <c r="AA490" s="379"/>
      <c r="AB490" s="379"/>
      <c r="AC490" s="379"/>
    </row>
    <row r="491">
      <c r="A491" s="379"/>
      <c r="B491" s="379"/>
      <c r="C491" s="379"/>
      <c r="D491" s="379"/>
      <c r="E491" s="379"/>
      <c r="F491" s="379"/>
      <c r="G491" s="379"/>
      <c r="H491" s="379"/>
      <c r="I491" s="379"/>
      <c r="J491" s="379"/>
      <c r="K491" s="379"/>
      <c r="L491" s="379"/>
      <c r="M491" s="379"/>
      <c r="N491" s="379"/>
      <c r="O491" s="379"/>
      <c r="P491" s="379"/>
      <c r="Q491" s="379"/>
      <c r="R491" s="379"/>
      <c r="S491" s="379"/>
      <c r="T491" s="379"/>
      <c r="U491" s="379"/>
      <c r="V491" s="379"/>
      <c r="W491" s="379"/>
      <c r="X491" s="379"/>
      <c r="Y491" s="379"/>
      <c r="Z491" s="379"/>
      <c r="AA491" s="379"/>
      <c r="AB491" s="379"/>
      <c r="AC491" s="379"/>
    </row>
    <row r="492">
      <c r="A492" s="379"/>
      <c r="B492" s="379"/>
      <c r="C492" s="379"/>
      <c r="D492" s="379"/>
      <c r="E492" s="379"/>
      <c r="F492" s="379"/>
      <c r="G492" s="379"/>
      <c r="H492" s="379"/>
      <c r="I492" s="379"/>
      <c r="J492" s="379"/>
      <c r="K492" s="379"/>
      <c r="L492" s="379"/>
      <c r="M492" s="379"/>
      <c r="N492" s="379"/>
      <c r="O492" s="379"/>
      <c r="P492" s="379"/>
      <c r="Q492" s="379"/>
      <c r="R492" s="379"/>
      <c r="S492" s="379"/>
      <c r="T492" s="379"/>
      <c r="U492" s="379"/>
      <c r="V492" s="379"/>
      <c r="W492" s="379"/>
      <c r="X492" s="379"/>
      <c r="Y492" s="379"/>
      <c r="Z492" s="379"/>
      <c r="AA492" s="379"/>
      <c r="AB492" s="379"/>
      <c r="AC492" s="379"/>
    </row>
    <row r="493">
      <c r="A493" s="379"/>
      <c r="B493" s="379"/>
      <c r="C493" s="379"/>
      <c r="D493" s="379"/>
      <c r="E493" s="379"/>
      <c r="F493" s="379"/>
      <c r="G493" s="379"/>
      <c r="H493" s="379"/>
      <c r="I493" s="379"/>
      <c r="J493" s="379"/>
      <c r="K493" s="379"/>
      <c r="L493" s="379"/>
      <c r="M493" s="379"/>
      <c r="N493" s="379"/>
      <c r="O493" s="379"/>
      <c r="P493" s="379"/>
      <c r="Q493" s="379"/>
      <c r="R493" s="379"/>
      <c r="S493" s="379"/>
      <c r="T493" s="379"/>
      <c r="U493" s="379"/>
      <c r="V493" s="379"/>
      <c r="W493" s="379"/>
      <c r="X493" s="379"/>
      <c r="Y493" s="379"/>
      <c r="Z493" s="379"/>
      <c r="AA493" s="379"/>
      <c r="AB493" s="379"/>
      <c r="AC493" s="379"/>
    </row>
    <row r="494">
      <c r="A494" s="379"/>
      <c r="B494" s="379"/>
      <c r="C494" s="379"/>
      <c r="D494" s="379"/>
      <c r="E494" s="379"/>
      <c r="F494" s="379"/>
      <c r="G494" s="379"/>
      <c r="H494" s="379"/>
      <c r="I494" s="379"/>
      <c r="J494" s="379"/>
      <c r="K494" s="379"/>
      <c r="L494" s="379"/>
      <c r="M494" s="379"/>
      <c r="N494" s="379"/>
      <c r="O494" s="379"/>
      <c r="P494" s="379"/>
      <c r="Q494" s="379"/>
      <c r="R494" s="379"/>
      <c r="S494" s="379"/>
      <c r="T494" s="379"/>
      <c r="U494" s="379"/>
      <c r="V494" s="379"/>
      <c r="W494" s="379"/>
      <c r="X494" s="379"/>
      <c r="Y494" s="379"/>
      <c r="Z494" s="379"/>
      <c r="AA494" s="379"/>
      <c r="AB494" s="379"/>
      <c r="AC494" s="379"/>
    </row>
    <row r="495">
      <c r="A495" s="379"/>
      <c r="B495" s="379"/>
      <c r="C495" s="379"/>
      <c r="D495" s="379"/>
      <c r="E495" s="379"/>
      <c r="F495" s="379"/>
      <c r="G495" s="379"/>
      <c r="H495" s="379"/>
      <c r="I495" s="379"/>
      <c r="J495" s="379"/>
      <c r="K495" s="379"/>
      <c r="L495" s="379"/>
      <c r="M495" s="379"/>
      <c r="N495" s="379"/>
      <c r="O495" s="379"/>
      <c r="P495" s="379"/>
      <c r="Q495" s="379"/>
      <c r="R495" s="379"/>
      <c r="S495" s="379"/>
      <c r="T495" s="379"/>
      <c r="U495" s="379"/>
      <c r="V495" s="379"/>
      <c r="W495" s="379"/>
      <c r="X495" s="379"/>
      <c r="Y495" s="379"/>
      <c r="Z495" s="379"/>
      <c r="AA495" s="379"/>
      <c r="AB495" s="379"/>
      <c r="AC495" s="379"/>
    </row>
    <row r="496">
      <c r="A496" s="379"/>
      <c r="B496" s="379"/>
      <c r="C496" s="379"/>
      <c r="D496" s="379"/>
      <c r="E496" s="379"/>
      <c r="F496" s="379"/>
      <c r="G496" s="379"/>
      <c r="H496" s="379"/>
      <c r="I496" s="379"/>
      <c r="J496" s="379"/>
      <c r="K496" s="379"/>
      <c r="L496" s="379"/>
      <c r="M496" s="379"/>
      <c r="N496" s="379"/>
      <c r="O496" s="379"/>
      <c r="P496" s="379"/>
      <c r="Q496" s="379"/>
      <c r="R496" s="379"/>
      <c r="S496" s="379"/>
      <c r="T496" s="379"/>
      <c r="U496" s="379"/>
      <c r="V496" s="379"/>
      <c r="W496" s="379"/>
      <c r="X496" s="379"/>
      <c r="Y496" s="379"/>
      <c r="Z496" s="379"/>
      <c r="AA496" s="379"/>
      <c r="AB496" s="379"/>
      <c r="AC496" s="379"/>
    </row>
    <row r="497">
      <c r="A497" s="379"/>
      <c r="B497" s="379"/>
      <c r="C497" s="379"/>
      <c r="D497" s="379"/>
      <c r="E497" s="379"/>
      <c r="F497" s="379"/>
      <c r="G497" s="379"/>
      <c r="H497" s="379"/>
      <c r="I497" s="379"/>
      <c r="J497" s="379"/>
      <c r="K497" s="379"/>
      <c r="L497" s="379"/>
      <c r="M497" s="379"/>
      <c r="N497" s="379"/>
      <c r="O497" s="379"/>
      <c r="P497" s="379"/>
      <c r="Q497" s="379"/>
      <c r="R497" s="379"/>
      <c r="S497" s="379"/>
      <c r="T497" s="379"/>
      <c r="U497" s="379"/>
      <c r="V497" s="379"/>
      <c r="W497" s="379"/>
      <c r="X497" s="379"/>
      <c r="Y497" s="379"/>
      <c r="Z497" s="379"/>
      <c r="AA497" s="379"/>
      <c r="AB497" s="379"/>
      <c r="AC497" s="379"/>
    </row>
    <row r="498">
      <c r="A498" s="379"/>
      <c r="B498" s="379"/>
      <c r="C498" s="379"/>
      <c r="D498" s="379"/>
      <c r="E498" s="379"/>
      <c r="F498" s="379"/>
      <c r="G498" s="379"/>
      <c r="H498" s="379"/>
      <c r="I498" s="379"/>
      <c r="J498" s="379"/>
      <c r="K498" s="379"/>
      <c r="L498" s="379"/>
      <c r="M498" s="379"/>
      <c r="N498" s="379"/>
      <c r="O498" s="379"/>
      <c r="P498" s="379"/>
      <c r="Q498" s="379"/>
      <c r="R498" s="379"/>
      <c r="S498" s="379"/>
      <c r="T498" s="379"/>
      <c r="U498" s="379"/>
      <c r="V498" s="379"/>
      <c r="W498" s="379"/>
      <c r="X498" s="379"/>
      <c r="Y498" s="379"/>
      <c r="Z498" s="379"/>
      <c r="AA498" s="379"/>
      <c r="AB498" s="379"/>
      <c r="AC498" s="379"/>
    </row>
    <row r="499">
      <c r="A499" s="379"/>
      <c r="B499" s="379"/>
      <c r="C499" s="379"/>
      <c r="D499" s="379"/>
      <c r="E499" s="379"/>
      <c r="F499" s="379"/>
      <c r="G499" s="379"/>
      <c r="H499" s="379"/>
      <c r="I499" s="379"/>
      <c r="J499" s="379"/>
      <c r="K499" s="379"/>
      <c r="L499" s="379"/>
      <c r="M499" s="379"/>
      <c r="N499" s="379"/>
      <c r="O499" s="379"/>
      <c r="P499" s="379"/>
      <c r="Q499" s="379"/>
      <c r="R499" s="379"/>
      <c r="S499" s="379"/>
      <c r="T499" s="379"/>
      <c r="U499" s="379"/>
      <c r="V499" s="379"/>
      <c r="W499" s="379"/>
      <c r="X499" s="379"/>
      <c r="Y499" s="379"/>
      <c r="Z499" s="379"/>
      <c r="AA499" s="379"/>
      <c r="AB499" s="379"/>
      <c r="AC499" s="379"/>
    </row>
    <row r="500">
      <c r="A500" s="379"/>
      <c r="B500" s="379"/>
      <c r="C500" s="379"/>
      <c r="D500" s="379"/>
      <c r="E500" s="379"/>
      <c r="F500" s="379"/>
      <c r="G500" s="379"/>
      <c r="H500" s="379"/>
      <c r="I500" s="379"/>
      <c r="J500" s="379"/>
      <c r="K500" s="379"/>
      <c r="L500" s="379"/>
      <c r="M500" s="379"/>
      <c r="N500" s="379"/>
      <c r="O500" s="379"/>
      <c r="P500" s="379"/>
      <c r="Q500" s="379"/>
      <c r="R500" s="379"/>
      <c r="S500" s="379"/>
      <c r="T500" s="379"/>
      <c r="U500" s="379"/>
      <c r="V500" s="379"/>
      <c r="W500" s="379"/>
      <c r="X500" s="379"/>
      <c r="Y500" s="379"/>
      <c r="Z500" s="379"/>
      <c r="AA500" s="379"/>
      <c r="AB500" s="379"/>
      <c r="AC500" s="379"/>
    </row>
    <row r="501">
      <c r="A501" s="379"/>
      <c r="B501" s="379"/>
      <c r="C501" s="379"/>
      <c r="D501" s="379"/>
      <c r="E501" s="379"/>
      <c r="F501" s="379"/>
      <c r="G501" s="379"/>
      <c r="H501" s="379"/>
      <c r="I501" s="379"/>
      <c r="J501" s="379"/>
      <c r="K501" s="379"/>
      <c r="L501" s="379"/>
      <c r="M501" s="379"/>
      <c r="N501" s="379"/>
      <c r="O501" s="379"/>
      <c r="P501" s="379"/>
      <c r="Q501" s="379"/>
      <c r="R501" s="379"/>
      <c r="S501" s="379"/>
      <c r="T501" s="379"/>
      <c r="U501" s="379"/>
      <c r="V501" s="379"/>
      <c r="W501" s="379"/>
      <c r="X501" s="379"/>
      <c r="Y501" s="379"/>
      <c r="Z501" s="379"/>
      <c r="AA501" s="379"/>
      <c r="AB501" s="379"/>
      <c r="AC501" s="379"/>
    </row>
    <row r="502">
      <c r="A502" s="379"/>
      <c r="B502" s="379"/>
      <c r="C502" s="379"/>
      <c r="D502" s="379"/>
      <c r="E502" s="379"/>
      <c r="F502" s="379"/>
      <c r="G502" s="379"/>
      <c r="H502" s="379"/>
      <c r="I502" s="379"/>
      <c r="J502" s="379"/>
      <c r="K502" s="379"/>
      <c r="L502" s="379"/>
      <c r="M502" s="379"/>
      <c r="N502" s="379"/>
      <c r="O502" s="379"/>
      <c r="P502" s="379"/>
      <c r="Q502" s="379"/>
      <c r="R502" s="379"/>
      <c r="S502" s="379"/>
      <c r="T502" s="379"/>
      <c r="U502" s="379"/>
      <c r="V502" s="379"/>
      <c r="W502" s="379"/>
      <c r="X502" s="379"/>
      <c r="Y502" s="379"/>
      <c r="Z502" s="379"/>
      <c r="AA502" s="379"/>
      <c r="AB502" s="379"/>
      <c r="AC502" s="379"/>
    </row>
    <row r="503">
      <c r="A503" s="379"/>
      <c r="B503" s="379"/>
      <c r="C503" s="379"/>
      <c r="D503" s="379"/>
      <c r="E503" s="379"/>
      <c r="F503" s="379"/>
      <c r="G503" s="379"/>
      <c r="H503" s="379"/>
      <c r="I503" s="379"/>
      <c r="J503" s="379"/>
      <c r="K503" s="379"/>
      <c r="L503" s="379"/>
      <c r="M503" s="379"/>
      <c r="N503" s="379"/>
      <c r="O503" s="379"/>
      <c r="P503" s="379"/>
      <c r="Q503" s="379"/>
      <c r="R503" s="379"/>
      <c r="S503" s="379"/>
      <c r="T503" s="379"/>
      <c r="U503" s="379"/>
      <c r="V503" s="379"/>
      <c r="W503" s="379"/>
      <c r="X503" s="379"/>
      <c r="Y503" s="379"/>
      <c r="Z503" s="379"/>
      <c r="AA503" s="379"/>
      <c r="AB503" s="379"/>
      <c r="AC503" s="379"/>
    </row>
    <row r="504">
      <c r="A504" s="379"/>
      <c r="B504" s="379"/>
      <c r="C504" s="379"/>
      <c r="D504" s="379"/>
      <c r="E504" s="379"/>
      <c r="F504" s="379"/>
      <c r="G504" s="379"/>
      <c r="H504" s="379"/>
      <c r="I504" s="379"/>
      <c r="J504" s="379"/>
      <c r="K504" s="379"/>
      <c r="L504" s="379"/>
      <c r="M504" s="379"/>
      <c r="N504" s="379"/>
      <c r="O504" s="379"/>
      <c r="P504" s="379"/>
      <c r="Q504" s="379"/>
      <c r="R504" s="379"/>
      <c r="S504" s="379"/>
      <c r="T504" s="379"/>
      <c r="U504" s="379"/>
      <c r="V504" s="379"/>
      <c r="W504" s="379"/>
      <c r="X504" s="379"/>
      <c r="Y504" s="379"/>
      <c r="Z504" s="379"/>
      <c r="AA504" s="379"/>
      <c r="AB504" s="379"/>
      <c r="AC504" s="379"/>
    </row>
    <row r="505">
      <c r="A505" s="379"/>
      <c r="B505" s="379"/>
      <c r="C505" s="379"/>
      <c r="D505" s="379"/>
      <c r="E505" s="379"/>
      <c r="F505" s="379"/>
      <c r="G505" s="379"/>
      <c r="H505" s="379"/>
      <c r="I505" s="379"/>
      <c r="J505" s="379"/>
      <c r="K505" s="379"/>
      <c r="L505" s="379"/>
      <c r="M505" s="379"/>
      <c r="N505" s="379"/>
      <c r="O505" s="379"/>
      <c r="P505" s="379"/>
      <c r="Q505" s="379"/>
      <c r="R505" s="379"/>
      <c r="S505" s="379"/>
      <c r="T505" s="379"/>
      <c r="U505" s="379"/>
      <c r="V505" s="379"/>
      <c r="W505" s="379"/>
      <c r="X505" s="379"/>
      <c r="Y505" s="379"/>
      <c r="Z505" s="379"/>
      <c r="AA505" s="379"/>
      <c r="AB505" s="379"/>
      <c r="AC505" s="379"/>
    </row>
    <row r="506">
      <c r="A506" s="379"/>
      <c r="B506" s="379"/>
      <c r="C506" s="379"/>
      <c r="D506" s="379"/>
      <c r="E506" s="379"/>
      <c r="F506" s="379"/>
      <c r="G506" s="379"/>
      <c r="H506" s="379"/>
      <c r="I506" s="379"/>
      <c r="J506" s="379"/>
      <c r="K506" s="379"/>
      <c r="L506" s="379"/>
      <c r="M506" s="379"/>
      <c r="N506" s="379"/>
      <c r="O506" s="379"/>
      <c r="P506" s="379"/>
      <c r="Q506" s="379"/>
      <c r="R506" s="379"/>
      <c r="S506" s="379"/>
      <c r="T506" s="379"/>
      <c r="U506" s="379"/>
      <c r="V506" s="379"/>
      <c r="W506" s="379"/>
      <c r="X506" s="379"/>
      <c r="Y506" s="379"/>
      <c r="Z506" s="379"/>
      <c r="AA506" s="379"/>
      <c r="AB506" s="379"/>
      <c r="AC506" s="379"/>
    </row>
    <row r="507">
      <c r="A507" s="379"/>
      <c r="B507" s="379"/>
      <c r="C507" s="379"/>
      <c r="D507" s="379"/>
      <c r="E507" s="379"/>
      <c r="F507" s="379"/>
      <c r="G507" s="379"/>
      <c r="H507" s="379"/>
      <c r="I507" s="379"/>
      <c r="J507" s="379"/>
      <c r="K507" s="379"/>
      <c r="L507" s="379"/>
      <c r="M507" s="379"/>
      <c r="N507" s="379"/>
      <c r="O507" s="379"/>
      <c r="P507" s="379"/>
      <c r="Q507" s="379"/>
      <c r="R507" s="379"/>
      <c r="S507" s="379"/>
      <c r="T507" s="379"/>
      <c r="U507" s="379"/>
      <c r="V507" s="379"/>
      <c r="W507" s="379"/>
      <c r="X507" s="379"/>
      <c r="Y507" s="379"/>
      <c r="Z507" s="379"/>
      <c r="AA507" s="379"/>
      <c r="AB507" s="379"/>
      <c r="AC507" s="379"/>
    </row>
    <row r="508">
      <c r="A508" s="379"/>
      <c r="B508" s="379"/>
      <c r="C508" s="379"/>
      <c r="D508" s="379"/>
      <c r="E508" s="379"/>
      <c r="F508" s="379"/>
      <c r="G508" s="379"/>
      <c r="H508" s="379"/>
      <c r="I508" s="379"/>
      <c r="J508" s="379"/>
      <c r="K508" s="379"/>
      <c r="L508" s="379"/>
      <c r="M508" s="379"/>
      <c r="N508" s="379"/>
      <c r="O508" s="379"/>
      <c r="P508" s="379"/>
      <c r="Q508" s="379"/>
      <c r="R508" s="379"/>
      <c r="S508" s="379"/>
      <c r="T508" s="379"/>
      <c r="U508" s="379"/>
      <c r="V508" s="379"/>
      <c r="W508" s="379"/>
      <c r="X508" s="379"/>
      <c r="Y508" s="379"/>
      <c r="Z508" s="379"/>
      <c r="AA508" s="379"/>
      <c r="AB508" s="379"/>
      <c r="AC508" s="379"/>
    </row>
    <row r="509">
      <c r="A509" s="379"/>
      <c r="B509" s="379"/>
      <c r="C509" s="379"/>
      <c r="D509" s="379"/>
      <c r="E509" s="379"/>
      <c r="F509" s="379"/>
      <c r="G509" s="379"/>
      <c r="H509" s="379"/>
      <c r="I509" s="379"/>
      <c r="J509" s="379"/>
      <c r="K509" s="379"/>
      <c r="L509" s="379"/>
      <c r="M509" s="379"/>
      <c r="N509" s="379"/>
      <c r="O509" s="379"/>
      <c r="P509" s="379"/>
      <c r="Q509" s="379"/>
      <c r="R509" s="379"/>
      <c r="S509" s="379"/>
      <c r="T509" s="379"/>
      <c r="U509" s="379"/>
      <c r="V509" s="379"/>
      <c r="W509" s="379"/>
      <c r="X509" s="379"/>
      <c r="Y509" s="379"/>
      <c r="Z509" s="379"/>
      <c r="AA509" s="379"/>
      <c r="AB509" s="379"/>
      <c r="AC509" s="379"/>
    </row>
    <row r="510">
      <c r="A510" s="379"/>
      <c r="B510" s="379"/>
      <c r="C510" s="379"/>
      <c r="D510" s="379"/>
      <c r="E510" s="379"/>
      <c r="F510" s="379"/>
      <c r="G510" s="379"/>
      <c r="H510" s="379"/>
      <c r="I510" s="379"/>
      <c r="J510" s="379"/>
      <c r="K510" s="379"/>
      <c r="L510" s="379"/>
      <c r="M510" s="379"/>
      <c r="N510" s="379"/>
      <c r="O510" s="379"/>
      <c r="P510" s="379"/>
      <c r="Q510" s="379"/>
      <c r="R510" s="379"/>
      <c r="S510" s="379"/>
      <c r="T510" s="379"/>
      <c r="U510" s="379"/>
      <c r="V510" s="379"/>
      <c r="W510" s="379"/>
      <c r="X510" s="379"/>
      <c r="Y510" s="379"/>
      <c r="Z510" s="379"/>
      <c r="AA510" s="379"/>
      <c r="AB510" s="379"/>
      <c r="AC510" s="379"/>
    </row>
    <row r="511">
      <c r="A511" s="379"/>
      <c r="B511" s="379"/>
      <c r="C511" s="379"/>
      <c r="D511" s="379"/>
      <c r="E511" s="379"/>
      <c r="F511" s="379"/>
      <c r="G511" s="379"/>
      <c r="H511" s="379"/>
      <c r="I511" s="379"/>
      <c r="J511" s="379"/>
      <c r="K511" s="379"/>
      <c r="L511" s="379"/>
      <c r="M511" s="379"/>
      <c r="N511" s="379"/>
      <c r="O511" s="379"/>
      <c r="P511" s="379"/>
      <c r="Q511" s="379"/>
      <c r="R511" s="379"/>
      <c r="S511" s="379"/>
      <c r="T511" s="379"/>
      <c r="U511" s="379"/>
      <c r="V511" s="379"/>
      <c r="W511" s="379"/>
      <c r="X511" s="379"/>
      <c r="Y511" s="379"/>
      <c r="Z511" s="379"/>
      <c r="AA511" s="379"/>
      <c r="AB511" s="379"/>
      <c r="AC511" s="379"/>
    </row>
    <row r="512">
      <c r="A512" s="379"/>
      <c r="B512" s="379"/>
      <c r="C512" s="379"/>
      <c r="D512" s="379"/>
      <c r="E512" s="379"/>
      <c r="F512" s="379"/>
      <c r="G512" s="379"/>
      <c r="H512" s="379"/>
      <c r="I512" s="379"/>
      <c r="J512" s="379"/>
      <c r="K512" s="379"/>
      <c r="L512" s="379"/>
      <c r="M512" s="379"/>
      <c r="N512" s="379"/>
      <c r="O512" s="379"/>
      <c r="P512" s="379"/>
      <c r="Q512" s="379"/>
      <c r="R512" s="379"/>
      <c r="S512" s="379"/>
      <c r="T512" s="379"/>
      <c r="U512" s="379"/>
      <c r="V512" s="379"/>
      <c r="W512" s="379"/>
      <c r="X512" s="379"/>
      <c r="Y512" s="379"/>
      <c r="Z512" s="379"/>
      <c r="AA512" s="379"/>
      <c r="AB512" s="379"/>
      <c r="AC512" s="379"/>
    </row>
    <row r="513">
      <c r="A513" s="379"/>
      <c r="B513" s="379"/>
      <c r="C513" s="379"/>
      <c r="D513" s="379"/>
      <c r="E513" s="379"/>
      <c r="F513" s="379"/>
      <c r="G513" s="379"/>
      <c r="H513" s="379"/>
      <c r="I513" s="379"/>
      <c r="J513" s="379"/>
      <c r="K513" s="379"/>
      <c r="L513" s="379"/>
      <c r="M513" s="379"/>
      <c r="N513" s="379"/>
      <c r="O513" s="379"/>
      <c r="P513" s="379"/>
      <c r="Q513" s="379"/>
      <c r="R513" s="379"/>
      <c r="S513" s="379"/>
      <c r="T513" s="379"/>
      <c r="U513" s="379"/>
      <c r="V513" s="379"/>
      <c r="W513" s="379"/>
      <c r="X513" s="379"/>
      <c r="Y513" s="379"/>
      <c r="Z513" s="379"/>
      <c r="AA513" s="379"/>
      <c r="AB513" s="379"/>
      <c r="AC513" s="379"/>
    </row>
    <row r="514">
      <c r="A514" s="379"/>
      <c r="B514" s="379"/>
      <c r="C514" s="379"/>
      <c r="D514" s="379"/>
      <c r="E514" s="379"/>
      <c r="F514" s="379"/>
      <c r="G514" s="379"/>
      <c r="H514" s="379"/>
      <c r="I514" s="379"/>
      <c r="J514" s="379"/>
      <c r="K514" s="379"/>
      <c r="L514" s="379"/>
      <c r="M514" s="379"/>
      <c r="N514" s="379"/>
      <c r="O514" s="379"/>
      <c r="P514" s="379"/>
      <c r="Q514" s="379"/>
      <c r="R514" s="379"/>
      <c r="S514" s="379"/>
      <c r="T514" s="379"/>
      <c r="U514" s="379"/>
      <c r="V514" s="379"/>
      <c r="W514" s="379"/>
      <c r="X514" s="379"/>
      <c r="Y514" s="379"/>
      <c r="Z514" s="379"/>
      <c r="AA514" s="379"/>
      <c r="AB514" s="379"/>
      <c r="AC514" s="379"/>
    </row>
    <row r="515">
      <c r="A515" s="379"/>
      <c r="B515" s="379"/>
      <c r="C515" s="379"/>
      <c r="D515" s="379"/>
      <c r="E515" s="379"/>
      <c r="F515" s="379"/>
      <c r="G515" s="379"/>
      <c r="H515" s="379"/>
      <c r="I515" s="379"/>
      <c r="J515" s="379"/>
      <c r="K515" s="379"/>
      <c r="L515" s="379"/>
      <c r="M515" s="379"/>
      <c r="N515" s="379"/>
      <c r="O515" s="379"/>
      <c r="P515" s="379"/>
      <c r="Q515" s="379"/>
      <c r="R515" s="379"/>
      <c r="S515" s="379"/>
      <c r="T515" s="379"/>
      <c r="U515" s="379"/>
      <c r="V515" s="379"/>
      <c r="W515" s="379"/>
      <c r="X515" s="379"/>
      <c r="Y515" s="379"/>
      <c r="Z515" s="379"/>
      <c r="AA515" s="379"/>
      <c r="AB515" s="379"/>
      <c r="AC515" s="379"/>
    </row>
    <row r="516">
      <c r="A516" s="379"/>
      <c r="B516" s="379"/>
      <c r="C516" s="379"/>
      <c r="D516" s="379"/>
      <c r="E516" s="379"/>
      <c r="F516" s="379"/>
      <c r="G516" s="379"/>
      <c r="H516" s="379"/>
      <c r="I516" s="379"/>
      <c r="J516" s="379"/>
      <c r="K516" s="379"/>
      <c r="L516" s="379"/>
      <c r="M516" s="379"/>
      <c r="N516" s="379"/>
      <c r="O516" s="379"/>
      <c r="P516" s="379"/>
      <c r="Q516" s="379"/>
      <c r="R516" s="379"/>
      <c r="S516" s="379"/>
      <c r="T516" s="379"/>
      <c r="U516" s="379"/>
      <c r="V516" s="379"/>
      <c r="W516" s="379"/>
      <c r="X516" s="379"/>
      <c r="Y516" s="379"/>
      <c r="Z516" s="379"/>
      <c r="AA516" s="379"/>
      <c r="AB516" s="379"/>
      <c r="AC516" s="379"/>
    </row>
    <row r="517">
      <c r="A517" s="379"/>
      <c r="B517" s="379"/>
      <c r="C517" s="379"/>
      <c r="D517" s="379"/>
      <c r="E517" s="379"/>
      <c r="F517" s="379"/>
      <c r="G517" s="379"/>
      <c r="H517" s="379"/>
      <c r="I517" s="379"/>
      <c r="J517" s="379"/>
      <c r="K517" s="379"/>
      <c r="L517" s="379"/>
      <c r="M517" s="379"/>
      <c r="N517" s="379"/>
      <c r="O517" s="379"/>
      <c r="P517" s="379"/>
      <c r="Q517" s="379"/>
      <c r="R517" s="379"/>
      <c r="S517" s="379"/>
      <c r="T517" s="379"/>
      <c r="U517" s="379"/>
      <c r="V517" s="379"/>
      <c r="W517" s="379"/>
      <c r="X517" s="379"/>
      <c r="Y517" s="379"/>
      <c r="Z517" s="379"/>
      <c r="AA517" s="379"/>
      <c r="AB517" s="379"/>
      <c r="AC517" s="379"/>
    </row>
    <row r="518">
      <c r="A518" s="379"/>
      <c r="B518" s="379"/>
      <c r="C518" s="379"/>
      <c r="D518" s="379"/>
      <c r="E518" s="379"/>
      <c r="F518" s="379"/>
      <c r="G518" s="379"/>
      <c r="H518" s="379"/>
      <c r="I518" s="379"/>
      <c r="J518" s="379"/>
      <c r="K518" s="379"/>
      <c r="L518" s="379"/>
      <c r="M518" s="379"/>
      <c r="N518" s="379"/>
      <c r="O518" s="379"/>
      <c r="P518" s="379"/>
      <c r="Q518" s="379"/>
      <c r="R518" s="379"/>
      <c r="S518" s="379"/>
      <c r="T518" s="379"/>
      <c r="U518" s="379"/>
      <c r="V518" s="379"/>
      <c r="W518" s="379"/>
      <c r="X518" s="379"/>
      <c r="Y518" s="379"/>
      <c r="Z518" s="379"/>
      <c r="AA518" s="379"/>
      <c r="AB518" s="379"/>
      <c r="AC518" s="379"/>
    </row>
    <row r="519">
      <c r="A519" s="379"/>
      <c r="B519" s="379"/>
      <c r="C519" s="379"/>
      <c r="D519" s="379"/>
      <c r="E519" s="379"/>
      <c r="F519" s="379"/>
      <c r="G519" s="379"/>
      <c r="H519" s="379"/>
      <c r="I519" s="379"/>
      <c r="J519" s="379"/>
      <c r="K519" s="379"/>
      <c r="L519" s="379"/>
      <c r="M519" s="379"/>
      <c r="N519" s="379"/>
      <c r="O519" s="379"/>
      <c r="P519" s="379"/>
      <c r="Q519" s="379"/>
      <c r="R519" s="379"/>
      <c r="S519" s="379"/>
      <c r="T519" s="379"/>
      <c r="U519" s="379"/>
      <c r="V519" s="379"/>
      <c r="W519" s="379"/>
      <c r="X519" s="379"/>
      <c r="Y519" s="379"/>
      <c r="Z519" s="379"/>
      <c r="AA519" s="379"/>
      <c r="AB519" s="379"/>
      <c r="AC519" s="379"/>
    </row>
    <row r="520">
      <c r="A520" s="379"/>
      <c r="B520" s="379"/>
      <c r="C520" s="379"/>
      <c r="D520" s="379"/>
      <c r="E520" s="379"/>
      <c r="F520" s="379"/>
      <c r="G520" s="379"/>
      <c r="H520" s="379"/>
      <c r="I520" s="379"/>
      <c r="J520" s="379"/>
      <c r="K520" s="379"/>
      <c r="L520" s="379"/>
      <c r="M520" s="379"/>
      <c r="N520" s="379"/>
      <c r="O520" s="379"/>
      <c r="P520" s="379"/>
      <c r="Q520" s="379"/>
      <c r="R520" s="379"/>
      <c r="S520" s="379"/>
      <c r="T520" s="379"/>
      <c r="U520" s="379"/>
      <c r="V520" s="379"/>
      <c r="W520" s="379"/>
      <c r="X520" s="379"/>
      <c r="Y520" s="379"/>
      <c r="Z520" s="379"/>
      <c r="AA520" s="379"/>
      <c r="AB520" s="379"/>
      <c r="AC520" s="379"/>
    </row>
    <row r="521">
      <c r="A521" s="379"/>
      <c r="B521" s="379"/>
      <c r="C521" s="379"/>
      <c r="D521" s="379"/>
      <c r="E521" s="379"/>
      <c r="F521" s="379"/>
      <c r="G521" s="379"/>
      <c r="H521" s="379"/>
      <c r="I521" s="379"/>
      <c r="J521" s="379"/>
      <c r="K521" s="379"/>
      <c r="L521" s="379"/>
      <c r="M521" s="379"/>
      <c r="N521" s="379"/>
      <c r="O521" s="379"/>
      <c r="P521" s="379"/>
      <c r="Q521" s="379"/>
      <c r="R521" s="379"/>
      <c r="S521" s="379"/>
      <c r="T521" s="379"/>
      <c r="U521" s="379"/>
      <c r="V521" s="379"/>
      <c r="W521" s="379"/>
      <c r="X521" s="379"/>
      <c r="Y521" s="379"/>
      <c r="Z521" s="379"/>
      <c r="AA521" s="379"/>
      <c r="AB521" s="379"/>
      <c r="AC521" s="379"/>
    </row>
    <row r="522">
      <c r="A522" s="379"/>
      <c r="B522" s="379"/>
      <c r="C522" s="379"/>
      <c r="D522" s="379"/>
      <c r="E522" s="379"/>
      <c r="F522" s="379"/>
      <c r="G522" s="379"/>
      <c r="H522" s="379"/>
      <c r="I522" s="379"/>
      <c r="J522" s="379"/>
      <c r="K522" s="379"/>
      <c r="L522" s="379"/>
      <c r="M522" s="379"/>
      <c r="N522" s="379"/>
      <c r="O522" s="379"/>
      <c r="P522" s="379"/>
      <c r="Q522" s="379"/>
      <c r="R522" s="379"/>
      <c r="S522" s="379"/>
      <c r="T522" s="379"/>
      <c r="U522" s="379"/>
      <c r="V522" s="379"/>
      <c r="W522" s="379"/>
      <c r="X522" s="379"/>
      <c r="Y522" s="379"/>
      <c r="Z522" s="379"/>
      <c r="AA522" s="379"/>
      <c r="AB522" s="379"/>
      <c r="AC522" s="379"/>
    </row>
    <row r="523">
      <c r="A523" s="379"/>
      <c r="B523" s="379"/>
      <c r="C523" s="379"/>
      <c r="D523" s="379"/>
      <c r="E523" s="379"/>
      <c r="F523" s="379"/>
      <c r="G523" s="379"/>
      <c r="H523" s="379"/>
      <c r="I523" s="379"/>
      <c r="J523" s="379"/>
      <c r="K523" s="379"/>
      <c r="L523" s="379"/>
      <c r="M523" s="379"/>
      <c r="N523" s="379"/>
      <c r="O523" s="379"/>
      <c r="P523" s="379"/>
      <c r="Q523" s="379"/>
      <c r="R523" s="379"/>
      <c r="S523" s="379"/>
      <c r="T523" s="379"/>
      <c r="U523" s="379"/>
      <c r="V523" s="379"/>
      <c r="W523" s="379"/>
      <c r="X523" s="379"/>
      <c r="Y523" s="379"/>
      <c r="Z523" s="379"/>
      <c r="AA523" s="379"/>
      <c r="AB523" s="379"/>
      <c r="AC523" s="379"/>
    </row>
    <row r="524">
      <c r="A524" s="379"/>
      <c r="B524" s="379"/>
      <c r="C524" s="379"/>
      <c r="D524" s="379"/>
      <c r="E524" s="379"/>
      <c r="F524" s="379"/>
      <c r="G524" s="379"/>
      <c r="H524" s="379"/>
      <c r="I524" s="379"/>
      <c r="J524" s="379"/>
      <c r="K524" s="379"/>
      <c r="L524" s="379"/>
      <c r="M524" s="379"/>
      <c r="N524" s="379"/>
      <c r="O524" s="379"/>
      <c r="P524" s="379"/>
      <c r="Q524" s="379"/>
      <c r="R524" s="379"/>
      <c r="S524" s="379"/>
      <c r="T524" s="379"/>
      <c r="U524" s="379"/>
      <c r="V524" s="379"/>
      <c r="W524" s="379"/>
      <c r="X524" s="379"/>
      <c r="Y524" s="379"/>
      <c r="Z524" s="379"/>
      <c r="AA524" s="379"/>
      <c r="AB524" s="379"/>
      <c r="AC524" s="379"/>
    </row>
    <row r="525">
      <c r="A525" s="379"/>
      <c r="B525" s="379"/>
      <c r="C525" s="379"/>
      <c r="D525" s="379"/>
      <c r="E525" s="379"/>
      <c r="F525" s="379"/>
      <c r="G525" s="379"/>
      <c r="H525" s="379"/>
      <c r="I525" s="379"/>
      <c r="J525" s="379"/>
      <c r="K525" s="379"/>
      <c r="L525" s="379"/>
      <c r="M525" s="379"/>
      <c r="N525" s="379"/>
      <c r="O525" s="379"/>
      <c r="P525" s="379"/>
      <c r="Q525" s="379"/>
      <c r="R525" s="379"/>
      <c r="S525" s="379"/>
      <c r="T525" s="379"/>
      <c r="U525" s="379"/>
      <c r="V525" s="379"/>
      <c r="W525" s="379"/>
      <c r="X525" s="379"/>
      <c r="Y525" s="379"/>
      <c r="Z525" s="379"/>
      <c r="AA525" s="379"/>
      <c r="AB525" s="379"/>
      <c r="AC525" s="379"/>
    </row>
    <row r="526">
      <c r="A526" s="379"/>
      <c r="B526" s="379"/>
      <c r="C526" s="379"/>
      <c r="D526" s="379"/>
      <c r="E526" s="379"/>
      <c r="F526" s="379"/>
      <c r="G526" s="379"/>
      <c r="H526" s="379"/>
      <c r="I526" s="379"/>
      <c r="J526" s="379"/>
      <c r="K526" s="379"/>
      <c r="L526" s="379"/>
      <c r="M526" s="379"/>
      <c r="N526" s="379"/>
      <c r="O526" s="379"/>
      <c r="P526" s="379"/>
      <c r="Q526" s="379"/>
      <c r="R526" s="379"/>
      <c r="S526" s="379"/>
      <c r="T526" s="379"/>
      <c r="U526" s="379"/>
      <c r="V526" s="379"/>
      <c r="W526" s="379"/>
      <c r="X526" s="379"/>
      <c r="Y526" s="379"/>
      <c r="Z526" s="379"/>
      <c r="AA526" s="379"/>
      <c r="AB526" s="379"/>
      <c r="AC526" s="379"/>
    </row>
    <row r="527">
      <c r="A527" s="379"/>
      <c r="B527" s="379"/>
      <c r="C527" s="379"/>
      <c r="D527" s="379"/>
      <c r="E527" s="379"/>
      <c r="F527" s="379"/>
      <c r="G527" s="379"/>
      <c r="H527" s="379"/>
      <c r="I527" s="379"/>
      <c r="J527" s="379"/>
      <c r="K527" s="379"/>
      <c r="L527" s="379"/>
      <c r="M527" s="379"/>
      <c r="N527" s="379"/>
      <c r="O527" s="379"/>
      <c r="P527" s="379"/>
      <c r="Q527" s="379"/>
      <c r="R527" s="379"/>
      <c r="S527" s="379"/>
      <c r="T527" s="379"/>
      <c r="U527" s="379"/>
      <c r="V527" s="379"/>
      <c r="W527" s="379"/>
      <c r="X527" s="379"/>
      <c r="Y527" s="379"/>
      <c r="Z527" s="379"/>
      <c r="AA527" s="379"/>
      <c r="AB527" s="379"/>
      <c r="AC527" s="379"/>
    </row>
    <row r="528">
      <c r="A528" s="379"/>
      <c r="B528" s="379"/>
      <c r="C528" s="379"/>
      <c r="D528" s="379"/>
      <c r="E528" s="379"/>
      <c r="F528" s="379"/>
      <c r="G528" s="379"/>
      <c r="H528" s="379"/>
      <c r="I528" s="379"/>
      <c r="J528" s="379"/>
      <c r="K528" s="379"/>
      <c r="L528" s="379"/>
      <c r="M528" s="379"/>
      <c r="N528" s="379"/>
      <c r="O528" s="379"/>
      <c r="P528" s="379"/>
      <c r="Q528" s="379"/>
      <c r="R528" s="379"/>
      <c r="S528" s="379"/>
      <c r="T528" s="379"/>
      <c r="U528" s="379"/>
      <c r="V528" s="379"/>
      <c r="W528" s="379"/>
      <c r="X528" s="379"/>
      <c r="Y528" s="379"/>
      <c r="Z528" s="379"/>
      <c r="AA528" s="379"/>
      <c r="AB528" s="379"/>
      <c r="AC528" s="379"/>
    </row>
    <row r="529">
      <c r="A529" s="379"/>
      <c r="B529" s="379"/>
      <c r="C529" s="379"/>
      <c r="D529" s="379"/>
      <c r="E529" s="379"/>
      <c r="F529" s="379"/>
      <c r="G529" s="379"/>
      <c r="H529" s="379"/>
      <c r="I529" s="379"/>
      <c r="J529" s="379"/>
      <c r="K529" s="379"/>
      <c r="L529" s="379"/>
      <c r="M529" s="379"/>
      <c r="N529" s="379"/>
      <c r="O529" s="379"/>
      <c r="P529" s="379"/>
      <c r="Q529" s="379"/>
      <c r="R529" s="379"/>
      <c r="S529" s="379"/>
      <c r="T529" s="379"/>
      <c r="U529" s="379"/>
      <c r="V529" s="379"/>
      <c r="W529" s="379"/>
      <c r="X529" s="379"/>
      <c r="Y529" s="379"/>
      <c r="Z529" s="379"/>
      <c r="AA529" s="379"/>
      <c r="AB529" s="379"/>
      <c r="AC529" s="379"/>
    </row>
    <row r="530">
      <c r="A530" s="379"/>
      <c r="B530" s="379"/>
      <c r="C530" s="379"/>
      <c r="D530" s="379"/>
      <c r="E530" s="379"/>
      <c r="F530" s="379"/>
      <c r="G530" s="379"/>
      <c r="H530" s="379"/>
      <c r="I530" s="379"/>
      <c r="J530" s="379"/>
      <c r="K530" s="379"/>
      <c r="L530" s="379"/>
      <c r="M530" s="379"/>
      <c r="N530" s="379"/>
      <c r="O530" s="379"/>
      <c r="P530" s="379"/>
      <c r="Q530" s="379"/>
      <c r="R530" s="379"/>
      <c r="S530" s="379"/>
      <c r="T530" s="379"/>
      <c r="U530" s="379"/>
      <c r="V530" s="379"/>
      <c r="W530" s="379"/>
      <c r="X530" s="379"/>
      <c r="Y530" s="379"/>
      <c r="Z530" s="379"/>
      <c r="AA530" s="379"/>
      <c r="AB530" s="379"/>
      <c r="AC530" s="379"/>
    </row>
    <row r="531">
      <c r="A531" s="379"/>
      <c r="B531" s="379"/>
      <c r="C531" s="379"/>
      <c r="D531" s="379"/>
      <c r="E531" s="379"/>
      <c r="F531" s="379"/>
      <c r="G531" s="379"/>
      <c r="H531" s="379"/>
      <c r="I531" s="379"/>
      <c r="J531" s="379"/>
      <c r="K531" s="379"/>
      <c r="L531" s="379"/>
      <c r="M531" s="379"/>
      <c r="N531" s="379"/>
      <c r="O531" s="379"/>
      <c r="P531" s="379"/>
      <c r="Q531" s="379"/>
      <c r="R531" s="379"/>
      <c r="S531" s="379"/>
      <c r="T531" s="379"/>
      <c r="U531" s="379"/>
      <c r="V531" s="379"/>
      <c r="W531" s="379"/>
      <c r="X531" s="379"/>
      <c r="Y531" s="379"/>
      <c r="Z531" s="379"/>
      <c r="AA531" s="379"/>
      <c r="AB531" s="379"/>
      <c r="AC531" s="379"/>
    </row>
    <row r="532">
      <c r="A532" s="379"/>
      <c r="B532" s="379"/>
      <c r="C532" s="379"/>
      <c r="D532" s="379"/>
      <c r="E532" s="379"/>
      <c r="F532" s="379"/>
      <c r="G532" s="379"/>
      <c r="H532" s="379"/>
      <c r="I532" s="379"/>
      <c r="J532" s="379"/>
      <c r="K532" s="379"/>
      <c r="L532" s="379"/>
      <c r="M532" s="379"/>
      <c r="N532" s="379"/>
      <c r="O532" s="379"/>
      <c r="P532" s="379"/>
      <c r="Q532" s="379"/>
      <c r="R532" s="379"/>
      <c r="S532" s="379"/>
      <c r="T532" s="379"/>
      <c r="U532" s="379"/>
      <c r="V532" s="379"/>
      <c r="W532" s="379"/>
      <c r="X532" s="379"/>
      <c r="Y532" s="379"/>
      <c r="Z532" s="379"/>
      <c r="AA532" s="379"/>
      <c r="AB532" s="379"/>
      <c r="AC532" s="379"/>
    </row>
    <row r="533">
      <c r="A533" s="379"/>
      <c r="B533" s="379"/>
      <c r="C533" s="379"/>
      <c r="D533" s="379"/>
      <c r="E533" s="379"/>
      <c r="F533" s="379"/>
      <c r="G533" s="379"/>
      <c r="H533" s="379"/>
      <c r="I533" s="379"/>
      <c r="J533" s="379"/>
      <c r="K533" s="379"/>
      <c r="L533" s="379"/>
      <c r="M533" s="379"/>
      <c r="N533" s="379"/>
      <c r="O533" s="379"/>
      <c r="P533" s="379"/>
      <c r="Q533" s="379"/>
      <c r="R533" s="379"/>
      <c r="S533" s="379"/>
      <c r="T533" s="379"/>
      <c r="U533" s="379"/>
      <c r="V533" s="379"/>
      <c r="W533" s="379"/>
      <c r="X533" s="379"/>
      <c r="Y533" s="379"/>
      <c r="Z533" s="379"/>
      <c r="AA533" s="379"/>
      <c r="AB533" s="379"/>
      <c r="AC533" s="379"/>
    </row>
    <row r="534">
      <c r="A534" s="379"/>
      <c r="B534" s="379"/>
      <c r="C534" s="379"/>
      <c r="D534" s="379"/>
      <c r="E534" s="379"/>
      <c r="F534" s="379"/>
      <c r="G534" s="379"/>
      <c r="H534" s="379"/>
      <c r="I534" s="379"/>
      <c r="J534" s="379"/>
      <c r="K534" s="379"/>
      <c r="L534" s="379"/>
      <c r="M534" s="379"/>
      <c r="N534" s="379"/>
      <c r="O534" s="379"/>
      <c r="P534" s="379"/>
      <c r="Q534" s="379"/>
      <c r="R534" s="379"/>
      <c r="S534" s="379"/>
      <c r="T534" s="379"/>
      <c r="U534" s="379"/>
      <c r="V534" s="379"/>
      <c r="W534" s="379"/>
      <c r="X534" s="379"/>
      <c r="Y534" s="379"/>
      <c r="Z534" s="379"/>
      <c r="AA534" s="379"/>
      <c r="AB534" s="379"/>
      <c r="AC534" s="379"/>
    </row>
    <row r="535">
      <c r="A535" s="379"/>
      <c r="B535" s="379"/>
      <c r="C535" s="379"/>
      <c r="D535" s="379"/>
      <c r="E535" s="379"/>
      <c r="F535" s="379"/>
      <c r="G535" s="379"/>
      <c r="H535" s="379"/>
      <c r="I535" s="379"/>
      <c r="J535" s="379"/>
      <c r="K535" s="379"/>
      <c r="L535" s="379"/>
      <c r="M535" s="379"/>
      <c r="N535" s="379"/>
      <c r="O535" s="379"/>
      <c r="P535" s="379"/>
      <c r="Q535" s="379"/>
      <c r="R535" s="379"/>
      <c r="S535" s="379"/>
      <c r="T535" s="379"/>
      <c r="U535" s="379"/>
      <c r="V535" s="379"/>
      <c r="W535" s="379"/>
      <c r="X535" s="379"/>
      <c r="Y535" s="379"/>
      <c r="Z535" s="379"/>
      <c r="AA535" s="379"/>
      <c r="AB535" s="379"/>
      <c r="AC535" s="379"/>
    </row>
    <row r="536">
      <c r="A536" s="379"/>
      <c r="B536" s="379"/>
      <c r="C536" s="379"/>
      <c r="D536" s="379"/>
      <c r="E536" s="379"/>
      <c r="F536" s="379"/>
      <c r="G536" s="379"/>
      <c r="H536" s="379"/>
      <c r="I536" s="379"/>
      <c r="J536" s="379"/>
      <c r="K536" s="379"/>
      <c r="L536" s="379"/>
      <c r="M536" s="379"/>
      <c r="N536" s="379"/>
      <c r="O536" s="379"/>
      <c r="P536" s="379"/>
      <c r="Q536" s="379"/>
      <c r="R536" s="379"/>
      <c r="S536" s="379"/>
      <c r="T536" s="379"/>
      <c r="U536" s="379"/>
      <c r="V536" s="379"/>
      <c r="W536" s="379"/>
      <c r="X536" s="379"/>
      <c r="Y536" s="379"/>
      <c r="Z536" s="379"/>
      <c r="AA536" s="379"/>
      <c r="AB536" s="379"/>
      <c r="AC536" s="379"/>
    </row>
    <row r="537">
      <c r="A537" s="379"/>
      <c r="B537" s="379"/>
      <c r="C537" s="379"/>
      <c r="D537" s="379"/>
      <c r="E537" s="379"/>
      <c r="F537" s="379"/>
      <c r="G537" s="379"/>
      <c r="H537" s="379"/>
      <c r="I537" s="379"/>
      <c r="J537" s="379"/>
      <c r="K537" s="379"/>
      <c r="L537" s="379"/>
      <c r="M537" s="379"/>
      <c r="N537" s="379"/>
      <c r="O537" s="379"/>
      <c r="P537" s="379"/>
      <c r="Q537" s="379"/>
      <c r="R537" s="379"/>
      <c r="S537" s="379"/>
      <c r="T537" s="379"/>
      <c r="U537" s="379"/>
      <c r="V537" s="379"/>
      <c r="W537" s="379"/>
      <c r="X537" s="379"/>
      <c r="Y537" s="379"/>
      <c r="Z537" s="379"/>
      <c r="AA537" s="379"/>
      <c r="AB537" s="379"/>
      <c r="AC537" s="379"/>
    </row>
    <row r="538">
      <c r="A538" s="379"/>
      <c r="B538" s="379"/>
      <c r="C538" s="379"/>
      <c r="D538" s="379"/>
      <c r="E538" s="379"/>
      <c r="F538" s="379"/>
      <c r="G538" s="379"/>
      <c r="H538" s="379"/>
      <c r="I538" s="379"/>
      <c r="J538" s="379"/>
      <c r="K538" s="379"/>
      <c r="L538" s="379"/>
      <c r="M538" s="379"/>
      <c r="N538" s="379"/>
      <c r="O538" s="379"/>
      <c r="P538" s="379"/>
      <c r="Q538" s="379"/>
      <c r="R538" s="379"/>
      <c r="S538" s="379"/>
      <c r="T538" s="379"/>
      <c r="U538" s="379"/>
      <c r="V538" s="379"/>
      <c r="W538" s="379"/>
      <c r="X538" s="379"/>
      <c r="Y538" s="379"/>
      <c r="Z538" s="379"/>
      <c r="AA538" s="379"/>
      <c r="AB538" s="379"/>
      <c r="AC538" s="379"/>
    </row>
    <row r="539">
      <c r="A539" s="379"/>
      <c r="B539" s="379"/>
      <c r="C539" s="379"/>
      <c r="D539" s="379"/>
      <c r="E539" s="379"/>
      <c r="F539" s="379"/>
      <c r="G539" s="379"/>
      <c r="H539" s="379"/>
      <c r="I539" s="379"/>
      <c r="J539" s="379"/>
      <c r="K539" s="379"/>
      <c r="L539" s="379"/>
      <c r="M539" s="379"/>
      <c r="N539" s="379"/>
      <c r="O539" s="379"/>
      <c r="P539" s="379"/>
      <c r="Q539" s="379"/>
      <c r="R539" s="379"/>
      <c r="S539" s="379"/>
      <c r="T539" s="379"/>
      <c r="U539" s="379"/>
      <c r="V539" s="379"/>
      <c r="W539" s="379"/>
      <c r="X539" s="379"/>
      <c r="Y539" s="379"/>
      <c r="Z539" s="379"/>
      <c r="AA539" s="379"/>
      <c r="AB539" s="379"/>
      <c r="AC539" s="379"/>
    </row>
    <row r="540">
      <c r="A540" s="379"/>
      <c r="B540" s="379"/>
      <c r="C540" s="379"/>
      <c r="D540" s="379"/>
      <c r="E540" s="379"/>
      <c r="F540" s="379"/>
      <c r="G540" s="379"/>
      <c r="H540" s="379"/>
      <c r="I540" s="379"/>
      <c r="J540" s="379"/>
      <c r="K540" s="379"/>
      <c r="L540" s="379"/>
      <c r="M540" s="379"/>
      <c r="N540" s="379"/>
      <c r="O540" s="379"/>
      <c r="P540" s="379"/>
      <c r="Q540" s="379"/>
      <c r="R540" s="379"/>
      <c r="S540" s="379"/>
      <c r="T540" s="379"/>
      <c r="U540" s="379"/>
      <c r="V540" s="379"/>
      <c r="W540" s="379"/>
      <c r="X540" s="379"/>
      <c r="Y540" s="379"/>
      <c r="Z540" s="379"/>
      <c r="AA540" s="379"/>
      <c r="AB540" s="379"/>
      <c r="AC540" s="379"/>
    </row>
    <row r="541">
      <c r="A541" s="379"/>
      <c r="B541" s="379"/>
      <c r="C541" s="379"/>
      <c r="D541" s="379"/>
      <c r="E541" s="379"/>
      <c r="F541" s="379"/>
      <c r="G541" s="379"/>
      <c r="H541" s="379"/>
      <c r="I541" s="379"/>
      <c r="J541" s="379"/>
      <c r="K541" s="379"/>
      <c r="L541" s="379"/>
      <c r="M541" s="379"/>
      <c r="N541" s="379"/>
      <c r="O541" s="379"/>
      <c r="P541" s="379"/>
      <c r="Q541" s="379"/>
      <c r="R541" s="379"/>
      <c r="S541" s="379"/>
      <c r="T541" s="379"/>
      <c r="U541" s="379"/>
      <c r="V541" s="379"/>
      <c r="W541" s="379"/>
      <c r="X541" s="379"/>
      <c r="Y541" s="379"/>
      <c r="Z541" s="379"/>
      <c r="AA541" s="379"/>
      <c r="AB541" s="379"/>
      <c r="AC541" s="379"/>
    </row>
    <row r="542">
      <c r="A542" s="379"/>
      <c r="B542" s="379"/>
      <c r="C542" s="379"/>
      <c r="D542" s="379"/>
      <c r="E542" s="379"/>
      <c r="F542" s="379"/>
      <c r="G542" s="379"/>
      <c r="H542" s="379"/>
      <c r="I542" s="379"/>
      <c r="J542" s="379"/>
      <c r="K542" s="379"/>
      <c r="L542" s="379"/>
      <c r="M542" s="379"/>
      <c r="N542" s="379"/>
      <c r="O542" s="379"/>
      <c r="P542" s="379"/>
      <c r="Q542" s="379"/>
      <c r="R542" s="379"/>
      <c r="S542" s="379"/>
      <c r="T542" s="379"/>
      <c r="U542" s="379"/>
      <c r="V542" s="379"/>
      <c r="W542" s="379"/>
      <c r="X542" s="379"/>
      <c r="Y542" s="379"/>
      <c r="Z542" s="379"/>
      <c r="AA542" s="379"/>
      <c r="AB542" s="379"/>
      <c r="AC542" s="379"/>
    </row>
    <row r="543">
      <c r="A543" s="379"/>
      <c r="B543" s="379"/>
      <c r="C543" s="379"/>
      <c r="D543" s="379"/>
      <c r="E543" s="379"/>
      <c r="F543" s="379"/>
      <c r="G543" s="379"/>
      <c r="H543" s="379"/>
      <c r="I543" s="379"/>
      <c r="J543" s="379"/>
      <c r="K543" s="379"/>
      <c r="L543" s="379"/>
      <c r="M543" s="379"/>
      <c r="N543" s="379"/>
      <c r="O543" s="379"/>
      <c r="P543" s="379"/>
      <c r="Q543" s="379"/>
      <c r="R543" s="379"/>
      <c r="S543" s="379"/>
      <c r="T543" s="379"/>
      <c r="U543" s="379"/>
      <c r="V543" s="379"/>
      <c r="W543" s="379"/>
      <c r="X543" s="379"/>
      <c r="Y543" s="379"/>
      <c r="Z543" s="379"/>
      <c r="AA543" s="379"/>
      <c r="AB543" s="379"/>
      <c r="AC543" s="379"/>
    </row>
    <row r="544">
      <c r="A544" s="379"/>
      <c r="B544" s="379"/>
      <c r="C544" s="379"/>
      <c r="D544" s="379"/>
      <c r="E544" s="379"/>
      <c r="F544" s="379"/>
      <c r="G544" s="379"/>
      <c r="H544" s="379"/>
      <c r="I544" s="379"/>
      <c r="J544" s="379"/>
      <c r="K544" s="379"/>
      <c r="L544" s="379"/>
      <c r="M544" s="379"/>
      <c r="N544" s="379"/>
      <c r="O544" s="379"/>
      <c r="P544" s="379"/>
      <c r="Q544" s="379"/>
      <c r="R544" s="379"/>
      <c r="S544" s="379"/>
      <c r="T544" s="379"/>
      <c r="U544" s="379"/>
      <c r="V544" s="379"/>
      <c r="W544" s="379"/>
      <c r="X544" s="379"/>
      <c r="Y544" s="379"/>
      <c r="Z544" s="379"/>
      <c r="AA544" s="379"/>
      <c r="AB544" s="379"/>
      <c r="AC544" s="379"/>
    </row>
    <row r="545">
      <c r="A545" s="379"/>
      <c r="B545" s="379"/>
      <c r="C545" s="379"/>
      <c r="D545" s="379"/>
      <c r="E545" s="379"/>
      <c r="F545" s="379"/>
      <c r="G545" s="379"/>
      <c r="H545" s="379"/>
      <c r="I545" s="379"/>
      <c r="J545" s="379"/>
      <c r="K545" s="379"/>
      <c r="L545" s="379"/>
      <c r="M545" s="379"/>
      <c r="N545" s="379"/>
      <c r="O545" s="379"/>
      <c r="P545" s="379"/>
      <c r="Q545" s="379"/>
      <c r="R545" s="379"/>
      <c r="S545" s="379"/>
      <c r="T545" s="379"/>
      <c r="U545" s="379"/>
      <c r="V545" s="379"/>
      <c r="W545" s="379"/>
      <c r="X545" s="379"/>
      <c r="Y545" s="379"/>
      <c r="Z545" s="379"/>
      <c r="AA545" s="379"/>
      <c r="AB545" s="379"/>
      <c r="AC545" s="379"/>
    </row>
    <row r="546">
      <c r="A546" s="379"/>
      <c r="B546" s="379"/>
      <c r="C546" s="379"/>
      <c r="D546" s="379"/>
      <c r="E546" s="379"/>
      <c r="F546" s="379"/>
      <c r="G546" s="379"/>
      <c r="H546" s="379"/>
      <c r="I546" s="379"/>
      <c r="J546" s="379"/>
      <c r="K546" s="379"/>
      <c r="L546" s="379"/>
      <c r="M546" s="379"/>
      <c r="N546" s="379"/>
      <c r="O546" s="379"/>
      <c r="P546" s="379"/>
      <c r="Q546" s="379"/>
      <c r="R546" s="379"/>
      <c r="S546" s="379"/>
      <c r="T546" s="379"/>
      <c r="U546" s="379"/>
      <c r="V546" s="379"/>
      <c r="W546" s="379"/>
      <c r="X546" s="379"/>
      <c r="Y546" s="379"/>
      <c r="Z546" s="379"/>
      <c r="AA546" s="379"/>
      <c r="AB546" s="379"/>
      <c r="AC546" s="379"/>
    </row>
    <row r="547">
      <c r="A547" s="379"/>
      <c r="B547" s="379"/>
      <c r="C547" s="379"/>
      <c r="D547" s="379"/>
      <c r="E547" s="379"/>
      <c r="F547" s="379"/>
      <c r="G547" s="379"/>
      <c r="H547" s="379"/>
      <c r="I547" s="379"/>
      <c r="J547" s="379"/>
      <c r="K547" s="379"/>
      <c r="L547" s="379"/>
      <c r="M547" s="379"/>
      <c r="N547" s="379"/>
      <c r="O547" s="379"/>
      <c r="P547" s="379"/>
      <c r="Q547" s="379"/>
      <c r="R547" s="379"/>
      <c r="S547" s="379"/>
      <c r="T547" s="379"/>
      <c r="U547" s="379"/>
      <c r="V547" s="379"/>
      <c r="W547" s="379"/>
      <c r="X547" s="379"/>
      <c r="Y547" s="379"/>
      <c r="Z547" s="379"/>
      <c r="AA547" s="379"/>
      <c r="AB547" s="379"/>
      <c r="AC547" s="379"/>
    </row>
    <row r="548">
      <c r="A548" s="379"/>
      <c r="B548" s="379"/>
      <c r="C548" s="379"/>
      <c r="D548" s="379"/>
      <c r="E548" s="379"/>
      <c r="F548" s="379"/>
      <c r="G548" s="379"/>
      <c r="H548" s="379"/>
      <c r="I548" s="379"/>
      <c r="J548" s="379"/>
      <c r="K548" s="379"/>
      <c r="L548" s="379"/>
      <c r="M548" s="379"/>
      <c r="N548" s="379"/>
      <c r="O548" s="379"/>
      <c r="P548" s="379"/>
      <c r="Q548" s="379"/>
      <c r="R548" s="379"/>
      <c r="S548" s="379"/>
      <c r="T548" s="379"/>
      <c r="U548" s="379"/>
      <c r="V548" s="379"/>
      <c r="W548" s="379"/>
      <c r="X548" s="379"/>
      <c r="Y548" s="379"/>
      <c r="Z548" s="379"/>
      <c r="AA548" s="379"/>
      <c r="AB548" s="379"/>
      <c r="AC548" s="379"/>
    </row>
    <row r="549">
      <c r="A549" s="379"/>
      <c r="B549" s="379"/>
      <c r="C549" s="379"/>
      <c r="D549" s="379"/>
      <c r="E549" s="379"/>
      <c r="F549" s="379"/>
      <c r="G549" s="379"/>
      <c r="H549" s="379"/>
      <c r="I549" s="379"/>
      <c r="J549" s="379"/>
      <c r="K549" s="379"/>
      <c r="L549" s="379"/>
      <c r="M549" s="379"/>
      <c r="N549" s="379"/>
      <c r="O549" s="379"/>
      <c r="P549" s="379"/>
      <c r="Q549" s="379"/>
      <c r="R549" s="379"/>
      <c r="S549" s="379"/>
      <c r="T549" s="379"/>
      <c r="U549" s="379"/>
      <c r="V549" s="379"/>
      <c r="W549" s="379"/>
      <c r="X549" s="379"/>
      <c r="Y549" s="379"/>
      <c r="Z549" s="379"/>
      <c r="AA549" s="379"/>
      <c r="AB549" s="379"/>
      <c r="AC549" s="379"/>
    </row>
    <row r="550">
      <c r="A550" s="379"/>
      <c r="B550" s="379"/>
      <c r="C550" s="379"/>
      <c r="D550" s="379"/>
      <c r="E550" s="379"/>
      <c r="F550" s="379"/>
      <c r="G550" s="379"/>
      <c r="H550" s="379"/>
      <c r="I550" s="379"/>
      <c r="J550" s="379"/>
      <c r="K550" s="379"/>
      <c r="L550" s="379"/>
      <c r="M550" s="379"/>
      <c r="N550" s="379"/>
      <c r="O550" s="379"/>
      <c r="P550" s="379"/>
      <c r="Q550" s="379"/>
      <c r="R550" s="379"/>
      <c r="S550" s="379"/>
      <c r="T550" s="379"/>
      <c r="U550" s="379"/>
      <c r="V550" s="379"/>
      <c r="W550" s="379"/>
      <c r="X550" s="379"/>
      <c r="Y550" s="379"/>
      <c r="Z550" s="379"/>
      <c r="AA550" s="379"/>
      <c r="AB550" s="379"/>
      <c r="AC550" s="379"/>
    </row>
    <row r="551">
      <c r="A551" s="379"/>
      <c r="B551" s="379"/>
      <c r="C551" s="379"/>
      <c r="D551" s="379"/>
      <c r="E551" s="379"/>
      <c r="F551" s="379"/>
      <c r="G551" s="379"/>
      <c r="H551" s="379"/>
      <c r="I551" s="379"/>
      <c r="J551" s="379"/>
      <c r="K551" s="379"/>
      <c r="L551" s="379"/>
      <c r="M551" s="379"/>
      <c r="N551" s="379"/>
      <c r="O551" s="379"/>
      <c r="P551" s="379"/>
      <c r="Q551" s="379"/>
      <c r="R551" s="379"/>
      <c r="S551" s="379"/>
      <c r="T551" s="379"/>
      <c r="U551" s="379"/>
      <c r="V551" s="379"/>
      <c r="W551" s="379"/>
      <c r="X551" s="379"/>
      <c r="Y551" s="379"/>
      <c r="Z551" s="379"/>
      <c r="AA551" s="379"/>
      <c r="AB551" s="379"/>
      <c r="AC551" s="379"/>
    </row>
    <row r="552">
      <c r="A552" s="379"/>
      <c r="B552" s="379"/>
      <c r="C552" s="379"/>
      <c r="D552" s="379"/>
      <c r="E552" s="379"/>
      <c r="F552" s="379"/>
      <c r="G552" s="379"/>
      <c r="H552" s="379"/>
      <c r="I552" s="379"/>
      <c r="J552" s="379"/>
      <c r="K552" s="379"/>
      <c r="L552" s="379"/>
      <c r="M552" s="379"/>
      <c r="N552" s="379"/>
      <c r="O552" s="379"/>
      <c r="P552" s="379"/>
      <c r="Q552" s="379"/>
      <c r="R552" s="379"/>
      <c r="S552" s="379"/>
      <c r="T552" s="379"/>
      <c r="U552" s="379"/>
      <c r="V552" s="379"/>
      <c r="W552" s="379"/>
      <c r="X552" s="379"/>
      <c r="Y552" s="379"/>
      <c r="Z552" s="379"/>
      <c r="AA552" s="379"/>
      <c r="AB552" s="379"/>
      <c r="AC552" s="379"/>
    </row>
    <row r="553">
      <c r="A553" s="379"/>
      <c r="B553" s="379"/>
      <c r="C553" s="379"/>
      <c r="D553" s="379"/>
      <c r="E553" s="379"/>
      <c r="F553" s="379"/>
      <c r="G553" s="379"/>
      <c r="H553" s="379"/>
      <c r="I553" s="379"/>
      <c r="J553" s="379"/>
      <c r="K553" s="379"/>
      <c r="L553" s="379"/>
      <c r="M553" s="379"/>
      <c r="N553" s="379"/>
      <c r="O553" s="379"/>
      <c r="P553" s="379"/>
      <c r="Q553" s="379"/>
      <c r="R553" s="379"/>
      <c r="S553" s="379"/>
      <c r="T553" s="379"/>
      <c r="U553" s="379"/>
      <c r="V553" s="379"/>
      <c r="W553" s="379"/>
      <c r="X553" s="379"/>
      <c r="Y553" s="379"/>
      <c r="Z553" s="379"/>
      <c r="AA553" s="379"/>
      <c r="AB553" s="379"/>
      <c r="AC553" s="379"/>
    </row>
    <row r="554">
      <c r="A554" s="379"/>
      <c r="B554" s="379"/>
      <c r="C554" s="379"/>
      <c r="D554" s="379"/>
      <c r="E554" s="379"/>
      <c r="F554" s="379"/>
      <c r="G554" s="379"/>
      <c r="H554" s="379"/>
      <c r="I554" s="379"/>
      <c r="J554" s="379"/>
      <c r="K554" s="379"/>
      <c r="L554" s="379"/>
      <c r="M554" s="379"/>
      <c r="N554" s="379"/>
      <c r="O554" s="379"/>
      <c r="P554" s="379"/>
      <c r="Q554" s="379"/>
      <c r="R554" s="379"/>
      <c r="S554" s="379"/>
      <c r="T554" s="379"/>
      <c r="U554" s="379"/>
      <c r="V554" s="379"/>
      <c r="W554" s="379"/>
      <c r="X554" s="379"/>
      <c r="Y554" s="379"/>
      <c r="Z554" s="379"/>
      <c r="AA554" s="379"/>
      <c r="AB554" s="379"/>
      <c r="AC554" s="379"/>
    </row>
    <row r="555">
      <c r="A555" s="379"/>
      <c r="B555" s="379"/>
      <c r="C555" s="379"/>
      <c r="D555" s="379"/>
      <c r="E555" s="379"/>
      <c r="F555" s="379"/>
      <c r="G555" s="379"/>
      <c r="H555" s="379"/>
      <c r="I555" s="379"/>
      <c r="J555" s="379"/>
      <c r="K555" s="379"/>
      <c r="L555" s="379"/>
      <c r="M555" s="379"/>
      <c r="N555" s="379"/>
      <c r="O555" s="379"/>
      <c r="P555" s="379"/>
      <c r="Q555" s="379"/>
      <c r="R555" s="379"/>
      <c r="S555" s="379"/>
      <c r="T555" s="379"/>
      <c r="U555" s="379"/>
      <c r="V555" s="379"/>
      <c r="W555" s="379"/>
      <c r="X555" s="379"/>
      <c r="Y555" s="379"/>
      <c r="Z555" s="379"/>
      <c r="AA555" s="379"/>
      <c r="AB555" s="379"/>
      <c r="AC555" s="379"/>
    </row>
    <row r="556">
      <c r="A556" s="379"/>
      <c r="B556" s="379"/>
      <c r="C556" s="379"/>
      <c r="D556" s="379"/>
      <c r="E556" s="379"/>
      <c r="F556" s="379"/>
      <c r="G556" s="379"/>
      <c r="H556" s="379"/>
      <c r="I556" s="379"/>
      <c r="J556" s="379"/>
      <c r="K556" s="379"/>
      <c r="L556" s="379"/>
      <c r="M556" s="379"/>
      <c r="N556" s="379"/>
      <c r="O556" s="379"/>
      <c r="P556" s="379"/>
      <c r="Q556" s="379"/>
      <c r="R556" s="379"/>
      <c r="S556" s="379"/>
      <c r="T556" s="379"/>
      <c r="U556" s="379"/>
      <c r="V556" s="379"/>
      <c r="W556" s="379"/>
      <c r="X556" s="379"/>
      <c r="Y556" s="379"/>
      <c r="Z556" s="379"/>
      <c r="AA556" s="379"/>
      <c r="AB556" s="379"/>
      <c r="AC556" s="379"/>
    </row>
    <row r="557">
      <c r="A557" s="379"/>
      <c r="B557" s="379"/>
      <c r="C557" s="379"/>
      <c r="D557" s="379"/>
      <c r="E557" s="379"/>
      <c r="F557" s="379"/>
      <c r="G557" s="379"/>
      <c r="H557" s="379"/>
      <c r="I557" s="379"/>
      <c r="J557" s="379"/>
      <c r="K557" s="379"/>
      <c r="L557" s="379"/>
      <c r="M557" s="379"/>
      <c r="N557" s="379"/>
      <c r="O557" s="379"/>
      <c r="P557" s="379"/>
      <c r="Q557" s="379"/>
      <c r="R557" s="379"/>
      <c r="S557" s="379"/>
      <c r="T557" s="379"/>
      <c r="U557" s="379"/>
      <c r="V557" s="379"/>
      <c r="W557" s="379"/>
      <c r="X557" s="379"/>
      <c r="Y557" s="379"/>
      <c r="Z557" s="379"/>
      <c r="AA557" s="379"/>
      <c r="AB557" s="379"/>
      <c r="AC557" s="379"/>
    </row>
    <row r="558">
      <c r="A558" s="379"/>
      <c r="B558" s="379"/>
      <c r="C558" s="379"/>
      <c r="D558" s="379"/>
      <c r="E558" s="379"/>
      <c r="F558" s="379"/>
      <c r="G558" s="379"/>
      <c r="H558" s="379"/>
      <c r="I558" s="379"/>
      <c r="J558" s="379"/>
      <c r="K558" s="379"/>
      <c r="L558" s="379"/>
      <c r="M558" s="379"/>
      <c r="N558" s="379"/>
      <c r="O558" s="379"/>
      <c r="P558" s="379"/>
      <c r="Q558" s="379"/>
      <c r="R558" s="379"/>
      <c r="S558" s="379"/>
      <c r="T558" s="379"/>
      <c r="U558" s="379"/>
      <c r="V558" s="379"/>
      <c r="W558" s="379"/>
      <c r="X558" s="379"/>
      <c r="Y558" s="379"/>
      <c r="Z558" s="379"/>
      <c r="AA558" s="379"/>
      <c r="AB558" s="379"/>
      <c r="AC558" s="379"/>
    </row>
    <row r="559">
      <c r="A559" s="379"/>
      <c r="B559" s="379"/>
      <c r="C559" s="379"/>
      <c r="D559" s="379"/>
      <c r="E559" s="379"/>
      <c r="F559" s="379"/>
      <c r="G559" s="379"/>
      <c r="H559" s="379"/>
      <c r="I559" s="379"/>
      <c r="J559" s="379"/>
      <c r="K559" s="379"/>
      <c r="L559" s="379"/>
      <c r="M559" s="379"/>
      <c r="N559" s="379"/>
      <c r="O559" s="379"/>
      <c r="P559" s="379"/>
      <c r="Q559" s="379"/>
      <c r="R559" s="379"/>
      <c r="S559" s="379"/>
      <c r="T559" s="379"/>
      <c r="U559" s="379"/>
      <c r="V559" s="379"/>
      <c r="W559" s="379"/>
      <c r="X559" s="379"/>
      <c r="Y559" s="379"/>
      <c r="Z559" s="379"/>
      <c r="AA559" s="379"/>
      <c r="AB559" s="379"/>
      <c r="AC559" s="379"/>
    </row>
    <row r="560">
      <c r="A560" s="379"/>
      <c r="B560" s="379"/>
      <c r="C560" s="379"/>
      <c r="D560" s="379"/>
      <c r="E560" s="379"/>
      <c r="F560" s="379"/>
      <c r="G560" s="379"/>
      <c r="H560" s="379"/>
      <c r="I560" s="379"/>
      <c r="J560" s="379"/>
      <c r="K560" s="379"/>
      <c r="L560" s="379"/>
      <c r="M560" s="379"/>
      <c r="N560" s="379"/>
      <c r="O560" s="379"/>
      <c r="P560" s="379"/>
      <c r="Q560" s="379"/>
      <c r="R560" s="379"/>
      <c r="S560" s="379"/>
      <c r="T560" s="379"/>
      <c r="U560" s="379"/>
      <c r="V560" s="379"/>
      <c r="W560" s="379"/>
      <c r="X560" s="379"/>
      <c r="Y560" s="379"/>
      <c r="Z560" s="379"/>
      <c r="AA560" s="379"/>
      <c r="AB560" s="379"/>
      <c r="AC560" s="379"/>
    </row>
    <row r="561">
      <c r="A561" s="379"/>
      <c r="B561" s="379"/>
      <c r="C561" s="379"/>
      <c r="D561" s="379"/>
      <c r="E561" s="379"/>
      <c r="F561" s="379"/>
      <c r="G561" s="379"/>
      <c r="H561" s="379"/>
      <c r="I561" s="379"/>
      <c r="J561" s="379"/>
      <c r="K561" s="379"/>
      <c r="L561" s="379"/>
      <c r="M561" s="379"/>
      <c r="N561" s="379"/>
      <c r="O561" s="379"/>
      <c r="P561" s="379"/>
      <c r="Q561" s="379"/>
      <c r="R561" s="379"/>
      <c r="S561" s="379"/>
      <c r="T561" s="379"/>
      <c r="U561" s="379"/>
      <c r="V561" s="379"/>
      <c r="W561" s="379"/>
      <c r="X561" s="379"/>
      <c r="Y561" s="379"/>
      <c r="Z561" s="379"/>
      <c r="AA561" s="379"/>
      <c r="AB561" s="379"/>
      <c r="AC561" s="379"/>
    </row>
    <row r="562">
      <c r="A562" s="379"/>
      <c r="B562" s="379"/>
      <c r="C562" s="379"/>
      <c r="D562" s="379"/>
      <c r="E562" s="379"/>
      <c r="F562" s="379"/>
      <c r="G562" s="379"/>
      <c r="H562" s="379"/>
      <c r="I562" s="379"/>
      <c r="J562" s="379"/>
      <c r="K562" s="379"/>
      <c r="L562" s="379"/>
      <c r="M562" s="379"/>
      <c r="N562" s="379"/>
      <c r="O562" s="379"/>
      <c r="P562" s="379"/>
      <c r="Q562" s="379"/>
      <c r="R562" s="379"/>
      <c r="S562" s="379"/>
      <c r="T562" s="379"/>
      <c r="U562" s="379"/>
      <c r="V562" s="379"/>
      <c r="W562" s="379"/>
      <c r="X562" s="379"/>
      <c r="Y562" s="379"/>
      <c r="Z562" s="379"/>
      <c r="AA562" s="379"/>
      <c r="AB562" s="379"/>
      <c r="AC562" s="379"/>
    </row>
    <row r="563">
      <c r="A563" s="379"/>
      <c r="B563" s="379"/>
      <c r="C563" s="379"/>
      <c r="D563" s="379"/>
      <c r="E563" s="379"/>
      <c r="F563" s="379"/>
      <c r="G563" s="379"/>
      <c r="H563" s="379"/>
      <c r="I563" s="379"/>
      <c r="J563" s="379"/>
      <c r="K563" s="379"/>
      <c r="L563" s="379"/>
      <c r="M563" s="379"/>
      <c r="N563" s="379"/>
      <c r="O563" s="379"/>
      <c r="P563" s="379"/>
      <c r="Q563" s="379"/>
      <c r="R563" s="379"/>
      <c r="S563" s="379"/>
      <c r="T563" s="379"/>
      <c r="U563" s="379"/>
      <c r="V563" s="379"/>
      <c r="W563" s="379"/>
      <c r="X563" s="379"/>
      <c r="Y563" s="379"/>
      <c r="Z563" s="379"/>
      <c r="AA563" s="379"/>
      <c r="AB563" s="379"/>
      <c r="AC563" s="379"/>
    </row>
    <row r="564">
      <c r="A564" s="379"/>
      <c r="B564" s="379"/>
      <c r="C564" s="379"/>
      <c r="D564" s="379"/>
      <c r="E564" s="379"/>
      <c r="F564" s="379"/>
      <c r="G564" s="379"/>
      <c r="H564" s="379"/>
      <c r="I564" s="379"/>
      <c r="J564" s="379"/>
      <c r="K564" s="379"/>
      <c r="L564" s="379"/>
      <c r="M564" s="379"/>
      <c r="N564" s="379"/>
      <c r="O564" s="379"/>
      <c r="P564" s="379"/>
      <c r="Q564" s="379"/>
      <c r="R564" s="379"/>
      <c r="S564" s="379"/>
      <c r="T564" s="379"/>
      <c r="U564" s="379"/>
      <c r="V564" s="379"/>
      <c r="W564" s="379"/>
      <c r="X564" s="379"/>
      <c r="Y564" s="379"/>
      <c r="Z564" s="379"/>
      <c r="AA564" s="379"/>
      <c r="AB564" s="379"/>
      <c r="AC564" s="379"/>
    </row>
    <row r="565">
      <c r="A565" s="379"/>
      <c r="B565" s="379"/>
      <c r="C565" s="379"/>
      <c r="D565" s="379"/>
      <c r="E565" s="379"/>
      <c r="F565" s="379"/>
      <c r="G565" s="379"/>
      <c r="H565" s="379"/>
      <c r="I565" s="379"/>
      <c r="J565" s="379"/>
      <c r="K565" s="379"/>
      <c r="L565" s="379"/>
      <c r="M565" s="379"/>
      <c r="N565" s="379"/>
      <c r="O565" s="379"/>
      <c r="P565" s="379"/>
      <c r="Q565" s="379"/>
      <c r="R565" s="379"/>
      <c r="S565" s="379"/>
      <c r="T565" s="379"/>
      <c r="U565" s="379"/>
      <c r="V565" s="379"/>
      <c r="W565" s="379"/>
      <c r="X565" s="379"/>
      <c r="Y565" s="379"/>
      <c r="Z565" s="379"/>
      <c r="AA565" s="379"/>
      <c r="AB565" s="379"/>
      <c r="AC565" s="379"/>
    </row>
    <row r="566">
      <c r="A566" s="379"/>
      <c r="B566" s="379"/>
      <c r="C566" s="379"/>
      <c r="D566" s="379"/>
      <c r="E566" s="379"/>
      <c r="F566" s="379"/>
      <c r="G566" s="379"/>
      <c r="H566" s="379"/>
      <c r="I566" s="379"/>
      <c r="J566" s="379"/>
      <c r="K566" s="379"/>
      <c r="L566" s="379"/>
      <c r="M566" s="379"/>
      <c r="N566" s="379"/>
      <c r="O566" s="379"/>
      <c r="P566" s="379"/>
      <c r="Q566" s="379"/>
      <c r="R566" s="379"/>
      <c r="S566" s="379"/>
      <c r="T566" s="379"/>
      <c r="U566" s="379"/>
      <c r="V566" s="379"/>
      <c r="W566" s="379"/>
      <c r="X566" s="379"/>
      <c r="Y566" s="379"/>
      <c r="Z566" s="379"/>
      <c r="AA566" s="379"/>
      <c r="AB566" s="379"/>
      <c r="AC566" s="379"/>
    </row>
    <row r="567">
      <c r="A567" s="379"/>
      <c r="B567" s="379"/>
      <c r="C567" s="379"/>
      <c r="D567" s="379"/>
      <c r="E567" s="379"/>
      <c r="F567" s="379"/>
      <c r="G567" s="379"/>
      <c r="H567" s="379"/>
      <c r="I567" s="379"/>
      <c r="J567" s="379"/>
      <c r="K567" s="379"/>
      <c r="L567" s="379"/>
      <c r="M567" s="379"/>
      <c r="N567" s="379"/>
      <c r="O567" s="379"/>
      <c r="P567" s="379"/>
      <c r="Q567" s="379"/>
      <c r="R567" s="379"/>
      <c r="S567" s="379"/>
      <c r="T567" s="379"/>
      <c r="U567" s="379"/>
      <c r="V567" s="379"/>
      <c r="W567" s="379"/>
      <c r="X567" s="379"/>
      <c r="Y567" s="379"/>
      <c r="Z567" s="379"/>
      <c r="AA567" s="379"/>
      <c r="AB567" s="379"/>
      <c r="AC567" s="379"/>
    </row>
    <row r="568">
      <c r="A568" s="379"/>
      <c r="B568" s="379"/>
      <c r="C568" s="379"/>
      <c r="D568" s="379"/>
      <c r="E568" s="379"/>
      <c r="F568" s="379"/>
      <c r="G568" s="379"/>
      <c r="H568" s="379"/>
      <c r="I568" s="379"/>
      <c r="J568" s="379"/>
      <c r="K568" s="379"/>
      <c r="L568" s="379"/>
      <c r="M568" s="379"/>
      <c r="N568" s="379"/>
      <c r="O568" s="379"/>
      <c r="P568" s="379"/>
      <c r="Q568" s="379"/>
      <c r="R568" s="379"/>
      <c r="S568" s="379"/>
      <c r="T568" s="379"/>
      <c r="U568" s="379"/>
      <c r="V568" s="379"/>
      <c r="W568" s="379"/>
      <c r="X568" s="379"/>
      <c r="Y568" s="379"/>
      <c r="Z568" s="379"/>
      <c r="AA568" s="379"/>
      <c r="AB568" s="379"/>
      <c r="AC568" s="379"/>
    </row>
    <row r="569">
      <c r="A569" s="379"/>
      <c r="B569" s="379"/>
      <c r="C569" s="379"/>
      <c r="D569" s="379"/>
      <c r="E569" s="379"/>
      <c r="F569" s="379"/>
      <c r="G569" s="379"/>
      <c r="H569" s="379"/>
      <c r="I569" s="379"/>
      <c r="J569" s="379"/>
      <c r="K569" s="379"/>
      <c r="L569" s="379"/>
      <c r="M569" s="379"/>
      <c r="N569" s="379"/>
      <c r="O569" s="379"/>
      <c r="P569" s="379"/>
      <c r="Q569" s="379"/>
      <c r="R569" s="379"/>
      <c r="S569" s="379"/>
      <c r="T569" s="379"/>
      <c r="U569" s="379"/>
      <c r="V569" s="379"/>
      <c r="W569" s="379"/>
      <c r="X569" s="379"/>
      <c r="Y569" s="379"/>
      <c r="Z569" s="379"/>
      <c r="AA569" s="379"/>
      <c r="AB569" s="379"/>
      <c r="AC569" s="379"/>
    </row>
    <row r="570">
      <c r="A570" s="379"/>
      <c r="B570" s="379"/>
      <c r="C570" s="379"/>
      <c r="D570" s="379"/>
      <c r="E570" s="379"/>
      <c r="F570" s="379"/>
      <c r="G570" s="379"/>
      <c r="H570" s="379"/>
      <c r="I570" s="379"/>
      <c r="J570" s="379"/>
      <c r="K570" s="379"/>
      <c r="L570" s="379"/>
      <c r="M570" s="379"/>
      <c r="N570" s="379"/>
      <c r="O570" s="379"/>
      <c r="P570" s="379"/>
      <c r="Q570" s="379"/>
      <c r="R570" s="379"/>
      <c r="S570" s="379"/>
      <c r="T570" s="379"/>
      <c r="U570" s="379"/>
      <c r="V570" s="379"/>
      <c r="W570" s="379"/>
      <c r="X570" s="379"/>
      <c r="Y570" s="379"/>
      <c r="Z570" s="379"/>
      <c r="AA570" s="379"/>
      <c r="AB570" s="379"/>
      <c r="AC570" s="379"/>
    </row>
    <row r="571">
      <c r="A571" s="379"/>
      <c r="B571" s="379"/>
      <c r="C571" s="379"/>
      <c r="D571" s="379"/>
      <c r="E571" s="379"/>
      <c r="F571" s="379"/>
      <c r="G571" s="379"/>
      <c r="H571" s="379"/>
      <c r="I571" s="379"/>
      <c r="J571" s="379"/>
      <c r="K571" s="379"/>
      <c r="L571" s="379"/>
      <c r="M571" s="379"/>
      <c r="N571" s="379"/>
      <c r="O571" s="379"/>
      <c r="P571" s="379"/>
      <c r="Q571" s="379"/>
      <c r="R571" s="379"/>
      <c r="S571" s="379"/>
      <c r="T571" s="379"/>
      <c r="U571" s="379"/>
      <c r="V571" s="379"/>
      <c r="W571" s="379"/>
      <c r="X571" s="379"/>
      <c r="Y571" s="379"/>
      <c r="Z571" s="379"/>
      <c r="AA571" s="379"/>
      <c r="AB571" s="379"/>
      <c r="AC571" s="379"/>
    </row>
    <row r="572">
      <c r="A572" s="379"/>
      <c r="B572" s="379"/>
      <c r="C572" s="379"/>
      <c r="D572" s="379"/>
      <c r="E572" s="379"/>
      <c r="F572" s="379"/>
      <c r="G572" s="379"/>
      <c r="H572" s="379"/>
      <c r="I572" s="379"/>
      <c r="J572" s="379"/>
      <c r="K572" s="379"/>
      <c r="L572" s="379"/>
      <c r="M572" s="379"/>
      <c r="N572" s="379"/>
      <c r="O572" s="379"/>
      <c r="P572" s="379"/>
      <c r="Q572" s="379"/>
      <c r="R572" s="379"/>
      <c r="S572" s="379"/>
      <c r="T572" s="379"/>
      <c r="U572" s="379"/>
      <c r="V572" s="379"/>
      <c r="W572" s="379"/>
      <c r="X572" s="379"/>
      <c r="Y572" s="379"/>
      <c r="Z572" s="379"/>
      <c r="AA572" s="379"/>
      <c r="AB572" s="379"/>
      <c r="AC572" s="379"/>
    </row>
    <row r="573">
      <c r="A573" s="379"/>
      <c r="B573" s="379"/>
      <c r="C573" s="379"/>
      <c r="D573" s="379"/>
      <c r="E573" s="379"/>
      <c r="F573" s="379"/>
      <c r="G573" s="379"/>
      <c r="H573" s="379"/>
      <c r="I573" s="379"/>
      <c r="J573" s="379"/>
      <c r="K573" s="379"/>
      <c r="L573" s="379"/>
      <c r="M573" s="379"/>
      <c r="N573" s="379"/>
      <c r="O573" s="379"/>
      <c r="P573" s="379"/>
      <c r="Q573" s="379"/>
      <c r="R573" s="379"/>
      <c r="S573" s="379"/>
      <c r="T573" s="379"/>
      <c r="U573" s="379"/>
      <c r="V573" s="379"/>
      <c r="W573" s="379"/>
      <c r="X573" s="379"/>
      <c r="Y573" s="379"/>
      <c r="Z573" s="379"/>
      <c r="AA573" s="379"/>
      <c r="AB573" s="379"/>
      <c r="AC573" s="379"/>
    </row>
    <row r="574">
      <c r="A574" s="379"/>
      <c r="B574" s="379"/>
      <c r="C574" s="379"/>
      <c r="D574" s="379"/>
      <c r="E574" s="379"/>
      <c r="F574" s="379"/>
      <c r="G574" s="379"/>
      <c r="H574" s="379"/>
      <c r="I574" s="379"/>
      <c r="J574" s="379"/>
      <c r="K574" s="379"/>
      <c r="L574" s="379"/>
      <c r="M574" s="379"/>
      <c r="N574" s="379"/>
      <c r="O574" s="379"/>
      <c r="P574" s="379"/>
      <c r="Q574" s="379"/>
      <c r="R574" s="379"/>
      <c r="S574" s="379"/>
      <c r="T574" s="379"/>
      <c r="U574" s="379"/>
      <c r="V574" s="379"/>
      <c r="W574" s="379"/>
      <c r="X574" s="379"/>
      <c r="Y574" s="379"/>
      <c r="Z574" s="379"/>
      <c r="AA574" s="379"/>
      <c r="AB574" s="379"/>
      <c r="AC574" s="379"/>
    </row>
    <row r="575">
      <c r="A575" s="379"/>
      <c r="B575" s="379"/>
      <c r="C575" s="379"/>
      <c r="D575" s="379"/>
      <c r="E575" s="379"/>
      <c r="F575" s="379"/>
      <c r="G575" s="379"/>
      <c r="H575" s="379"/>
      <c r="I575" s="379"/>
      <c r="J575" s="379"/>
      <c r="K575" s="379"/>
      <c r="L575" s="379"/>
      <c r="M575" s="379"/>
      <c r="N575" s="379"/>
      <c r="O575" s="379"/>
      <c r="P575" s="379"/>
      <c r="Q575" s="379"/>
      <c r="R575" s="379"/>
      <c r="S575" s="379"/>
      <c r="T575" s="379"/>
      <c r="U575" s="379"/>
      <c r="V575" s="379"/>
      <c r="W575" s="379"/>
      <c r="X575" s="379"/>
      <c r="Y575" s="379"/>
      <c r="Z575" s="379"/>
      <c r="AA575" s="379"/>
      <c r="AB575" s="379"/>
      <c r="AC575" s="379"/>
    </row>
    <row r="576">
      <c r="A576" s="379"/>
      <c r="B576" s="379"/>
      <c r="C576" s="379"/>
      <c r="D576" s="379"/>
      <c r="E576" s="379"/>
      <c r="F576" s="379"/>
      <c r="G576" s="379"/>
      <c r="H576" s="379"/>
      <c r="I576" s="379"/>
      <c r="J576" s="379"/>
      <c r="K576" s="379"/>
      <c r="L576" s="379"/>
      <c r="M576" s="379"/>
      <c r="N576" s="379"/>
      <c r="O576" s="379"/>
      <c r="P576" s="379"/>
      <c r="Q576" s="379"/>
      <c r="R576" s="379"/>
      <c r="S576" s="379"/>
      <c r="T576" s="379"/>
      <c r="U576" s="379"/>
      <c r="V576" s="379"/>
      <c r="W576" s="379"/>
      <c r="X576" s="379"/>
      <c r="Y576" s="379"/>
      <c r="Z576" s="379"/>
      <c r="AA576" s="379"/>
      <c r="AB576" s="379"/>
      <c r="AC576" s="379"/>
    </row>
    <row r="577">
      <c r="A577" s="379"/>
      <c r="B577" s="379"/>
      <c r="C577" s="379"/>
      <c r="D577" s="379"/>
      <c r="E577" s="379"/>
      <c r="F577" s="379"/>
      <c r="G577" s="379"/>
      <c r="H577" s="379"/>
      <c r="I577" s="379"/>
      <c r="J577" s="379"/>
      <c r="K577" s="379"/>
      <c r="L577" s="379"/>
      <c r="M577" s="379"/>
      <c r="N577" s="379"/>
      <c r="O577" s="379"/>
      <c r="P577" s="379"/>
      <c r="Q577" s="379"/>
      <c r="R577" s="379"/>
      <c r="S577" s="379"/>
      <c r="T577" s="379"/>
      <c r="U577" s="379"/>
      <c r="V577" s="379"/>
      <c r="W577" s="379"/>
      <c r="X577" s="379"/>
      <c r="Y577" s="379"/>
      <c r="Z577" s="379"/>
      <c r="AA577" s="379"/>
      <c r="AB577" s="379"/>
      <c r="AC577" s="379"/>
    </row>
    <row r="578">
      <c r="A578" s="379"/>
      <c r="B578" s="379"/>
      <c r="C578" s="379"/>
      <c r="D578" s="379"/>
      <c r="E578" s="379"/>
      <c r="F578" s="379"/>
      <c r="G578" s="379"/>
      <c r="H578" s="379"/>
      <c r="I578" s="379"/>
      <c r="J578" s="379"/>
      <c r="K578" s="379"/>
      <c r="L578" s="379"/>
      <c r="M578" s="379"/>
      <c r="N578" s="379"/>
      <c r="O578" s="379"/>
      <c r="P578" s="379"/>
      <c r="Q578" s="379"/>
      <c r="R578" s="379"/>
      <c r="S578" s="379"/>
      <c r="T578" s="379"/>
      <c r="U578" s="379"/>
      <c r="V578" s="379"/>
      <c r="W578" s="379"/>
      <c r="X578" s="379"/>
      <c r="Y578" s="379"/>
      <c r="Z578" s="379"/>
      <c r="AA578" s="379"/>
      <c r="AB578" s="379"/>
      <c r="AC578" s="379"/>
    </row>
    <row r="579">
      <c r="A579" s="379"/>
      <c r="B579" s="379"/>
      <c r="C579" s="379"/>
      <c r="D579" s="379"/>
      <c r="E579" s="379"/>
      <c r="F579" s="379"/>
      <c r="G579" s="379"/>
      <c r="H579" s="379"/>
      <c r="I579" s="379"/>
      <c r="J579" s="379"/>
      <c r="K579" s="379"/>
      <c r="L579" s="379"/>
      <c r="M579" s="379"/>
      <c r="N579" s="379"/>
      <c r="O579" s="379"/>
      <c r="P579" s="379"/>
      <c r="Q579" s="379"/>
      <c r="R579" s="379"/>
      <c r="S579" s="379"/>
      <c r="T579" s="379"/>
      <c r="U579" s="379"/>
      <c r="V579" s="379"/>
      <c r="W579" s="379"/>
      <c r="X579" s="379"/>
      <c r="Y579" s="379"/>
      <c r="Z579" s="379"/>
      <c r="AA579" s="379"/>
      <c r="AB579" s="379"/>
      <c r="AC579" s="379"/>
    </row>
    <row r="580">
      <c r="A580" s="379"/>
      <c r="B580" s="379"/>
      <c r="C580" s="379"/>
      <c r="D580" s="379"/>
      <c r="E580" s="379"/>
      <c r="F580" s="379"/>
      <c r="G580" s="379"/>
      <c r="H580" s="379"/>
      <c r="I580" s="379"/>
      <c r="J580" s="379"/>
      <c r="K580" s="379"/>
      <c r="L580" s="379"/>
      <c r="M580" s="379"/>
      <c r="N580" s="379"/>
      <c r="O580" s="379"/>
      <c r="P580" s="379"/>
      <c r="Q580" s="379"/>
      <c r="R580" s="379"/>
      <c r="S580" s="379"/>
      <c r="T580" s="379"/>
      <c r="U580" s="379"/>
      <c r="V580" s="379"/>
      <c r="W580" s="379"/>
      <c r="X580" s="379"/>
      <c r="Y580" s="379"/>
      <c r="Z580" s="379"/>
      <c r="AA580" s="379"/>
      <c r="AB580" s="379"/>
      <c r="AC580" s="379"/>
    </row>
    <row r="581">
      <c r="A581" s="379"/>
      <c r="B581" s="379"/>
      <c r="C581" s="379"/>
      <c r="D581" s="379"/>
      <c r="E581" s="379"/>
      <c r="F581" s="379"/>
      <c r="G581" s="379"/>
      <c r="H581" s="379"/>
      <c r="I581" s="379"/>
      <c r="J581" s="379"/>
      <c r="K581" s="379"/>
      <c r="L581" s="379"/>
      <c r="M581" s="379"/>
      <c r="N581" s="379"/>
      <c r="O581" s="379"/>
      <c r="P581" s="379"/>
      <c r="Q581" s="379"/>
      <c r="R581" s="379"/>
      <c r="S581" s="379"/>
      <c r="T581" s="379"/>
      <c r="U581" s="379"/>
      <c r="V581" s="379"/>
      <c r="W581" s="379"/>
      <c r="X581" s="379"/>
      <c r="Y581" s="379"/>
      <c r="Z581" s="379"/>
      <c r="AA581" s="379"/>
      <c r="AB581" s="379"/>
      <c r="AC581" s="379"/>
    </row>
    <row r="582">
      <c r="A582" s="379"/>
      <c r="B582" s="379"/>
      <c r="C582" s="379"/>
      <c r="D582" s="379"/>
      <c r="E582" s="379"/>
      <c r="F582" s="379"/>
      <c r="G582" s="379"/>
      <c r="H582" s="379"/>
      <c r="I582" s="379"/>
      <c r="J582" s="379"/>
      <c r="K582" s="379"/>
      <c r="L582" s="379"/>
      <c r="M582" s="379"/>
      <c r="N582" s="379"/>
      <c r="O582" s="379"/>
      <c r="P582" s="379"/>
      <c r="Q582" s="379"/>
      <c r="R582" s="379"/>
      <c r="S582" s="379"/>
      <c r="T582" s="379"/>
      <c r="U582" s="379"/>
      <c r="V582" s="379"/>
      <c r="W582" s="379"/>
      <c r="X582" s="379"/>
      <c r="Y582" s="379"/>
      <c r="Z582" s="379"/>
      <c r="AA582" s="379"/>
      <c r="AB582" s="379"/>
      <c r="AC582" s="379"/>
    </row>
    <row r="583">
      <c r="A583" s="379"/>
      <c r="B583" s="379"/>
      <c r="C583" s="379"/>
      <c r="D583" s="379"/>
      <c r="E583" s="379"/>
      <c r="F583" s="379"/>
      <c r="G583" s="379"/>
      <c r="H583" s="379"/>
      <c r="I583" s="379"/>
      <c r="J583" s="379"/>
      <c r="K583" s="379"/>
      <c r="L583" s="379"/>
      <c r="M583" s="379"/>
      <c r="N583" s="379"/>
      <c r="O583" s="379"/>
      <c r="P583" s="379"/>
      <c r="Q583" s="379"/>
      <c r="R583" s="379"/>
      <c r="S583" s="379"/>
      <c r="T583" s="379"/>
      <c r="U583" s="379"/>
      <c r="V583" s="379"/>
      <c r="W583" s="379"/>
      <c r="X583" s="379"/>
      <c r="Y583" s="379"/>
      <c r="Z583" s="379"/>
      <c r="AA583" s="379"/>
      <c r="AB583" s="379"/>
      <c r="AC583" s="379"/>
    </row>
    <row r="584">
      <c r="A584" s="379"/>
      <c r="B584" s="379"/>
      <c r="C584" s="379"/>
      <c r="D584" s="379"/>
      <c r="E584" s="379"/>
      <c r="F584" s="379"/>
      <c r="G584" s="379"/>
      <c r="H584" s="379"/>
      <c r="I584" s="379"/>
      <c r="J584" s="379"/>
      <c r="K584" s="379"/>
      <c r="L584" s="379"/>
      <c r="M584" s="379"/>
      <c r="N584" s="379"/>
      <c r="O584" s="379"/>
      <c r="P584" s="379"/>
      <c r="Q584" s="379"/>
      <c r="R584" s="379"/>
      <c r="S584" s="379"/>
      <c r="T584" s="379"/>
      <c r="U584" s="379"/>
      <c r="V584" s="379"/>
      <c r="W584" s="379"/>
      <c r="X584" s="379"/>
      <c r="Y584" s="379"/>
      <c r="Z584" s="379"/>
      <c r="AA584" s="379"/>
      <c r="AB584" s="379"/>
      <c r="AC584" s="379"/>
    </row>
    <row r="585">
      <c r="A585" s="379"/>
      <c r="B585" s="379"/>
      <c r="C585" s="379"/>
      <c r="D585" s="379"/>
      <c r="E585" s="379"/>
      <c r="F585" s="379"/>
      <c r="G585" s="379"/>
      <c r="H585" s="379"/>
      <c r="I585" s="379"/>
      <c r="J585" s="379"/>
      <c r="K585" s="379"/>
      <c r="L585" s="379"/>
      <c r="M585" s="379"/>
      <c r="N585" s="379"/>
      <c r="O585" s="379"/>
      <c r="P585" s="379"/>
      <c r="Q585" s="379"/>
      <c r="R585" s="379"/>
      <c r="S585" s="379"/>
      <c r="T585" s="379"/>
      <c r="U585" s="379"/>
      <c r="V585" s="379"/>
      <c r="W585" s="379"/>
      <c r="X585" s="379"/>
      <c r="Y585" s="379"/>
      <c r="Z585" s="379"/>
      <c r="AA585" s="379"/>
      <c r="AB585" s="379"/>
      <c r="AC585" s="379"/>
    </row>
    <row r="586">
      <c r="A586" s="379"/>
      <c r="B586" s="379"/>
      <c r="C586" s="379"/>
      <c r="D586" s="379"/>
      <c r="E586" s="379"/>
      <c r="F586" s="379"/>
      <c r="G586" s="379"/>
      <c r="H586" s="379"/>
      <c r="I586" s="379"/>
      <c r="J586" s="379"/>
      <c r="K586" s="379"/>
      <c r="L586" s="379"/>
      <c r="M586" s="379"/>
      <c r="N586" s="379"/>
      <c r="O586" s="379"/>
      <c r="P586" s="379"/>
      <c r="Q586" s="379"/>
      <c r="R586" s="379"/>
      <c r="S586" s="379"/>
      <c r="T586" s="379"/>
      <c r="U586" s="379"/>
      <c r="V586" s="379"/>
      <c r="W586" s="379"/>
      <c r="X586" s="379"/>
      <c r="Y586" s="379"/>
      <c r="Z586" s="379"/>
      <c r="AA586" s="379"/>
      <c r="AB586" s="379"/>
      <c r="AC586" s="379"/>
    </row>
    <row r="587">
      <c r="A587" s="379"/>
      <c r="B587" s="379"/>
      <c r="C587" s="379"/>
      <c r="D587" s="379"/>
      <c r="E587" s="379"/>
      <c r="F587" s="379"/>
      <c r="G587" s="379"/>
      <c r="H587" s="379"/>
      <c r="I587" s="379"/>
      <c r="J587" s="379"/>
      <c r="K587" s="379"/>
      <c r="L587" s="379"/>
      <c r="M587" s="379"/>
      <c r="N587" s="379"/>
      <c r="O587" s="379"/>
      <c r="P587" s="379"/>
      <c r="Q587" s="379"/>
      <c r="R587" s="379"/>
      <c r="S587" s="379"/>
      <c r="T587" s="379"/>
      <c r="U587" s="379"/>
      <c r="V587" s="379"/>
      <c r="W587" s="379"/>
      <c r="X587" s="379"/>
      <c r="Y587" s="379"/>
      <c r="Z587" s="379"/>
      <c r="AA587" s="379"/>
      <c r="AB587" s="379"/>
      <c r="AC587" s="379"/>
    </row>
    <row r="588">
      <c r="A588" s="379"/>
      <c r="B588" s="379"/>
      <c r="C588" s="379"/>
      <c r="D588" s="379"/>
      <c r="E588" s="379"/>
      <c r="F588" s="379"/>
      <c r="G588" s="379"/>
      <c r="H588" s="379"/>
      <c r="I588" s="379"/>
      <c r="J588" s="379"/>
      <c r="K588" s="379"/>
      <c r="L588" s="379"/>
      <c r="M588" s="379"/>
      <c r="N588" s="379"/>
      <c r="O588" s="379"/>
      <c r="P588" s="379"/>
      <c r="Q588" s="379"/>
      <c r="R588" s="379"/>
      <c r="S588" s="379"/>
      <c r="T588" s="379"/>
      <c r="U588" s="379"/>
      <c r="V588" s="379"/>
      <c r="W588" s="379"/>
      <c r="X588" s="379"/>
      <c r="Y588" s="379"/>
      <c r="Z588" s="379"/>
      <c r="AA588" s="379"/>
      <c r="AB588" s="379"/>
      <c r="AC588" s="379"/>
    </row>
    <row r="589">
      <c r="A589" s="379"/>
      <c r="B589" s="379"/>
      <c r="C589" s="379"/>
      <c r="D589" s="379"/>
      <c r="E589" s="379"/>
      <c r="F589" s="379"/>
      <c r="G589" s="379"/>
      <c r="H589" s="379"/>
      <c r="I589" s="379"/>
      <c r="J589" s="379"/>
      <c r="K589" s="379"/>
      <c r="L589" s="379"/>
      <c r="M589" s="379"/>
      <c r="N589" s="379"/>
      <c r="O589" s="379"/>
      <c r="P589" s="379"/>
      <c r="Q589" s="379"/>
      <c r="R589" s="379"/>
      <c r="S589" s="379"/>
      <c r="T589" s="379"/>
      <c r="U589" s="379"/>
      <c r="V589" s="379"/>
      <c r="W589" s="379"/>
      <c r="X589" s="379"/>
      <c r="Y589" s="379"/>
      <c r="Z589" s="379"/>
      <c r="AA589" s="379"/>
      <c r="AB589" s="379"/>
      <c r="AC589" s="379"/>
    </row>
    <row r="590">
      <c r="A590" s="379"/>
      <c r="B590" s="379"/>
      <c r="C590" s="379"/>
      <c r="D590" s="379"/>
      <c r="E590" s="379"/>
      <c r="F590" s="379"/>
      <c r="G590" s="379"/>
      <c r="H590" s="379"/>
      <c r="I590" s="379"/>
      <c r="J590" s="379"/>
      <c r="K590" s="379"/>
      <c r="L590" s="379"/>
      <c r="M590" s="379"/>
      <c r="N590" s="379"/>
      <c r="O590" s="379"/>
      <c r="P590" s="379"/>
      <c r="Q590" s="379"/>
      <c r="R590" s="379"/>
      <c r="S590" s="379"/>
      <c r="T590" s="379"/>
      <c r="U590" s="379"/>
      <c r="V590" s="379"/>
      <c r="W590" s="379"/>
      <c r="X590" s="379"/>
      <c r="Y590" s="379"/>
      <c r="Z590" s="379"/>
      <c r="AA590" s="379"/>
      <c r="AB590" s="379"/>
      <c r="AC590" s="379"/>
    </row>
    <row r="591">
      <c r="A591" s="379"/>
      <c r="B591" s="379"/>
      <c r="C591" s="379"/>
      <c r="D591" s="379"/>
      <c r="E591" s="379"/>
      <c r="F591" s="379"/>
      <c r="G591" s="379"/>
      <c r="H591" s="379"/>
      <c r="I591" s="379"/>
      <c r="J591" s="379"/>
      <c r="K591" s="379"/>
      <c r="L591" s="379"/>
      <c r="M591" s="379"/>
      <c r="N591" s="379"/>
      <c r="O591" s="379"/>
      <c r="P591" s="379"/>
      <c r="Q591" s="379"/>
      <c r="R591" s="379"/>
      <c r="S591" s="379"/>
      <c r="T591" s="379"/>
      <c r="U591" s="379"/>
      <c r="V591" s="379"/>
      <c r="W591" s="379"/>
      <c r="X591" s="379"/>
      <c r="Y591" s="379"/>
      <c r="Z591" s="379"/>
      <c r="AA591" s="379"/>
      <c r="AB591" s="379"/>
      <c r="AC591" s="379"/>
    </row>
    <row r="592">
      <c r="A592" s="379"/>
      <c r="B592" s="379"/>
      <c r="C592" s="379"/>
      <c r="D592" s="379"/>
      <c r="E592" s="379"/>
      <c r="F592" s="379"/>
      <c r="G592" s="379"/>
      <c r="H592" s="379"/>
      <c r="I592" s="379"/>
      <c r="J592" s="379"/>
      <c r="K592" s="379"/>
      <c r="L592" s="379"/>
      <c r="M592" s="379"/>
      <c r="N592" s="379"/>
      <c r="O592" s="379"/>
      <c r="P592" s="379"/>
      <c r="Q592" s="379"/>
      <c r="R592" s="379"/>
      <c r="S592" s="379"/>
      <c r="T592" s="379"/>
      <c r="U592" s="379"/>
      <c r="V592" s="379"/>
      <c r="W592" s="379"/>
      <c r="X592" s="379"/>
      <c r="Y592" s="379"/>
      <c r="Z592" s="379"/>
      <c r="AA592" s="379"/>
      <c r="AB592" s="379"/>
      <c r="AC592" s="379"/>
    </row>
    <row r="593">
      <c r="A593" s="379"/>
      <c r="B593" s="379"/>
      <c r="C593" s="379"/>
      <c r="D593" s="379"/>
      <c r="E593" s="379"/>
      <c r="F593" s="379"/>
      <c r="G593" s="379"/>
      <c r="H593" s="379"/>
      <c r="I593" s="379"/>
      <c r="J593" s="379"/>
      <c r="K593" s="379"/>
      <c r="L593" s="379"/>
      <c r="M593" s="379"/>
      <c r="N593" s="379"/>
      <c r="O593" s="379"/>
      <c r="P593" s="379"/>
      <c r="Q593" s="379"/>
      <c r="R593" s="379"/>
      <c r="S593" s="379"/>
      <c r="T593" s="379"/>
      <c r="U593" s="379"/>
      <c r="V593" s="379"/>
      <c r="W593" s="379"/>
      <c r="X593" s="379"/>
      <c r="Y593" s="379"/>
      <c r="Z593" s="379"/>
      <c r="AA593" s="379"/>
      <c r="AB593" s="379"/>
      <c r="AC593" s="379"/>
    </row>
    <row r="594">
      <c r="A594" s="379"/>
      <c r="B594" s="379"/>
      <c r="C594" s="379"/>
      <c r="D594" s="379"/>
      <c r="E594" s="379"/>
      <c r="F594" s="379"/>
      <c r="G594" s="379"/>
      <c r="H594" s="379"/>
      <c r="I594" s="379"/>
      <c r="J594" s="379"/>
      <c r="K594" s="379"/>
      <c r="L594" s="379"/>
      <c r="M594" s="379"/>
      <c r="N594" s="379"/>
      <c r="O594" s="379"/>
      <c r="P594" s="379"/>
      <c r="Q594" s="379"/>
      <c r="R594" s="379"/>
      <c r="S594" s="379"/>
      <c r="T594" s="379"/>
      <c r="U594" s="379"/>
      <c r="V594" s="379"/>
      <c r="W594" s="379"/>
      <c r="X594" s="379"/>
      <c r="Y594" s="379"/>
      <c r="Z594" s="379"/>
      <c r="AA594" s="379"/>
      <c r="AB594" s="379"/>
      <c r="AC594" s="379"/>
    </row>
    <row r="595">
      <c r="A595" s="379"/>
      <c r="B595" s="379"/>
      <c r="C595" s="379"/>
      <c r="D595" s="379"/>
      <c r="E595" s="379"/>
      <c r="F595" s="379"/>
      <c r="G595" s="379"/>
      <c r="H595" s="379"/>
      <c r="I595" s="379"/>
      <c r="J595" s="379"/>
      <c r="K595" s="379"/>
      <c r="L595" s="379"/>
      <c r="M595" s="379"/>
      <c r="N595" s="379"/>
      <c r="O595" s="379"/>
      <c r="P595" s="379"/>
      <c r="Q595" s="379"/>
      <c r="R595" s="379"/>
      <c r="S595" s="379"/>
      <c r="T595" s="379"/>
      <c r="U595" s="379"/>
      <c r="V595" s="379"/>
      <c r="W595" s="379"/>
      <c r="X595" s="379"/>
      <c r="Y595" s="379"/>
      <c r="Z595" s="379"/>
      <c r="AA595" s="379"/>
      <c r="AB595" s="379"/>
      <c r="AC595" s="379"/>
    </row>
    <row r="596">
      <c r="A596" s="379"/>
      <c r="B596" s="379"/>
      <c r="C596" s="379"/>
      <c r="D596" s="379"/>
      <c r="E596" s="379"/>
      <c r="F596" s="379"/>
      <c r="G596" s="379"/>
      <c r="H596" s="379"/>
      <c r="I596" s="379"/>
      <c r="J596" s="379"/>
      <c r="K596" s="379"/>
      <c r="L596" s="379"/>
      <c r="M596" s="379"/>
      <c r="N596" s="379"/>
      <c r="O596" s="379"/>
      <c r="P596" s="379"/>
      <c r="Q596" s="379"/>
      <c r="R596" s="379"/>
      <c r="S596" s="379"/>
      <c r="T596" s="379"/>
      <c r="U596" s="379"/>
      <c r="V596" s="379"/>
      <c r="W596" s="379"/>
      <c r="X596" s="379"/>
      <c r="Y596" s="379"/>
      <c r="Z596" s="379"/>
      <c r="AA596" s="379"/>
      <c r="AB596" s="379"/>
      <c r="AC596" s="379"/>
    </row>
    <row r="597">
      <c r="A597" s="379"/>
      <c r="B597" s="379"/>
      <c r="C597" s="379"/>
      <c r="D597" s="379"/>
      <c r="E597" s="379"/>
      <c r="F597" s="379"/>
      <c r="G597" s="379"/>
      <c r="H597" s="379"/>
      <c r="I597" s="379"/>
      <c r="J597" s="379"/>
      <c r="K597" s="379"/>
      <c r="L597" s="379"/>
      <c r="M597" s="379"/>
      <c r="N597" s="379"/>
      <c r="O597" s="379"/>
      <c r="P597" s="379"/>
      <c r="Q597" s="379"/>
      <c r="R597" s="379"/>
      <c r="S597" s="379"/>
      <c r="T597" s="379"/>
      <c r="U597" s="379"/>
      <c r="V597" s="379"/>
      <c r="W597" s="379"/>
      <c r="X597" s="379"/>
      <c r="Y597" s="379"/>
      <c r="Z597" s="379"/>
      <c r="AA597" s="379"/>
      <c r="AB597" s="379"/>
      <c r="AC597" s="379"/>
    </row>
    <row r="598">
      <c r="A598" s="379"/>
      <c r="B598" s="379"/>
      <c r="C598" s="379"/>
      <c r="D598" s="379"/>
      <c r="E598" s="379"/>
      <c r="F598" s="379"/>
      <c r="G598" s="379"/>
      <c r="H598" s="379"/>
      <c r="I598" s="379"/>
      <c r="J598" s="379"/>
      <c r="K598" s="379"/>
      <c r="L598" s="379"/>
      <c r="M598" s="379"/>
      <c r="N598" s="379"/>
      <c r="O598" s="379"/>
      <c r="P598" s="379"/>
      <c r="Q598" s="379"/>
      <c r="R598" s="379"/>
      <c r="S598" s="379"/>
      <c r="T598" s="379"/>
      <c r="U598" s="379"/>
      <c r="V598" s="379"/>
      <c r="W598" s="379"/>
      <c r="X598" s="379"/>
      <c r="Y598" s="379"/>
      <c r="Z598" s="379"/>
      <c r="AA598" s="379"/>
      <c r="AB598" s="379"/>
      <c r="AC598" s="379"/>
    </row>
    <row r="599">
      <c r="A599" s="379"/>
      <c r="B599" s="379"/>
      <c r="C599" s="379"/>
      <c r="D599" s="379"/>
      <c r="E599" s="379"/>
      <c r="F599" s="379"/>
      <c r="G599" s="379"/>
      <c r="H599" s="379"/>
      <c r="I599" s="379"/>
      <c r="J599" s="379"/>
      <c r="K599" s="379"/>
      <c r="L599" s="379"/>
      <c r="M599" s="379"/>
      <c r="N599" s="379"/>
      <c r="O599" s="379"/>
      <c r="P599" s="379"/>
      <c r="Q599" s="379"/>
      <c r="R599" s="379"/>
      <c r="S599" s="379"/>
      <c r="T599" s="379"/>
      <c r="U599" s="379"/>
      <c r="V599" s="379"/>
      <c r="W599" s="379"/>
      <c r="X599" s="379"/>
      <c r="Y599" s="379"/>
      <c r="Z599" s="379"/>
      <c r="AA599" s="379"/>
      <c r="AB599" s="379"/>
      <c r="AC599" s="379"/>
    </row>
    <row r="600">
      <c r="A600" s="379"/>
      <c r="B600" s="379"/>
      <c r="C600" s="379"/>
      <c r="D600" s="379"/>
      <c r="E600" s="379"/>
      <c r="F600" s="379"/>
      <c r="G600" s="379"/>
      <c r="H600" s="379"/>
      <c r="I600" s="379"/>
      <c r="J600" s="379"/>
      <c r="K600" s="379"/>
      <c r="L600" s="379"/>
      <c r="M600" s="379"/>
      <c r="N600" s="379"/>
      <c r="O600" s="379"/>
      <c r="P600" s="379"/>
      <c r="Q600" s="379"/>
      <c r="R600" s="379"/>
      <c r="S600" s="379"/>
      <c r="T600" s="379"/>
      <c r="U600" s="379"/>
      <c r="V600" s="379"/>
      <c r="W600" s="379"/>
      <c r="X600" s="379"/>
      <c r="Y600" s="379"/>
      <c r="Z600" s="379"/>
      <c r="AA600" s="379"/>
      <c r="AB600" s="379"/>
      <c r="AC600" s="379"/>
    </row>
    <row r="601">
      <c r="A601" s="379"/>
      <c r="B601" s="379"/>
      <c r="C601" s="379"/>
      <c r="D601" s="379"/>
      <c r="E601" s="379"/>
      <c r="F601" s="379"/>
      <c r="G601" s="379"/>
      <c r="H601" s="379"/>
      <c r="I601" s="379"/>
      <c r="J601" s="379"/>
      <c r="K601" s="379"/>
      <c r="L601" s="379"/>
      <c r="M601" s="379"/>
      <c r="N601" s="379"/>
      <c r="O601" s="379"/>
      <c r="P601" s="379"/>
      <c r="Q601" s="379"/>
      <c r="R601" s="379"/>
      <c r="S601" s="379"/>
      <c r="T601" s="379"/>
      <c r="U601" s="379"/>
      <c r="V601" s="379"/>
      <c r="W601" s="379"/>
      <c r="X601" s="379"/>
      <c r="Y601" s="379"/>
      <c r="Z601" s="379"/>
      <c r="AA601" s="379"/>
      <c r="AB601" s="379"/>
      <c r="AC601" s="379"/>
    </row>
    <row r="602">
      <c r="A602" s="379"/>
      <c r="B602" s="379"/>
      <c r="C602" s="379"/>
      <c r="D602" s="379"/>
      <c r="E602" s="379"/>
      <c r="F602" s="379"/>
      <c r="G602" s="379"/>
      <c r="H602" s="379"/>
      <c r="I602" s="379"/>
      <c r="J602" s="379"/>
      <c r="K602" s="379"/>
      <c r="L602" s="379"/>
      <c r="M602" s="379"/>
      <c r="N602" s="379"/>
      <c r="O602" s="379"/>
      <c r="P602" s="379"/>
      <c r="Q602" s="379"/>
      <c r="R602" s="379"/>
      <c r="S602" s="379"/>
      <c r="T602" s="379"/>
      <c r="U602" s="379"/>
      <c r="V602" s="379"/>
      <c r="W602" s="379"/>
      <c r="X602" s="379"/>
      <c r="Y602" s="379"/>
      <c r="Z602" s="379"/>
      <c r="AA602" s="379"/>
      <c r="AB602" s="379"/>
      <c r="AC602" s="379"/>
    </row>
    <row r="603">
      <c r="A603" s="379"/>
      <c r="B603" s="379"/>
      <c r="C603" s="379"/>
      <c r="D603" s="379"/>
      <c r="E603" s="379"/>
      <c r="F603" s="379"/>
      <c r="G603" s="379"/>
      <c r="H603" s="379"/>
      <c r="I603" s="379"/>
      <c r="J603" s="379"/>
      <c r="K603" s="379"/>
      <c r="L603" s="379"/>
      <c r="M603" s="379"/>
      <c r="N603" s="379"/>
      <c r="O603" s="379"/>
      <c r="P603" s="379"/>
      <c r="Q603" s="379"/>
      <c r="R603" s="379"/>
      <c r="S603" s="379"/>
      <c r="T603" s="379"/>
      <c r="U603" s="379"/>
      <c r="V603" s="379"/>
      <c r="W603" s="379"/>
      <c r="X603" s="379"/>
      <c r="Y603" s="379"/>
      <c r="Z603" s="379"/>
      <c r="AA603" s="379"/>
      <c r="AB603" s="379"/>
      <c r="AC603" s="379"/>
    </row>
    <row r="604">
      <c r="A604" s="379"/>
      <c r="B604" s="379"/>
      <c r="C604" s="379"/>
      <c r="D604" s="379"/>
      <c r="E604" s="379"/>
      <c r="F604" s="379"/>
      <c r="G604" s="379"/>
      <c r="H604" s="379"/>
      <c r="I604" s="379"/>
      <c r="J604" s="379"/>
      <c r="K604" s="379"/>
      <c r="L604" s="379"/>
      <c r="M604" s="379"/>
      <c r="N604" s="379"/>
      <c r="O604" s="379"/>
      <c r="P604" s="379"/>
      <c r="Q604" s="379"/>
      <c r="R604" s="379"/>
      <c r="S604" s="379"/>
      <c r="T604" s="379"/>
      <c r="U604" s="379"/>
      <c r="V604" s="379"/>
      <c r="W604" s="379"/>
      <c r="X604" s="379"/>
      <c r="Y604" s="379"/>
      <c r="Z604" s="379"/>
      <c r="AA604" s="379"/>
      <c r="AB604" s="379"/>
      <c r="AC604" s="379"/>
    </row>
    <row r="605">
      <c r="A605" s="379"/>
      <c r="B605" s="379"/>
      <c r="C605" s="379"/>
      <c r="D605" s="379"/>
      <c r="E605" s="379"/>
      <c r="F605" s="379"/>
      <c r="G605" s="379"/>
      <c r="H605" s="379"/>
      <c r="I605" s="379"/>
      <c r="J605" s="379"/>
      <c r="K605" s="379"/>
      <c r="L605" s="379"/>
      <c r="M605" s="379"/>
      <c r="N605" s="379"/>
      <c r="O605" s="379"/>
      <c r="P605" s="379"/>
      <c r="Q605" s="379"/>
      <c r="R605" s="379"/>
      <c r="S605" s="379"/>
      <c r="T605" s="379"/>
      <c r="U605" s="379"/>
      <c r="V605" s="379"/>
      <c r="W605" s="379"/>
      <c r="X605" s="379"/>
      <c r="Y605" s="379"/>
      <c r="Z605" s="379"/>
      <c r="AA605" s="379"/>
      <c r="AB605" s="379"/>
      <c r="AC605" s="379"/>
    </row>
    <row r="606">
      <c r="A606" s="379"/>
      <c r="B606" s="379"/>
      <c r="C606" s="379"/>
      <c r="D606" s="379"/>
      <c r="E606" s="379"/>
      <c r="F606" s="379"/>
      <c r="G606" s="379"/>
      <c r="H606" s="379"/>
      <c r="I606" s="379"/>
      <c r="J606" s="379"/>
      <c r="K606" s="379"/>
      <c r="L606" s="379"/>
      <c r="M606" s="379"/>
      <c r="N606" s="379"/>
      <c r="O606" s="379"/>
      <c r="P606" s="379"/>
      <c r="Q606" s="379"/>
      <c r="R606" s="379"/>
      <c r="S606" s="379"/>
      <c r="T606" s="379"/>
      <c r="U606" s="379"/>
      <c r="V606" s="379"/>
      <c r="W606" s="379"/>
      <c r="X606" s="379"/>
      <c r="Y606" s="379"/>
      <c r="Z606" s="379"/>
      <c r="AA606" s="379"/>
      <c r="AB606" s="379"/>
      <c r="AC606" s="379"/>
    </row>
    <row r="607">
      <c r="A607" s="379"/>
      <c r="B607" s="379"/>
      <c r="C607" s="379"/>
      <c r="D607" s="379"/>
      <c r="E607" s="379"/>
      <c r="F607" s="379"/>
      <c r="G607" s="379"/>
      <c r="H607" s="379"/>
      <c r="I607" s="379"/>
      <c r="J607" s="379"/>
      <c r="K607" s="379"/>
      <c r="L607" s="379"/>
      <c r="M607" s="379"/>
      <c r="N607" s="379"/>
      <c r="O607" s="379"/>
      <c r="P607" s="379"/>
      <c r="Q607" s="379"/>
      <c r="R607" s="379"/>
      <c r="S607" s="379"/>
      <c r="T607" s="379"/>
      <c r="U607" s="379"/>
      <c r="V607" s="379"/>
      <c r="W607" s="379"/>
      <c r="X607" s="379"/>
      <c r="Y607" s="379"/>
      <c r="Z607" s="379"/>
      <c r="AA607" s="379"/>
      <c r="AB607" s="379"/>
      <c r="AC607" s="379"/>
    </row>
    <row r="608">
      <c r="A608" s="379"/>
      <c r="B608" s="379"/>
      <c r="C608" s="379"/>
      <c r="D608" s="379"/>
      <c r="E608" s="379"/>
      <c r="F608" s="379"/>
      <c r="G608" s="379"/>
      <c r="H608" s="379"/>
      <c r="I608" s="379"/>
      <c r="J608" s="379"/>
      <c r="K608" s="379"/>
      <c r="L608" s="379"/>
      <c r="M608" s="379"/>
      <c r="N608" s="379"/>
      <c r="O608" s="379"/>
      <c r="P608" s="379"/>
      <c r="Q608" s="379"/>
      <c r="R608" s="379"/>
      <c r="S608" s="379"/>
      <c r="T608" s="379"/>
      <c r="U608" s="379"/>
      <c r="V608" s="379"/>
      <c r="W608" s="379"/>
      <c r="X608" s="379"/>
      <c r="Y608" s="379"/>
      <c r="Z608" s="379"/>
      <c r="AA608" s="379"/>
      <c r="AB608" s="379"/>
      <c r="AC608" s="379"/>
    </row>
    <row r="609">
      <c r="A609" s="379"/>
      <c r="B609" s="379"/>
      <c r="C609" s="379"/>
      <c r="D609" s="379"/>
      <c r="E609" s="379"/>
      <c r="F609" s="379"/>
      <c r="G609" s="379"/>
      <c r="H609" s="379"/>
      <c r="I609" s="379"/>
      <c r="J609" s="379"/>
      <c r="K609" s="379"/>
      <c r="L609" s="379"/>
      <c r="M609" s="379"/>
      <c r="N609" s="379"/>
      <c r="O609" s="379"/>
      <c r="P609" s="379"/>
      <c r="Q609" s="379"/>
      <c r="R609" s="379"/>
      <c r="S609" s="379"/>
      <c r="T609" s="379"/>
      <c r="U609" s="379"/>
      <c r="V609" s="379"/>
      <c r="W609" s="379"/>
      <c r="X609" s="379"/>
      <c r="Y609" s="379"/>
      <c r="Z609" s="379"/>
      <c r="AA609" s="379"/>
      <c r="AB609" s="379"/>
      <c r="AC609" s="379"/>
    </row>
    <row r="610">
      <c r="A610" s="379"/>
      <c r="B610" s="379"/>
      <c r="C610" s="379"/>
      <c r="D610" s="379"/>
      <c r="E610" s="379"/>
      <c r="F610" s="379"/>
      <c r="G610" s="379"/>
      <c r="H610" s="379"/>
      <c r="I610" s="379"/>
      <c r="J610" s="379"/>
      <c r="K610" s="379"/>
      <c r="L610" s="379"/>
      <c r="M610" s="379"/>
      <c r="N610" s="379"/>
      <c r="O610" s="379"/>
      <c r="P610" s="379"/>
      <c r="Q610" s="379"/>
      <c r="R610" s="379"/>
      <c r="S610" s="379"/>
      <c r="T610" s="379"/>
      <c r="U610" s="379"/>
      <c r="V610" s="379"/>
      <c r="W610" s="379"/>
      <c r="X610" s="379"/>
      <c r="Y610" s="379"/>
      <c r="Z610" s="379"/>
      <c r="AA610" s="379"/>
      <c r="AB610" s="379"/>
      <c r="AC610" s="379"/>
    </row>
    <row r="611">
      <c r="A611" s="379"/>
      <c r="B611" s="379"/>
      <c r="C611" s="379"/>
      <c r="D611" s="379"/>
      <c r="E611" s="379"/>
      <c r="F611" s="379"/>
      <c r="G611" s="379"/>
      <c r="H611" s="379"/>
      <c r="I611" s="379"/>
      <c r="J611" s="379"/>
      <c r="K611" s="379"/>
      <c r="L611" s="379"/>
      <c r="M611" s="379"/>
      <c r="N611" s="379"/>
      <c r="O611" s="379"/>
      <c r="P611" s="379"/>
      <c r="Q611" s="379"/>
      <c r="R611" s="379"/>
      <c r="S611" s="379"/>
      <c r="T611" s="379"/>
      <c r="U611" s="379"/>
      <c r="V611" s="379"/>
      <c r="W611" s="379"/>
      <c r="X611" s="379"/>
      <c r="Y611" s="379"/>
      <c r="Z611" s="379"/>
      <c r="AA611" s="379"/>
      <c r="AB611" s="379"/>
      <c r="AC611" s="379"/>
    </row>
    <row r="612">
      <c r="A612" s="379"/>
      <c r="B612" s="379"/>
      <c r="C612" s="379"/>
      <c r="D612" s="379"/>
      <c r="E612" s="379"/>
      <c r="F612" s="379"/>
      <c r="G612" s="379"/>
      <c r="H612" s="379"/>
      <c r="I612" s="379"/>
      <c r="J612" s="379"/>
      <c r="K612" s="379"/>
      <c r="L612" s="379"/>
      <c r="M612" s="379"/>
      <c r="N612" s="379"/>
      <c r="O612" s="379"/>
      <c r="P612" s="379"/>
      <c r="Q612" s="379"/>
      <c r="R612" s="379"/>
      <c r="S612" s="379"/>
      <c r="T612" s="379"/>
      <c r="U612" s="379"/>
      <c r="V612" s="379"/>
      <c r="W612" s="379"/>
      <c r="X612" s="379"/>
      <c r="Y612" s="379"/>
      <c r="Z612" s="379"/>
      <c r="AA612" s="379"/>
      <c r="AB612" s="379"/>
      <c r="AC612" s="379"/>
    </row>
    <row r="613">
      <c r="A613" s="379"/>
      <c r="B613" s="379"/>
      <c r="C613" s="379"/>
      <c r="D613" s="379"/>
      <c r="E613" s="379"/>
      <c r="F613" s="379"/>
      <c r="G613" s="379"/>
      <c r="H613" s="379"/>
      <c r="I613" s="379"/>
      <c r="J613" s="379"/>
      <c r="K613" s="379"/>
      <c r="L613" s="379"/>
      <c r="M613" s="379"/>
      <c r="N613" s="379"/>
      <c r="O613" s="379"/>
      <c r="P613" s="379"/>
      <c r="Q613" s="379"/>
      <c r="R613" s="379"/>
      <c r="S613" s="379"/>
      <c r="T613" s="379"/>
      <c r="U613" s="379"/>
      <c r="V613" s="379"/>
      <c r="W613" s="379"/>
      <c r="X613" s="379"/>
      <c r="Y613" s="379"/>
      <c r="Z613" s="379"/>
      <c r="AA613" s="379"/>
      <c r="AB613" s="379"/>
      <c r="AC613" s="379"/>
    </row>
    <row r="614">
      <c r="A614" s="379"/>
      <c r="B614" s="379"/>
      <c r="C614" s="379"/>
      <c r="D614" s="379"/>
      <c r="E614" s="379"/>
      <c r="F614" s="379"/>
      <c r="G614" s="379"/>
      <c r="H614" s="379"/>
      <c r="I614" s="379"/>
      <c r="J614" s="379"/>
      <c r="K614" s="379"/>
      <c r="L614" s="379"/>
      <c r="M614" s="379"/>
      <c r="N614" s="379"/>
      <c r="O614" s="379"/>
      <c r="P614" s="379"/>
      <c r="Q614" s="379"/>
      <c r="R614" s="379"/>
      <c r="S614" s="379"/>
      <c r="T614" s="379"/>
      <c r="U614" s="379"/>
      <c r="V614" s="379"/>
      <c r="W614" s="379"/>
      <c r="X614" s="379"/>
      <c r="Y614" s="379"/>
      <c r="Z614" s="379"/>
      <c r="AA614" s="379"/>
      <c r="AB614" s="379"/>
      <c r="AC614" s="379"/>
    </row>
    <row r="615">
      <c r="A615" s="379"/>
      <c r="B615" s="379"/>
      <c r="C615" s="379"/>
      <c r="D615" s="379"/>
      <c r="E615" s="379"/>
      <c r="F615" s="379"/>
      <c r="G615" s="379"/>
      <c r="H615" s="379"/>
      <c r="I615" s="379"/>
      <c r="J615" s="379"/>
      <c r="K615" s="379"/>
      <c r="L615" s="379"/>
      <c r="M615" s="379"/>
      <c r="N615" s="379"/>
      <c r="O615" s="379"/>
      <c r="P615" s="379"/>
      <c r="Q615" s="379"/>
      <c r="R615" s="379"/>
      <c r="S615" s="379"/>
      <c r="T615" s="379"/>
      <c r="U615" s="379"/>
      <c r="V615" s="379"/>
      <c r="W615" s="379"/>
      <c r="X615" s="379"/>
      <c r="Y615" s="379"/>
      <c r="Z615" s="379"/>
      <c r="AA615" s="379"/>
      <c r="AB615" s="379"/>
      <c r="AC615" s="379"/>
    </row>
    <row r="616">
      <c r="A616" s="379"/>
      <c r="B616" s="379"/>
      <c r="C616" s="379"/>
      <c r="D616" s="379"/>
      <c r="E616" s="379"/>
      <c r="F616" s="379"/>
      <c r="G616" s="379"/>
      <c r="H616" s="379"/>
      <c r="I616" s="379"/>
      <c r="J616" s="379"/>
      <c r="K616" s="379"/>
      <c r="L616" s="379"/>
      <c r="M616" s="379"/>
      <c r="N616" s="379"/>
      <c r="O616" s="379"/>
      <c r="P616" s="379"/>
      <c r="Q616" s="379"/>
      <c r="R616" s="379"/>
      <c r="S616" s="379"/>
      <c r="T616" s="379"/>
      <c r="U616" s="379"/>
      <c r="V616" s="379"/>
      <c r="W616" s="379"/>
      <c r="X616" s="379"/>
      <c r="Y616" s="379"/>
      <c r="Z616" s="379"/>
      <c r="AA616" s="379"/>
      <c r="AB616" s="379"/>
      <c r="AC616" s="379"/>
    </row>
    <row r="617">
      <c r="A617" s="379"/>
      <c r="B617" s="379"/>
      <c r="C617" s="379"/>
      <c r="D617" s="379"/>
      <c r="E617" s="379"/>
      <c r="F617" s="379"/>
      <c r="G617" s="379"/>
      <c r="H617" s="379"/>
      <c r="I617" s="379"/>
      <c r="J617" s="379"/>
      <c r="K617" s="379"/>
      <c r="L617" s="379"/>
      <c r="M617" s="379"/>
      <c r="N617" s="379"/>
      <c r="O617" s="379"/>
      <c r="P617" s="379"/>
      <c r="Q617" s="379"/>
      <c r="R617" s="379"/>
      <c r="S617" s="379"/>
      <c r="T617" s="379"/>
      <c r="U617" s="379"/>
      <c r="V617" s="379"/>
      <c r="W617" s="379"/>
      <c r="X617" s="379"/>
      <c r="Y617" s="379"/>
      <c r="Z617" s="379"/>
      <c r="AA617" s="379"/>
      <c r="AB617" s="379"/>
      <c r="AC617" s="379"/>
    </row>
    <row r="618">
      <c r="A618" s="379"/>
      <c r="B618" s="379"/>
      <c r="C618" s="379"/>
      <c r="D618" s="379"/>
      <c r="E618" s="379"/>
      <c r="F618" s="379"/>
      <c r="G618" s="379"/>
      <c r="H618" s="379"/>
      <c r="I618" s="379"/>
      <c r="J618" s="379"/>
      <c r="K618" s="379"/>
      <c r="L618" s="379"/>
      <c r="M618" s="379"/>
      <c r="N618" s="379"/>
      <c r="O618" s="379"/>
      <c r="P618" s="379"/>
      <c r="Q618" s="379"/>
      <c r="R618" s="379"/>
      <c r="S618" s="379"/>
      <c r="T618" s="379"/>
      <c r="U618" s="379"/>
      <c r="V618" s="379"/>
      <c r="W618" s="379"/>
      <c r="X618" s="379"/>
      <c r="Y618" s="379"/>
      <c r="Z618" s="379"/>
      <c r="AA618" s="379"/>
      <c r="AB618" s="379"/>
      <c r="AC618" s="379"/>
    </row>
    <row r="619">
      <c r="A619" s="379"/>
      <c r="B619" s="379"/>
      <c r="C619" s="379"/>
      <c r="D619" s="379"/>
      <c r="E619" s="379"/>
      <c r="F619" s="379"/>
      <c r="G619" s="379"/>
      <c r="H619" s="379"/>
      <c r="I619" s="379"/>
      <c r="J619" s="379"/>
      <c r="K619" s="379"/>
      <c r="L619" s="379"/>
      <c r="M619" s="379"/>
      <c r="N619" s="379"/>
      <c r="O619" s="379"/>
      <c r="P619" s="379"/>
      <c r="Q619" s="379"/>
      <c r="R619" s="379"/>
      <c r="S619" s="379"/>
      <c r="T619" s="379"/>
      <c r="U619" s="379"/>
      <c r="V619" s="379"/>
      <c r="W619" s="379"/>
      <c r="X619" s="379"/>
      <c r="Y619" s="379"/>
      <c r="Z619" s="379"/>
      <c r="AA619" s="379"/>
      <c r="AB619" s="379"/>
      <c r="AC619" s="379"/>
    </row>
    <row r="620">
      <c r="A620" s="379"/>
      <c r="B620" s="379"/>
      <c r="C620" s="379"/>
      <c r="D620" s="379"/>
      <c r="E620" s="379"/>
      <c r="F620" s="379"/>
      <c r="G620" s="379"/>
      <c r="H620" s="379"/>
      <c r="I620" s="379"/>
      <c r="J620" s="379"/>
      <c r="K620" s="379"/>
      <c r="L620" s="379"/>
      <c r="M620" s="379"/>
      <c r="N620" s="379"/>
      <c r="O620" s="379"/>
      <c r="P620" s="379"/>
      <c r="Q620" s="379"/>
      <c r="R620" s="379"/>
      <c r="S620" s="379"/>
      <c r="T620" s="379"/>
      <c r="U620" s="379"/>
      <c r="V620" s="379"/>
      <c r="W620" s="379"/>
      <c r="X620" s="379"/>
      <c r="Y620" s="379"/>
      <c r="Z620" s="379"/>
      <c r="AA620" s="379"/>
      <c r="AB620" s="379"/>
      <c r="AC620" s="379"/>
    </row>
    <row r="621">
      <c r="A621" s="379"/>
      <c r="B621" s="379"/>
      <c r="C621" s="379"/>
      <c r="D621" s="379"/>
      <c r="E621" s="379"/>
      <c r="F621" s="379"/>
      <c r="G621" s="379"/>
      <c r="H621" s="379"/>
      <c r="I621" s="379"/>
      <c r="J621" s="379"/>
      <c r="K621" s="379"/>
      <c r="L621" s="379"/>
      <c r="M621" s="379"/>
      <c r="N621" s="379"/>
      <c r="O621" s="379"/>
      <c r="P621" s="379"/>
      <c r="Q621" s="379"/>
      <c r="R621" s="379"/>
      <c r="S621" s="379"/>
      <c r="T621" s="379"/>
      <c r="U621" s="379"/>
      <c r="V621" s="379"/>
      <c r="W621" s="379"/>
      <c r="X621" s="379"/>
      <c r="Y621" s="379"/>
      <c r="Z621" s="379"/>
      <c r="AA621" s="379"/>
      <c r="AB621" s="379"/>
      <c r="AC621" s="379"/>
    </row>
    <row r="622">
      <c r="A622" s="379"/>
      <c r="B622" s="379"/>
      <c r="C622" s="379"/>
      <c r="D622" s="379"/>
      <c r="E622" s="379"/>
      <c r="F622" s="379"/>
      <c r="G622" s="379"/>
      <c r="H622" s="379"/>
      <c r="I622" s="379"/>
      <c r="J622" s="379"/>
      <c r="K622" s="379"/>
      <c r="L622" s="379"/>
      <c r="M622" s="379"/>
      <c r="N622" s="379"/>
      <c r="O622" s="379"/>
      <c r="P622" s="379"/>
      <c r="Q622" s="379"/>
      <c r="R622" s="379"/>
      <c r="S622" s="379"/>
      <c r="T622" s="379"/>
      <c r="U622" s="379"/>
      <c r="V622" s="379"/>
      <c r="W622" s="379"/>
      <c r="X622" s="379"/>
      <c r="Y622" s="379"/>
      <c r="Z622" s="379"/>
      <c r="AA622" s="379"/>
      <c r="AB622" s="379"/>
      <c r="AC622" s="379"/>
    </row>
    <row r="623">
      <c r="A623" s="379"/>
      <c r="B623" s="379"/>
      <c r="C623" s="379"/>
      <c r="D623" s="379"/>
      <c r="E623" s="379"/>
      <c r="F623" s="379"/>
      <c r="G623" s="379"/>
      <c r="H623" s="379"/>
      <c r="I623" s="379"/>
      <c r="J623" s="379"/>
      <c r="K623" s="379"/>
      <c r="L623" s="379"/>
      <c r="M623" s="379"/>
      <c r="N623" s="379"/>
      <c r="O623" s="379"/>
      <c r="P623" s="379"/>
      <c r="Q623" s="379"/>
      <c r="R623" s="379"/>
      <c r="S623" s="379"/>
      <c r="T623" s="379"/>
      <c r="U623" s="379"/>
      <c r="V623" s="379"/>
      <c r="W623" s="379"/>
      <c r="X623" s="379"/>
      <c r="Y623" s="379"/>
      <c r="Z623" s="379"/>
      <c r="AA623" s="379"/>
      <c r="AB623" s="379"/>
      <c r="AC623" s="379"/>
    </row>
    <row r="624">
      <c r="A624" s="379"/>
      <c r="B624" s="379"/>
      <c r="C624" s="379"/>
      <c r="D624" s="379"/>
      <c r="E624" s="379"/>
      <c r="F624" s="379"/>
      <c r="G624" s="379"/>
      <c r="H624" s="379"/>
      <c r="I624" s="379"/>
      <c r="J624" s="379"/>
      <c r="K624" s="379"/>
      <c r="L624" s="379"/>
      <c r="M624" s="379"/>
      <c r="N624" s="379"/>
      <c r="O624" s="379"/>
      <c r="P624" s="379"/>
      <c r="Q624" s="379"/>
      <c r="R624" s="379"/>
      <c r="S624" s="379"/>
      <c r="T624" s="379"/>
      <c r="U624" s="379"/>
      <c r="V624" s="379"/>
      <c r="W624" s="379"/>
      <c r="X624" s="379"/>
      <c r="Y624" s="379"/>
      <c r="Z624" s="379"/>
      <c r="AA624" s="379"/>
      <c r="AB624" s="379"/>
      <c r="AC624" s="379"/>
    </row>
    <row r="625">
      <c r="A625" s="379"/>
      <c r="B625" s="379"/>
      <c r="C625" s="379"/>
      <c r="D625" s="379"/>
      <c r="E625" s="379"/>
      <c r="F625" s="379"/>
      <c r="G625" s="379"/>
      <c r="H625" s="379"/>
      <c r="I625" s="379"/>
      <c r="J625" s="379"/>
      <c r="K625" s="379"/>
      <c r="L625" s="379"/>
      <c r="M625" s="379"/>
      <c r="N625" s="379"/>
      <c r="O625" s="379"/>
      <c r="P625" s="379"/>
      <c r="Q625" s="379"/>
      <c r="R625" s="379"/>
      <c r="S625" s="379"/>
      <c r="T625" s="379"/>
      <c r="U625" s="379"/>
      <c r="V625" s="379"/>
      <c r="W625" s="379"/>
      <c r="X625" s="379"/>
      <c r="Y625" s="379"/>
      <c r="Z625" s="379"/>
      <c r="AA625" s="379"/>
      <c r="AB625" s="379"/>
      <c r="AC625" s="379"/>
    </row>
    <row r="626">
      <c r="A626" s="379"/>
      <c r="B626" s="379"/>
      <c r="C626" s="379"/>
      <c r="D626" s="379"/>
      <c r="E626" s="379"/>
      <c r="F626" s="379"/>
      <c r="G626" s="379"/>
      <c r="H626" s="379"/>
      <c r="I626" s="379"/>
      <c r="J626" s="379"/>
      <c r="K626" s="379"/>
      <c r="L626" s="379"/>
      <c r="M626" s="379"/>
      <c r="N626" s="379"/>
      <c r="O626" s="379"/>
      <c r="P626" s="379"/>
      <c r="Q626" s="379"/>
      <c r="R626" s="379"/>
      <c r="S626" s="379"/>
      <c r="T626" s="379"/>
      <c r="U626" s="379"/>
      <c r="V626" s="379"/>
      <c r="W626" s="379"/>
      <c r="X626" s="379"/>
      <c r="Y626" s="379"/>
      <c r="Z626" s="379"/>
      <c r="AA626" s="379"/>
      <c r="AB626" s="379"/>
      <c r="AC626" s="379"/>
    </row>
    <row r="627">
      <c r="A627" s="379"/>
      <c r="B627" s="379"/>
      <c r="C627" s="379"/>
      <c r="D627" s="379"/>
      <c r="E627" s="379"/>
      <c r="F627" s="379"/>
      <c r="G627" s="379"/>
      <c r="H627" s="379"/>
      <c r="I627" s="379"/>
      <c r="J627" s="379"/>
      <c r="K627" s="379"/>
      <c r="L627" s="379"/>
      <c r="M627" s="379"/>
      <c r="N627" s="379"/>
      <c r="O627" s="379"/>
      <c r="P627" s="379"/>
      <c r="Q627" s="379"/>
      <c r="R627" s="379"/>
      <c r="S627" s="379"/>
      <c r="T627" s="379"/>
      <c r="U627" s="379"/>
      <c r="V627" s="379"/>
      <c r="W627" s="379"/>
      <c r="X627" s="379"/>
      <c r="Y627" s="379"/>
      <c r="Z627" s="379"/>
      <c r="AA627" s="379"/>
      <c r="AB627" s="379"/>
      <c r="AC627" s="379"/>
    </row>
    <row r="628">
      <c r="A628" s="379"/>
      <c r="B628" s="379"/>
      <c r="C628" s="379"/>
      <c r="D628" s="379"/>
      <c r="E628" s="379"/>
      <c r="F628" s="379"/>
      <c r="G628" s="379"/>
      <c r="H628" s="379"/>
      <c r="I628" s="379"/>
      <c r="J628" s="379"/>
      <c r="K628" s="379"/>
      <c r="L628" s="379"/>
      <c r="M628" s="379"/>
      <c r="N628" s="379"/>
      <c r="O628" s="379"/>
      <c r="P628" s="379"/>
      <c r="Q628" s="379"/>
      <c r="R628" s="379"/>
      <c r="S628" s="379"/>
      <c r="T628" s="379"/>
      <c r="U628" s="379"/>
      <c r="V628" s="379"/>
      <c r="W628" s="379"/>
      <c r="X628" s="379"/>
      <c r="Y628" s="379"/>
      <c r="Z628" s="379"/>
      <c r="AA628" s="379"/>
      <c r="AB628" s="379"/>
      <c r="AC628" s="379"/>
    </row>
    <row r="629">
      <c r="A629" s="379"/>
      <c r="B629" s="379"/>
      <c r="C629" s="379"/>
      <c r="D629" s="379"/>
      <c r="E629" s="379"/>
      <c r="F629" s="379"/>
      <c r="G629" s="379"/>
      <c r="H629" s="379"/>
      <c r="I629" s="379"/>
      <c r="J629" s="379"/>
      <c r="K629" s="379"/>
      <c r="L629" s="379"/>
      <c r="M629" s="379"/>
      <c r="N629" s="379"/>
      <c r="O629" s="379"/>
      <c r="P629" s="379"/>
      <c r="Q629" s="379"/>
      <c r="R629" s="379"/>
      <c r="S629" s="379"/>
      <c r="T629" s="379"/>
      <c r="U629" s="379"/>
      <c r="V629" s="379"/>
      <c r="W629" s="379"/>
      <c r="X629" s="379"/>
      <c r="Y629" s="379"/>
      <c r="Z629" s="379"/>
      <c r="AA629" s="379"/>
      <c r="AB629" s="379"/>
      <c r="AC629" s="379"/>
    </row>
    <row r="630">
      <c r="A630" s="379"/>
      <c r="B630" s="379"/>
      <c r="C630" s="379"/>
      <c r="D630" s="379"/>
      <c r="E630" s="379"/>
      <c r="F630" s="379"/>
      <c r="G630" s="379"/>
      <c r="H630" s="379"/>
      <c r="I630" s="379"/>
      <c r="J630" s="379"/>
      <c r="K630" s="379"/>
      <c r="L630" s="379"/>
      <c r="M630" s="379"/>
      <c r="N630" s="379"/>
      <c r="O630" s="379"/>
      <c r="P630" s="379"/>
      <c r="Q630" s="379"/>
      <c r="R630" s="379"/>
      <c r="S630" s="379"/>
      <c r="T630" s="379"/>
      <c r="U630" s="379"/>
      <c r="V630" s="379"/>
      <c r="W630" s="379"/>
      <c r="X630" s="379"/>
      <c r="Y630" s="379"/>
      <c r="Z630" s="379"/>
      <c r="AA630" s="379"/>
      <c r="AB630" s="379"/>
      <c r="AC630" s="379"/>
    </row>
    <row r="631">
      <c r="A631" s="379"/>
      <c r="B631" s="379"/>
      <c r="C631" s="379"/>
      <c r="D631" s="379"/>
      <c r="E631" s="379"/>
      <c r="F631" s="379"/>
      <c r="G631" s="379"/>
      <c r="H631" s="379"/>
      <c r="I631" s="379"/>
      <c r="J631" s="379"/>
      <c r="K631" s="379"/>
      <c r="L631" s="379"/>
      <c r="M631" s="379"/>
      <c r="N631" s="379"/>
      <c r="O631" s="379"/>
      <c r="P631" s="379"/>
      <c r="Q631" s="379"/>
      <c r="R631" s="379"/>
      <c r="S631" s="379"/>
      <c r="T631" s="379"/>
      <c r="U631" s="379"/>
      <c r="V631" s="379"/>
      <c r="W631" s="379"/>
      <c r="X631" s="379"/>
      <c r="Y631" s="379"/>
      <c r="Z631" s="379"/>
      <c r="AA631" s="379"/>
      <c r="AB631" s="379"/>
      <c r="AC631" s="379"/>
    </row>
    <row r="632">
      <c r="A632" s="379"/>
      <c r="B632" s="379"/>
      <c r="C632" s="379"/>
      <c r="D632" s="379"/>
      <c r="E632" s="379"/>
      <c r="F632" s="379"/>
      <c r="G632" s="379"/>
      <c r="H632" s="379"/>
      <c r="I632" s="379"/>
      <c r="J632" s="379"/>
      <c r="K632" s="379"/>
      <c r="L632" s="379"/>
      <c r="M632" s="379"/>
      <c r="N632" s="379"/>
      <c r="O632" s="379"/>
      <c r="P632" s="379"/>
      <c r="Q632" s="379"/>
      <c r="R632" s="379"/>
      <c r="S632" s="379"/>
      <c r="T632" s="379"/>
      <c r="U632" s="379"/>
      <c r="V632" s="379"/>
      <c r="W632" s="379"/>
      <c r="X632" s="379"/>
      <c r="Y632" s="379"/>
      <c r="Z632" s="379"/>
      <c r="AA632" s="379"/>
      <c r="AB632" s="379"/>
      <c r="AC632" s="379"/>
    </row>
    <row r="633">
      <c r="A633" s="379"/>
      <c r="B633" s="379"/>
      <c r="C633" s="379"/>
      <c r="D633" s="379"/>
      <c r="E633" s="379"/>
      <c r="F633" s="379"/>
      <c r="G633" s="379"/>
      <c r="H633" s="379"/>
      <c r="I633" s="379"/>
      <c r="J633" s="379"/>
      <c r="K633" s="379"/>
      <c r="L633" s="379"/>
      <c r="M633" s="379"/>
      <c r="N633" s="379"/>
      <c r="O633" s="379"/>
      <c r="P633" s="379"/>
      <c r="Q633" s="379"/>
      <c r="R633" s="379"/>
      <c r="S633" s="379"/>
      <c r="T633" s="379"/>
      <c r="U633" s="379"/>
      <c r="V633" s="379"/>
      <c r="W633" s="379"/>
      <c r="X633" s="379"/>
      <c r="Y633" s="379"/>
      <c r="Z633" s="379"/>
      <c r="AA633" s="379"/>
      <c r="AB633" s="379"/>
      <c r="AC633" s="379"/>
    </row>
    <row r="634">
      <c r="A634" s="379"/>
      <c r="B634" s="379"/>
      <c r="C634" s="379"/>
      <c r="D634" s="379"/>
      <c r="E634" s="379"/>
      <c r="F634" s="379"/>
      <c r="G634" s="379"/>
      <c r="H634" s="379"/>
      <c r="I634" s="379"/>
      <c r="J634" s="379"/>
      <c r="K634" s="379"/>
      <c r="L634" s="379"/>
      <c r="M634" s="379"/>
      <c r="N634" s="379"/>
      <c r="O634" s="379"/>
      <c r="P634" s="379"/>
      <c r="Q634" s="379"/>
      <c r="R634" s="379"/>
      <c r="S634" s="379"/>
      <c r="T634" s="379"/>
      <c r="U634" s="379"/>
      <c r="V634" s="379"/>
      <c r="W634" s="379"/>
      <c r="X634" s="379"/>
      <c r="Y634" s="379"/>
      <c r="Z634" s="379"/>
      <c r="AA634" s="379"/>
      <c r="AB634" s="379"/>
      <c r="AC634" s="379"/>
    </row>
    <row r="635">
      <c r="A635" s="379"/>
      <c r="B635" s="379"/>
      <c r="C635" s="379"/>
      <c r="D635" s="379"/>
      <c r="E635" s="379"/>
      <c r="F635" s="379"/>
      <c r="G635" s="379"/>
      <c r="H635" s="379"/>
      <c r="I635" s="379"/>
      <c r="J635" s="379"/>
      <c r="K635" s="379"/>
      <c r="L635" s="379"/>
      <c r="M635" s="379"/>
      <c r="N635" s="379"/>
      <c r="O635" s="379"/>
      <c r="P635" s="379"/>
      <c r="Q635" s="379"/>
      <c r="R635" s="379"/>
      <c r="S635" s="379"/>
      <c r="T635" s="379"/>
      <c r="U635" s="379"/>
      <c r="V635" s="379"/>
      <c r="W635" s="379"/>
      <c r="X635" s="379"/>
      <c r="Y635" s="379"/>
      <c r="Z635" s="379"/>
      <c r="AA635" s="379"/>
      <c r="AB635" s="379"/>
      <c r="AC635" s="379"/>
    </row>
    <row r="636">
      <c r="A636" s="379"/>
      <c r="B636" s="379"/>
      <c r="C636" s="379"/>
      <c r="D636" s="379"/>
      <c r="E636" s="379"/>
      <c r="F636" s="379"/>
      <c r="G636" s="379"/>
      <c r="H636" s="379"/>
      <c r="I636" s="379"/>
      <c r="J636" s="379"/>
      <c r="K636" s="379"/>
      <c r="L636" s="379"/>
      <c r="M636" s="379"/>
      <c r="N636" s="379"/>
      <c r="O636" s="379"/>
      <c r="P636" s="379"/>
      <c r="Q636" s="379"/>
      <c r="R636" s="379"/>
      <c r="S636" s="379"/>
      <c r="T636" s="379"/>
      <c r="U636" s="379"/>
      <c r="V636" s="379"/>
      <c r="W636" s="379"/>
      <c r="X636" s="379"/>
      <c r="Y636" s="379"/>
      <c r="Z636" s="379"/>
      <c r="AA636" s="379"/>
      <c r="AB636" s="379"/>
      <c r="AC636" s="379"/>
    </row>
    <row r="637">
      <c r="A637" s="379"/>
      <c r="B637" s="379"/>
      <c r="C637" s="379"/>
      <c r="D637" s="379"/>
      <c r="E637" s="379"/>
      <c r="F637" s="379"/>
      <c r="G637" s="379"/>
      <c r="H637" s="379"/>
      <c r="I637" s="379"/>
      <c r="J637" s="379"/>
      <c r="K637" s="379"/>
      <c r="L637" s="379"/>
      <c r="M637" s="379"/>
      <c r="N637" s="379"/>
      <c r="O637" s="379"/>
      <c r="P637" s="379"/>
      <c r="Q637" s="379"/>
      <c r="R637" s="379"/>
      <c r="S637" s="379"/>
      <c r="T637" s="379"/>
      <c r="U637" s="379"/>
      <c r="V637" s="379"/>
      <c r="W637" s="379"/>
      <c r="X637" s="379"/>
      <c r="Y637" s="379"/>
      <c r="Z637" s="379"/>
      <c r="AA637" s="379"/>
      <c r="AB637" s="379"/>
      <c r="AC637" s="379"/>
    </row>
    <row r="638">
      <c r="A638" s="379"/>
      <c r="B638" s="379"/>
      <c r="C638" s="379"/>
      <c r="D638" s="379"/>
      <c r="E638" s="379"/>
      <c r="F638" s="379"/>
      <c r="G638" s="379"/>
      <c r="H638" s="379"/>
      <c r="I638" s="379"/>
      <c r="J638" s="379"/>
      <c r="K638" s="379"/>
      <c r="L638" s="379"/>
      <c r="M638" s="379"/>
      <c r="N638" s="379"/>
      <c r="O638" s="379"/>
      <c r="P638" s="379"/>
      <c r="Q638" s="379"/>
      <c r="R638" s="379"/>
      <c r="S638" s="379"/>
      <c r="T638" s="379"/>
      <c r="U638" s="379"/>
      <c r="V638" s="379"/>
      <c r="W638" s="379"/>
      <c r="X638" s="379"/>
      <c r="Y638" s="379"/>
      <c r="Z638" s="379"/>
      <c r="AA638" s="379"/>
      <c r="AB638" s="379"/>
      <c r="AC638" s="379"/>
    </row>
    <row r="639">
      <c r="A639" s="379"/>
      <c r="B639" s="379"/>
      <c r="C639" s="379"/>
      <c r="D639" s="379"/>
      <c r="E639" s="379"/>
      <c r="F639" s="379"/>
      <c r="G639" s="379"/>
      <c r="H639" s="379"/>
      <c r="I639" s="379"/>
      <c r="J639" s="379"/>
      <c r="K639" s="379"/>
      <c r="L639" s="379"/>
      <c r="M639" s="379"/>
      <c r="N639" s="379"/>
      <c r="O639" s="379"/>
      <c r="P639" s="379"/>
      <c r="Q639" s="379"/>
      <c r="R639" s="379"/>
      <c r="S639" s="379"/>
      <c r="T639" s="379"/>
      <c r="U639" s="379"/>
      <c r="V639" s="379"/>
      <c r="W639" s="379"/>
      <c r="X639" s="379"/>
      <c r="Y639" s="379"/>
      <c r="Z639" s="379"/>
      <c r="AA639" s="379"/>
      <c r="AB639" s="379"/>
      <c r="AC639" s="379"/>
    </row>
    <row r="640">
      <c r="A640" s="379"/>
      <c r="B640" s="379"/>
      <c r="C640" s="379"/>
      <c r="D640" s="379"/>
      <c r="E640" s="379"/>
      <c r="F640" s="379"/>
      <c r="G640" s="379"/>
      <c r="H640" s="379"/>
      <c r="I640" s="379"/>
      <c r="J640" s="379"/>
      <c r="K640" s="379"/>
      <c r="L640" s="379"/>
      <c r="M640" s="379"/>
      <c r="N640" s="379"/>
      <c r="O640" s="379"/>
      <c r="P640" s="379"/>
      <c r="Q640" s="379"/>
      <c r="R640" s="379"/>
      <c r="S640" s="379"/>
      <c r="T640" s="379"/>
      <c r="U640" s="379"/>
      <c r="V640" s="379"/>
      <c r="W640" s="379"/>
      <c r="X640" s="379"/>
      <c r="Y640" s="379"/>
      <c r="Z640" s="379"/>
      <c r="AA640" s="379"/>
      <c r="AB640" s="379"/>
      <c r="AC640" s="379"/>
    </row>
    <row r="641">
      <c r="A641" s="379"/>
      <c r="B641" s="379"/>
      <c r="C641" s="379"/>
      <c r="D641" s="379"/>
      <c r="E641" s="379"/>
      <c r="F641" s="379"/>
      <c r="G641" s="379"/>
      <c r="H641" s="379"/>
      <c r="I641" s="379"/>
      <c r="J641" s="379"/>
      <c r="K641" s="379"/>
      <c r="L641" s="379"/>
      <c r="M641" s="379"/>
      <c r="N641" s="379"/>
      <c r="O641" s="379"/>
      <c r="P641" s="379"/>
      <c r="Q641" s="379"/>
      <c r="R641" s="379"/>
      <c r="S641" s="379"/>
      <c r="T641" s="379"/>
      <c r="U641" s="379"/>
      <c r="V641" s="379"/>
      <c r="W641" s="379"/>
      <c r="X641" s="379"/>
      <c r="Y641" s="379"/>
      <c r="Z641" s="379"/>
      <c r="AA641" s="379"/>
      <c r="AB641" s="379"/>
      <c r="AC641" s="379"/>
    </row>
    <row r="642">
      <c r="A642" s="379"/>
      <c r="B642" s="379"/>
      <c r="C642" s="379"/>
      <c r="D642" s="379"/>
      <c r="E642" s="379"/>
      <c r="F642" s="379"/>
      <c r="G642" s="379"/>
      <c r="H642" s="379"/>
      <c r="I642" s="379"/>
      <c r="J642" s="379"/>
      <c r="K642" s="379"/>
      <c r="L642" s="379"/>
      <c r="M642" s="379"/>
      <c r="N642" s="379"/>
      <c r="O642" s="379"/>
      <c r="P642" s="379"/>
      <c r="Q642" s="379"/>
      <c r="R642" s="379"/>
      <c r="S642" s="379"/>
      <c r="T642" s="379"/>
      <c r="U642" s="379"/>
      <c r="V642" s="379"/>
      <c r="W642" s="379"/>
      <c r="X642" s="379"/>
      <c r="Y642" s="379"/>
      <c r="Z642" s="379"/>
      <c r="AA642" s="379"/>
      <c r="AB642" s="379"/>
      <c r="AC642" s="379"/>
    </row>
    <row r="643">
      <c r="A643" s="379"/>
      <c r="B643" s="379"/>
      <c r="C643" s="379"/>
      <c r="D643" s="379"/>
      <c r="E643" s="379"/>
      <c r="F643" s="379"/>
      <c r="G643" s="379"/>
      <c r="H643" s="379"/>
      <c r="I643" s="379"/>
      <c r="J643" s="379"/>
      <c r="K643" s="379"/>
      <c r="L643" s="379"/>
      <c r="M643" s="379"/>
      <c r="N643" s="379"/>
      <c r="O643" s="379"/>
      <c r="P643" s="379"/>
      <c r="Q643" s="379"/>
      <c r="R643" s="379"/>
      <c r="S643" s="379"/>
      <c r="T643" s="379"/>
      <c r="U643" s="379"/>
      <c r="V643" s="379"/>
      <c r="W643" s="379"/>
      <c r="X643" s="379"/>
      <c r="Y643" s="379"/>
      <c r="Z643" s="379"/>
      <c r="AA643" s="379"/>
      <c r="AB643" s="379"/>
      <c r="AC643" s="379"/>
    </row>
    <row r="644">
      <c r="A644" s="379"/>
      <c r="B644" s="379"/>
      <c r="C644" s="379"/>
      <c r="D644" s="379"/>
      <c r="E644" s="379"/>
      <c r="F644" s="379"/>
      <c r="G644" s="379"/>
      <c r="H644" s="379"/>
      <c r="I644" s="379"/>
      <c r="J644" s="379"/>
      <c r="K644" s="379"/>
      <c r="L644" s="379"/>
      <c r="M644" s="379"/>
      <c r="N644" s="379"/>
      <c r="O644" s="379"/>
      <c r="P644" s="379"/>
      <c r="Q644" s="379"/>
      <c r="R644" s="379"/>
      <c r="S644" s="379"/>
      <c r="T644" s="379"/>
      <c r="U644" s="379"/>
      <c r="V644" s="379"/>
      <c r="W644" s="379"/>
      <c r="X644" s="379"/>
      <c r="Y644" s="379"/>
      <c r="Z644" s="379"/>
      <c r="AA644" s="379"/>
      <c r="AB644" s="379"/>
      <c r="AC644" s="379"/>
    </row>
    <row r="645">
      <c r="A645" s="379"/>
      <c r="B645" s="379"/>
      <c r="C645" s="379"/>
      <c r="D645" s="379"/>
      <c r="E645" s="379"/>
      <c r="F645" s="379"/>
      <c r="G645" s="379"/>
      <c r="H645" s="379"/>
      <c r="I645" s="379"/>
      <c r="J645" s="379"/>
      <c r="K645" s="379"/>
      <c r="L645" s="379"/>
      <c r="M645" s="379"/>
      <c r="N645" s="379"/>
      <c r="O645" s="379"/>
      <c r="P645" s="379"/>
      <c r="Q645" s="379"/>
      <c r="R645" s="379"/>
      <c r="S645" s="379"/>
      <c r="T645" s="379"/>
      <c r="U645" s="379"/>
      <c r="V645" s="379"/>
      <c r="W645" s="379"/>
      <c r="X645" s="379"/>
      <c r="Y645" s="379"/>
      <c r="Z645" s="379"/>
      <c r="AA645" s="379"/>
      <c r="AB645" s="379"/>
      <c r="AC645" s="379"/>
    </row>
    <row r="646">
      <c r="A646" s="379"/>
      <c r="B646" s="379"/>
      <c r="C646" s="379"/>
      <c r="D646" s="379"/>
      <c r="E646" s="379"/>
      <c r="F646" s="379"/>
      <c r="G646" s="379"/>
      <c r="H646" s="379"/>
      <c r="I646" s="379"/>
      <c r="J646" s="379"/>
      <c r="K646" s="379"/>
      <c r="L646" s="379"/>
      <c r="M646" s="379"/>
      <c r="N646" s="379"/>
      <c r="O646" s="379"/>
      <c r="P646" s="379"/>
      <c r="Q646" s="379"/>
      <c r="R646" s="379"/>
      <c r="S646" s="379"/>
      <c r="T646" s="379"/>
      <c r="U646" s="379"/>
      <c r="V646" s="379"/>
      <c r="W646" s="379"/>
      <c r="X646" s="379"/>
      <c r="Y646" s="379"/>
      <c r="Z646" s="379"/>
      <c r="AA646" s="379"/>
      <c r="AB646" s="379"/>
      <c r="AC646" s="379"/>
    </row>
    <row r="647">
      <c r="A647" s="379"/>
      <c r="B647" s="379"/>
      <c r="C647" s="379"/>
      <c r="D647" s="379"/>
      <c r="E647" s="379"/>
      <c r="F647" s="379"/>
      <c r="G647" s="379"/>
      <c r="H647" s="379"/>
      <c r="I647" s="379"/>
      <c r="J647" s="379"/>
      <c r="K647" s="379"/>
      <c r="L647" s="379"/>
      <c r="M647" s="379"/>
      <c r="N647" s="379"/>
      <c r="O647" s="379"/>
      <c r="P647" s="379"/>
      <c r="Q647" s="379"/>
      <c r="R647" s="379"/>
      <c r="S647" s="379"/>
      <c r="T647" s="379"/>
      <c r="U647" s="379"/>
      <c r="V647" s="379"/>
      <c r="W647" s="379"/>
      <c r="X647" s="379"/>
      <c r="Y647" s="379"/>
      <c r="Z647" s="379"/>
      <c r="AA647" s="379"/>
      <c r="AB647" s="379"/>
      <c r="AC647" s="379"/>
    </row>
    <row r="648">
      <c r="A648" s="379"/>
      <c r="B648" s="379"/>
      <c r="C648" s="379"/>
      <c r="D648" s="379"/>
      <c r="E648" s="379"/>
      <c r="F648" s="379"/>
      <c r="G648" s="379"/>
      <c r="H648" s="379"/>
      <c r="I648" s="379"/>
      <c r="J648" s="379"/>
      <c r="K648" s="379"/>
      <c r="L648" s="379"/>
      <c r="M648" s="379"/>
      <c r="N648" s="379"/>
      <c r="O648" s="379"/>
      <c r="P648" s="379"/>
      <c r="Q648" s="379"/>
      <c r="R648" s="379"/>
      <c r="S648" s="379"/>
      <c r="T648" s="379"/>
      <c r="U648" s="379"/>
      <c r="V648" s="379"/>
      <c r="W648" s="379"/>
      <c r="X648" s="379"/>
      <c r="Y648" s="379"/>
      <c r="Z648" s="379"/>
      <c r="AA648" s="379"/>
      <c r="AB648" s="379"/>
      <c r="AC648" s="379"/>
    </row>
    <row r="649">
      <c r="A649" s="379"/>
      <c r="B649" s="379"/>
      <c r="C649" s="379"/>
      <c r="D649" s="379"/>
      <c r="E649" s="379"/>
      <c r="F649" s="379"/>
      <c r="G649" s="379"/>
      <c r="H649" s="379"/>
      <c r="I649" s="379"/>
      <c r="J649" s="379"/>
      <c r="K649" s="379"/>
      <c r="L649" s="379"/>
      <c r="M649" s="379"/>
      <c r="N649" s="379"/>
      <c r="O649" s="379"/>
      <c r="P649" s="379"/>
      <c r="Q649" s="379"/>
      <c r="R649" s="379"/>
      <c r="S649" s="379"/>
      <c r="T649" s="379"/>
      <c r="U649" s="379"/>
      <c r="V649" s="379"/>
      <c r="W649" s="379"/>
      <c r="X649" s="379"/>
      <c r="Y649" s="379"/>
      <c r="Z649" s="379"/>
      <c r="AA649" s="379"/>
      <c r="AB649" s="379"/>
      <c r="AC649" s="379"/>
    </row>
    <row r="650">
      <c r="A650" s="379"/>
      <c r="B650" s="379"/>
      <c r="C650" s="379"/>
      <c r="D650" s="379"/>
      <c r="E650" s="379"/>
      <c r="F650" s="379"/>
      <c r="G650" s="379"/>
      <c r="H650" s="379"/>
      <c r="I650" s="379"/>
      <c r="J650" s="379"/>
      <c r="K650" s="379"/>
      <c r="L650" s="379"/>
      <c r="M650" s="379"/>
      <c r="N650" s="379"/>
      <c r="O650" s="379"/>
      <c r="P650" s="379"/>
      <c r="Q650" s="379"/>
      <c r="R650" s="379"/>
      <c r="S650" s="379"/>
      <c r="T650" s="379"/>
      <c r="U650" s="379"/>
      <c r="V650" s="379"/>
      <c r="W650" s="379"/>
      <c r="X650" s="379"/>
      <c r="Y650" s="379"/>
      <c r="Z650" s="379"/>
      <c r="AA650" s="379"/>
      <c r="AB650" s="379"/>
      <c r="AC650" s="379"/>
    </row>
    <row r="651">
      <c r="A651" s="379"/>
      <c r="B651" s="379"/>
      <c r="C651" s="379"/>
      <c r="D651" s="379"/>
      <c r="E651" s="379"/>
      <c r="F651" s="379"/>
      <c r="G651" s="379"/>
      <c r="H651" s="379"/>
      <c r="I651" s="379"/>
      <c r="J651" s="379"/>
      <c r="K651" s="379"/>
      <c r="L651" s="379"/>
      <c r="M651" s="379"/>
      <c r="N651" s="379"/>
      <c r="O651" s="379"/>
      <c r="P651" s="379"/>
      <c r="Q651" s="379"/>
      <c r="R651" s="379"/>
      <c r="S651" s="379"/>
      <c r="T651" s="379"/>
      <c r="U651" s="379"/>
      <c r="V651" s="379"/>
      <c r="W651" s="379"/>
      <c r="X651" s="379"/>
      <c r="Y651" s="379"/>
      <c r="Z651" s="379"/>
      <c r="AA651" s="379"/>
      <c r="AB651" s="379"/>
      <c r="AC651" s="379"/>
    </row>
    <row r="652">
      <c r="A652" s="379"/>
      <c r="B652" s="379"/>
      <c r="C652" s="379"/>
      <c r="D652" s="379"/>
      <c r="E652" s="379"/>
      <c r="F652" s="379"/>
      <c r="G652" s="379"/>
      <c r="H652" s="379"/>
      <c r="I652" s="379"/>
      <c r="J652" s="379"/>
      <c r="K652" s="379"/>
      <c r="L652" s="379"/>
      <c r="M652" s="379"/>
      <c r="N652" s="379"/>
      <c r="O652" s="379"/>
      <c r="P652" s="379"/>
      <c r="Q652" s="379"/>
      <c r="R652" s="379"/>
      <c r="S652" s="379"/>
      <c r="T652" s="379"/>
      <c r="U652" s="379"/>
      <c r="V652" s="379"/>
      <c r="W652" s="379"/>
      <c r="X652" s="379"/>
      <c r="Y652" s="379"/>
      <c r="Z652" s="379"/>
      <c r="AA652" s="379"/>
      <c r="AB652" s="379"/>
      <c r="AC652" s="379"/>
    </row>
    <row r="653">
      <c r="A653" s="379"/>
      <c r="B653" s="379"/>
      <c r="C653" s="379"/>
      <c r="D653" s="379"/>
      <c r="E653" s="379"/>
      <c r="F653" s="379"/>
      <c r="G653" s="379"/>
      <c r="H653" s="379"/>
      <c r="I653" s="379"/>
      <c r="J653" s="379"/>
      <c r="K653" s="379"/>
      <c r="L653" s="379"/>
      <c r="M653" s="379"/>
      <c r="N653" s="379"/>
      <c r="O653" s="379"/>
      <c r="P653" s="379"/>
      <c r="Q653" s="379"/>
      <c r="R653" s="379"/>
      <c r="S653" s="379"/>
      <c r="T653" s="379"/>
      <c r="U653" s="379"/>
      <c r="V653" s="379"/>
      <c r="W653" s="379"/>
      <c r="X653" s="379"/>
      <c r="Y653" s="379"/>
      <c r="Z653" s="379"/>
      <c r="AA653" s="379"/>
      <c r="AB653" s="379"/>
      <c r="AC653" s="379"/>
    </row>
    <row r="654">
      <c r="A654" s="379"/>
      <c r="B654" s="379"/>
      <c r="C654" s="379"/>
      <c r="D654" s="379"/>
      <c r="E654" s="379"/>
      <c r="F654" s="379"/>
      <c r="G654" s="379"/>
      <c r="H654" s="379"/>
      <c r="I654" s="379"/>
      <c r="J654" s="379"/>
      <c r="K654" s="379"/>
      <c r="L654" s="379"/>
      <c r="M654" s="379"/>
      <c r="N654" s="379"/>
      <c r="O654" s="379"/>
      <c r="P654" s="379"/>
      <c r="Q654" s="379"/>
      <c r="R654" s="379"/>
      <c r="S654" s="379"/>
      <c r="T654" s="379"/>
      <c r="U654" s="379"/>
      <c r="V654" s="379"/>
      <c r="W654" s="379"/>
      <c r="X654" s="379"/>
      <c r="Y654" s="379"/>
      <c r="Z654" s="379"/>
      <c r="AA654" s="379"/>
      <c r="AB654" s="379"/>
      <c r="AC654" s="379"/>
    </row>
    <row r="655">
      <c r="A655" s="379"/>
      <c r="B655" s="379"/>
      <c r="C655" s="379"/>
      <c r="D655" s="379"/>
      <c r="E655" s="379"/>
      <c r="F655" s="379"/>
      <c r="G655" s="379"/>
      <c r="H655" s="379"/>
      <c r="I655" s="379"/>
      <c r="J655" s="379"/>
      <c r="K655" s="379"/>
      <c r="L655" s="379"/>
      <c r="M655" s="379"/>
      <c r="N655" s="379"/>
      <c r="O655" s="379"/>
      <c r="P655" s="379"/>
      <c r="Q655" s="379"/>
      <c r="R655" s="379"/>
      <c r="S655" s="379"/>
      <c r="T655" s="379"/>
      <c r="U655" s="379"/>
      <c r="V655" s="379"/>
      <c r="W655" s="379"/>
      <c r="X655" s="379"/>
      <c r="Y655" s="379"/>
      <c r="Z655" s="379"/>
      <c r="AA655" s="379"/>
      <c r="AB655" s="379"/>
      <c r="AC655" s="379"/>
    </row>
    <row r="656">
      <c r="A656" s="379"/>
      <c r="B656" s="379"/>
      <c r="C656" s="379"/>
      <c r="D656" s="379"/>
      <c r="E656" s="379"/>
      <c r="F656" s="379"/>
      <c r="G656" s="379"/>
      <c r="H656" s="379"/>
      <c r="I656" s="379"/>
      <c r="J656" s="379"/>
      <c r="K656" s="379"/>
      <c r="L656" s="379"/>
      <c r="M656" s="379"/>
      <c r="N656" s="379"/>
      <c r="O656" s="379"/>
      <c r="P656" s="379"/>
      <c r="Q656" s="379"/>
      <c r="R656" s="379"/>
      <c r="S656" s="379"/>
      <c r="T656" s="379"/>
      <c r="U656" s="379"/>
      <c r="V656" s="379"/>
      <c r="W656" s="379"/>
      <c r="X656" s="379"/>
      <c r="Y656" s="379"/>
      <c r="Z656" s="379"/>
      <c r="AA656" s="379"/>
      <c r="AB656" s="379"/>
      <c r="AC656" s="379"/>
    </row>
    <row r="657">
      <c r="A657" s="379"/>
      <c r="B657" s="379"/>
      <c r="C657" s="379"/>
      <c r="D657" s="379"/>
      <c r="E657" s="379"/>
      <c r="F657" s="379"/>
      <c r="G657" s="379"/>
      <c r="H657" s="379"/>
      <c r="I657" s="379"/>
      <c r="J657" s="379"/>
      <c r="K657" s="379"/>
      <c r="L657" s="379"/>
      <c r="M657" s="379"/>
      <c r="N657" s="379"/>
      <c r="O657" s="379"/>
      <c r="P657" s="379"/>
      <c r="Q657" s="379"/>
      <c r="R657" s="379"/>
      <c r="S657" s="379"/>
      <c r="T657" s="379"/>
      <c r="U657" s="379"/>
      <c r="V657" s="379"/>
      <c r="W657" s="379"/>
      <c r="X657" s="379"/>
      <c r="Y657" s="379"/>
      <c r="Z657" s="379"/>
      <c r="AA657" s="379"/>
      <c r="AB657" s="379"/>
      <c r="AC657" s="379"/>
    </row>
    <row r="658">
      <c r="A658" s="379"/>
      <c r="B658" s="379"/>
      <c r="C658" s="379"/>
      <c r="D658" s="379"/>
      <c r="E658" s="379"/>
      <c r="F658" s="379"/>
      <c r="G658" s="379"/>
      <c r="H658" s="379"/>
      <c r="I658" s="379"/>
      <c r="J658" s="379"/>
      <c r="K658" s="379"/>
      <c r="L658" s="379"/>
      <c r="M658" s="379"/>
      <c r="N658" s="379"/>
      <c r="O658" s="379"/>
      <c r="P658" s="379"/>
      <c r="Q658" s="379"/>
      <c r="R658" s="379"/>
      <c r="S658" s="379"/>
      <c r="T658" s="379"/>
      <c r="U658" s="379"/>
      <c r="V658" s="379"/>
      <c r="W658" s="379"/>
      <c r="X658" s="379"/>
      <c r="Y658" s="379"/>
      <c r="Z658" s="379"/>
      <c r="AA658" s="379"/>
      <c r="AB658" s="379"/>
      <c r="AC658" s="379"/>
    </row>
    <row r="659">
      <c r="A659" s="379"/>
      <c r="B659" s="379"/>
      <c r="C659" s="379"/>
      <c r="D659" s="379"/>
      <c r="E659" s="379"/>
      <c r="F659" s="379"/>
      <c r="G659" s="379"/>
      <c r="H659" s="379"/>
      <c r="I659" s="379"/>
      <c r="J659" s="379"/>
      <c r="K659" s="379"/>
      <c r="L659" s="379"/>
      <c r="M659" s="379"/>
      <c r="N659" s="379"/>
      <c r="O659" s="379"/>
      <c r="P659" s="379"/>
      <c r="Q659" s="379"/>
      <c r="R659" s="379"/>
      <c r="S659" s="379"/>
      <c r="T659" s="379"/>
      <c r="U659" s="379"/>
      <c r="V659" s="379"/>
      <c r="W659" s="379"/>
      <c r="X659" s="379"/>
      <c r="Y659" s="379"/>
      <c r="Z659" s="379"/>
      <c r="AA659" s="379"/>
      <c r="AB659" s="379"/>
      <c r="AC659" s="379"/>
    </row>
    <row r="660">
      <c r="A660" s="379"/>
      <c r="B660" s="379"/>
      <c r="C660" s="379"/>
      <c r="D660" s="379"/>
      <c r="E660" s="379"/>
      <c r="F660" s="379"/>
      <c r="G660" s="379"/>
      <c r="H660" s="379"/>
      <c r="I660" s="379"/>
      <c r="J660" s="379"/>
      <c r="K660" s="379"/>
      <c r="L660" s="379"/>
      <c r="M660" s="379"/>
      <c r="N660" s="379"/>
      <c r="O660" s="379"/>
      <c r="P660" s="379"/>
      <c r="Q660" s="379"/>
      <c r="R660" s="379"/>
      <c r="S660" s="379"/>
      <c r="T660" s="379"/>
      <c r="U660" s="379"/>
      <c r="V660" s="379"/>
      <c r="W660" s="379"/>
      <c r="X660" s="379"/>
      <c r="Y660" s="379"/>
      <c r="Z660" s="379"/>
      <c r="AA660" s="379"/>
      <c r="AB660" s="379"/>
      <c r="AC660" s="379"/>
    </row>
    <row r="661">
      <c r="A661" s="379"/>
      <c r="B661" s="379"/>
      <c r="C661" s="379"/>
      <c r="D661" s="379"/>
      <c r="E661" s="379"/>
      <c r="F661" s="379"/>
      <c r="G661" s="379"/>
      <c r="H661" s="379"/>
      <c r="I661" s="379"/>
      <c r="J661" s="379"/>
      <c r="K661" s="379"/>
      <c r="L661" s="379"/>
      <c r="M661" s="379"/>
      <c r="N661" s="379"/>
      <c r="O661" s="379"/>
      <c r="P661" s="379"/>
      <c r="Q661" s="379"/>
      <c r="R661" s="379"/>
      <c r="S661" s="379"/>
      <c r="T661" s="379"/>
      <c r="U661" s="379"/>
      <c r="V661" s="379"/>
      <c r="W661" s="379"/>
      <c r="X661" s="379"/>
      <c r="Y661" s="379"/>
      <c r="Z661" s="379"/>
      <c r="AA661" s="379"/>
      <c r="AB661" s="379"/>
      <c r="AC661" s="379"/>
    </row>
    <row r="662">
      <c r="A662" s="379"/>
      <c r="B662" s="379"/>
      <c r="C662" s="379"/>
      <c r="D662" s="379"/>
      <c r="E662" s="379"/>
      <c r="F662" s="379"/>
      <c r="G662" s="379"/>
      <c r="H662" s="379"/>
      <c r="I662" s="379"/>
      <c r="J662" s="379"/>
      <c r="K662" s="379"/>
      <c r="L662" s="379"/>
      <c r="M662" s="379"/>
      <c r="N662" s="379"/>
      <c r="O662" s="379"/>
      <c r="P662" s="379"/>
      <c r="Q662" s="379"/>
      <c r="R662" s="379"/>
      <c r="S662" s="379"/>
      <c r="T662" s="379"/>
      <c r="U662" s="379"/>
      <c r="V662" s="379"/>
      <c r="W662" s="379"/>
      <c r="X662" s="379"/>
      <c r="Y662" s="379"/>
      <c r="Z662" s="379"/>
      <c r="AA662" s="379"/>
      <c r="AB662" s="379"/>
      <c r="AC662" s="379"/>
    </row>
    <row r="663">
      <c r="A663" s="379"/>
      <c r="B663" s="379"/>
      <c r="C663" s="379"/>
      <c r="D663" s="379"/>
      <c r="E663" s="379"/>
      <c r="F663" s="379"/>
      <c r="G663" s="379"/>
      <c r="H663" s="379"/>
      <c r="I663" s="379"/>
      <c r="J663" s="379"/>
      <c r="K663" s="379"/>
      <c r="L663" s="379"/>
      <c r="M663" s="379"/>
      <c r="N663" s="379"/>
      <c r="O663" s="379"/>
      <c r="P663" s="379"/>
      <c r="Q663" s="379"/>
      <c r="R663" s="379"/>
      <c r="S663" s="379"/>
      <c r="T663" s="379"/>
      <c r="U663" s="379"/>
      <c r="V663" s="379"/>
      <c r="W663" s="379"/>
      <c r="X663" s="379"/>
      <c r="Y663" s="379"/>
      <c r="Z663" s="379"/>
      <c r="AA663" s="379"/>
      <c r="AB663" s="379"/>
      <c r="AC663" s="379"/>
    </row>
    <row r="664">
      <c r="A664" s="379"/>
      <c r="B664" s="379"/>
      <c r="C664" s="379"/>
      <c r="D664" s="379"/>
      <c r="E664" s="379"/>
      <c r="F664" s="379"/>
      <c r="G664" s="379"/>
      <c r="H664" s="379"/>
      <c r="I664" s="379"/>
      <c r="J664" s="379"/>
      <c r="K664" s="379"/>
      <c r="L664" s="379"/>
      <c r="M664" s="379"/>
      <c r="N664" s="379"/>
      <c r="O664" s="379"/>
      <c r="P664" s="379"/>
      <c r="Q664" s="379"/>
      <c r="R664" s="379"/>
      <c r="S664" s="379"/>
      <c r="T664" s="379"/>
      <c r="U664" s="379"/>
      <c r="V664" s="379"/>
      <c r="W664" s="379"/>
      <c r="X664" s="379"/>
      <c r="Y664" s="379"/>
      <c r="Z664" s="379"/>
      <c r="AA664" s="379"/>
      <c r="AB664" s="379"/>
      <c r="AC664" s="379"/>
    </row>
    <row r="665">
      <c r="A665" s="379"/>
      <c r="B665" s="379"/>
      <c r="C665" s="379"/>
      <c r="D665" s="379"/>
      <c r="E665" s="379"/>
      <c r="F665" s="379"/>
      <c r="G665" s="379"/>
      <c r="H665" s="379"/>
      <c r="I665" s="379"/>
      <c r="J665" s="379"/>
      <c r="K665" s="379"/>
      <c r="L665" s="379"/>
      <c r="M665" s="379"/>
      <c r="N665" s="379"/>
      <c r="O665" s="379"/>
      <c r="P665" s="379"/>
      <c r="Q665" s="379"/>
      <c r="R665" s="379"/>
      <c r="S665" s="379"/>
      <c r="T665" s="379"/>
      <c r="U665" s="379"/>
      <c r="V665" s="379"/>
      <c r="W665" s="379"/>
      <c r="X665" s="379"/>
      <c r="Y665" s="379"/>
      <c r="Z665" s="379"/>
      <c r="AA665" s="379"/>
      <c r="AB665" s="379"/>
      <c r="AC665" s="379"/>
    </row>
    <row r="666">
      <c r="A666" s="379"/>
      <c r="B666" s="379"/>
      <c r="C666" s="379"/>
      <c r="D666" s="379"/>
      <c r="E666" s="379"/>
      <c r="F666" s="379"/>
      <c r="G666" s="379"/>
      <c r="H666" s="379"/>
      <c r="I666" s="379"/>
      <c r="J666" s="379"/>
      <c r="K666" s="379"/>
      <c r="L666" s="379"/>
      <c r="M666" s="379"/>
      <c r="N666" s="379"/>
      <c r="O666" s="379"/>
      <c r="P666" s="379"/>
      <c r="Q666" s="379"/>
      <c r="R666" s="379"/>
      <c r="S666" s="379"/>
      <c r="T666" s="379"/>
      <c r="U666" s="379"/>
      <c r="V666" s="379"/>
      <c r="W666" s="379"/>
      <c r="X666" s="379"/>
      <c r="Y666" s="379"/>
      <c r="Z666" s="379"/>
      <c r="AA666" s="379"/>
      <c r="AB666" s="379"/>
      <c r="AC666" s="379"/>
    </row>
    <row r="667">
      <c r="A667" s="379"/>
      <c r="B667" s="379"/>
      <c r="C667" s="379"/>
      <c r="D667" s="379"/>
      <c r="E667" s="379"/>
      <c r="F667" s="379"/>
      <c r="G667" s="379"/>
      <c r="H667" s="379"/>
      <c r="I667" s="379"/>
      <c r="J667" s="379"/>
      <c r="K667" s="379"/>
      <c r="L667" s="379"/>
      <c r="M667" s="379"/>
      <c r="N667" s="379"/>
      <c r="O667" s="379"/>
      <c r="P667" s="379"/>
      <c r="Q667" s="379"/>
      <c r="R667" s="379"/>
      <c r="S667" s="379"/>
      <c r="T667" s="379"/>
      <c r="U667" s="379"/>
      <c r="V667" s="379"/>
      <c r="W667" s="379"/>
      <c r="X667" s="379"/>
      <c r="Y667" s="379"/>
      <c r="Z667" s="379"/>
      <c r="AA667" s="379"/>
      <c r="AB667" s="379"/>
      <c r="AC667" s="379"/>
    </row>
    <row r="668">
      <c r="A668" s="379"/>
      <c r="B668" s="379"/>
      <c r="C668" s="379"/>
      <c r="D668" s="379"/>
      <c r="E668" s="379"/>
      <c r="F668" s="379"/>
      <c r="G668" s="379"/>
      <c r="H668" s="379"/>
      <c r="I668" s="379"/>
      <c r="J668" s="379"/>
      <c r="K668" s="379"/>
      <c r="L668" s="379"/>
      <c r="M668" s="379"/>
      <c r="N668" s="379"/>
      <c r="O668" s="379"/>
      <c r="P668" s="379"/>
      <c r="Q668" s="379"/>
      <c r="R668" s="379"/>
      <c r="S668" s="379"/>
      <c r="T668" s="379"/>
      <c r="U668" s="379"/>
      <c r="V668" s="379"/>
      <c r="W668" s="379"/>
      <c r="X668" s="379"/>
      <c r="Y668" s="379"/>
      <c r="Z668" s="379"/>
      <c r="AA668" s="379"/>
      <c r="AB668" s="379"/>
      <c r="AC668" s="379"/>
    </row>
    <row r="669">
      <c r="A669" s="379"/>
      <c r="B669" s="379"/>
      <c r="C669" s="379"/>
      <c r="D669" s="379"/>
      <c r="E669" s="379"/>
      <c r="F669" s="379"/>
      <c r="G669" s="379"/>
      <c r="H669" s="379"/>
      <c r="I669" s="379"/>
      <c r="J669" s="379"/>
      <c r="K669" s="379"/>
      <c r="L669" s="379"/>
      <c r="M669" s="379"/>
      <c r="N669" s="379"/>
      <c r="O669" s="379"/>
      <c r="P669" s="379"/>
      <c r="Q669" s="379"/>
      <c r="R669" s="379"/>
      <c r="S669" s="379"/>
      <c r="T669" s="379"/>
      <c r="U669" s="379"/>
      <c r="V669" s="379"/>
      <c r="W669" s="379"/>
      <c r="X669" s="379"/>
      <c r="Y669" s="379"/>
      <c r="Z669" s="379"/>
      <c r="AA669" s="379"/>
      <c r="AB669" s="379"/>
      <c r="AC669" s="379"/>
    </row>
    <row r="670">
      <c r="A670" s="379"/>
      <c r="B670" s="379"/>
      <c r="C670" s="379"/>
      <c r="D670" s="379"/>
      <c r="E670" s="379"/>
      <c r="F670" s="379"/>
      <c r="G670" s="379"/>
      <c r="H670" s="379"/>
      <c r="I670" s="379"/>
      <c r="J670" s="379"/>
      <c r="K670" s="379"/>
      <c r="L670" s="379"/>
      <c r="M670" s="379"/>
      <c r="N670" s="379"/>
      <c r="O670" s="379"/>
      <c r="P670" s="379"/>
      <c r="Q670" s="379"/>
      <c r="R670" s="379"/>
      <c r="S670" s="379"/>
      <c r="T670" s="379"/>
      <c r="U670" s="379"/>
      <c r="V670" s="379"/>
      <c r="W670" s="379"/>
      <c r="X670" s="379"/>
      <c r="Y670" s="379"/>
      <c r="Z670" s="379"/>
      <c r="AA670" s="379"/>
      <c r="AB670" s="379"/>
      <c r="AC670" s="379"/>
    </row>
    <row r="671">
      <c r="A671" s="379"/>
      <c r="B671" s="379"/>
      <c r="C671" s="379"/>
      <c r="D671" s="379"/>
      <c r="E671" s="379"/>
      <c r="F671" s="379"/>
      <c r="G671" s="379"/>
      <c r="H671" s="379"/>
      <c r="I671" s="379"/>
      <c r="J671" s="379"/>
      <c r="K671" s="379"/>
      <c r="L671" s="379"/>
      <c r="M671" s="379"/>
      <c r="N671" s="379"/>
      <c r="O671" s="379"/>
      <c r="P671" s="379"/>
      <c r="Q671" s="379"/>
      <c r="R671" s="379"/>
      <c r="S671" s="379"/>
      <c r="T671" s="379"/>
      <c r="U671" s="379"/>
      <c r="V671" s="379"/>
      <c r="W671" s="379"/>
      <c r="X671" s="379"/>
      <c r="Y671" s="379"/>
      <c r="Z671" s="379"/>
      <c r="AA671" s="379"/>
      <c r="AB671" s="379"/>
      <c r="AC671" s="379"/>
    </row>
    <row r="672">
      <c r="A672" s="379"/>
      <c r="B672" s="379"/>
      <c r="C672" s="379"/>
      <c r="D672" s="379"/>
      <c r="E672" s="379"/>
      <c r="F672" s="379"/>
      <c r="G672" s="379"/>
      <c r="H672" s="379"/>
      <c r="I672" s="379"/>
      <c r="J672" s="379"/>
      <c r="K672" s="379"/>
      <c r="L672" s="379"/>
      <c r="M672" s="379"/>
      <c r="N672" s="379"/>
      <c r="O672" s="379"/>
      <c r="P672" s="379"/>
      <c r="Q672" s="379"/>
      <c r="R672" s="379"/>
      <c r="S672" s="379"/>
      <c r="T672" s="379"/>
      <c r="U672" s="379"/>
      <c r="V672" s="379"/>
      <c r="W672" s="379"/>
      <c r="X672" s="379"/>
      <c r="Y672" s="379"/>
      <c r="Z672" s="379"/>
      <c r="AA672" s="379"/>
      <c r="AB672" s="379"/>
      <c r="AC672" s="379"/>
    </row>
    <row r="673">
      <c r="A673" s="379"/>
      <c r="B673" s="379"/>
      <c r="C673" s="379"/>
      <c r="D673" s="379"/>
      <c r="E673" s="379"/>
      <c r="F673" s="379"/>
      <c r="G673" s="379"/>
      <c r="H673" s="379"/>
      <c r="I673" s="379"/>
      <c r="J673" s="379"/>
      <c r="K673" s="379"/>
      <c r="L673" s="379"/>
      <c r="M673" s="379"/>
      <c r="N673" s="379"/>
      <c r="O673" s="379"/>
      <c r="P673" s="379"/>
      <c r="Q673" s="379"/>
      <c r="R673" s="379"/>
      <c r="S673" s="379"/>
      <c r="T673" s="379"/>
      <c r="U673" s="379"/>
      <c r="V673" s="379"/>
      <c r="W673" s="379"/>
      <c r="X673" s="379"/>
      <c r="Y673" s="379"/>
      <c r="Z673" s="379"/>
      <c r="AA673" s="379"/>
      <c r="AB673" s="379"/>
      <c r="AC673" s="379"/>
    </row>
    <row r="674">
      <c r="A674" s="379"/>
      <c r="B674" s="379"/>
      <c r="C674" s="379"/>
      <c r="D674" s="379"/>
      <c r="E674" s="379"/>
      <c r="F674" s="379"/>
      <c r="G674" s="379"/>
      <c r="H674" s="379"/>
      <c r="I674" s="379"/>
      <c r="J674" s="379"/>
      <c r="K674" s="379"/>
      <c r="L674" s="379"/>
      <c r="M674" s="379"/>
      <c r="N674" s="379"/>
      <c r="O674" s="379"/>
      <c r="P674" s="379"/>
      <c r="Q674" s="379"/>
      <c r="R674" s="379"/>
      <c r="S674" s="379"/>
      <c r="T674" s="379"/>
      <c r="U674" s="379"/>
      <c r="V674" s="379"/>
      <c r="W674" s="379"/>
      <c r="X674" s="379"/>
      <c r="Y674" s="379"/>
      <c r="Z674" s="379"/>
      <c r="AA674" s="379"/>
      <c r="AB674" s="379"/>
      <c r="AC674" s="379"/>
    </row>
    <row r="675">
      <c r="A675" s="379"/>
      <c r="B675" s="379"/>
      <c r="C675" s="379"/>
      <c r="D675" s="379"/>
      <c r="E675" s="379"/>
      <c r="F675" s="379"/>
      <c r="G675" s="379"/>
      <c r="H675" s="379"/>
      <c r="I675" s="379"/>
      <c r="J675" s="379"/>
      <c r="K675" s="379"/>
      <c r="L675" s="379"/>
      <c r="M675" s="379"/>
      <c r="N675" s="379"/>
      <c r="O675" s="379"/>
      <c r="P675" s="379"/>
      <c r="Q675" s="379"/>
      <c r="R675" s="379"/>
      <c r="S675" s="379"/>
      <c r="T675" s="379"/>
      <c r="U675" s="379"/>
      <c r="V675" s="379"/>
      <c r="W675" s="379"/>
      <c r="X675" s="379"/>
      <c r="Y675" s="379"/>
      <c r="Z675" s="379"/>
      <c r="AA675" s="379"/>
      <c r="AB675" s="379"/>
      <c r="AC675" s="379"/>
    </row>
    <row r="676">
      <c r="A676" s="379"/>
      <c r="B676" s="379"/>
      <c r="C676" s="379"/>
      <c r="D676" s="379"/>
      <c r="E676" s="379"/>
      <c r="F676" s="379"/>
      <c r="G676" s="379"/>
      <c r="H676" s="379"/>
      <c r="I676" s="379"/>
      <c r="J676" s="379"/>
      <c r="K676" s="379"/>
      <c r="L676" s="379"/>
      <c r="M676" s="379"/>
      <c r="N676" s="379"/>
      <c r="O676" s="379"/>
      <c r="P676" s="379"/>
      <c r="Q676" s="379"/>
      <c r="R676" s="379"/>
      <c r="S676" s="379"/>
      <c r="T676" s="379"/>
      <c r="U676" s="379"/>
      <c r="V676" s="379"/>
      <c r="W676" s="379"/>
      <c r="X676" s="379"/>
      <c r="Y676" s="379"/>
      <c r="Z676" s="379"/>
      <c r="AA676" s="379"/>
      <c r="AB676" s="379"/>
      <c r="AC676" s="379"/>
    </row>
    <row r="677">
      <c r="A677" s="379"/>
      <c r="B677" s="379"/>
      <c r="C677" s="379"/>
      <c r="D677" s="379"/>
      <c r="E677" s="379"/>
      <c r="F677" s="379"/>
      <c r="G677" s="379"/>
      <c r="H677" s="379"/>
      <c r="I677" s="379"/>
      <c r="J677" s="379"/>
      <c r="K677" s="379"/>
      <c r="L677" s="379"/>
      <c r="M677" s="379"/>
      <c r="N677" s="379"/>
      <c r="O677" s="379"/>
      <c r="P677" s="379"/>
      <c r="Q677" s="379"/>
      <c r="R677" s="379"/>
      <c r="S677" s="379"/>
      <c r="T677" s="379"/>
      <c r="U677" s="379"/>
      <c r="V677" s="379"/>
      <c r="W677" s="379"/>
      <c r="X677" s="379"/>
      <c r="Y677" s="379"/>
      <c r="Z677" s="379"/>
      <c r="AA677" s="379"/>
      <c r="AB677" s="379"/>
      <c r="AC677" s="379"/>
    </row>
    <row r="678">
      <c r="A678" s="379"/>
      <c r="B678" s="379"/>
      <c r="C678" s="379"/>
      <c r="D678" s="379"/>
      <c r="E678" s="379"/>
      <c r="F678" s="379"/>
      <c r="G678" s="379"/>
      <c r="H678" s="379"/>
      <c r="I678" s="379"/>
      <c r="J678" s="379"/>
      <c r="K678" s="379"/>
      <c r="L678" s="379"/>
      <c r="M678" s="379"/>
      <c r="N678" s="379"/>
      <c r="O678" s="379"/>
      <c r="P678" s="379"/>
      <c r="Q678" s="379"/>
      <c r="R678" s="379"/>
      <c r="S678" s="379"/>
      <c r="T678" s="379"/>
      <c r="U678" s="379"/>
      <c r="V678" s="379"/>
      <c r="W678" s="379"/>
      <c r="X678" s="379"/>
      <c r="Y678" s="379"/>
      <c r="Z678" s="379"/>
      <c r="AA678" s="379"/>
      <c r="AB678" s="379"/>
      <c r="AC678" s="379"/>
    </row>
    <row r="679">
      <c r="A679" s="379"/>
      <c r="B679" s="379"/>
      <c r="C679" s="379"/>
      <c r="D679" s="379"/>
      <c r="E679" s="379"/>
      <c r="F679" s="379"/>
      <c r="G679" s="379"/>
      <c r="H679" s="379"/>
      <c r="I679" s="379"/>
      <c r="J679" s="379"/>
      <c r="K679" s="379"/>
      <c r="L679" s="379"/>
      <c r="M679" s="379"/>
      <c r="N679" s="379"/>
      <c r="O679" s="379"/>
      <c r="P679" s="379"/>
      <c r="Q679" s="379"/>
      <c r="R679" s="379"/>
      <c r="S679" s="379"/>
      <c r="T679" s="379"/>
      <c r="U679" s="379"/>
      <c r="V679" s="379"/>
      <c r="W679" s="379"/>
      <c r="X679" s="379"/>
      <c r="Y679" s="379"/>
      <c r="Z679" s="379"/>
      <c r="AA679" s="379"/>
      <c r="AB679" s="379"/>
      <c r="AC679" s="379"/>
    </row>
    <row r="680">
      <c r="A680" s="379"/>
      <c r="B680" s="379"/>
      <c r="C680" s="379"/>
      <c r="D680" s="379"/>
      <c r="E680" s="379"/>
      <c r="F680" s="379"/>
      <c r="G680" s="379"/>
      <c r="H680" s="379"/>
      <c r="I680" s="379"/>
      <c r="J680" s="379"/>
      <c r="K680" s="379"/>
      <c r="L680" s="379"/>
      <c r="M680" s="379"/>
      <c r="N680" s="379"/>
      <c r="O680" s="379"/>
      <c r="P680" s="379"/>
      <c r="Q680" s="379"/>
      <c r="R680" s="379"/>
      <c r="S680" s="379"/>
      <c r="T680" s="379"/>
      <c r="U680" s="379"/>
      <c r="V680" s="379"/>
      <c r="W680" s="379"/>
      <c r="X680" s="379"/>
      <c r="Y680" s="379"/>
      <c r="Z680" s="379"/>
      <c r="AA680" s="379"/>
      <c r="AB680" s="379"/>
      <c r="AC680" s="379"/>
    </row>
    <row r="681">
      <c r="A681" s="379"/>
      <c r="B681" s="379"/>
      <c r="C681" s="379"/>
      <c r="D681" s="379"/>
      <c r="E681" s="379"/>
      <c r="F681" s="379"/>
      <c r="G681" s="379"/>
      <c r="H681" s="379"/>
      <c r="I681" s="379"/>
      <c r="J681" s="379"/>
      <c r="K681" s="379"/>
      <c r="L681" s="379"/>
      <c r="M681" s="379"/>
      <c r="N681" s="379"/>
      <c r="O681" s="379"/>
      <c r="P681" s="379"/>
      <c r="Q681" s="379"/>
      <c r="R681" s="379"/>
      <c r="S681" s="379"/>
      <c r="T681" s="379"/>
      <c r="U681" s="379"/>
      <c r="V681" s="379"/>
      <c r="W681" s="379"/>
      <c r="X681" s="379"/>
      <c r="Y681" s="379"/>
      <c r="Z681" s="379"/>
      <c r="AA681" s="379"/>
      <c r="AB681" s="379"/>
      <c r="AC681" s="379"/>
    </row>
    <row r="682">
      <c r="A682" s="379"/>
      <c r="B682" s="379"/>
      <c r="C682" s="379"/>
      <c r="D682" s="379"/>
      <c r="E682" s="379"/>
      <c r="F682" s="379"/>
      <c r="G682" s="379"/>
      <c r="H682" s="379"/>
      <c r="I682" s="379"/>
      <c r="J682" s="379"/>
      <c r="K682" s="379"/>
      <c r="L682" s="379"/>
      <c r="M682" s="379"/>
      <c r="N682" s="379"/>
      <c r="O682" s="379"/>
      <c r="P682" s="379"/>
      <c r="Q682" s="379"/>
      <c r="R682" s="379"/>
      <c r="S682" s="379"/>
      <c r="T682" s="379"/>
      <c r="U682" s="379"/>
      <c r="V682" s="379"/>
      <c r="W682" s="379"/>
      <c r="X682" s="379"/>
      <c r="Y682" s="379"/>
      <c r="Z682" s="379"/>
      <c r="AA682" s="379"/>
      <c r="AB682" s="379"/>
      <c r="AC682" s="379"/>
    </row>
    <row r="683">
      <c r="A683" s="379"/>
      <c r="B683" s="379"/>
      <c r="C683" s="379"/>
      <c r="D683" s="379"/>
      <c r="E683" s="379"/>
      <c r="F683" s="379"/>
      <c r="G683" s="379"/>
      <c r="H683" s="379"/>
      <c r="I683" s="379"/>
      <c r="J683" s="379"/>
      <c r="K683" s="379"/>
      <c r="L683" s="379"/>
      <c r="M683" s="379"/>
      <c r="N683" s="379"/>
      <c r="O683" s="379"/>
      <c r="P683" s="379"/>
      <c r="Q683" s="379"/>
      <c r="R683" s="379"/>
      <c r="S683" s="379"/>
      <c r="T683" s="379"/>
      <c r="U683" s="379"/>
      <c r="V683" s="379"/>
      <c r="W683" s="379"/>
      <c r="X683" s="379"/>
      <c r="Y683" s="379"/>
      <c r="Z683" s="379"/>
      <c r="AA683" s="379"/>
      <c r="AB683" s="379"/>
      <c r="AC683" s="379"/>
    </row>
    <row r="684">
      <c r="A684" s="379"/>
      <c r="B684" s="379"/>
      <c r="C684" s="379"/>
      <c r="D684" s="379"/>
      <c r="E684" s="379"/>
      <c r="F684" s="379"/>
      <c r="G684" s="379"/>
      <c r="H684" s="379"/>
      <c r="I684" s="379"/>
      <c r="J684" s="379"/>
      <c r="K684" s="379"/>
      <c r="L684" s="379"/>
      <c r="M684" s="379"/>
      <c r="N684" s="379"/>
      <c r="O684" s="379"/>
      <c r="P684" s="379"/>
      <c r="Q684" s="379"/>
      <c r="R684" s="379"/>
      <c r="S684" s="379"/>
      <c r="T684" s="379"/>
      <c r="U684" s="379"/>
      <c r="V684" s="379"/>
      <c r="W684" s="379"/>
      <c r="X684" s="379"/>
      <c r="Y684" s="379"/>
      <c r="Z684" s="379"/>
      <c r="AA684" s="379"/>
      <c r="AB684" s="379"/>
      <c r="AC684" s="379"/>
    </row>
    <row r="685">
      <c r="A685" s="379"/>
      <c r="B685" s="379"/>
      <c r="C685" s="379"/>
      <c r="D685" s="379"/>
      <c r="E685" s="379"/>
      <c r="F685" s="379"/>
      <c r="G685" s="379"/>
      <c r="H685" s="379"/>
      <c r="I685" s="379"/>
      <c r="J685" s="379"/>
      <c r="K685" s="379"/>
      <c r="L685" s="379"/>
      <c r="M685" s="379"/>
      <c r="N685" s="379"/>
      <c r="O685" s="379"/>
      <c r="P685" s="379"/>
      <c r="Q685" s="379"/>
      <c r="R685" s="379"/>
      <c r="S685" s="379"/>
      <c r="T685" s="379"/>
      <c r="U685" s="379"/>
      <c r="V685" s="379"/>
      <c r="W685" s="379"/>
      <c r="X685" s="379"/>
      <c r="Y685" s="379"/>
      <c r="Z685" s="379"/>
      <c r="AA685" s="379"/>
      <c r="AB685" s="379"/>
      <c r="AC685" s="379"/>
    </row>
    <row r="686">
      <c r="A686" s="379"/>
      <c r="B686" s="379"/>
      <c r="C686" s="379"/>
      <c r="D686" s="379"/>
      <c r="E686" s="379"/>
      <c r="F686" s="379"/>
      <c r="G686" s="379"/>
      <c r="H686" s="379"/>
      <c r="I686" s="379"/>
      <c r="J686" s="379"/>
      <c r="K686" s="379"/>
      <c r="L686" s="379"/>
      <c r="M686" s="379"/>
      <c r="N686" s="379"/>
      <c r="O686" s="379"/>
      <c r="P686" s="379"/>
      <c r="Q686" s="379"/>
      <c r="R686" s="379"/>
      <c r="S686" s="379"/>
      <c r="T686" s="379"/>
      <c r="U686" s="379"/>
      <c r="V686" s="379"/>
      <c r="W686" s="379"/>
      <c r="X686" s="379"/>
      <c r="Y686" s="379"/>
      <c r="Z686" s="379"/>
      <c r="AA686" s="379"/>
      <c r="AB686" s="379"/>
      <c r="AC686" s="379"/>
    </row>
    <row r="687">
      <c r="A687" s="379"/>
      <c r="B687" s="379"/>
      <c r="C687" s="379"/>
      <c r="D687" s="379"/>
      <c r="E687" s="379"/>
      <c r="F687" s="379"/>
      <c r="G687" s="379"/>
      <c r="H687" s="379"/>
      <c r="I687" s="379"/>
      <c r="J687" s="379"/>
      <c r="K687" s="379"/>
      <c r="L687" s="379"/>
      <c r="M687" s="379"/>
      <c r="N687" s="379"/>
      <c r="O687" s="379"/>
      <c r="P687" s="379"/>
      <c r="Q687" s="379"/>
      <c r="R687" s="379"/>
      <c r="S687" s="379"/>
      <c r="T687" s="379"/>
      <c r="U687" s="379"/>
      <c r="V687" s="379"/>
      <c r="W687" s="379"/>
      <c r="X687" s="379"/>
      <c r="Y687" s="379"/>
      <c r="Z687" s="379"/>
      <c r="AA687" s="379"/>
      <c r="AB687" s="379"/>
      <c r="AC687" s="379"/>
    </row>
    <row r="688">
      <c r="A688" s="379"/>
      <c r="B688" s="379"/>
      <c r="C688" s="379"/>
      <c r="D688" s="379"/>
      <c r="E688" s="379"/>
      <c r="F688" s="379"/>
      <c r="G688" s="379"/>
      <c r="H688" s="379"/>
      <c r="I688" s="379"/>
      <c r="J688" s="379"/>
      <c r="K688" s="379"/>
      <c r="L688" s="379"/>
      <c r="M688" s="379"/>
      <c r="N688" s="379"/>
      <c r="O688" s="379"/>
      <c r="P688" s="379"/>
      <c r="Q688" s="379"/>
      <c r="R688" s="379"/>
      <c r="S688" s="379"/>
      <c r="T688" s="379"/>
      <c r="U688" s="379"/>
      <c r="V688" s="379"/>
      <c r="W688" s="379"/>
      <c r="X688" s="379"/>
      <c r="Y688" s="379"/>
      <c r="Z688" s="379"/>
      <c r="AA688" s="379"/>
      <c r="AB688" s="379"/>
      <c r="AC688" s="379"/>
    </row>
    <row r="689">
      <c r="A689" s="379"/>
      <c r="B689" s="379"/>
      <c r="C689" s="379"/>
      <c r="D689" s="379"/>
      <c r="E689" s="379"/>
      <c r="F689" s="379"/>
      <c r="G689" s="379"/>
      <c r="H689" s="379"/>
      <c r="I689" s="379"/>
      <c r="J689" s="379"/>
      <c r="K689" s="379"/>
      <c r="L689" s="379"/>
      <c r="M689" s="379"/>
      <c r="N689" s="379"/>
      <c r="O689" s="379"/>
      <c r="P689" s="379"/>
      <c r="Q689" s="379"/>
      <c r="R689" s="379"/>
      <c r="S689" s="379"/>
      <c r="T689" s="379"/>
      <c r="U689" s="379"/>
      <c r="V689" s="379"/>
      <c r="W689" s="379"/>
      <c r="X689" s="379"/>
      <c r="Y689" s="379"/>
      <c r="Z689" s="379"/>
      <c r="AA689" s="379"/>
      <c r="AB689" s="379"/>
      <c r="AC689" s="379"/>
    </row>
    <row r="690">
      <c r="A690" s="379"/>
      <c r="B690" s="379"/>
      <c r="C690" s="379"/>
      <c r="D690" s="379"/>
      <c r="E690" s="379"/>
      <c r="F690" s="379"/>
      <c r="G690" s="379"/>
      <c r="H690" s="379"/>
      <c r="I690" s="379"/>
      <c r="J690" s="379"/>
      <c r="K690" s="379"/>
      <c r="L690" s="379"/>
      <c r="M690" s="379"/>
      <c r="N690" s="379"/>
      <c r="O690" s="379"/>
      <c r="P690" s="379"/>
      <c r="Q690" s="379"/>
      <c r="R690" s="379"/>
      <c r="S690" s="379"/>
      <c r="T690" s="379"/>
      <c r="U690" s="379"/>
      <c r="V690" s="379"/>
      <c r="W690" s="379"/>
      <c r="X690" s="379"/>
      <c r="Y690" s="379"/>
      <c r="Z690" s="379"/>
      <c r="AA690" s="379"/>
      <c r="AB690" s="379"/>
      <c r="AC690" s="379"/>
    </row>
    <row r="691">
      <c r="A691" s="379"/>
      <c r="B691" s="379"/>
      <c r="C691" s="379"/>
      <c r="D691" s="379"/>
      <c r="E691" s="379"/>
      <c r="F691" s="379"/>
      <c r="G691" s="379"/>
      <c r="H691" s="379"/>
      <c r="I691" s="379"/>
      <c r="J691" s="379"/>
      <c r="K691" s="379"/>
      <c r="L691" s="379"/>
      <c r="M691" s="379"/>
      <c r="N691" s="379"/>
      <c r="O691" s="379"/>
      <c r="P691" s="379"/>
      <c r="Q691" s="379"/>
      <c r="R691" s="379"/>
      <c r="S691" s="379"/>
      <c r="T691" s="379"/>
      <c r="U691" s="379"/>
      <c r="V691" s="379"/>
      <c r="W691" s="379"/>
      <c r="X691" s="379"/>
      <c r="Y691" s="379"/>
      <c r="Z691" s="379"/>
      <c r="AA691" s="379"/>
      <c r="AB691" s="379"/>
      <c r="AC691" s="379"/>
    </row>
    <row r="692">
      <c r="A692" s="379"/>
      <c r="B692" s="379"/>
      <c r="C692" s="379"/>
      <c r="D692" s="379"/>
      <c r="E692" s="379"/>
      <c r="F692" s="379"/>
      <c r="G692" s="379"/>
      <c r="H692" s="379"/>
      <c r="I692" s="379"/>
      <c r="J692" s="379"/>
      <c r="K692" s="379"/>
      <c r="L692" s="379"/>
      <c r="M692" s="379"/>
      <c r="N692" s="379"/>
      <c r="O692" s="379"/>
      <c r="P692" s="379"/>
      <c r="Q692" s="379"/>
      <c r="R692" s="379"/>
      <c r="S692" s="379"/>
      <c r="T692" s="379"/>
      <c r="U692" s="379"/>
      <c r="V692" s="379"/>
      <c r="W692" s="379"/>
      <c r="X692" s="379"/>
      <c r="Y692" s="379"/>
      <c r="Z692" s="379"/>
      <c r="AA692" s="379"/>
      <c r="AB692" s="379"/>
      <c r="AC692" s="379"/>
    </row>
    <row r="693">
      <c r="A693" s="379"/>
      <c r="B693" s="379"/>
      <c r="C693" s="379"/>
      <c r="D693" s="379"/>
      <c r="E693" s="379"/>
      <c r="F693" s="379"/>
      <c r="G693" s="379"/>
      <c r="H693" s="379"/>
      <c r="I693" s="379"/>
      <c r="J693" s="379"/>
      <c r="K693" s="379"/>
      <c r="L693" s="379"/>
      <c r="M693" s="379"/>
      <c r="N693" s="379"/>
      <c r="O693" s="379"/>
      <c r="P693" s="379"/>
      <c r="Q693" s="379"/>
      <c r="R693" s="379"/>
      <c r="S693" s="379"/>
      <c r="T693" s="379"/>
      <c r="U693" s="379"/>
      <c r="V693" s="379"/>
      <c r="W693" s="379"/>
      <c r="X693" s="379"/>
      <c r="Y693" s="379"/>
      <c r="Z693" s="379"/>
      <c r="AA693" s="379"/>
      <c r="AB693" s="379"/>
      <c r="AC693" s="379"/>
    </row>
    <row r="694">
      <c r="A694" s="379"/>
      <c r="B694" s="379"/>
      <c r="C694" s="379"/>
      <c r="D694" s="379"/>
      <c r="E694" s="379"/>
      <c r="F694" s="379"/>
      <c r="G694" s="379"/>
      <c r="H694" s="379"/>
      <c r="I694" s="379"/>
      <c r="J694" s="379"/>
      <c r="K694" s="379"/>
      <c r="L694" s="379"/>
      <c r="M694" s="379"/>
      <c r="N694" s="379"/>
      <c r="O694" s="379"/>
      <c r="P694" s="379"/>
      <c r="Q694" s="379"/>
      <c r="R694" s="379"/>
      <c r="S694" s="379"/>
      <c r="T694" s="379"/>
      <c r="U694" s="379"/>
      <c r="V694" s="379"/>
      <c r="W694" s="379"/>
      <c r="X694" s="379"/>
      <c r="Y694" s="379"/>
      <c r="Z694" s="379"/>
      <c r="AA694" s="379"/>
      <c r="AB694" s="379"/>
      <c r="AC694" s="379"/>
    </row>
    <row r="695">
      <c r="A695" s="379"/>
      <c r="B695" s="379"/>
      <c r="C695" s="379"/>
      <c r="D695" s="379"/>
      <c r="E695" s="379"/>
      <c r="F695" s="379"/>
      <c r="G695" s="379"/>
      <c r="H695" s="379"/>
      <c r="I695" s="379"/>
      <c r="J695" s="379"/>
      <c r="K695" s="379"/>
      <c r="L695" s="379"/>
      <c r="M695" s="379"/>
      <c r="N695" s="379"/>
      <c r="O695" s="379"/>
      <c r="P695" s="379"/>
      <c r="Q695" s="379"/>
      <c r="R695" s="379"/>
      <c r="S695" s="379"/>
      <c r="T695" s="379"/>
      <c r="U695" s="379"/>
      <c r="V695" s="379"/>
      <c r="W695" s="379"/>
      <c r="X695" s="379"/>
      <c r="Y695" s="379"/>
      <c r="Z695" s="379"/>
      <c r="AA695" s="379"/>
      <c r="AB695" s="379"/>
      <c r="AC695" s="379"/>
    </row>
    <row r="696">
      <c r="A696" s="379"/>
      <c r="B696" s="379"/>
      <c r="C696" s="379"/>
      <c r="D696" s="379"/>
      <c r="E696" s="379"/>
      <c r="F696" s="379"/>
      <c r="G696" s="379"/>
      <c r="H696" s="379"/>
      <c r="I696" s="379"/>
      <c r="J696" s="379"/>
      <c r="K696" s="379"/>
      <c r="L696" s="379"/>
      <c r="M696" s="379"/>
      <c r="N696" s="379"/>
      <c r="O696" s="379"/>
      <c r="P696" s="379"/>
      <c r="Q696" s="379"/>
      <c r="R696" s="379"/>
      <c r="S696" s="379"/>
      <c r="T696" s="379"/>
      <c r="U696" s="379"/>
      <c r="V696" s="379"/>
      <c r="W696" s="379"/>
      <c r="X696" s="379"/>
      <c r="Y696" s="379"/>
      <c r="Z696" s="379"/>
      <c r="AA696" s="379"/>
      <c r="AB696" s="379"/>
      <c r="AC696" s="379"/>
    </row>
    <row r="697">
      <c r="A697" s="379"/>
      <c r="B697" s="379"/>
      <c r="C697" s="379"/>
      <c r="D697" s="379"/>
      <c r="E697" s="379"/>
      <c r="F697" s="379"/>
      <c r="G697" s="379"/>
      <c r="H697" s="379"/>
      <c r="I697" s="379"/>
      <c r="J697" s="379"/>
      <c r="K697" s="379"/>
      <c r="L697" s="379"/>
      <c r="M697" s="379"/>
      <c r="N697" s="379"/>
      <c r="O697" s="379"/>
      <c r="P697" s="379"/>
      <c r="Q697" s="379"/>
      <c r="R697" s="379"/>
      <c r="S697" s="379"/>
      <c r="T697" s="379"/>
      <c r="U697" s="379"/>
      <c r="V697" s="379"/>
      <c r="W697" s="379"/>
      <c r="X697" s="379"/>
      <c r="Y697" s="379"/>
      <c r="Z697" s="379"/>
      <c r="AA697" s="379"/>
      <c r="AB697" s="379"/>
      <c r="AC697" s="379"/>
    </row>
    <row r="698">
      <c r="A698" s="379"/>
      <c r="B698" s="379"/>
      <c r="C698" s="379"/>
      <c r="D698" s="379"/>
      <c r="E698" s="379"/>
      <c r="F698" s="379"/>
      <c r="G698" s="379"/>
      <c r="H698" s="379"/>
      <c r="I698" s="379"/>
      <c r="J698" s="379"/>
      <c r="K698" s="379"/>
      <c r="L698" s="379"/>
      <c r="M698" s="379"/>
      <c r="N698" s="379"/>
      <c r="O698" s="379"/>
      <c r="P698" s="379"/>
      <c r="Q698" s="379"/>
      <c r="R698" s="379"/>
      <c r="S698" s="379"/>
      <c r="T698" s="379"/>
      <c r="U698" s="379"/>
      <c r="V698" s="379"/>
      <c r="W698" s="379"/>
      <c r="X698" s="379"/>
      <c r="Y698" s="379"/>
      <c r="Z698" s="379"/>
      <c r="AA698" s="379"/>
      <c r="AB698" s="379"/>
      <c r="AC698" s="379"/>
    </row>
    <row r="699">
      <c r="A699" s="379"/>
      <c r="B699" s="379"/>
      <c r="C699" s="379"/>
      <c r="D699" s="379"/>
      <c r="E699" s="379"/>
      <c r="F699" s="379"/>
      <c r="G699" s="379"/>
      <c r="H699" s="379"/>
      <c r="I699" s="379"/>
      <c r="J699" s="379"/>
      <c r="K699" s="379"/>
      <c r="L699" s="379"/>
      <c r="M699" s="379"/>
      <c r="N699" s="379"/>
      <c r="O699" s="379"/>
      <c r="P699" s="379"/>
      <c r="Q699" s="379"/>
      <c r="R699" s="379"/>
      <c r="S699" s="379"/>
      <c r="T699" s="379"/>
      <c r="U699" s="379"/>
      <c r="V699" s="379"/>
      <c r="W699" s="379"/>
      <c r="X699" s="379"/>
      <c r="Y699" s="379"/>
      <c r="Z699" s="379"/>
      <c r="AA699" s="379"/>
      <c r="AB699" s="379"/>
      <c r="AC699" s="379"/>
    </row>
    <row r="700">
      <c r="A700" s="379"/>
      <c r="B700" s="379"/>
      <c r="C700" s="379"/>
      <c r="D700" s="379"/>
      <c r="E700" s="379"/>
      <c r="F700" s="379"/>
      <c r="G700" s="379"/>
      <c r="H700" s="379"/>
      <c r="I700" s="379"/>
      <c r="J700" s="379"/>
      <c r="K700" s="379"/>
      <c r="L700" s="379"/>
      <c r="M700" s="379"/>
      <c r="N700" s="379"/>
      <c r="O700" s="379"/>
      <c r="P700" s="379"/>
      <c r="Q700" s="379"/>
      <c r="R700" s="379"/>
      <c r="S700" s="379"/>
      <c r="T700" s="379"/>
      <c r="U700" s="379"/>
      <c r="V700" s="379"/>
      <c r="W700" s="379"/>
      <c r="X700" s="379"/>
      <c r="Y700" s="379"/>
      <c r="Z700" s="379"/>
      <c r="AA700" s="379"/>
      <c r="AB700" s="379"/>
      <c r="AC700" s="379"/>
    </row>
    <row r="701">
      <c r="A701" s="379"/>
      <c r="B701" s="379"/>
      <c r="C701" s="379"/>
      <c r="D701" s="379"/>
      <c r="E701" s="379"/>
      <c r="F701" s="379"/>
      <c r="G701" s="379"/>
      <c r="H701" s="379"/>
      <c r="I701" s="379"/>
      <c r="J701" s="379"/>
      <c r="K701" s="379"/>
      <c r="L701" s="379"/>
      <c r="M701" s="379"/>
      <c r="N701" s="379"/>
      <c r="O701" s="379"/>
      <c r="P701" s="379"/>
      <c r="Q701" s="379"/>
      <c r="R701" s="379"/>
      <c r="S701" s="379"/>
      <c r="T701" s="379"/>
      <c r="U701" s="379"/>
      <c r="V701" s="379"/>
      <c r="W701" s="379"/>
      <c r="X701" s="379"/>
      <c r="Y701" s="379"/>
      <c r="Z701" s="379"/>
      <c r="AA701" s="379"/>
      <c r="AB701" s="379"/>
      <c r="AC701" s="379"/>
    </row>
    <row r="702">
      <c r="A702" s="379"/>
      <c r="B702" s="379"/>
      <c r="C702" s="379"/>
      <c r="D702" s="379"/>
      <c r="E702" s="379"/>
      <c r="F702" s="379"/>
      <c r="G702" s="379"/>
      <c r="H702" s="379"/>
      <c r="I702" s="379"/>
      <c r="J702" s="379"/>
      <c r="K702" s="379"/>
      <c r="L702" s="379"/>
      <c r="M702" s="379"/>
      <c r="N702" s="379"/>
      <c r="O702" s="379"/>
      <c r="P702" s="379"/>
      <c r="Q702" s="379"/>
      <c r="R702" s="379"/>
      <c r="S702" s="379"/>
      <c r="T702" s="379"/>
      <c r="U702" s="379"/>
      <c r="V702" s="379"/>
      <c r="W702" s="379"/>
      <c r="X702" s="379"/>
      <c r="Y702" s="379"/>
      <c r="Z702" s="379"/>
      <c r="AA702" s="379"/>
      <c r="AB702" s="379"/>
      <c r="AC702" s="379"/>
    </row>
    <row r="703">
      <c r="A703" s="379"/>
      <c r="B703" s="379"/>
      <c r="C703" s="379"/>
      <c r="D703" s="379"/>
      <c r="E703" s="379"/>
      <c r="F703" s="379"/>
      <c r="G703" s="379"/>
      <c r="H703" s="379"/>
      <c r="I703" s="379"/>
      <c r="J703" s="379"/>
      <c r="K703" s="379"/>
      <c r="L703" s="379"/>
      <c r="M703" s="379"/>
      <c r="N703" s="379"/>
      <c r="O703" s="379"/>
      <c r="P703" s="379"/>
      <c r="Q703" s="379"/>
      <c r="R703" s="379"/>
      <c r="S703" s="379"/>
      <c r="T703" s="379"/>
      <c r="U703" s="379"/>
      <c r="V703" s="379"/>
      <c r="W703" s="379"/>
      <c r="X703" s="379"/>
      <c r="Y703" s="379"/>
      <c r="Z703" s="379"/>
      <c r="AA703" s="379"/>
      <c r="AB703" s="379"/>
      <c r="AC703" s="379"/>
    </row>
    <row r="704">
      <c r="A704" s="379"/>
      <c r="B704" s="379"/>
      <c r="C704" s="379"/>
      <c r="D704" s="379"/>
      <c r="E704" s="379"/>
      <c r="F704" s="379"/>
      <c r="G704" s="379"/>
      <c r="H704" s="379"/>
      <c r="I704" s="379"/>
      <c r="J704" s="379"/>
      <c r="K704" s="379"/>
      <c r="L704" s="379"/>
      <c r="M704" s="379"/>
      <c r="N704" s="379"/>
      <c r="O704" s="379"/>
      <c r="P704" s="379"/>
      <c r="Q704" s="379"/>
      <c r="R704" s="379"/>
      <c r="S704" s="379"/>
      <c r="T704" s="379"/>
      <c r="U704" s="379"/>
      <c r="V704" s="379"/>
      <c r="W704" s="379"/>
      <c r="X704" s="379"/>
      <c r="Y704" s="379"/>
      <c r="Z704" s="379"/>
      <c r="AA704" s="379"/>
      <c r="AB704" s="379"/>
      <c r="AC704" s="379"/>
    </row>
    <row r="705">
      <c r="A705" s="379"/>
      <c r="B705" s="379"/>
      <c r="C705" s="379"/>
      <c r="D705" s="379"/>
      <c r="E705" s="379"/>
      <c r="F705" s="379"/>
      <c r="G705" s="379"/>
      <c r="H705" s="379"/>
      <c r="I705" s="379"/>
      <c r="J705" s="379"/>
      <c r="K705" s="379"/>
      <c r="L705" s="379"/>
      <c r="M705" s="379"/>
      <c r="N705" s="379"/>
      <c r="O705" s="379"/>
      <c r="P705" s="379"/>
      <c r="Q705" s="379"/>
      <c r="R705" s="379"/>
      <c r="S705" s="379"/>
      <c r="T705" s="379"/>
      <c r="U705" s="379"/>
      <c r="V705" s="379"/>
      <c r="W705" s="379"/>
      <c r="X705" s="379"/>
      <c r="Y705" s="379"/>
      <c r="Z705" s="379"/>
      <c r="AA705" s="379"/>
      <c r="AB705" s="379"/>
      <c r="AC705" s="379"/>
    </row>
    <row r="706">
      <c r="A706" s="379"/>
      <c r="B706" s="379"/>
      <c r="C706" s="379"/>
      <c r="D706" s="379"/>
      <c r="E706" s="379"/>
      <c r="F706" s="379"/>
      <c r="G706" s="379"/>
      <c r="H706" s="379"/>
      <c r="I706" s="379"/>
      <c r="J706" s="379"/>
      <c r="K706" s="379"/>
      <c r="L706" s="379"/>
      <c r="M706" s="379"/>
      <c r="N706" s="379"/>
      <c r="O706" s="379"/>
      <c r="P706" s="379"/>
      <c r="Q706" s="379"/>
      <c r="R706" s="379"/>
      <c r="S706" s="379"/>
      <c r="T706" s="379"/>
      <c r="U706" s="379"/>
      <c r="V706" s="379"/>
      <c r="W706" s="379"/>
      <c r="X706" s="379"/>
      <c r="Y706" s="379"/>
      <c r="Z706" s="379"/>
      <c r="AA706" s="379"/>
      <c r="AB706" s="379"/>
      <c r="AC706" s="379"/>
    </row>
    <row r="707">
      <c r="A707" s="379"/>
      <c r="B707" s="379"/>
      <c r="C707" s="379"/>
      <c r="D707" s="379"/>
      <c r="E707" s="379"/>
      <c r="F707" s="379"/>
      <c r="G707" s="379"/>
      <c r="H707" s="379"/>
      <c r="I707" s="379"/>
      <c r="J707" s="379"/>
      <c r="K707" s="379"/>
      <c r="L707" s="379"/>
      <c r="M707" s="379"/>
      <c r="N707" s="379"/>
      <c r="O707" s="379"/>
      <c r="P707" s="379"/>
      <c r="Q707" s="379"/>
      <c r="R707" s="379"/>
      <c r="S707" s="379"/>
      <c r="T707" s="379"/>
      <c r="U707" s="379"/>
      <c r="V707" s="379"/>
      <c r="W707" s="379"/>
      <c r="X707" s="379"/>
      <c r="Y707" s="379"/>
      <c r="Z707" s="379"/>
      <c r="AA707" s="379"/>
      <c r="AB707" s="379"/>
      <c r="AC707" s="379"/>
    </row>
    <row r="708">
      <c r="A708" s="379"/>
      <c r="B708" s="379"/>
      <c r="C708" s="379"/>
      <c r="D708" s="379"/>
      <c r="E708" s="379"/>
      <c r="F708" s="379"/>
      <c r="G708" s="379"/>
      <c r="H708" s="379"/>
      <c r="I708" s="379"/>
      <c r="J708" s="379"/>
      <c r="K708" s="379"/>
      <c r="L708" s="379"/>
      <c r="M708" s="379"/>
      <c r="N708" s="379"/>
      <c r="O708" s="379"/>
      <c r="P708" s="379"/>
      <c r="Q708" s="379"/>
      <c r="R708" s="379"/>
      <c r="S708" s="379"/>
      <c r="T708" s="379"/>
      <c r="U708" s="379"/>
      <c r="V708" s="379"/>
      <c r="W708" s="379"/>
      <c r="X708" s="379"/>
      <c r="Y708" s="379"/>
      <c r="Z708" s="379"/>
      <c r="AA708" s="379"/>
      <c r="AB708" s="379"/>
      <c r="AC708" s="379"/>
    </row>
    <row r="709">
      <c r="A709" s="379"/>
      <c r="B709" s="379"/>
      <c r="C709" s="379"/>
      <c r="D709" s="379"/>
      <c r="E709" s="379"/>
      <c r="F709" s="379"/>
      <c r="G709" s="379"/>
      <c r="H709" s="379"/>
      <c r="I709" s="379"/>
      <c r="J709" s="379"/>
      <c r="K709" s="379"/>
      <c r="L709" s="379"/>
      <c r="M709" s="379"/>
      <c r="N709" s="379"/>
      <c r="O709" s="379"/>
      <c r="P709" s="379"/>
      <c r="Q709" s="379"/>
      <c r="R709" s="379"/>
      <c r="S709" s="379"/>
      <c r="T709" s="379"/>
      <c r="U709" s="379"/>
      <c r="V709" s="379"/>
      <c r="W709" s="379"/>
      <c r="X709" s="379"/>
      <c r="Y709" s="379"/>
      <c r="Z709" s="379"/>
      <c r="AA709" s="379"/>
      <c r="AB709" s="379"/>
      <c r="AC709" s="379"/>
    </row>
    <row r="710">
      <c r="A710" s="379"/>
      <c r="B710" s="379"/>
      <c r="C710" s="379"/>
      <c r="D710" s="379"/>
      <c r="E710" s="379"/>
      <c r="F710" s="379"/>
      <c r="G710" s="379"/>
      <c r="H710" s="379"/>
      <c r="I710" s="379"/>
      <c r="J710" s="379"/>
      <c r="K710" s="379"/>
      <c r="L710" s="379"/>
      <c r="M710" s="379"/>
      <c r="N710" s="379"/>
      <c r="O710" s="379"/>
      <c r="P710" s="379"/>
      <c r="Q710" s="379"/>
      <c r="R710" s="379"/>
      <c r="S710" s="379"/>
      <c r="T710" s="379"/>
      <c r="U710" s="379"/>
      <c r="V710" s="379"/>
      <c r="W710" s="379"/>
      <c r="X710" s="379"/>
      <c r="Y710" s="379"/>
      <c r="Z710" s="379"/>
      <c r="AA710" s="379"/>
      <c r="AB710" s="379"/>
      <c r="AC710" s="379"/>
    </row>
    <row r="711">
      <c r="A711" s="379"/>
      <c r="B711" s="379"/>
      <c r="C711" s="379"/>
      <c r="D711" s="379"/>
      <c r="E711" s="379"/>
      <c r="F711" s="379"/>
      <c r="G711" s="379"/>
      <c r="H711" s="379"/>
      <c r="I711" s="379"/>
      <c r="J711" s="379"/>
      <c r="K711" s="379"/>
      <c r="L711" s="379"/>
      <c r="M711" s="379"/>
      <c r="N711" s="379"/>
      <c r="O711" s="379"/>
      <c r="P711" s="379"/>
      <c r="Q711" s="379"/>
      <c r="R711" s="379"/>
      <c r="S711" s="379"/>
      <c r="T711" s="379"/>
      <c r="U711" s="379"/>
      <c r="V711" s="379"/>
      <c r="W711" s="379"/>
      <c r="X711" s="379"/>
      <c r="Y711" s="379"/>
      <c r="Z711" s="379"/>
      <c r="AA711" s="379"/>
      <c r="AB711" s="379"/>
      <c r="AC711" s="379"/>
    </row>
    <row r="712">
      <c r="A712" s="379"/>
      <c r="B712" s="379"/>
      <c r="C712" s="379"/>
      <c r="D712" s="379"/>
      <c r="E712" s="379"/>
      <c r="F712" s="379"/>
      <c r="G712" s="379"/>
      <c r="H712" s="379"/>
      <c r="I712" s="379"/>
      <c r="J712" s="379"/>
      <c r="K712" s="379"/>
      <c r="L712" s="379"/>
      <c r="M712" s="379"/>
      <c r="N712" s="379"/>
      <c r="O712" s="379"/>
      <c r="P712" s="379"/>
      <c r="Q712" s="379"/>
      <c r="R712" s="379"/>
      <c r="S712" s="379"/>
      <c r="T712" s="379"/>
      <c r="U712" s="379"/>
      <c r="V712" s="379"/>
      <c r="W712" s="379"/>
      <c r="X712" s="379"/>
      <c r="Y712" s="379"/>
      <c r="Z712" s="379"/>
      <c r="AA712" s="379"/>
      <c r="AB712" s="379"/>
      <c r="AC712" s="379"/>
    </row>
    <row r="713">
      <c r="A713" s="379"/>
      <c r="B713" s="379"/>
      <c r="C713" s="379"/>
      <c r="D713" s="379"/>
      <c r="E713" s="379"/>
      <c r="F713" s="379"/>
      <c r="G713" s="379"/>
      <c r="H713" s="379"/>
      <c r="I713" s="379"/>
      <c r="J713" s="379"/>
      <c r="K713" s="379"/>
      <c r="L713" s="379"/>
      <c r="M713" s="379"/>
      <c r="N713" s="379"/>
      <c r="O713" s="379"/>
      <c r="P713" s="379"/>
      <c r="Q713" s="379"/>
      <c r="R713" s="379"/>
      <c r="S713" s="379"/>
      <c r="T713" s="379"/>
      <c r="U713" s="379"/>
      <c r="V713" s="379"/>
      <c r="W713" s="379"/>
      <c r="X713" s="379"/>
      <c r="Y713" s="379"/>
      <c r="Z713" s="379"/>
      <c r="AA713" s="379"/>
      <c r="AB713" s="379"/>
      <c r="AC713" s="379"/>
    </row>
    <row r="714">
      <c r="A714" s="379"/>
      <c r="B714" s="379"/>
      <c r="C714" s="379"/>
      <c r="D714" s="379"/>
      <c r="E714" s="379"/>
      <c r="F714" s="379"/>
      <c r="G714" s="379"/>
      <c r="H714" s="379"/>
      <c r="I714" s="379"/>
      <c r="J714" s="379"/>
      <c r="K714" s="379"/>
      <c r="L714" s="379"/>
      <c r="M714" s="379"/>
      <c r="N714" s="379"/>
      <c r="O714" s="379"/>
      <c r="P714" s="379"/>
      <c r="Q714" s="379"/>
      <c r="R714" s="379"/>
      <c r="S714" s="379"/>
      <c r="T714" s="379"/>
      <c r="U714" s="379"/>
      <c r="V714" s="379"/>
      <c r="W714" s="379"/>
      <c r="X714" s="379"/>
      <c r="Y714" s="379"/>
      <c r="Z714" s="379"/>
      <c r="AA714" s="379"/>
      <c r="AB714" s="379"/>
      <c r="AC714" s="379"/>
    </row>
    <row r="715">
      <c r="A715" s="379"/>
      <c r="B715" s="379"/>
      <c r="C715" s="379"/>
      <c r="D715" s="379"/>
      <c r="E715" s="379"/>
      <c r="F715" s="379"/>
      <c r="G715" s="379"/>
      <c r="H715" s="379"/>
      <c r="I715" s="379"/>
      <c r="J715" s="379"/>
      <c r="K715" s="379"/>
      <c r="L715" s="379"/>
      <c r="M715" s="379"/>
      <c r="N715" s="379"/>
      <c r="O715" s="379"/>
      <c r="P715" s="379"/>
      <c r="Q715" s="379"/>
      <c r="R715" s="379"/>
      <c r="S715" s="379"/>
      <c r="T715" s="379"/>
      <c r="U715" s="379"/>
      <c r="V715" s="379"/>
      <c r="W715" s="379"/>
      <c r="X715" s="379"/>
      <c r="Y715" s="379"/>
      <c r="Z715" s="379"/>
      <c r="AA715" s="379"/>
      <c r="AB715" s="379"/>
      <c r="AC715" s="379"/>
    </row>
    <row r="716">
      <c r="A716" s="379"/>
      <c r="B716" s="379"/>
      <c r="C716" s="379"/>
      <c r="D716" s="379"/>
      <c r="E716" s="379"/>
      <c r="F716" s="379"/>
      <c r="G716" s="379"/>
      <c r="H716" s="379"/>
      <c r="I716" s="379"/>
      <c r="J716" s="379"/>
      <c r="K716" s="379"/>
      <c r="L716" s="379"/>
      <c r="M716" s="379"/>
      <c r="N716" s="379"/>
      <c r="O716" s="379"/>
      <c r="P716" s="379"/>
      <c r="Q716" s="379"/>
      <c r="R716" s="379"/>
      <c r="S716" s="379"/>
      <c r="T716" s="379"/>
      <c r="U716" s="379"/>
      <c r="V716" s="379"/>
      <c r="W716" s="379"/>
      <c r="X716" s="379"/>
      <c r="Y716" s="379"/>
      <c r="Z716" s="379"/>
      <c r="AA716" s="379"/>
      <c r="AB716" s="379"/>
      <c r="AC716" s="379"/>
    </row>
    <row r="717">
      <c r="A717" s="379"/>
      <c r="B717" s="379"/>
      <c r="C717" s="379"/>
      <c r="D717" s="379"/>
      <c r="E717" s="379"/>
      <c r="F717" s="379"/>
      <c r="G717" s="379"/>
      <c r="H717" s="379"/>
      <c r="I717" s="379"/>
      <c r="J717" s="379"/>
      <c r="K717" s="379"/>
      <c r="L717" s="379"/>
      <c r="M717" s="379"/>
      <c r="N717" s="379"/>
      <c r="O717" s="379"/>
      <c r="P717" s="379"/>
      <c r="Q717" s="379"/>
      <c r="R717" s="379"/>
      <c r="S717" s="379"/>
      <c r="T717" s="379"/>
      <c r="U717" s="379"/>
      <c r="V717" s="379"/>
      <c r="W717" s="379"/>
      <c r="X717" s="379"/>
      <c r="Y717" s="379"/>
      <c r="Z717" s="379"/>
      <c r="AA717" s="379"/>
      <c r="AB717" s="379"/>
      <c r="AC717" s="379"/>
    </row>
    <row r="718">
      <c r="A718" s="379"/>
      <c r="B718" s="379"/>
      <c r="C718" s="379"/>
      <c r="D718" s="379"/>
      <c r="E718" s="379"/>
      <c r="F718" s="379"/>
      <c r="G718" s="379"/>
      <c r="H718" s="379"/>
      <c r="I718" s="379"/>
      <c r="J718" s="379"/>
      <c r="K718" s="379"/>
      <c r="L718" s="379"/>
      <c r="M718" s="379"/>
      <c r="N718" s="379"/>
      <c r="O718" s="379"/>
      <c r="P718" s="379"/>
      <c r="Q718" s="379"/>
      <c r="R718" s="379"/>
      <c r="S718" s="379"/>
      <c r="T718" s="379"/>
      <c r="U718" s="379"/>
      <c r="V718" s="379"/>
      <c r="W718" s="379"/>
      <c r="X718" s="379"/>
      <c r="Y718" s="379"/>
      <c r="Z718" s="379"/>
      <c r="AA718" s="379"/>
      <c r="AB718" s="379"/>
      <c r="AC718" s="379"/>
    </row>
    <row r="719">
      <c r="A719" s="379"/>
      <c r="B719" s="379"/>
      <c r="C719" s="379"/>
      <c r="D719" s="379"/>
      <c r="E719" s="379"/>
      <c r="F719" s="379"/>
      <c r="G719" s="379"/>
      <c r="H719" s="379"/>
      <c r="I719" s="379"/>
      <c r="J719" s="379"/>
      <c r="K719" s="379"/>
      <c r="L719" s="379"/>
      <c r="M719" s="379"/>
      <c r="N719" s="379"/>
      <c r="O719" s="379"/>
      <c r="P719" s="379"/>
      <c r="Q719" s="379"/>
      <c r="R719" s="379"/>
      <c r="S719" s="379"/>
      <c r="T719" s="379"/>
      <c r="U719" s="379"/>
      <c r="V719" s="379"/>
      <c r="W719" s="379"/>
      <c r="X719" s="379"/>
      <c r="Y719" s="379"/>
      <c r="Z719" s="379"/>
      <c r="AA719" s="379"/>
      <c r="AB719" s="379"/>
      <c r="AC719" s="379"/>
    </row>
    <row r="720">
      <c r="A720" s="379"/>
      <c r="B720" s="379"/>
      <c r="C720" s="379"/>
      <c r="D720" s="379"/>
      <c r="E720" s="379"/>
      <c r="F720" s="379"/>
      <c r="G720" s="379"/>
      <c r="H720" s="379"/>
      <c r="I720" s="379"/>
      <c r="J720" s="379"/>
      <c r="K720" s="379"/>
      <c r="L720" s="379"/>
      <c r="M720" s="379"/>
      <c r="N720" s="379"/>
      <c r="O720" s="379"/>
      <c r="P720" s="379"/>
      <c r="Q720" s="379"/>
      <c r="R720" s="379"/>
      <c r="S720" s="379"/>
      <c r="T720" s="379"/>
      <c r="U720" s="379"/>
      <c r="V720" s="379"/>
      <c r="W720" s="379"/>
      <c r="X720" s="379"/>
      <c r="Y720" s="379"/>
      <c r="Z720" s="379"/>
      <c r="AA720" s="379"/>
      <c r="AB720" s="379"/>
      <c r="AC720" s="379"/>
    </row>
    <row r="721">
      <c r="A721" s="379"/>
      <c r="B721" s="379"/>
      <c r="C721" s="379"/>
      <c r="D721" s="379"/>
      <c r="E721" s="379"/>
      <c r="F721" s="379"/>
      <c r="G721" s="379"/>
      <c r="H721" s="379"/>
      <c r="I721" s="379"/>
      <c r="J721" s="379"/>
      <c r="K721" s="379"/>
      <c r="L721" s="379"/>
      <c r="M721" s="379"/>
      <c r="N721" s="379"/>
      <c r="O721" s="379"/>
      <c r="P721" s="379"/>
      <c r="Q721" s="379"/>
      <c r="R721" s="379"/>
      <c r="S721" s="379"/>
      <c r="T721" s="379"/>
      <c r="U721" s="379"/>
      <c r="V721" s="379"/>
      <c r="W721" s="379"/>
      <c r="X721" s="379"/>
      <c r="Y721" s="379"/>
      <c r="Z721" s="379"/>
      <c r="AA721" s="379"/>
      <c r="AB721" s="379"/>
      <c r="AC721" s="379"/>
    </row>
    <row r="722">
      <c r="A722" s="379"/>
      <c r="B722" s="379"/>
      <c r="C722" s="379"/>
      <c r="D722" s="379"/>
      <c r="E722" s="379"/>
      <c r="F722" s="379"/>
      <c r="G722" s="379"/>
      <c r="H722" s="379"/>
      <c r="I722" s="379"/>
      <c r="J722" s="379"/>
      <c r="K722" s="379"/>
      <c r="L722" s="379"/>
      <c r="M722" s="379"/>
      <c r="N722" s="379"/>
      <c r="O722" s="379"/>
      <c r="P722" s="379"/>
      <c r="Q722" s="379"/>
      <c r="R722" s="379"/>
      <c r="S722" s="379"/>
      <c r="T722" s="379"/>
      <c r="U722" s="379"/>
      <c r="V722" s="379"/>
      <c r="W722" s="379"/>
      <c r="X722" s="379"/>
      <c r="Y722" s="379"/>
      <c r="Z722" s="379"/>
      <c r="AA722" s="379"/>
      <c r="AB722" s="379"/>
      <c r="AC722" s="379"/>
    </row>
    <row r="723">
      <c r="A723" s="379"/>
      <c r="B723" s="379"/>
      <c r="C723" s="379"/>
      <c r="D723" s="379"/>
      <c r="E723" s="379"/>
      <c r="F723" s="379"/>
      <c r="G723" s="379"/>
      <c r="H723" s="379"/>
      <c r="I723" s="379"/>
      <c r="J723" s="379"/>
      <c r="K723" s="379"/>
      <c r="L723" s="379"/>
      <c r="M723" s="379"/>
      <c r="N723" s="379"/>
      <c r="O723" s="379"/>
      <c r="P723" s="379"/>
      <c r="Q723" s="379"/>
      <c r="R723" s="379"/>
      <c r="S723" s="379"/>
      <c r="T723" s="379"/>
      <c r="U723" s="379"/>
      <c r="V723" s="379"/>
      <c r="W723" s="379"/>
      <c r="X723" s="379"/>
      <c r="Y723" s="379"/>
      <c r="Z723" s="379"/>
      <c r="AA723" s="379"/>
      <c r="AB723" s="379"/>
      <c r="AC723" s="379"/>
    </row>
    <row r="724">
      <c r="A724" s="379"/>
      <c r="B724" s="379"/>
      <c r="C724" s="379"/>
      <c r="D724" s="379"/>
      <c r="E724" s="379"/>
      <c r="F724" s="379"/>
      <c r="G724" s="379"/>
      <c r="H724" s="379"/>
      <c r="I724" s="379"/>
      <c r="J724" s="379"/>
      <c r="K724" s="379"/>
      <c r="L724" s="379"/>
      <c r="M724" s="379"/>
      <c r="N724" s="379"/>
      <c r="O724" s="379"/>
      <c r="P724" s="379"/>
      <c r="Q724" s="379"/>
      <c r="R724" s="379"/>
      <c r="S724" s="379"/>
      <c r="T724" s="379"/>
      <c r="U724" s="379"/>
      <c r="V724" s="379"/>
      <c r="W724" s="379"/>
      <c r="X724" s="379"/>
      <c r="Y724" s="379"/>
      <c r="Z724" s="379"/>
      <c r="AA724" s="379"/>
      <c r="AB724" s="379"/>
      <c r="AC724" s="379"/>
    </row>
    <row r="725">
      <c r="A725" s="379"/>
      <c r="B725" s="379"/>
      <c r="C725" s="379"/>
      <c r="D725" s="379"/>
      <c r="E725" s="379"/>
      <c r="F725" s="379"/>
      <c r="G725" s="379"/>
      <c r="H725" s="379"/>
      <c r="I725" s="379"/>
      <c r="J725" s="379"/>
      <c r="K725" s="379"/>
      <c r="L725" s="379"/>
      <c r="M725" s="379"/>
      <c r="N725" s="379"/>
      <c r="O725" s="379"/>
      <c r="P725" s="379"/>
      <c r="Q725" s="379"/>
      <c r="R725" s="379"/>
      <c r="S725" s="379"/>
      <c r="T725" s="379"/>
      <c r="U725" s="379"/>
      <c r="V725" s="379"/>
      <c r="W725" s="379"/>
      <c r="X725" s="379"/>
      <c r="Y725" s="379"/>
      <c r="Z725" s="379"/>
      <c r="AA725" s="379"/>
      <c r="AB725" s="379"/>
      <c r="AC725" s="379"/>
    </row>
    <row r="726">
      <c r="A726" s="379"/>
      <c r="B726" s="379"/>
      <c r="C726" s="379"/>
      <c r="D726" s="379"/>
      <c r="E726" s="379"/>
      <c r="F726" s="379"/>
      <c r="G726" s="379"/>
      <c r="H726" s="379"/>
      <c r="I726" s="379"/>
      <c r="J726" s="379"/>
      <c r="K726" s="379"/>
      <c r="L726" s="379"/>
      <c r="M726" s="379"/>
      <c r="N726" s="379"/>
      <c r="O726" s="379"/>
      <c r="P726" s="379"/>
      <c r="Q726" s="379"/>
      <c r="R726" s="379"/>
      <c r="S726" s="379"/>
      <c r="T726" s="379"/>
      <c r="U726" s="379"/>
      <c r="V726" s="379"/>
      <c r="W726" s="379"/>
      <c r="X726" s="379"/>
      <c r="Y726" s="379"/>
      <c r="Z726" s="379"/>
      <c r="AA726" s="379"/>
      <c r="AB726" s="379"/>
      <c r="AC726" s="379"/>
    </row>
    <row r="727">
      <c r="A727" s="379"/>
      <c r="B727" s="379"/>
      <c r="C727" s="379"/>
      <c r="D727" s="379"/>
      <c r="E727" s="379"/>
      <c r="F727" s="379"/>
      <c r="G727" s="379"/>
      <c r="H727" s="379"/>
      <c r="I727" s="379"/>
      <c r="J727" s="379"/>
      <c r="K727" s="379"/>
      <c r="L727" s="379"/>
      <c r="M727" s="379"/>
      <c r="N727" s="379"/>
      <c r="O727" s="379"/>
      <c r="P727" s="379"/>
      <c r="Q727" s="379"/>
      <c r="R727" s="379"/>
      <c r="S727" s="379"/>
      <c r="T727" s="379"/>
      <c r="U727" s="379"/>
      <c r="V727" s="379"/>
      <c r="W727" s="379"/>
      <c r="X727" s="379"/>
      <c r="Y727" s="379"/>
      <c r="Z727" s="379"/>
      <c r="AA727" s="379"/>
      <c r="AB727" s="379"/>
      <c r="AC727" s="379"/>
    </row>
    <row r="728">
      <c r="A728" s="379"/>
      <c r="B728" s="379"/>
      <c r="C728" s="379"/>
      <c r="D728" s="379"/>
      <c r="E728" s="379"/>
      <c r="F728" s="379"/>
      <c r="G728" s="379"/>
      <c r="H728" s="379"/>
      <c r="I728" s="379"/>
      <c r="J728" s="379"/>
      <c r="K728" s="379"/>
      <c r="L728" s="379"/>
      <c r="M728" s="379"/>
      <c r="N728" s="379"/>
      <c r="O728" s="379"/>
      <c r="P728" s="379"/>
      <c r="Q728" s="379"/>
      <c r="R728" s="379"/>
      <c r="S728" s="379"/>
      <c r="T728" s="379"/>
      <c r="U728" s="379"/>
      <c r="V728" s="379"/>
      <c r="W728" s="379"/>
      <c r="X728" s="379"/>
      <c r="Y728" s="379"/>
      <c r="Z728" s="379"/>
      <c r="AA728" s="379"/>
      <c r="AB728" s="379"/>
      <c r="AC728" s="379"/>
    </row>
    <row r="729">
      <c r="A729" s="379"/>
      <c r="B729" s="379"/>
      <c r="C729" s="379"/>
      <c r="D729" s="379"/>
      <c r="E729" s="379"/>
      <c r="F729" s="379"/>
      <c r="G729" s="379"/>
      <c r="H729" s="379"/>
      <c r="I729" s="379"/>
      <c r="J729" s="379"/>
      <c r="K729" s="379"/>
      <c r="L729" s="379"/>
      <c r="M729" s="379"/>
      <c r="N729" s="379"/>
      <c r="O729" s="379"/>
      <c r="P729" s="379"/>
      <c r="Q729" s="379"/>
      <c r="R729" s="379"/>
      <c r="S729" s="379"/>
      <c r="T729" s="379"/>
      <c r="U729" s="379"/>
      <c r="V729" s="379"/>
      <c r="W729" s="379"/>
      <c r="X729" s="379"/>
      <c r="Y729" s="379"/>
      <c r="Z729" s="379"/>
      <c r="AA729" s="379"/>
      <c r="AB729" s="379"/>
      <c r="AC729" s="379"/>
    </row>
    <row r="730">
      <c r="A730" s="379"/>
      <c r="B730" s="379"/>
      <c r="C730" s="379"/>
      <c r="D730" s="379"/>
      <c r="E730" s="379"/>
      <c r="F730" s="379"/>
      <c r="G730" s="379"/>
      <c r="H730" s="379"/>
      <c r="I730" s="379"/>
      <c r="J730" s="379"/>
      <c r="K730" s="379"/>
      <c r="L730" s="379"/>
      <c r="M730" s="379"/>
      <c r="N730" s="379"/>
      <c r="O730" s="379"/>
      <c r="P730" s="379"/>
      <c r="Q730" s="379"/>
      <c r="R730" s="379"/>
      <c r="S730" s="379"/>
      <c r="T730" s="379"/>
      <c r="U730" s="379"/>
      <c r="V730" s="379"/>
      <c r="W730" s="379"/>
      <c r="X730" s="379"/>
      <c r="Y730" s="379"/>
      <c r="Z730" s="379"/>
      <c r="AA730" s="379"/>
      <c r="AB730" s="379"/>
      <c r="AC730" s="379"/>
    </row>
    <row r="731">
      <c r="A731" s="379"/>
      <c r="B731" s="379"/>
      <c r="C731" s="379"/>
      <c r="D731" s="379"/>
      <c r="E731" s="379"/>
      <c r="F731" s="379"/>
      <c r="G731" s="379"/>
      <c r="H731" s="379"/>
      <c r="I731" s="379"/>
      <c r="J731" s="379"/>
      <c r="K731" s="379"/>
      <c r="L731" s="379"/>
      <c r="M731" s="379"/>
      <c r="N731" s="379"/>
      <c r="O731" s="379"/>
      <c r="P731" s="379"/>
      <c r="Q731" s="379"/>
      <c r="R731" s="379"/>
      <c r="S731" s="379"/>
      <c r="T731" s="379"/>
      <c r="U731" s="379"/>
      <c r="V731" s="379"/>
      <c r="W731" s="379"/>
      <c r="X731" s="379"/>
      <c r="Y731" s="379"/>
      <c r="Z731" s="379"/>
      <c r="AA731" s="379"/>
      <c r="AB731" s="379"/>
      <c r="AC731" s="379"/>
    </row>
    <row r="732">
      <c r="A732" s="379"/>
      <c r="B732" s="379"/>
      <c r="C732" s="379"/>
      <c r="D732" s="379"/>
      <c r="E732" s="379"/>
      <c r="F732" s="379"/>
      <c r="G732" s="379"/>
      <c r="H732" s="379"/>
      <c r="I732" s="379"/>
      <c r="J732" s="379"/>
      <c r="K732" s="379"/>
      <c r="L732" s="379"/>
      <c r="M732" s="379"/>
      <c r="N732" s="379"/>
      <c r="O732" s="379"/>
      <c r="P732" s="379"/>
      <c r="Q732" s="379"/>
      <c r="R732" s="379"/>
      <c r="S732" s="379"/>
      <c r="T732" s="379"/>
      <c r="U732" s="379"/>
      <c r="V732" s="379"/>
      <c r="W732" s="379"/>
      <c r="X732" s="379"/>
      <c r="Y732" s="379"/>
      <c r="Z732" s="379"/>
      <c r="AA732" s="379"/>
      <c r="AB732" s="379"/>
      <c r="AC732" s="379"/>
    </row>
    <row r="733">
      <c r="A733" s="379"/>
      <c r="B733" s="379"/>
      <c r="C733" s="379"/>
      <c r="D733" s="379"/>
      <c r="E733" s="379"/>
      <c r="F733" s="379"/>
      <c r="G733" s="379"/>
      <c r="H733" s="379"/>
      <c r="I733" s="379"/>
      <c r="J733" s="379"/>
      <c r="K733" s="379"/>
      <c r="L733" s="379"/>
      <c r="M733" s="379"/>
      <c r="N733" s="379"/>
      <c r="O733" s="379"/>
      <c r="P733" s="379"/>
      <c r="Q733" s="379"/>
      <c r="R733" s="379"/>
      <c r="S733" s="379"/>
      <c r="T733" s="379"/>
      <c r="U733" s="379"/>
      <c r="V733" s="379"/>
      <c r="W733" s="379"/>
      <c r="X733" s="379"/>
      <c r="Y733" s="379"/>
      <c r="Z733" s="379"/>
      <c r="AA733" s="379"/>
      <c r="AB733" s="379"/>
      <c r="AC733" s="379"/>
    </row>
    <row r="734">
      <c r="A734" s="379"/>
      <c r="B734" s="379"/>
      <c r="C734" s="379"/>
      <c r="D734" s="379"/>
      <c r="E734" s="379"/>
      <c r="F734" s="379"/>
      <c r="G734" s="379"/>
      <c r="H734" s="379"/>
      <c r="I734" s="379"/>
      <c r="J734" s="379"/>
      <c r="K734" s="379"/>
      <c r="L734" s="379"/>
      <c r="M734" s="379"/>
      <c r="N734" s="379"/>
      <c r="O734" s="379"/>
      <c r="P734" s="379"/>
      <c r="Q734" s="379"/>
      <c r="R734" s="379"/>
      <c r="S734" s="379"/>
      <c r="T734" s="379"/>
      <c r="U734" s="379"/>
      <c r="V734" s="379"/>
      <c r="W734" s="379"/>
      <c r="X734" s="379"/>
      <c r="Y734" s="379"/>
      <c r="Z734" s="379"/>
      <c r="AA734" s="379"/>
      <c r="AB734" s="379"/>
      <c r="AC734" s="379"/>
    </row>
    <row r="735">
      <c r="A735" s="379"/>
      <c r="B735" s="379"/>
      <c r="C735" s="379"/>
      <c r="D735" s="379"/>
      <c r="E735" s="379"/>
      <c r="F735" s="379"/>
      <c r="G735" s="379"/>
      <c r="H735" s="379"/>
      <c r="I735" s="379"/>
      <c r="J735" s="379"/>
      <c r="K735" s="379"/>
      <c r="L735" s="379"/>
      <c r="M735" s="379"/>
      <c r="N735" s="379"/>
      <c r="O735" s="379"/>
      <c r="P735" s="379"/>
      <c r="Q735" s="379"/>
      <c r="R735" s="379"/>
      <c r="S735" s="379"/>
      <c r="T735" s="379"/>
      <c r="U735" s="379"/>
      <c r="V735" s="379"/>
      <c r="W735" s="379"/>
      <c r="X735" s="379"/>
      <c r="Y735" s="379"/>
      <c r="Z735" s="379"/>
      <c r="AA735" s="379"/>
      <c r="AB735" s="379"/>
      <c r="AC735" s="379"/>
    </row>
    <row r="736">
      <c r="A736" s="379"/>
      <c r="B736" s="379"/>
      <c r="C736" s="379"/>
      <c r="D736" s="379"/>
      <c r="E736" s="379"/>
      <c r="F736" s="379"/>
      <c r="G736" s="379"/>
      <c r="H736" s="379"/>
      <c r="I736" s="379"/>
      <c r="J736" s="379"/>
      <c r="K736" s="379"/>
      <c r="L736" s="379"/>
      <c r="M736" s="379"/>
      <c r="N736" s="379"/>
      <c r="O736" s="379"/>
      <c r="P736" s="379"/>
      <c r="Q736" s="379"/>
      <c r="R736" s="379"/>
      <c r="S736" s="379"/>
      <c r="T736" s="379"/>
      <c r="U736" s="379"/>
      <c r="V736" s="379"/>
      <c r="W736" s="379"/>
      <c r="X736" s="379"/>
      <c r="Y736" s="379"/>
      <c r="Z736" s="379"/>
      <c r="AA736" s="379"/>
      <c r="AB736" s="379"/>
      <c r="AC736" s="379"/>
    </row>
    <row r="737">
      <c r="A737" s="379"/>
      <c r="B737" s="379"/>
      <c r="C737" s="379"/>
      <c r="D737" s="379"/>
      <c r="E737" s="379"/>
      <c r="F737" s="379"/>
      <c r="G737" s="379"/>
      <c r="H737" s="379"/>
      <c r="I737" s="379"/>
      <c r="J737" s="379"/>
      <c r="K737" s="379"/>
      <c r="L737" s="379"/>
      <c r="M737" s="379"/>
      <c r="N737" s="379"/>
      <c r="O737" s="379"/>
      <c r="P737" s="379"/>
      <c r="Q737" s="379"/>
      <c r="R737" s="379"/>
      <c r="S737" s="379"/>
      <c r="T737" s="379"/>
      <c r="U737" s="379"/>
      <c r="V737" s="379"/>
      <c r="W737" s="379"/>
      <c r="X737" s="379"/>
      <c r="Y737" s="379"/>
      <c r="Z737" s="379"/>
      <c r="AA737" s="379"/>
      <c r="AB737" s="379"/>
      <c r="AC737" s="379"/>
    </row>
    <row r="738">
      <c r="A738" s="379"/>
      <c r="B738" s="379"/>
      <c r="C738" s="379"/>
      <c r="D738" s="379"/>
      <c r="E738" s="379"/>
      <c r="F738" s="379"/>
      <c r="G738" s="379"/>
      <c r="H738" s="379"/>
      <c r="I738" s="379"/>
      <c r="J738" s="379"/>
      <c r="K738" s="379"/>
      <c r="L738" s="379"/>
      <c r="M738" s="379"/>
      <c r="N738" s="379"/>
      <c r="O738" s="379"/>
      <c r="P738" s="379"/>
      <c r="Q738" s="379"/>
      <c r="R738" s="379"/>
      <c r="S738" s="379"/>
      <c r="T738" s="379"/>
      <c r="U738" s="379"/>
      <c r="V738" s="379"/>
      <c r="W738" s="379"/>
      <c r="X738" s="379"/>
      <c r="Y738" s="379"/>
      <c r="Z738" s="379"/>
      <c r="AA738" s="379"/>
      <c r="AB738" s="379"/>
      <c r="AC738" s="379"/>
    </row>
    <row r="739">
      <c r="A739" s="379"/>
      <c r="B739" s="379"/>
      <c r="C739" s="379"/>
      <c r="D739" s="379"/>
      <c r="E739" s="379"/>
      <c r="F739" s="379"/>
      <c r="G739" s="379"/>
      <c r="H739" s="379"/>
      <c r="I739" s="379"/>
      <c r="J739" s="379"/>
      <c r="K739" s="379"/>
      <c r="L739" s="379"/>
      <c r="M739" s="379"/>
      <c r="N739" s="379"/>
      <c r="O739" s="379"/>
      <c r="P739" s="379"/>
      <c r="Q739" s="379"/>
      <c r="R739" s="379"/>
      <c r="S739" s="379"/>
      <c r="T739" s="379"/>
      <c r="U739" s="379"/>
      <c r="V739" s="379"/>
      <c r="W739" s="379"/>
      <c r="X739" s="379"/>
      <c r="Y739" s="379"/>
      <c r="Z739" s="379"/>
      <c r="AA739" s="379"/>
      <c r="AB739" s="379"/>
      <c r="AC739" s="379"/>
    </row>
    <row r="740">
      <c r="A740" s="379"/>
      <c r="B740" s="379"/>
      <c r="C740" s="379"/>
      <c r="D740" s="379"/>
      <c r="E740" s="379"/>
      <c r="F740" s="379"/>
      <c r="G740" s="379"/>
      <c r="H740" s="379"/>
      <c r="I740" s="379"/>
      <c r="J740" s="379"/>
      <c r="K740" s="379"/>
      <c r="L740" s="379"/>
      <c r="M740" s="379"/>
      <c r="N740" s="379"/>
      <c r="O740" s="379"/>
      <c r="P740" s="379"/>
      <c r="Q740" s="379"/>
      <c r="R740" s="379"/>
      <c r="S740" s="379"/>
      <c r="T740" s="379"/>
      <c r="U740" s="379"/>
      <c r="V740" s="379"/>
      <c r="W740" s="379"/>
      <c r="X740" s="379"/>
      <c r="Y740" s="379"/>
      <c r="Z740" s="379"/>
      <c r="AA740" s="379"/>
      <c r="AB740" s="379"/>
      <c r="AC740" s="379"/>
    </row>
    <row r="741">
      <c r="A741" s="379"/>
      <c r="B741" s="379"/>
      <c r="C741" s="379"/>
      <c r="D741" s="379"/>
      <c r="E741" s="379"/>
      <c r="F741" s="379"/>
      <c r="G741" s="379"/>
      <c r="H741" s="379"/>
      <c r="I741" s="379"/>
      <c r="J741" s="379"/>
      <c r="K741" s="379"/>
      <c r="L741" s="379"/>
      <c r="M741" s="379"/>
      <c r="N741" s="379"/>
      <c r="O741" s="379"/>
      <c r="P741" s="379"/>
      <c r="Q741" s="379"/>
      <c r="R741" s="379"/>
      <c r="S741" s="379"/>
      <c r="T741" s="379"/>
      <c r="U741" s="379"/>
      <c r="V741" s="379"/>
      <c r="W741" s="379"/>
      <c r="X741" s="379"/>
      <c r="Y741" s="379"/>
      <c r="Z741" s="379"/>
      <c r="AA741" s="379"/>
      <c r="AB741" s="379"/>
      <c r="AC741" s="379"/>
    </row>
    <row r="742">
      <c r="A742" s="379"/>
      <c r="B742" s="379"/>
      <c r="C742" s="379"/>
      <c r="D742" s="379"/>
      <c r="E742" s="379"/>
      <c r="F742" s="379"/>
      <c r="G742" s="379"/>
      <c r="H742" s="379"/>
      <c r="I742" s="379"/>
      <c r="J742" s="379"/>
      <c r="K742" s="379"/>
      <c r="L742" s="379"/>
      <c r="M742" s="379"/>
      <c r="N742" s="379"/>
      <c r="O742" s="379"/>
      <c r="P742" s="379"/>
      <c r="Q742" s="379"/>
      <c r="R742" s="379"/>
      <c r="S742" s="379"/>
      <c r="T742" s="379"/>
      <c r="U742" s="379"/>
      <c r="V742" s="379"/>
      <c r="W742" s="379"/>
      <c r="X742" s="379"/>
      <c r="Y742" s="379"/>
      <c r="Z742" s="379"/>
      <c r="AA742" s="379"/>
      <c r="AB742" s="379"/>
      <c r="AC742" s="379"/>
    </row>
    <row r="743">
      <c r="A743" s="379"/>
      <c r="B743" s="379"/>
      <c r="C743" s="379"/>
      <c r="D743" s="379"/>
      <c r="E743" s="379"/>
      <c r="F743" s="379"/>
      <c r="G743" s="379"/>
      <c r="H743" s="379"/>
      <c r="I743" s="379"/>
      <c r="J743" s="379"/>
      <c r="K743" s="379"/>
      <c r="L743" s="379"/>
      <c r="M743" s="379"/>
      <c r="N743" s="379"/>
      <c r="O743" s="379"/>
      <c r="P743" s="379"/>
      <c r="Q743" s="379"/>
      <c r="R743" s="379"/>
      <c r="S743" s="379"/>
      <c r="T743" s="379"/>
      <c r="U743" s="379"/>
      <c r="V743" s="379"/>
      <c r="W743" s="379"/>
      <c r="X743" s="379"/>
      <c r="Y743" s="379"/>
      <c r="Z743" s="379"/>
      <c r="AA743" s="379"/>
      <c r="AB743" s="379"/>
      <c r="AC743" s="379"/>
    </row>
    <row r="744">
      <c r="A744" s="379"/>
      <c r="B744" s="379"/>
      <c r="C744" s="379"/>
      <c r="D744" s="379"/>
      <c r="E744" s="379"/>
      <c r="F744" s="379"/>
      <c r="G744" s="379"/>
      <c r="H744" s="379"/>
      <c r="I744" s="379"/>
      <c r="J744" s="379"/>
      <c r="K744" s="379"/>
      <c r="L744" s="379"/>
      <c r="M744" s="379"/>
      <c r="N744" s="379"/>
      <c r="O744" s="379"/>
      <c r="P744" s="379"/>
      <c r="Q744" s="379"/>
      <c r="R744" s="379"/>
      <c r="S744" s="379"/>
      <c r="T744" s="379"/>
      <c r="U744" s="379"/>
      <c r="V744" s="379"/>
      <c r="W744" s="379"/>
      <c r="X744" s="379"/>
      <c r="Y744" s="379"/>
      <c r="Z744" s="379"/>
      <c r="AA744" s="379"/>
      <c r="AB744" s="379"/>
      <c r="AC744" s="379"/>
    </row>
    <row r="745">
      <c r="A745" s="379"/>
      <c r="B745" s="379"/>
      <c r="C745" s="379"/>
      <c r="D745" s="379"/>
      <c r="E745" s="379"/>
      <c r="F745" s="379"/>
      <c r="G745" s="379"/>
      <c r="H745" s="379"/>
      <c r="I745" s="379"/>
      <c r="J745" s="379"/>
      <c r="K745" s="379"/>
      <c r="L745" s="379"/>
      <c r="M745" s="379"/>
      <c r="N745" s="379"/>
      <c r="O745" s="379"/>
      <c r="P745" s="379"/>
      <c r="Q745" s="379"/>
      <c r="R745" s="379"/>
      <c r="S745" s="379"/>
      <c r="T745" s="379"/>
      <c r="U745" s="379"/>
      <c r="V745" s="379"/>
      <c r="W745" s="379"/>
      <c r="X745" s="379"/>
      <c r="Y745" s="379"/>
      <c r="Z745" s="379"/>
      <c r="AA745" s="379"/>
      <c r="AB745" s="379"/>
      <c r="AC745" s="379"/>
    </row>
    <row r="746">
      <c r="A746" s="379"/>
      <c r="B746" s="379"/>
      <c r="C746" s="379"/>
      <c r="D746" s="379"/>
      <c r="E746" s="379"/>
      <c r="F746" s="379"/>
      <c r="G746" s="379"/>
      <c r="H746" s="379"/>
      <c r="I746" s="379"/>
      <c r="J746" s="379"/>
      <c r="K746" s="379"/>
      <c r="L746" s="379"/>
      <c r="M746" s="379"/>
      <c r="N746" s="379"/>
      <c r="O746" s="379"/>
      <c r="P746" s="379"/>
      <c r="Q746" s="379"/>
      <c r="R746" s="379"/>
      <c r="S746" s="379"/>
      <c r="T746" s="379"/>
      <c r="U746" s="379"/>
      <c r="V746" s="379"/>
      <c r="W746" s="379"/>
      <c r="X746" s="379"/>
      <c r="Y746" s="379"/>
      <c r="Z746" s="379"/>
      <c r="AA746" s="379"/>
      <c r="AB746" s="379"/>
      <c r="AC746" s="379"/>
    </row>
    <row r="747">
      <c r="A747" s="379"/>
      <c r="B747" s="379"/>
      <c r="C747" s="379"/>
      <c r="D747" s="379"/>
      <c r="E747" s="379"/>
      <c r="F747" s="379"/>
      <c r="G747" s="379"/>
      <c r="H747" s="379"/>
      <c r="I747" s="379"/>
      <c r="J747" s="379"/>
      <c r="K747" s="379"/>
      <c r="L747" s="379"/>
      <c r="M747" s="379"/>
      <c r="N747" s="379"/>
      <c r="O747" s="379"/>
      <c r="P747" s="379"/>
      <c r="Q747" s="379"/>
      <c r="R747" s="379"/>
      <c r="S747" s="379"/>
      <c r="T747" s="379"/>
      <c r="U747" s="379"/>
      <c r="V747" s="379"/>
      <c r="W747" s="379"/>
      <c r="X747" s="379"/>
      <c r="Y747" s="379"/>
      <c r="Z747" s="379"/>
      <c r="AA747" s="379"/>
      <c r="AB747" s="379"/>
      <c r="AC747" s="379"/>
    </row>
    <row r="748">
      <c r="A748" s="379"/>
      <c r="B748" s="379"/>
      <c r="C748" s="379"/>
      <c r="D748" s="379"/>
      <c r="E748" s="379"/>
      <c r="F748" s="379"/>
      <c r="G748" s="379"/>
      <c r="H748" s="379"/>
      <c r="I748" s="379"/>
      <c r="J748" s="379"/>
      <c r="K748" s="379"/>
      <c r="L748" s="379"/>
      <c r="M748" s="379"/>
      <c r="N748" s="379"/>
      <c r="O748" s="379"/>
      <c r="P748" s="379"/>
      <c r="Q748" s="379"/>
      <c r="R748" s="379"/>
      <c r="S748" s="379"/>
      <c r="T748" s="379"/>
      <c r="U748" s="379"/>
      <c r="V748" s="379"/>
      <c r="W748" s="379"/>
      <c r="X748" s="379"/>
      <c r="Y748" s="379"/>
      <c r="Z748" s="379"/>
      <c r="AA748" s="379"/>
      <c r="AB748" s="379"/>
      <c r="AC748" s="379"/>
    </row>
    <row r="749">
      <c r="A749" s="379"/>
      <c r="B749" s="379"/>
      <c r="C749" s="379"/>
      <c r="D749" s="379"/>
      <c r="E749" s="379"/>
      <c r="F749" s="379"/>
      <c r="G749" s="379"/>
      <c r="H749" s="379"/>
      <c r="I749" s="379"/>
      <c r="J749" s="379"/>
      <c r="K749" s="379"/>
      <c r="L749" s="379"/>
      <c r="M749" s="379"/>
      <c r="N749" s="379"/>
      <c r="O749" s="379"/>
      <c r="P749" s="379"/>
      <c r="Q749" s="379"/>
      <c r="R749" s="379"/>
      <c r="S749" s="379"/>
      <c r="T749" s="379"/>
      <c r="U749" s="379"/>
      <c r="V749" s="379"/>
      <c r="W749" s="379"/>
      <c r="X749" s="379"/>
      <c r="Y749" s="379"/>
      <c r="Z749" s="379"/>
      <c r="AA749" s="379"/>
      <c r="AB749" s="379"/>
      <c r="AC749" s="379"/>
    </row>
    <row r="750">
      <c r="A750" s="379"/>
      <c r="B750" s="379"/>
      <c r="C750" s="379"/>
      <c r="D750" s="379"/>
      <c r="E750" s="379"/>
      <c r="F750" s="379"/>
      <c r="G750" s="379"/>
      <c r="H750" s="379"/>
      <c r="I750" s="379"/>
      <c r="J750" s="379"/>
      <c r="K750" s="379"/>
      <c r="L750" s="379"/>
      <c r="M750" s="379"/>
      <c r="N750" s="379"/>
      <c r="O750" s="379"/>
      <c r="P750" s="379"/>
      <c r="Q750" s="379"/>
      <c r="R750" s="379"/>
      <c r="S750" s="379"/>
      <c r="T750" s="379"/>
      <c r="U750" s="379"/>
      <c r="V750" s="379"/>
      <c r="W750" s="379"/>
      <c r="X750" s="379"/>
      <c r="Y750" s="379"/>
      <c r="Z750" s="379"/>
      <c r="AA750" s="379"/>
      <c r="AB750" s="379"/>
      <c r="AC750" s="379"/>
    </row>
    <row r="751">
      <c r="A751" s="379"/>
      <c r="B751" s="379"/>
      <c r="C751" s="379"/>
      <c r="D751" s="379"/>
      <c r="E751" s="379"/>
      <c r="F751" s="379"/>
      <c r="G751" s="379"/>
      <c r="H751" s="379"/>
      <c r="I751" s="379"/>
      <c r="J751" s="379"/>
      <c r="K751" s="379"/>
      <c r="L751" s="379"/>
      <c r="M751" s="379"/>
      <c r="N751" s="379"/>
      <c r="O751" s="379"/>
      <c r="P751" s="379"/>
      <c r="Q751" s="379"/>
      <c r="R751" s="379"/>
      <c r="S751" s="379"/>
      <c r="T751" s="379"/>
      <c r="U751" s="379"/>
      <c r="V751" s="379"/>
      <c r="W751" s="379"/>
      <c r="X751" s="379"/>
      <c r="Y751" s="379"/>
      <c r="Z751" s="379"/>
      <c r="AA751" s="379"/>
      <c r="AB751" s="379"/>
      <c r="AC751" s="379"/>
    </row>
    <row r="752">
      <c r="A752" s="379"/>
      <c r="B752" s="379"/>
      <c r="C752" s="379"/>
      <c r="D752" s="379"/>
      <c r="E752" s="379"/>
      <c r="F752" s="379"/>
      <c r="G752" s="379"/>
      <c r="H752" s="379"/>
      <c r="I752" s="379"/>
      <c r="J752" s="379"/>
      <c r="K752" s="379"/>
      <c r="L752" s="379"/>
      <c r="M752" s="379"/>
      <c r="N752" s="379"/>
      <c r="O752" s="379"/>
      <c r="P752" s="379"/>
      <c r="Q752" s="379"/>
      <c r="R752" s="379"/>
      <c r="S752" s="379"/>
      <c r="T752" s="379"/>
      <c r="U752" s="379"/>
      <c r="V752" s="379"/>
      <c r="W752" s="379"/>
      <c r="X752" s="379"/>
      <c r="Y752" s="379"/>
      <c r="Z752" s="379"/>
      <c r="AA752" s="379"/>
      <c r="AB752" s="379"/>
      <c r="AC752" s="379"/>
    </row>
    <row r="753">
      <c r="A753" s="379"/>
      <c r="B753" s="379"/>
      <c r="C753" s="379"/>
      <c r="D753" s="379"/>
      <c r="E753" s="379"/>
      <c r="F753" s="379"/>
      <c r="G753" s="379"/>
      <c r="H753" s="379"/>
      <c r="I753" s="379"/>
      <c r="J753" s="379"/>
      <c r="K753" s="379"/>
      <c r="L753" s="379"/>
      <c r="M753" s="379"/>
      <c r="N753" s="379"/>
      <c r="O753" s="379"/>
      <c r="P753" s="379"/>
      <c r="Q753" s="379"/>
      <c r="R753" s="379"/>
      <c r="S753" s="379"/>
      <c r="T753" s="379"/>
      <c r="U753" s="379"/>
      <c r="V753" s="379"/>
      <c r="W753" s="379"/>
      <c r="X753" s="379"/>
      <c r="Y753" s="379"/>
      <c r="Z753" s="379"/>
      <c r="AA753" s="379"/>
      <c r="AB753" s="379"/>
      <c r="AC753" s="379"/>
    </row>
    <row r="754">
      <c r="A754" s="379"/>
      <c r="B754" s="379"/>
      <c r="C754" s="379"/>
      <c r="D754" s="379"/>
      <c r="E754" s="379"/>
      <c r="F754" s="379"/>
      <c r="G754" s="379"/>
      <c r="H754" s="379"/>
      <c r="I754" s="379"/>
      <c r="J754" s="379"/>
      <c r="K754" s="379"/>
      <c r="L754" s="379"/>
      <c r="M754" s="379"/>
      <c r="N754" s="379"/>
      <c r="O754" s="379"/>
      <c r="P754" s="379"/>
      <c r="Q754" s="379"/>
      <c r="R754" s="379"/>
      <c r="S754" s="379"/>
      <c r="T754" s="379"/>
      <c r="U754" s="379"/>
      <c r="V754" s="379"/>
      <c r="W754" s="379"/>
      <c r="X754" s="379"/>
      <c r="Y754" s="379"/>
      <c r="Z754" s="379"/>
      <c r="AA754" s="379"/>
      <c r="AB754" s="379"/>
      <c r="AC754" s="379"/>
    </row>
    <row r="755">
      <c r="A755" s="379"/>
      <c r="B755" s="379"/>
      <c r="C755" s="379"/>
      <c r="D755" s="379"/>
      <c r="E755" s="379"/>
      <c r="F755" s="379"/>
      <c r="G755" s="379"/>
      <c r="H755" s="379"/>
      <c r="I755" s="379"/>
      <c r="J755" s="379"/>
      <c r="K755" s="379"/>
      <c r="L755" s="379"/>
      <c r="M755" s="379"/>
      <c r="N755" s="379"/>
      <c r="O755" s="379"/>
      <c r="P755" s="379"/>
      <c r="Q755" s="379"/>
      <c r="R755" s="379"/>
      <c r="S755" s="379"/>
      <c r="T755" s="379"/>
      <c r="U755" s="379"/>
      <c r="V755" s="379"/>
      <c r="W755" s="379"/>
      <c r="X755" s="379"/>
      <c r="Y755" s="379"/>
      <c r="Z755" s="379"/>
      <c r="AA755" s="379"/>
      <c r="AB755" s="379"/>
      <c r="AC755" s="379"/>
    </row>
    <row r="756">
      <c r="A756" s="379"/>
      <c r="B756" s="379"/>
      <c r="C756" s="379"/>
      <c r="D756" s="379"/>
      <c r="E756" s="379"/>
      <c r="F756" s="379"/>
      <c r="G756" s="379"/>
      <c r="H756" s="379"/>
      <c r="I756" s="379"/>
      <c r="J756" s="379"/>
      <c r="K756" s="379"/>
      <c r="L756" s="379"/>
      <c r="M756" s="379"/>
      <c r="N756" s="379"/>
      <c r="O756" s="379"/>
      <c r="P756" s="379"/>
      <c r="Q756" s="379"/>
      <c r="R756" s="379"/>
      <c r="S756" s="379"/>
      <c r="T756" s="379"/>
      <c r="U756" s="379"/>
      <c r="V756" s="379"/>
      <c r="W756" s="379"/>
      <c r="X756" s="379"/>
      <c r="Y756" s="379"/>
      <c r="Z756" s="379"/>
      <c r="AA756" s="379"/>
      <c r="AB756" s="379"/>
      <c r="AC756" s="379"/>
    </row>
    <row r="757">
      <c r="A757" s="379"/>
      <c r="B757" s="379"/>
      <c r="C757" s="379"/>
      <c r="D757" s="379"/>
      <c r="E757" s="379"/>
      <c r="F757" s="379"/>
      <c r="G757" s="379"/>
      <c r="H757" s="379"/>
      <c r="I757" s="379"/>
      <c r="J757" s="379"/>
      <c r="K757" s="379"/>
      <c r="L757" s="379"/>
      <c r="M757" s="379"/>
      <c r="N757" s="379"/>
      <c r="O757" s="379"/>
      <c r="P757" s="379"/>
      <c r="Q757" s="379"/>
      <c r="R757" s="379"/>
      <c r="S757" s="379"/>
      <c r="T757" s="379"/>
      <c r="U757" s="379"/>
      <c r="V757" s="379"/>
      <c r="W757" s="379"/>
      <c r="X757" s="379"/>
      <c r="Y757" s="379"/>
      <c r="Z757" s="379"/>
      <c r="AA757" s="379"/>
      <c r="AB757" s="379"/>
      <c r="AC757" s="379"/>
    </row>
    <row r="758">
      <c r="A758" s="379"/>
      <c r="B758" s="379"/>
      <c r="C758" s="379"/>
      <c r="D758" s="379"/>
      <c r="E758" s="379"/>
      <c r="F758" s="379"/>
      <c r="G758" s="379"/>
      <c r="H758" s="379"/>
      <c r="I758" s="379"/>
      <c r="J758" s="379"/>
      <c r="K758" s="379"/>
      <c r="L758" s="379"/>
      <c r="M758" s="379"/>
      <c r="N758" s="379"/>
      <c r="O758" s="379"/>
      <c r="P758" s="379"/>
      <c r="Q758" s="379"/>
      <c r="R758" s="379"/>
      <c r="S758" s="379"/>
      <c r="T758" s="379"/>
      <c r="U758" s="379"/>
      <c r="V758" s="379"/>
      <c r="W758" s="379"/>
      <c r="X758" s="379"/>
      <c r="Y758" s="379"/>
      <c r="Z758" s="379"/>
      <c r="AA758" s="379"/>
      <c r="AB758" s="379"/>
      <c r="AC758" s="379"/>
    </row>
    <row r="759">
      <c r="A759" s="379"/>
      <c r="B759" s="379"/>
      <c r="C759" s="379"/>
      <c r="D759" s="379"/>
      <c r="E759" s="379"/>
      <c r="F759" s="379"/>
      <c r="G759" s="379"/>
      <c r="H759" s="379"/>
      <c r="I759" s="379"/>
      <c r="J759" s="379"/>
      <c r="K759" s="379"/>
      <c r="L759" s="379"/>
      <c r="M759" s="379"/>
      <c r="N759" s="379"/>
      <c r="O759" s="379"/>
      <c r="P759" s="379"/>
      <c r="Q759" s="379"/>
      <c r="R759" s="379"/>
      <c r="S759" s="379"/>
      <c r="T759" s="379"/>
      <c r="U759" s="379"/>
      <c r="V759" s="379"/>
      <c r="W759" s="379"/>
      <c r="X759" s="379"/>
      <c r="Y759" s="379"/>
      <c r="Z759" s="379"/>
      <c r="AA759" s="379"/>
      <c r="AB759" s="379"/>
      <c r="AC759" s="379"/>
    </row>
    <row r="760">
      <c r="A760" s="379"/>
      <c r="B760" s="379"/>
      <c r="C760" s="379"/>
      <c r="D760" s="379"/>
      <c r="E760" s="379"/>
      <c r="F760" s="379"/>
      <c r="G760" s="379"/>
      <c r="H760" s="379"/>
      <c r="I760" s="379"/>
      <c r="J760" s="379"/>
      <c r="K760" s="379"/>
      <c r="L760" s="379"/>
      <c r="M760" s="379"/>
      <c r="N760" s="379"/>
      <c r="O760" s="379"/>
      <c r="P760" s="379"/>
      <c r="Q760" s="379"/>
      <c r="R760" s="379"/>
      <c r="S760" s="379"/>
      <c r="T760" s="379"/>
      <c r="U760" s="379"/>
      <c r="V760" s="379"/>
      <c r="W760" s="379"/>
      <c r="X760" s="379"/>
      <c r="Y760" s="379"/>
      <c r="Z760" s="379"/>
      <c r="AA760" s="379"/>
      <c r="AB760" s="379"/>
      <c r="AC760" s="379"/>
    </row>
    <row r="761">
      <c r="A761" s="379"/>
      <c r="B761" s="379"/>
      <c r="C761" s="379"/>
      <c r="D761" s="379"/>
      <c r="E761" s="379"/>
      <c r="F761" s="379"/>
      <c r="G761" s="379"/>
      <c r="H761" s="379"/>
      <c r="I761" s="379"/>
      <c r="J761" s="379"/>
      <c r="K761" s="379"/>
      <c r="L761" s="379"/>
      <c r="M761" s="379"/>
      <c r="N761" s="379"/>
      <c r="O761" s="379"/>
      <c r="P761" s="379"/>
      <c r="Q761" s="379"/>
      <c r="R761" s="379"/>
      <c r="S761" s="379"/>
      <c r="T761" s="379"/>
      <c r="U761" s="379"/>
      <c r="V761" s="379"/>
      <c r="W761" s="379"/>
      <c r="X761" s="379"/>
      <c r="Y761" s="379"/>
      <c r="Z761" s="379"/>
      <c r="AA761" s="379"/>
      <c r="AB761" s="379"/>
      <c r="AC761" s="379"/>
    </row>
    <row r="762">
      <c r="A762" s="379"/>
      <c r="B762" s="379"/>
      <c r="C762" s="379"/>
      <c r="D762" s="379"/>
      <c r="E762" s="379"/>
      <c r="F762" s="379"/>
      <c r="G762" s="379"/>
      <c r="H762" s="379"/>
      <c r="I762" s="379"/>
      <c r="J762" s="379"/>
      <c r="K762" s="379"/>
      <c r="L762" s="379"/>
      <c r="M762" s="379"/>
      <c r="N762" s="379"/>
      <c r="O762" s="379"/>
      <c r="P762" s="379"/>
      <c r="Q762" s="379"/>
      <c r="R762" s="379"/>
      <c r="S762" s="379"/>
      <c r="T762" s="379"/>
      <c r="U762" s="379"/>
      <c r="V762" s="379"/>
      <c r="W762" s="379"/>
      <c r="X762" s="379"/>
      <c r="Y762" s="379"/>
      <c r="Z762" s="379"/>
      <c r="AA762" s="379"/>
      <c r="AB762" s="379"/>
      <c r="AC762" s="379"/>
    </row>
    <row r="763">
      <c r="A763" s="379"/>
      <c r="B763" s="379"/>
      <c r="C763" s="379"/>
      <c r="D763" s="379"/>
      <c r="E763" s="379"/>
      <c r="F763" s="379"/>
      <c r="G763" s="379"/>
      <c r="H763" s="379"/>
      <c r="I763" s="379"/>
      <c r="J763" s="379"/>
      <c r="K763" s="379"/>
      <c r="L763" s="379"/>
      <c r="M763" s="379"/>
      <c r="N763" s="379"/>
      <c r="O763" s="379"/>
      <c r="P763" s="379"/>
      <c r="Q763" s="379"/>
      <c r="R763" s="379"/>
      <c r="S763" s="379"/>
      <c r="T763" s="379"/>
      <c r="U763" s="379"/>
      <c r="V763" s="379"/>
      <c r="W763" s="379"/>
      <c r="X763" s="379"/>
      <c r="Y763" s="379"/>
      <c r="Z763" s="379"/>
      <c r="AA763" s="379"/>
      <c r="AB763" s="379"/>
      <c r="AC763" s="379"/>
    </row>
    <row r="764">
      <c r="A764" s="379"/>
      <c r="B764" s="379"/>
      <c r="C764" s="379"/>
      <c r="D764" s="379"/>
      <c r="E764" s="379"/>
      <c r="F764" s="379"/>
      <c r="G764" s="379"/>
      <c r="H764" s="379"/>
      <c r="I764" s="379"/>
      <c r="J764" s="379"/>
      <c r="K764" s="379"/>
      <c r="L764" s="379"/>
      <c r="M764" s="379"/>
      <c r="N764" s="379"/>
      <c r="O764" s="379"/>
      <c r="P764" s="379"/>
      <c r="Q764" s="379"/>
      <c r="R764" s="379"/>
      <c r="S764" s="379"/>
      <c r="T764" s="379"/>
      <c r="U764" s="379"/>
      <c r="V764" s="379"/>
      <c r="W764" s="379"/>
      <c r="X764" s="379"/>
      <c r="Y764" s="379"/>
      <c r="Z764" s="379"/>
      <c r="AA764" s="379"/>
      <c r="AB764" s="379"/>
      <c r="AC764" s="379"/>
    </row>
    <row r="765">
      <c r="A765" s="379"/>
      <c r="B765" s="379"/>
      <c r="C765" s="379"/>
      <c r="D765" s="379"/>
      <c r="E765" s="379"/>
      <c r="F765" s="379"/>
      <c r="G765" s="379"/>
      <c r="H765" s="379"/>
      <c r="I765" s="379"/>
      <c r="J765" s="379"/>
      <c r="K765" s="379"/>
      <c r="L765" s="379"/>
      <c r="M765" s="379"/>
      <c r="N765" s="379"/>
      <c r="O765" s="379"/>
      <c r="P765" s="379"/>
      <c r="Q765" s="379"/>
      <c r="R765" s="379"/>
      <c r="S765" s="379"/>
      <c r="T765" s="379"/>
      <c r="U765" s="379"/>
      <c r="V765" s="379"/>
      <c r="W765" s="379"/>
      <c r="X765" s="379"/>
      <c r="Y765" s="379"/>
      <c r="Z765" s="379"/>
      <c r="AA765" s="379"/>
      <c r="AB765" s="379"/>
      <c r="AC765" s="379"/>
    </row>
    <row r="766">
      <c r="A766" s="379"/>
      <c r="B766" s="379"/>
      <c r="C766" s="379"/>
      <c r="D766" s="379"/>
      <c r="E766" s="379"/>
      <c r="F766" s="379"/>
      <c r="G766" s="379"/>
      <c r="H766" s="379"/>
      <c r="I766" s="379"/>
      <c r="J766" s="379"/>
      <c r="K766" s="379"/>
      <c r="L766" s="379"/>
      <c r="M766" s="379"/>
      <c r="N766" s="379"/>
      <c r="O766" s="379"/>
      <c r="P766" s="379"/>
      <c r="Q766" s="379"/>
      <c r="R766" s="379"/>
      <c r="S766" s="379"/>
      <c r="T766" s="379"/>
      <c r="U766" s="379"/>
      <c r="V766" s="379"/>
      <c r="W766" s="379"/>
      <c r="X766" s="379"/>
      <c r="Y766" s="379"/>
      <c r="Z766" s="379"/>
      <c r="AA766" s="379"/>
      <c r="AB766" s="379"/>
      <c r="AC766" s="379"/>
    </row>
    <row r="767">
      <c r="A767" s="379"/>
      <c r="B767" s="379"/>
      <c r="C767" s="379"/>
      <c r="D767" s="379"/>
      <c r="E767" s="379"/>
      <c r="F767" s="379"/>
      <c r="G767" s="379"/>
      <c r="H767" s="379"/>
      <c r="I767" s="379"/>
      <c r="J767" s="379"/>
      <c r="K767" s="379"/>
      <c r="L767" s="379"/>
      <c r="M767" s="379"/>
      <c r="N767" s="379"/>
      <c r="O767" s="379"/>
      <c r="P767" s="379"/>
      <c r="Q767" s="379"/>
      <c r="R767" s="379"/>
      <c r="S767" s="379"/>
      <c r="T767" s="379"/>
      <c r="U767" s="379"/>
      <c r="V767" s="379"/>
      <c r="W767" s="379"/>
      <c r="X767" s="379"/>
      <c r="Y767" s="379"/>
      <c r="Z767" s="379"/>
      <c r="AA767" s="379"/>
      <c r="AB767" s="379"/>
      <c r="AC767" s="379"/>
    </row>
    <row r="768">
      <c r="A768" s="379"/>
      <c r="B768" s="379"/>
      <c r="C768" s="379"/>
      <c r="D768" s="379"/>
      <c r="E768" s="379"/>
      <c r="F768" s="379"/>
      <c r="G768" s="379"/>
      <c r="H768" s="379"/>
      <c r="I768" s="379"/>
      <c r="J768" s="379"/>
      <c r="K768" s="379"/>
      <c r="L768" s="379"/>
      <c r="M768" s="379"/>
      <c r="N768" s="379"/>
      <c r="O768" s="379"/>
      <c r="P768" s="379"/>
      <c r="Q768" s="379"/>
      <c r="R768" s="379"/>
      <c r="S768" s="379"/>
      <c r="T768" s="379"/>
      <c r="U768" s="379"/>
      <c r="V768" s="379"/>
      <c r="W768" s="379"/>
      <c r="X768" s="379"/>
      <c r="Y768" s="379"/>
      <c r="Z768" s="379"/>
      <c r="AA768" s="379"/>
      <c r="AB768" s="379"/>
      <c r="AC768" s="379"/>
    </row>
    <row r="769">
      <c r="A769" s="379"/>
      <c r="B769" s="379"/>
      <c r="C769" s="379"/>
      <c r="D769" s="379"/>
      <c r="E769" s="379"/>
      <c r="F769" s="379"/>
      <c r="G769" s="379"/>
      <c r="H769" s="379"/>
      <c r="I769" s="379"/>
      <c r="J769" s="379"/>
      <c r="K769" s="379"/>
      <c r="L769" s="379"/>
      <c r="M769" s="379"/>
      <c r="N769" s="379"/>
      <c r="O769" s="379"/>
      <c r="P769" s="379"/>
      <c r="Q769" s="379"/>
      <c r="R769" s="379"/>
      <c r="S769" s="379"/>
      <c r="T769" s="379"/>
      <c r="U769" s="379"/>
      <c r="V769" s="379"/>
      <c r="W769" s="379"/>
      <c r="X769" s="379"/>
      <c r="Y769" s="379"/>
      <c r="Z769" s="379"/>
      <c r="AA769" s="379"/>
      <c r="AB769" s="379"/>
      <c r="AC769" s="379"/>
    </row>
    <row r="770">
      <c r="A770" s="379"/>
      <c r="B770" s="379"/>
      <c r="C770" s="379"/>
      <c r="D770" s="379"/>
      <c r="E770" s="379"/>
      <c r="F770" s="379"/>
      <c r="G770" s="379"/>
      <c r="H770" s="379"/>
      <c r="I770" s="379"/>
      <c r="J770" s="379"/>
      <c r="K770" s="379"/>
      <c r="L770" s="379"/>
      <c r="M770" s="379"/>
      <c r="N770" s="379"/>
      <c r="O770" s="379"/>
      <c r="P770" s="379"/>
      <c r="Q770" s="379"/>
      <c r="R770" s="379"/>
      <c r="S770" s="379"/>
      <c r="T770" s="379"/>
      <c r="U770" s="379"/>
      <c r="V770" s="379"/>
      <c r="W770" s="379"/>
      <c r="X770" s="379"/>
      <c r="Y770" s="379"/>
      <c r="Z770" s="379"/>
      <c r="AA770" s="379"/>
      <c r="AB770" s="379"/>
      <c r="AC770" s="379"/>
    </row>
    <row r="771">
      <c r="A771" s="379"/>
      <c r="B771" s="379"/>
      <c r="C771" s="379"/>
      <c r="D771" s="379"/>
      <c r="E771" s="379"/>
      <c r="F771" s="379"/>
      <c r="G771" s="379"/>
      <c r="H771" s="379"/>
      <c r="I771" s="379"/>
      <c r="J771" s="379"/>
      <c r="K771" s="379"/>
      <c r="L771" s="379"/>
      <c r="M771" s="379"/>
      <c r="N771" s="379"/>
      <c r="O771" s="379"/>
      <c r="P771" s="379"/>
      <c r="Q771" s="379"/>
      <c r="R771" s="379"/>
      <c r="S771" s="379"/>
      <c r="T771" s="379"/>
      <c r="U771" s="379"/>
      <c r="V771" s="379"/>
      <c r="W771" s="379"/>
      <c r="X771" s="379"/>
      <c r="Y771" s="379"/>
      <c r="Z771" s="379"/>
      <c r="AA771" s="379"/>
      <c r="AB771" s="379"/>
      <c r="AC771" s="379"/>
    </row>
    <row r="772">
      <c r="A772" s="379"/>
      <c r="B772" s="379"/>
      <c r="C772" s="379"/>
      <c r="D772" s="379"/>
      <c r="E772" s="379"/>
      <c r="F772" s="379"/>
      <c r="G772" s="379"/>
      <c r="H772" s="379"/>
      <c r="I772" s="379"/>
      <c r="J772" s="379"/>
      <c r="K772" s="379"/>
      <c r="L772" s="379"/>
      <c r="M772" s="379"/>
      <c r="N772" s="379"/>
      <c r="O772" s="379"/>
      <c r="P772" s="379"/>
      <c r="Q772" s="379"/>
      <c r="R772" s="379"/>
      <c r="S772" s="379"/>
      <c r="T772" s="379"/>
      <c r="U772" s="379"/>
      <c r="V772" s="379"/>
      <c r="W772" s="379"/>
      <c r="X772" s="379"/>
      <c r="Y772" s="379"/>
      <c r="Z772" s="379"/>
      <c r="AA772" s="379"/>
      <c r="AB772" s="379"/>
      <c r="AC772" s="379"/>
    </row>
    <row r="773">
      <c r="A773" s="379"/>
      <c r="B773" s="379"/>
      <c r="C773" s="379"/>
      <c r="D773" s="379"/>
      <c r="E773" s="379"/>
      <c r="F773" s="379"/>
      <c r="G773" s="379"/>
      <c r="H773" s="379"/>
      <c r="I773" s="379"/>
      <c r="J773" s="379"/>
      <c r="K773" s="379"/>
      <c r="L773" s="379"/>
      <c r="M773" s="379"/>
      <c r="N773" s="379"/>
      <c r="O773" s="379"/>
      <c r="P773" s="379"/>
      <c r="Q773" s="379"/>
      <c r="R773" s="379"/>
      <c r="S773" s="379"/>
      <c r="T773" s="379"/>
      <c r="U773" s="379"/>
      <c r="V773" s="379"/>
      <c r="W773" s="379"/>
      <c r="X773" s="379"/>
      <c r="Y773" s="379"/>
      <c r="Z773" s="379"/>
      <c r="AA773" s="379"/>
      <c r="AB773" s="379"/>
      <c r="AC773" s="379"/>
    </row>
    <row r="774">
      <c r="A774" s="379"/>
      <c r="B774" s="379"/>
      <c r="C774" s="379"/>
      <c r="D774" s="379"/>
      <c r="E774" s="379"/>
      <c r="F774" s="379"/>
      <c r="G774" s="379"/>
      <c r="H774" s="379"/>
      <c r="I774" s="379"/>
      <c r="J774" s="379"/>
      <c r="K774" s="379"/>
      <c r="L774" s="379"/>
      <c r="M774" s="379"/>
      <c r="N774" s="379"/>
      <c r="O774" s="379"/>
      <c r="P774" s="379"/>
      <c r="Q774" s="379"/>
      <c r="R774" s="379"/>
      <c r="S774" s="379"/>
      <c r="T774" s="379"/>
      <c r="U774" s="379"/>
      <c r="V774" s="379"/>
      <c r="W774" s="379"/>
      <c r="X774" s="379"/>
      <c r="Y774" s="379"/>
      <c r="Z774" s="379"/>
      <c r="AA774" s="379"/>
      <c r="AB774" s="379"/>
      <c r="AC774" s="379"/>
    </row>
    <row r="775">
      <c r="A775" s="379"/>
      <c r="B775" s="379"/>
      <c r="C775" s="379"/>
      <c r="D775" s="379"/>
      <c r="E775" s="379"/>
      <c r="F775" s="379"/>
      <c r="G775" s="379"/>
      <c r="H775" s="379"/>
      <c r="I775" s="379"/>
      <c r="J775" s="379"/>
      <c r="K775" s="379"/>
      <c r="L775" s="379"/>
      <c r="M775" s="379"/>
      <c r="N775" s="379"/>
      <c r="O775" s="379"/>
      <c r="P775" s="379"/>
      <c r="Q775" s="379"/>
      <c r="R775" s="379"/>
      <c r="S775" s="379"/>
      <c r="T775" s="379"/>
      <c r="U775" s="379"/>
      <c r="V775" s="379"/>
      <c r="W775" s="379"/>
      <c r="X775" s="379"/>
      <c r="Y775" s="379"/>
      <c r="Z775" s="379"/>
      <c r="AA775" s="379"/>
      <c r="AB775" s="379"/>
      <c r="AC775" s="379"/>
    </row>
    <row r="776">
      <c r="A776" s="379"/>
      <c r="B776" s="379"/>
      <c r="C776" s="379"/>
      <c r="D776" s="379"/>
      <c r="E776" s="379"/>
      <c r="F776" s="379"/>
      <c r="G776" s="379"/>
      <c r="H776" s="379"/>
      <c r="I776" s="379"/>
      <c r="J776" s="379"/>
      <c r="K776" s="379"/>
      <c r="L776" s="379"/>
      <c r="M776" s="379"/>
      <c r="N776" s="379"/>
      <c r="O776" s="379"/>
      <c r="P776" s="379"/>
      <c r="Q776" s="379"/>
      <c r="R776" s="379"/>
      <c r="S776" s="379"/>
      <c r="T776" s="379"/>
      <c r="U776" s="379"/>
      <c r="V776" s="379"/>
      <c r="W776" s="379"/>
      <c r="X776" s="379"/>
      <c r="Y776" s="379"/>
      <c r="Z776" s="379"/>
      <c r="AA776" s="379"/>
      <c r="AB776" s="379"/>
      <c r="AC776" s="379"/>
    </row>
    <row r="777">
      <c r="A777" s="379"/>
      <c r="B777" s="379"/>
      <c r="C777" s="379"/>
      <c r="D777" s="379"/>
      <c r="E777" s="379"/>
      <c r="F777" s="379"/>
      <c r="G777" s="379"/>
      <c r="H777" s="379"/>
      <c r="I777" s="379"/>
      <c r="J777" s="379"/>
      <c r="K777" s="379"/>
      <c r="L777" s="379"/>
      <c r="M777" s="379"/>
      <c r="N777" s="379"/>
      <c r="O777" s="379"/>
      <c r="P777" s="379"/>
      <c r="Q777" s="379"/>
      <c r="R777" s="379"/>
      <c r="S777" s="379"/>
      <c r="T777" s="379"/>
      <c r="U777" s="379"/>
      <c r="V777" s="379"/>
      <c r="W777" s="379"/>
      <c r="X777" s="379"/>
      <c r="Y777" s="379"/>
      <c r="Z777" s="379"/>
      <c r="AA777" s="379"/>
      <c r="AB777" s="379"/>
      <c r="AC777" s="379"/>
    </row>
    <row r="778">
      <c r="A778" s="379"/>
      <c r="B778" s="379"/>
      <c r="C778" s="379"/>
      <c r="D778" s="379"/>
      <c r="E778" s="379"/>
      <c r="F778" s="379"/>
      <c r="G778" s="379"/>
      <c r="H778" s="379"/>
      <c r="I778" s="379"/>
      <c r="J778" s="379"/>
      <c r="K778" s="379"/>
      <c r="L778" s="379"/>
      <c r="M778" s="379"/>
      <c r="N778" s="379"/>
      <c r="O778" s="379"/>
      <c r="P778" s="379"/>
      <c r="Q778" s="379"/>
      <c r="R778" s="379"/>
      <c r="S778" s="379"/>
      <c r="T778" s="379"/>
      <c r="U778" s="379"/>
      <c r="V778" s="379"/>
      <c r="W778" s="379"/>
      <c r="X778" s="379"/>
      <c r="Y778" s="379"/>
      <c r="Z778" s="379"/>
      <c r="AA778" s="379"/>
      <c r="AB778" s="379"/>
      <c r="AC778" s="379"/>
    </row>
    <row r="779">
      <c r="A779" s="379"/>
      <c r="B779" s="379"/>
      <c r="C779" s="379"/>
      <c r="D779" s="379"/>
      <c r="E779" s="379"/>
      <c r="F779" s="379"/>
      <c r="G779" s="379"/>
      <c r="H779" s="379"/>
      <c r="I779" s="379"/>
      <c r="J779" s="379"/>
      <c r="K779" s="379"/>
      <c r="L779" s="379"/>
      <c r="M779" s="379"/>
      <c r="N779" s="379"/>
      <c r="O779" s="379"/>
      <c r="P779" s="379"/>
      <c r="Q779" s="379"/>
      <c r="R779" s="379"/>
      <c r="S779" s="379"/>
      <c r="T779" s="379"/>
      <c r="U779" s="379"/>
      <c r="V779" s="379"/>
      <c r="W779" s="379"/>
      <c r="X779" s="379"/>
      <c r="Y779" s="379"/>
      <c r="Z779" s="379"/>
      <c r="AA779" s="379"/>
      <c r="AB779" s="379"/>
      <c r="AC779" s="379"/>
    </row>
    <row r="780">
      <c r="A780" s="379"/>
      <c r="B780" s="379"/>
      <c r="C780" s="379"/>
      <c r="D780" s="379"/>
      <c r="E780" s="379"/>
      <c r="F780" s="379"/>
      <c r="G780" s="379"/>
      <c r="H780" s="379"/>
      <c r="I780" s="379"/>
      <c r="J780" s="379"/>
      <c r="K780" s="379"/>
      <c r="L780" s="379"/>
      <c r="M780" s="379"/>
      <c r="N780" s="379"/>
      <c r="O780" s="379"/>
      <c r="P780" s="379"/>
      <c r="Q780" s="379"/>
      <c r="R780" s="379"/>
      <c r="S780" s="379"/>
      <c r="T780" s="379"/>
      <c r="U780" s="379"/>
      <c r="V780" s="379"/>
      <c r="W780" s="379"/>
      <c r="X780" s="379"/>
      <c r="Y780" s="379"/>
      <c r="Z780" s="379"/>
      <c r="AA780" s="379"/>
      <c r="AB780" s="379"/>
      <c r="AC780" s="379"/>
    </row>
    <row r="781">
      <c r="A781" s="379"/>
      <c r="B781" s="379"/>
      <c r="C781" s="379"/>
      <c r="D781" s="379"/>
      <c r="E781" s="379"/>
      <c r="F781" s="379"/>
      <c r="G781" s="379"/>
      <c r="H781" s="379"/>
      <c r="I781" s="379"/>
      <c r="J781" s="379"/>
      <c r="K781" s="379"/>
      <c r="L781" s="379"/>
      <c r="M781" s="379"/>
      <c r="N781" s="379"/>
      <c r="O781" s="379"/>
      <c r="P781" s="379"/>
      <c r="Q781" s="379"/>
      <c r="R781" s="379"/>
      <c r="S781" s="379"/>
      <c r="T781" s="379"/>
      <c r="U781" s="379"/>
      <c r="V781" s="379"/>
      <c r="W781" s="379"/>
      <c r="X781" s="379"/>
      <c r="Y781" s="379"/>
      <c r="Z781" s="379"/>
      <c r="AA781" s="379"/>
      <c r="AB781" s="379"/>
      <c r="AC781" s="379"/>
    </row>
    <row r="782">
      <c r="A782" s="379"/>
      <c r="B782" s="379"/>
      <c r="C782" s="379"/>
      <c r="D782" s="379"/>
      <c r="E782" s="379"/>
      <c r="F782" s="379"/>
      <c r="G782" s="379"/>
      <c r="H782" s="379"/>
      <c r="I782" s="379"/>
      <c r="J782" s="379"/>
      <c r="K782" s="379"/>
      <c r="L782" s="379"/>
      <c r="M782" s="379"/>
      <c r="N782" s="379"/>
      <c r="O782" s="379"/>
      <c r="P782" s="379"/>
      <c r="Q782" s="379"/>
      <c r="R782" s="379"/>
      <c r="S782" s="379"/>
      <c r="T782" s="379"/>
      <c r="U782" s="379"/>
      <c r="V782" s="379"/>
      <c r="W782" s="379"/>
      <c r="X782" s="379"/>
      <c r="Y782" s="379"/>
      <c r="Z782" s="379"/>
      <c r="AA782" s="379"/>
      <c r="AB782" s="379"/>
      <c r="AC782" s="379"/>
    </row>
    <row r="783">
      <c r="A783" s="379"/>
      <c r="B783" s="379"/>
      <c r="C783" s="379"/>
      <c r="D783" s="379"/>
      <c r="E783" s="379"/>
      <c r="F783" s="379"/>
      <c r="G783" s="379"/>
      <c r="H783" s="379"/>
      <c r="I783" s="379"/>
      <c r="J783" s="379"/>
      <c r="K783" s="379"/>
      <c r="L783" s="379"/>
      <c r="M783" s="379"/>
      <c r="N783" s="379"/>
      <c r="O783" s="379"/>
      <c r="P783" s="379"/>
      <c r="Q783" s="379"/>
      <c r="R783" s="379"/>
      <c r="S783" s="379"/>
      <c r="T783" s="379"/>
      <c r="U783" s="379"/>
      <c r="V783" s="379"/>
      <c r="W783" s="379"/>
      <c r="X783" s="379"/>
      <c r="Y783" s="379"/>
      <c r="Z783" s="379"/>
      <c r="AA783" s="379"/>
      <c r="AB783" s="379"/>
      <c r="AC783" s="379"/>
    </row>
    <row r="784">
      <c r="A784" s="379"/>
      <c r="B784" s="379"/>
      <c r="C784" s="379"/>
      <c r="D784" s="379"/>
      <c r="E784" s="379"/>
      <c r="F784" s="379"/>
      <c r="G784" s="379"/>
      <c r="H784" s="379"/>
      <c r="I784" s="379"/>
      <c r="J784" s="379"/>
      <c r="K784" s="379"/>
      <c r="L784" s="379"/>
      <c r="M784" s="379"/>
      <c r="N784" s="379"/>
      <c r="O784" s="379"/>
      <c r="P784" s="379"/>
      <c r="Q784" s="379"/>
      <c r="R784" s="379"/>
      <c r="S784" s="379"/>
      <c r="T784" s="379"/>
      <c r="U784" s="379"/>
      <c r="V784" s="379"/>
      <c r="W784" s="379"/>
      <c r="X784" s="379"/>
      <c r="Y784" s="379"/>
      <c r="Z784" s="379"/>
      <c r="AA784" s="379"/>
      <c r="AB784" s="379"/>
      <c r="AC784" s="379"/>
    </row>
    <row r="785">
      <c r="A785" s="379"/>
      <c r="B785" s="379"/>
      <c r="C785" s="379"/>
      <c r="D785" s="379"/>
      <c r="E785" s="379"/>
      <c r="F785" s="379"/>
      <c r="G785" s="379"/>
      <c r="H785" s="379"/>
      <c r="I785" s="379"/>
      <c r="J785" s="379"/>
      <c r="K785" s="379"/>
      <c r="L785" s="379"/>
      <c r="M785" s="379"/>
      <c r="N785" s="379"/>
      <c r="O785" s="379"/>
      <c r="P785" s="379"/>
      <c r="Q785" s="379"/>
      <c r="R785" s="379"/>
      <c r="S785" s="379"/>
      <c r="T785" s="379"/>
      <c r="U785" s="379"/>
      <c r="V785" s="379"/>
      <c r="W785" s="379"/>
      <c r="X785" s="379"/>
      <c r="Y785" s="379"/>
      <c r="Z785" s="379"/>
      <c r="AA785" s="379"/>
      <c r="AB785" s="379"/>
      <c r="AC785" s="379"/>
    </row>
    <row r="786">
      <c r="A786" s="379"/>
      <c r="B786" s="379"/>
      <c r="C786" s="379"/>
      <c r="D786" s="379"/>
      <c r="E786" s="379"/>
      <c r="F786" s="379"/>
      <c r="G786" s="379"/>
      <c r="H786" s="379"/>
      <c r="I786" s="379"/>
      <c r="J786" s="379"/>
      <c r="K786" s="379"/>
      <c r="L786" s="379"/>
      <c r="M786" s="379"/>
      <c r="N786" s="379"/>
      <c r="O786" s="379"/>
      <c r="P786" s="379"/>
      <c r="Q786" s="379"/>
      <c r="R786" s="379"/>
      <c r="S786" s="379"/>
      <c r="T786" s="379"/>
      <c r="U786" s="379"/>
      <c r="V786" s="379"/>
      <c r="W786" s="379"/>
      <c r="X786" s="379"/>
      <c r="Y786" s="379"/>
      <c r="Z786" s="379"/>
      <c r="AA786" s="379"/>
      <c r="AB786" s="379"/>
      <c r="AC786" s="379"/>
    </row>
    <row r="787">
      <c r="A787" s="379"/>
      <c r="B787" s="379"/>
      <c r="C787" s="379"/>
      <c r="D787" s="379"/>
      <c r="E787" s="379"/>
      <c r="F787" s="379"/>
      <c r="G787" s="379"/>
      <c r="H787" s="379"/>
      <c r="I787" s="379"/>
      <c r="J787" s="379"/>
      <c r="K787" s="379"/>
      <c r="L787" s="379"/>
      <c r="M787" s="379"/>
      <c r="N787" s="379"/>
      <c r="O787" s="379"/>
      <c r="P787" s="379"/>
      <c r="Q787" s="379"/>
      <c r="R787" s="379"/>
      <c r="S787" s="379"/>
      <c r="T787" s="379"/>
      <c r="U787" s="379"/>
      <c r="V787" s="379"/>
      <c r="W787" s="379"/>
      <c r="X787" s="379"/>
      <c r="Y787" s="379"/>
      <c r="Z787" s="379"/>
      <c r="AA787" s="379"/>
      <c r="AB787" s="379"/>
      <c r="AC787" s="379"/>
    </row>
    <row r="788">
      <c r="A788" s="379"/>
      <c r="B788" s="379"/>
      <c r="C788" s="379"/>
      <c r="D788" s="379"/>
      <c r="E788" s="379"/>
      <c r="F788" s="379"/>
      <c r="G788" s="379"/>
      <c r="H788" s="379"/>
      <c r="I788" s="379"/>
      <c r="J788" s="379"/>
      <c r="K788" s="379"/>
      <c r="L788" s="379"/>
      <c r="M788" s="379"/>
      <c r="N788" s="379"/>
      <c r="O788" s="379"/>
      <c r="P788" s="379"/>
      <c r="Q788" s="379"/>
      <c r="R788" s="379"/>
      <c r="S788" s="379"/>
      <c r="T788" s="379"/>
      <c r="U788" s="379"/>
      <c r="V788" s="379"/>
      <c r="W788" s="379"/>
      <c r="X788" s="379"/>
      <c r="Y788" s="379"/>
      <c r="Z788" s="379"/>
      <c r="AA788" s="379"/>
      <c r="AB788" s="379"/>
      <c r="AC788" s="379"/>
    </row>
    <row r="789">
      <c r="A789" s="379"/>
      <c r="B789" s="379"/>
      <c r="C789" s="379"/>
      <c r="D789" s="379"/>
      <c r="E789" s="379"/>
      <c r="F789" s="379"/>
      <c r="G789" s="379"/>
      <c r="H789" s="379"/>
      <c r="I789" s="379"/>
      <c r="J789" s="379"/>
      <c r="K789" s="379"/>
      <c r="L789" s="379"/>
      <c r="M789" s="379"/>
      <c r="N789" s="379"/>
      <c r="O789" s="379"/>
      <c r="P789" s="379"/>
      <c r="Q789" s="379"/>
      <c r="R789" s="379"/>
      <c r="S789" s="379"/>
      <c r="T789" s="379"/>
      <c r="U789" s="379"/>
      <c r="V789" s="379"/>
      <c r="W789" s="379"/>
      <c r="X789" s="379"/>
      <c r="Y789" s="379"/>
      <c r="Z789" s="379"/>
      <c r="AA789" s="379"/>
      <c r="AB789" s="379"/>
      <c r="AC789" s="379"/>
    </row>
    <row r="790">
      <c r="A790" s="379"/>
      <c r="B790" s="379"/>
      <c r="C790" s="379"/>
      <c r="D790" s="379"/>
      <c r="E790" s="379"/>
      <c r="F790" s="379"/>
      <c r="G790" s="379"/>
      <c r="H790" s="379"/>
      <c r="I790" s="379"/>
      <c r="J790" s="379"/>
      <c r="K790" s="379"/>
      <c r="L790" s="379"/>
      <c r="M790" s="379"/>
      <c r="N790" s="379"/>
      <c r="O790" s="379"/>
      <c r="P790" s="379"/>
      <c r="Q790" s="379"/>
      <c r="R790" s="379"/>
      <c r="S790" s="379"/>
      <c r="T790" s="379"/>
      <c r="U790" s="379"/>
      <c r="V790" s="379"/>
      <c r="W790" s="379"/>
      <c r="X790" s="379"/>
      <c r="Y790" s="379"/>
      <c r="Z790" s="379"/>
      <c r="AA790" s="379"/>
      <c r="AB790" s="379"/>
      <c r="AC790" s="379"/>
    </row>
    <row r="791">
      <c r="A791" s="379"/>
      <c r="B791" s="379"/>
      <c r="C791" s="379"/>
      <c r="D791" s="379"/>
      <c r="E791" s="379"/>
      <c r="F791" s="379"/>
      <c r="G791" s="379"/>
      <c r="H791" s="379"/>
      <c r="I791" s="379"/>
      <c r="J791" s="379"/>
      <c r="K791" s="379"/>
      <c r="L791" s="379"/>
      <c r="M791" s="379"/>
      <c r="N791" s="379"/>
      <c r="O791" s="379"/>
      <c r="P791" s="379"/>
      <c r="Q791" s="379"/>
      <c r="R791" s="379"/>
      <c r="S791" s="379"/>
      <c r="T791" s="379"/>
      <c r="U791" s="379"/>
      <c r="V791" s="379"/>
      <c r="W791" s="379"/>
      <c r="X791" s="379"/>
      <c r="Y791" s="379"/>
      <c r="Z791" s="379"/>
      <c r="AA791" s="379"/>
      <c r="AB791" s="379"/>
      <c r="AC791" s="379"/>
    </row>
    <row r="792">
      <c r="A792" s="379"/>
      <c r="B792" s="379"/>
      <c r="C792" s="379"/>
      <c r="D792" s="379"/>
      <c r="E792" s="379"/>
      <c r="F792" s="379"/>
      <c r="G792" s="379"/>
      <c r="H792" s="379"/>
      <c r="I792" s="379"/>
      <c r="J792" s="379"/>
      <c r="K792" s="379"/>
      <c r="L792" s="379"/>
      <c r="M792" s="379"/>
      <c r="N792" s="379"/>
      <c r="O792" s="379"/>
      <c r="P792" s="379"/>
      <c r="Q792" s="379"/>
      <c r="R792" s="379"/>
      <c r="S792" s="379"/>
      <c r="T792" s="379"/>
      <c r="U792" s="379"/>
      <c r="V792" s="379"/>
      <c r="W792" s="379"/>
      <c r="X792" s="379"/>
      <c r="Y792" s="379"/>
      <c r="Z792" s="379"/>
      <c r="AA792" s="379"/>
      <c r="AB792" s="379"/>
      <c r="AC792" s="379"/>
    </row>
    <row r="793">
      <c r="A793" s="379"/>
      <c r="B793" s="379"/>
      <c r="C793" s="379"/>
      <c r="D793" s="379"/>
      <c r="E793" s="379"/>
      <c r="F793" s="379"/>
      <c r="G793" s="379"/>
      <c r="H793" s="379"/>
      <c r="I793" s="379"/>
      <c r="J793" s="379"/>
      <c r="K793" s="379"/>
      <c r="L793" s="379"/>
      <c r="M793" s="379"/>
      <c r="N793" s="379"/>
      <c r="O793" s="379"/>
      <c r="P793" s="379"/>
      <c r="Q793" s="379"/>
      <c r="R793" s="379"/>
      <c r="S793" s="379"/>
      <c r="T793" s="379"/>
      <c r="U793" s="379"/>
      <c r="V793" s="379"/>
      <c r="W793" s="379"/>
      <c r="X793" s="379"/>
      <c r="Y793" s="379"/>
      <c r="Z793" s="379"/>
      <c r="AA793" s="379"/>
      <c r="AB793" s="379"/>
      <c r="AC793" s="379"/>
    </row>
    <row r="794">
      <c r="A794" s="379"/>
      <c r="B794" s="379"/>
      <c r="C794" s="379"/>
      <c r="D794" s="379"/>
      <c r="E794" s="379"/>
      <c r="F794" s="379"/>
      <c r="G794" s="379"/>
      <c r="H794" s="379"/>
      <c r="I794" s="379"/>
      <c r="J794" s="379"/>
      <c r="K794" s="379"/>
      <c r="L794" s="379"/>
      <c r="M794" s="379"/>
      <c r="N794" s="379"/>
      <c r="O794" s="379"/>
      <c r="P794" s="379"/>
      <c r="Q794" s="379"/>
      <c r="R794" s="379"/>
      <c r="S794" s="379"/>
      <c r="T794" s="379"/>
      <c r="U794" s="379"/>
      <c r="V794" s="379"/>
      <c r="W794" s="379"/>
      <c r="X794" s="379"/>
      <c r="Y794" s="379"/>
      <c r="Z794" s="379"/>
      <c r="AA794" s="379"/>
      <c r="AB794" s="379"/>
      <c r="AC794" s="379"/>
    </row>
    <row r="795">
      <c r="A795" s="379"/>
      <c r="B795" s="379"/>
      <c r="C795" s="379"/>
      <c r="D795" s="379"/>
      <c r="E795" s="379"/>
      <c r="F795" s="379"/>
      <c r="G795" s="379"/>
      <c r="H795" s="379"/>
      <c r="I795" s="379"/>
      <c r="J795" s="379"/>
      <c r="K795" s="379"/>
      <c r="L795" s="379"/>
      <c r="M795" s="379"/>
      <c r="N795" s="379"/>
      <c r="O795" s="379"/>
      <c r="P795" s="379"/>
      <c r="Q795" s="379"/>
      <c r="R795" s="379"/>
      <c r="S795" s="379"/>
      <c r="T795" s="379"/>
      <c r="U795" s="379"/>
      <c r="V795" s="379"/>
      <c r="W795" s="379"/>
      <c r="X795" s="379"/>
      <c r="Y795" s="379"/>
      <c r="Z795" s="379"/>
      <c r="AA795" s="379"/>
      <c r="AB795" s="379"/>
      <c r="AC795" s="379"/>
    </row>
    <row r="796">
      <c r="A796" s="379"/>
      <c r="B796" s="379"/>
      <c r="C796" s="379"/>
      <c r="D796" s="379"/>
      <c r="E796" s="379"/>
      <c r="F796" s="379"/>
      <c r="G796" s="379"/>
      <c r="H796" s="379"/>
      <c r="I796" s="379"/>
      <c r="J796" s="379"/>
      <c r="K796" s="379"/>
      <c r="L796" s="379"/>
      <c r="M796" s="379"/>
      <c r="N796" s="379"/>
      <c r="O796" s="379"/>
      <c r="P796" s="379"/>
      <c r="Q796" s="379"/>
      <c r="R796" s="379"/>
      <c r="S796" s="379"/>
      <c r="T796" s="379"/>
      <c r="U796" s="379"/>
      <c r="V796" s="379"/>
      <c r="W796" s="379"/>
      <c r="X796" s="379"/>
      <c r="Y796" s="379"/>
      <c r="Z796" s="379"/>
      <c r="AA796" s="379"/>
      <c r="AB796" s="379"/>
      <c r="AC796" s="379"/>
    </row>
    <row r="797">
      <c r="A797" s="379"/>
      <c r="B797" s="379"/>
      <c r="C797" s="379"/>
      <c r="D797" s="379"/>
      <c r="E797" s="379"/>
      <c r="F797" s="379"/>
      <c r="G797" s="379"/>
      <c r="H797" s="379"/>
      <c r="I797" s="379"/>
      <c r="J797" s="379"/>
      <c r="K797" s="379"/>
      <c r="L797" s="379"/>
      <c r="M797" s="379"/>
      <c r="N797" s="379"/>
      <c r="O797" s="379"/>
      <c r="P797" s="379"/>
      <c r="Q797" s="379"/>
      <c r="R797" s="379"/>
      <c r="S797" s="379"/>
      <c r="T797" s="379"/>
      <c r="U797" s="379"/>
      <c r="V797" s="379"/>
      <c r="W797" s="379"/>
      <c r="X797" s="379"/>
      <c r="Y797" s="379"/>
      <c r="Z797" s="379"/>
      <c r="AA797" s="379"/>
      <c r="AB797" s="379"/>
      <c r="AC797" s="379"/>
    </row>
    <row r="798">
      <c r="A798" s="379"/>
      <c r="B798" s="379"/>
      <c r="C798" s="379"/>
      <c r="D798" s="379"/>
      <c r="E798" s="379"/>
      <c r="F798" s="379"/>
      <c r="G798" s="379"/>
      <c r="H798" s="379"/>
      <c r="I798" s="379"/>
      <c r="J798" s="379"/>
      <c r="K798" s="379"/>
      <c r="L798" s="379"/>
      <c r="M798" s="379"/>
      <c r="N798" s="379"/>
      <c r="O798" s="379"/>
      <c r="P798" s="379"/>
      <c r="Q798" s="379"/>
      <c r="R798" s="379"/>
      <c r="S798" s="379"/>
      <c r="T798" s="379"/>
      <c r="U798" s="379"/>
      <c r="V798" s="379"/>
      <c r="W798" s="379"/>
      <c r="X798" s="379"/>
      <c r="Y798" s="379"/>
      <c r="Z798" s="379"/>
      <c r="AA798" s="379"/>
      <c r="AB798" s="379"/>
      <c r="AC798" s="379"/>
    </row>
    <row r="799">
      <c r="A799" s="379"/>
      <c r="B799" s="379"/>
      <c r="C799" s="379"/>
      <c r="D799" s="379"/>
      <c r="E799" s="379"/>
      <c r="F799" s="379"/>
      <c r="G799" s="379"/>
      <c r="H799" s="379"/>
      <c r="I799" s="379"/>
      <c r="J799" s="379"/>
      <c r="K799" s="379"/>
      <c r="L799" s="379"/>
      <c r="M799" s="379"/>
      <c r="N799" s="379"/>
      <c r="O799" s="379"/>
      <c r="P799" s="379"/>
      <c r="Q799" s="379"/>
      <c r="R799" s="379"/>
      <c r="S799" s="379"/>
      <c r="T799" s="379"/>
      <c r="U799" s="379"/>
      <c r="V799" s="379"/>
      <c r="W799" s="379"/>
      <c r="X799" s="379"/>
      <c r="Y799" s="379"/>
      <c r="Z799" s="379"/>
      <c r="AA799" s="379"/>
      <c r="AB799" s="379"/>
      <c r="AC799" s="379"/>
    </row>
    <row r="800">
      <c r="A800" s="379"/>
      <c r="B800" s="379"/>
      <c r="C800" s="379"/>
      <c r="D800" s="379"/>
      <c r="E800" s="379"/>
      <c r="F800" s="379"/>
      <c r="G800" s="379"/>
      <c r="H800" s="379"/>
      <c r="I800" s="379"/>
      <c r="J800" s="379"/>
      <c r="K800" s="379"/>
      <c r="L800" s="379"/>
      <c r="M800" s="379"/>
      <c r="N800" s="379"/>
      <c r="O800" s="379"/>
      <c r="P800" s="379"/>
      <c r="Q800" s="379"/>
      <c r="R800" s="379"/>
      <c r="S800" s="379"/>
      <c r="T800" s="379"/>
      <c r="U800" s="379"/>
      <c r="V800" s="379"/>
      <c r="W800" s="379"/>
      <c r="X800" s="379"/>
      <c r="Y800" s="379"/>
      <c r="Z800" s="379"/>
      <c r="AA800" s="379"/>
      <c r="AB800" s="379"/>
      <c r="AC800" s="379"/>
    </row>
    <row r="801">
      <c r="A801" s="379"/>
      <c r="B801" s="379"/>
      <c r="C801" s="379"/>
      <c r="D801" s="379"/>
      <c r="E801" s="379"/>
      <c r="F801" s="379"/>
      <c r="G801" s="379"/>
      <c r="H801" s="379"/>
      <c r="I801" s="379"/>
      <c r="J801" s="379"/>
      <c r="K801" s="379"/>
      <c r="L801" s="379"/>
      <c r="M801" s="379"/>
      <c r="N801" s="379"/>
      <c r="O801" s="379"/>
      <c r="P801" s="379"/>
      <c r="Q801" s="379"/>
      <c r="R801" s="379"/>
      <c r="S801" s="379"/>
      <c r="T801" s="379"/>
      <c r="U801" s="379"/>
      <c r="V801" s="379"/>
      <c r="W801" s="379"/>
      <c r="X801" s="379"/>
      <c r="Y801" s="379"/>
      <c r="Z801" s="379"/>
      <c r="AA801" s="379"/>
      <c r="AB801" s="379"/>
      <c r="AC801" s="379"/>
    </row>
    <row r="802">
      <c r="A802" s="379"/>
      <c r="B802" s="379"/>
      <c r="C802" s="379"/>
      <c r="D802" s="379"/>
      <c r="E802" s="379"/>
      <c r="F802" s="379"/>
      <c r="G802" s="379"/>
      <c r="H802" s="379"/>
      <c r="I802" s="379"/>
      <c r="J802" s="379"/>
      <c r="K802" s="379"/>
      <c r="L802" s="379"/>
      <c r="M802" s="379"/>
      <c r="N802" s="379"/>
      <c r="O802" s="379"/>
      <c r="P802" s="379"/>
      <c r="Q802" s="379"/>
      <c r="R802" s="379"/>
      <c r="S802" s="379"/>
      <c r="T802" s="379"/>
      <c r="U802" s="379"/>
      <c r="V802" s="379"/>
      <c r="W802" s="379"/>
      <c r="X802" s="379"/>
      <c r="Y802" s="379"/>
      <c r="Z802" s="379"/>
      <c r="AA802" s="379"/>
      <c r="AB802" s="379"/>
      <c r="AC802" s="379"/>
    </row>
    <row r="803">
      <c r="A803" s="379"/>
      <c r="B803" s="379"/>
      <c r="C803" s="379"/>
      <c r="D803" s="379"/>
      <c r="E803" s="379"/>
      <c r="F803" s="379"/>
      <c r="G803" s="379"/>
      <c r="H803" s="379"/>
      <c r="I803" s="379"/>
      <c r="J803" s="379"/>
      <c r="K803" s="379"/>
      <c r="L803" s="379"/>
      <c r="M803" s="379"/>
      <c r="N803" s="379"/>
      <c r="O803" s="379"/>
      <c r="P803" s="379"/>
      <c r="Q803" s="379"/>
      <c r="R803" s="379"/>
      <c r="S803" s="379"/>
      <c r="T803" s="379"/>
      <c r="U803" s="379"/>
      <c r="V803" s="379"/>
      <c r="W803" s="379"/>
      <c r="X803" s="379"/>
      <c r="Y803" s="379"/>
      <c r="Z803" s="379"/>
      <c r="AA803" s="379"/>
      <c r="AB803" s="379"/>
      <c r="AC803" s="379"/>
    </row>
    <row r="804">
      <c r="A804" s="379"/>
      <c r="B804" s="379"/>
      <c r="C804" s="379"/>
      <c r="D804" s="379"/>
      <c r="E804" s="379"/>
      <c r="F804" s="379"/>
      <c r="G804" s="379"/>
      <c r="H804" s="379"/>
      <c r="I804" s="379"/>
      <c r="J804" s="379"/>
      <c r="K804" s="379"/>
      <c r="L804" s="379"/>
      <c r="M804" s="379"/>
      <c r="N804" s="379"/>
      <c r="O804" s="379"/>
      <c r="P804" s="379"/>
      <c r="Q804" s="379"/>
      <c r="R804" s="379"/>
      <c r="S804" s="379"/>
      <c r="T804" s="379"/>
      <c r="U804" s="379"/>
      <c r="V804" s="379"/>
      <c r="W804" s="379"/>
      <c r="X804" s="379"/>
      <c r="Y804" s="379"/>
      <c r="Z804" s="379"/>
      <c r="AA804" s="379"/>
      <c r="AB804" s="379"/>
      <c r="AC804" s="379"/>
    </row>
    <row r="805">
      <c r="A805" s="379"/>
      <c r="B805" s="379"/>
      <c r="C805" s="379"/>
      <c r="D805" s="379"/>
      <c r="E805" s="379"/>
      <c r="F805" s="379"/>
      <c r="G805" s="379"/>
      <c r="H805" s="379"/>
      <c r="I805" s="379"/>
      <c r="J805" s="379"/>
      <c r="K805" s="379"/>
      <c r="L805" s="379"/>
      <c r="M805" s="379"/>
      <c r="N805" s="379"/>
      <c r="O805" s="379"/>
      <c r="P805" s="379"/>
      <c r="Q805" s="379"/>
      <c r="R805" s="379"/>
      <c r="S805" s="379"/>
      <c r="T805" s="379"/>
      <c r="U805" s="379"/>
      <c r="V805" s="379"/>
      <c r="W805" s="379"/>
      <c r="X805" s="379"/>
      <c r="Y805" s="379"/>
      <c r="Z805" s="379"/>
      <c r="AA805" s="379"/>
      <c r="AB805" s="379"/>
      <c r="AC805" s="379"/>
    </row>
    <row r="806">
      <c r="A806" s="379"/>
      <c r="B806" s="379"/>
      <c r="C806" s="379"/>
      <c r="D806" s="379"/>
      <c r="E806" s="379"/>
      <c r="F806" s="379"/>
      <c r="G806" s="379"/>
      <c r="H806" s="379"/>
      <c r="I806" s="379"/>
      <c r="J806" s="379"/>
      <c r="K806" s="379"/>
      <c r="L806" s="379"/>
      <c r="M806" s="379"/>
      <c r="N806" s="379"/>
      <c r="O806" s="379"/>
      <c r="P806" s="379"/>
      <c r="Q806" s="379"/>
      <c r="R806" s="379"/>
      <c r="S806" s="379"/>
      <c r="T806" s="379"/>
      <c r="U806" s="379"/>
      <c r="V806" s="379"/>
      <c r="W806" s="379"/>
      <c r="X806" s="379"/>
      <c r="Y806" s="379"/>
      <c r="Z806" s="379"/>
      <c r="AA806" s="379"/>
      <c r="AB806" s="379"/>
      <c r="AC806" s="379"/>
    </row>
    <row r="807">
      <c r="A807" s="379"/>
      <c r="B807" s="379"/>
      <c r="C807" s="379"/>
      <c r="D807" s="379"/>
      <c r="E807" s="379"/>
      <c r="F807" s="379"/>
      <c r="G807" s="379"/>
      <c r="H807" s="379"/>
      <c r="I807" s="379"/>
      <c r="J807" s="379"/>
      <c r="K807" s="379"/>
      <c r="L807" s="379"/>
      <c r="M807" s="379"/>
      <c r="N807" s="379"/>
      <c r="O807" s="379"/>
      <c r="P807" s="379"/>
      <c r="Q807" s="379"/>
      <c r="R807" s="379"/>
      <c r="S807" s="379"/>
      <c r="T807" s="379"/>
      <c r="U807" s="379"/>
      <c r="V807" s="379"/>
      <c r="W807" s="379"/>
      <c r="X807" s="379"/>
      <c r="Y807" s="379"/>
      <c r="Z807" s="379"/>
      <c r="AA807" s="379"/>
      <c r="AB807" s="379"/>
      <c r="AC807" s="379"/>
    </row>
    <row r="808">
      <c r="A808" s="379"/>
      <c r="B808" s="379"/>
      <c r="C808" s="379"/>
      <c r="D808" s="379"/>
      <c r="E808" s="379"/>
      <c r="F808" s="379"/>
      <c r="G808" s="379"/>
      <c r="H808" s="379"/>
      <c r="I808" s="379"/>
      <c r="J808" s="379"/>
      <c r="K808" s="379"/>
      <c r="L808" s="379"/>
      <c r="M808" s="379"/>
      <c r="N808" s="379"/>
      <c r="O808" s="379"/>
      <c r="P808" s="379"/>
      <c r="Q808" s="379"/>
      <c r="R808" s="379"/>
      <c r="S808" s="379"/>
      <c r="T808" s="379"/>
      <c r="U808" s="379"/>
      <c r="V808" s="379"/>
      <c r="W808" s="379"/>
      <c r="X808" s="379"/>
      <c r="Y808" s="379"/>
      <c r="Z808" s="379"/>
      <c r="AA808" s="379"/>
      <c r="AB808" s="379"/>
      <c r="AC808" s="379"/>
    </row>
    <row r="809">
      <c r="A809" s="379"/>
      <c r="B809" s="379"/>
      <c r="C809" s="379"/>
      <c r="D809" s="379"/>
      <c r="E809" s="379"/>
      <c r="F809" s="379"/>
      <c r="G809" s="379"/>
      <c r="H809" s="379"/>
      <c r="I809" s="379"/>
      <c r="J809" s="379"/>
      <c r="K809" s="379"/>
      <c r="L809" s="379"/>
      <c r="M809" s="379"/>
      <c r="N809" s="379"/>
      <c r="O809" s="379"/>
      <c r="P809" s="379"/>
      <c r="Q809" s="379"/>
      <c r="R809" s="379"/>
      <c r="S809" s="379"/>
      <c r="T809" s="379"/>
      <c r="U809" s="379"/>
      <c r="V809" s="379"/>
      <c r="W809" s="379"/>
      <c r="X809" s="379"/>
      <c r="Y809" s="379"/>
      <c r="Z809" s="379"/>
      <c r="AA809" s="379"/>
      <c r="AB809" s="379"/>
      <c r="AC809" s="379"/>
    </row>
    <row r="810">
      <c r="A810" s="379"/>
      <c r="B810" s="379"/>
      <c r="C810" s="379"/>
      <c r="D810" s="379"/>
      <c r="E810" s="379"/>
      <c r="F810" s="379"/>
      <c r="G810" s="379"/>
      <c r="H810" s="379"/>
      <c r="I810" s="379"/>
      <c r="J810" s="379"/>
      <c r="K810" s="379"/>
      <c r="L810" s="379"/>
      <c r="M810" s="379"/>
      <c r="N810" s="379"/>
      <c r="O810" s="379"/>
      <c r="P810" s="379"/>
      <c r="Q810" s="379"/>
      <c r="R810" s="379"/>
      <c r="S810" s="379"/>
      <c r="T810" s="379"/>
      <c r="U810" s="379"/>
      <c r="V810" s="379"/>
      <c r="W810" s="379"/>
      <c r="X810" s="379"/>
      <c r="Y810" s="379"/>
      <c r="Z810" s="379"/>
      <c r="AA810" s="379"/>
      <c r="AB810" s="379"/>
      <c r="AC810" s="379"/>
    </row>
    <row r="811">
      <c r="A811" s="379"/>
      <c r="B811" s="379"/>
      <c r="C811" s="379"/>
      <c r="D811" s="379"/>
      <c r="E811" s="379"/>
      <c r="F811" s="379"/>
      <c r="G811" s="379"/>
      <c r="H811" s="379"/>
      <c r="I811" s="379"/>
      <c r="J811" s="379"/>
      <c r="K811" s="379"/>
      <c r="L811" s="379"/>
      <c r="M811" s="379"/>
      <c r="N811" s="379"/>
      <c r="O811" s="379"/>
      <c r="P811" s="379"/>
      <c r="Q811" s="379"/>
      <c r="R811" s="379"/>
      <c r="S811" s="379"/>
      <c r="T811" s="379"/>
      <c r="U811" s="379"/>
      <c r="V811" s="379"/>
      <c r="W811" s="379"/>
      <c r="X811" s="379"/>
      <c r="Y811" s="379"/>
      <c r="Z811" s="379"/>
      <c r="AA811" s="379"/>
      <c r="AB811" s="379"/>
      <c r="AC811" s="379"/>
    </row>
    <row r="812">
      <c r="A812" s="379"/>
      <c r="B812" s="379"/>
      <c r="C812" s="379"/>
      <c r="D812" s="379"/>
      <c r="E812" s="379"/>
      <c r="F812" s="379"/>
      <c r="G812" s="379"/>
      <c r="H812" s="379"/>
      <c r="I812" s="379"/>
      <c r="J812" s="379"/>
      <c r="K812" s="379"/>
      <c r="L812" s="379"/>
      <c r="M812" s="379"/>
      <c r="N812" s="379"/>
      <c r="O812" s="379"/>
      <c r="P812" s="379"/>
      <c r="Q812" s="379"/>
      <c r="R812" s="379"/>
      <c r="S812" s="379"/>
      <c r="T812" s="379"/>
      <c r="U812" s="379"/>
      <c r="V812" s="379"/>
      <c r="W812" s="379"/>
      <c r="X812" s="379"/>
      <c r="Y812" s="379"/>
      <c r="Z812" s="379"/>
      <c r="AA812" s="379"/>
      <c r="AB812" s="379"/>
      <c r="AC812" s="379"/>
    </row>
    <row r="813">
      <c r="A813" s="379"/>
      <c r="B813" s="379"/>
      <c r="C813" s="379"/>
      <c r="D813" s="379"/>
      <c r="E813" s="379"/>
      <c r="F813" s="379"/>
      <c r="G813" s="379"/>
      <c r="H813" s="379"/>
      <c r="I813" s="379"/>
      <c r="J813" s="379"/>
      <c r="K813" s="379"/>
      <c r="L813" s="379"/>
      <c r="M813" s="379"/>
      <c r="N813" s="379"/>
      <c r="O813" s="379"/>
      <c r="P813" s="379"/>
      <c r="Q813" s="379"/>
      <c r="R813" s="379"/>
      <c r="S813" s="379"/>
      <c r="T813" s="379"/>
      <c r="U813" s="379"/>
      <c r="V813" s="379"/>
      <c r="W813" s="379"/>
      <c r="X813" s="379"/>
      <c r="Y813" s="379"/>
      <c r="Z813" s="379"/>
      <c r="AA813" s="379"/>
      <c r="AB813" s="379"/>
      <c r="AC813" s="379"/>
    </row>
    <row r="814">
      <c r="A814" s="379"/>
      <c r="B814" s="379"/>
      <c r="C814" s="379"/>
      <c r="D814" s="379"/>
      <c r="E814" s="379"/>
      <c r="F814" s="379"/>
      <c r="G814" s="379"/>
      <c r="H814" s="379"/>
      <c r="I814" s="379"/>
      <c r="J814" s="379"/>
      <c r="K814" s="379"/>
      <c r="L814" s="379"/>
      <c r="M814" s="379"/>
      <c r="N814" s="379"/>
      <c r="O814" s="379"/>
      <c r="P814" s="379"/>
      <c r="Q814" s="379"/>
      <c r="R814" s="379"/>
      <c r="S814" s="379"/>
      <c r="T814" s="379"/>
      <c r="U814" s="379"/>
      <c r="V814" s="379"/>
      <c r="W814" s="379"/>
      <c r="X814" s="379"/>
      <c r="Y814" s="379"/>
      <c r="Z814" s="379"/>
      <c r="AA814" s="379"/>
      <c r="AB814" s="379"/>
      <c r="AC814" s="379"/>
    </row>
    <row r="815">
      <c r="A815" s="379"/>
      <c r="B815" s="379"/>
      <c r="C815" s="379"/>
      <c r="D815" s="379"/>
      <c r="E815" s="379"/>
      <c r="F815" s="379"/>
      <c r="G815" s="379"/>
      <c r="H815" s="379"/>
      <c r="I815" s="379"/>
      <c r="J815" s="379"/>
      <c r="K815" s="379"/>
      <c r="L815" s="379"/>
      <c r="M815" s="379"/>
      <c r="N815" s="379"/>
      <c r="O815" s="379"/>
      <c r="P815" s="379"/>
      <c r="Q815" s="379"/>
      <c r="R815" s="379"/>
      <c r="S815" s="379"/>
      <c r="T815" s="379"/>
      <c r="U815" s="379"/>
      <c r="V815" s="379"/>
      <c r="W815" s="379"/>
      <c r="X815" s="379"/>
      <c r="Y815" s="379"/>
      <c r="Z815" s="379"/>
      <c r="AA815" s="379"/>
      <c r="AB815" s="379"/>
      <c r="AC815" s="379"/>
    </row>
    <row r="816">
      <c r="A816" s="379"/>
      <c r="B816" s="379"/>
      <c r="C816" s="379"/>
      <c r="D816" s="379"/>
      <c r="E816" s="379"/>
      <c r="F816" s="379"/>
      <c r="G816" s="379"/>
      <c r="H816" s="379"/>
      <c r="I816" s="379"/>
      <c r="J816" s="379"/>
      <c r="K816" s="379"/>
      <c r="L816" s="379"/>
      <c r="M816" s="379"/>
      <c r="N816" s="379"/>
      <c r="O816" s="379"/>
      <c r="P816" s="379"/>
      <c r="Q816" s="379"/>
      <c r="R816" s="379"/>
      <c r="S816" s="379"/>
      <c r="T816" s="379"/>
      <c r="U816" s="379"/>
      <c r="V816" s="379"/>
      <c r="W816" s="379"/>
      <c r="X816" s="379"/>
      <c r="Y816" s="379"/>
      <c r="Z816" s="379"/>
      <c r="AA816" s="379"/>
      <c r="AB816" s="379"/>
      <c r="AC816" s="379"/>
    </row>
    <row r="817">
      <c r="A817" s="379"/>
      <c r="B817" s="379"/>
      <c r="C817" s="379"/>
      <c r="D817" s="379"/>
      <c r="E817" s="379"/>
      <c r="F817" s="379"/>
      <c r="G817" s="379"/>
      <c r="H817" s="379"/>
      <c r="I817" s="379"/>
      <c r="J817" s="379"/>
      <c r="K817" s="379"/>
      <c r="L817" s="379"/>
      <c r="M817" s="379"/>
      <c r="N817" s="379"/>
      <c r="O817" s="379"/>
      <c r="P817" s="379"/>
      <c r="Q817" s="379"/>
      <c r="R817" s="379"/>
      <c r="S817" s="379"/>
      <c r="T817" s="379"/>
      <c r="U817" s="379"/>
      <c r="V817" s="379"/>
      <c r="W817" s="379"/>
      <c r="X817" s="379"/>
      <c r="Y817" s="379"/>
      <c r="Z817" s="379"/>
      <c r="AA817" s="379"/>
      <c r="AB817" s="379"/>
      <c r="AC817" s="379"/>
    </row>
    <row r="818">
      <c r="A818" s="379"/>
      <c r="B818" s="379"/>
      <c r="C818" s="379"/>
      <c r="D818" s="379"/>
      <c r="E818" s="379"/>
      <c r="F818" s="379"/>
      <c r="G818" s="379"/>
      <c r="H818" s="379"/>
      <c r="I818" s="379"/>
      <c r="J818" s="379"/>
      <c r="K818" s="379"/>
      <c r="L818" s="379"/>
      <c r="M818" s="379"/>
      <c r="N818" s="379"/>
      <c r="O818" s="379"/>
      <c r="P818" s="379"/>
      <c r="Q818" s="379"/>
      <c r="R818" s="379"/>
      <c r="S818" s="379"/>
      <c r="T818" s="379"/>
      <c r="U818" s="379"/>
      <c r="V818" s="379"/>
      <c r="W818" s="379"/>
      <c r="X818" s="379"/>
      <c r="Y818" s="379"/>
      <c r="Z818" s="379"/>
      <c r="AA818" s="379"/>
      <c r="AB818" s="379"/>
      <c r="AC818" s="379"/>
    </row>
    <row r="819">
      <c r="A819" s="379"/>
      <c r="B819" s="379"/>
      <c r="C819" s="379"/>
      <c r="D819" s="379"/>
      <c r="E819" s="379"/>
      <c r="F819" s="379"/>
      <c r="G819" s="379"/>
      <c r="H819" s="379"/>
      <c r="I819" s="379"/>
      <c r="J819" s="379"/>
      <c r="K819" s="379"/>
      <c r="L819" s="379"/>
      <c r="M819" s="379"/>
      <c r="N819" s="379"/>
      <c r="O819" s="379"/>
      <c r="P819" s="379"/>
      <c r="Q819" s="379"/>
      <c r="R819" s="379"/>
      <c r="S819" s="379"/>
      <c r="T819" s="379"/>
      <c r="U819" s="379"/>
      <c r="V819" s="379"/>
      <c r="W819" s="379"/>
      <c r="X819" s="379"/>
      <c r="Y819" s="379"/>
      <c r="Z819" s="379"/>
      <c r="AA819" s="379"/>
      <c r="AB819" s="379"/>
      <c r="AC819" s="379"/>
    </row>
    <row r="820">
      <c r="A820" s="379"/>
      <c r="B820" s="379"/>
      <c r="C820" s="379"/>
      <c r="D820" s="379"/>
      <c r="E820" s="379"/>
      <c r="F820" s="379"/>
      <c r="G820" s="379"/>
      <c r="H820" s="379"/>
      <c r="I820" s="379"/>
      <c r="J820" s="379"/>
      <c r="K820" s="379"/>
      <c r="L820" s="379"/>
      <c r="M820" s="379"/>
      <c r="N820" s="379"/>
      <c r="O820" s="379"/>
      <c r="P820" s="379"/>
      <c r="Q820" s="379"/>
      <c r="R820" s="379"/>
      <c r="S820" s="379"/>
      <c r="T820" s="379"/>
      <c r="U820" s="379"/>
      <c r="V820" s="379"/>
      <c r="W820" s="379"/>
      <c r="X820" s="379"/>
      <c r="Y820" s="379"/>
      <c r="Z820" s="379"/>
      <c r="AA820" s="379"/>
      <c r="AB820" s="379"/>
      <c r="AC820" s="379"/>
    </row>
    <row r="821">
      <c r="A821" s="379"/>
      <c r="B821" s="379"/>
      <c r="C821" s="379"/>
      <c r="D821" s="379"/>
      <c r="E821" s="379"/>
      <c r="F821" s="379"/>
      <c r="G821" s="379"/>
      <c r="H821" s="379"/>
      <c r="I821" s="379"/>
      <c r="J821" s="379"/>
      <c r="K821" s="379"/>
      <c r="L821" s="379"/>
      <c r="M821" s="379"/>
      <c r="N821" s="379"/>
      <c r="O821" s="379"/>
      <c r="P821" s="379"/>
      <c r="Q821" s="379"/>
      <c r="R821" s="379"/>
      <c r="S821" s="379"/>
      <c r="T821" s="379"/>
      <c r="U821" s="379"/>
      <c r="V821" s="379"/>
      <c r="W821" s="379"/>
      <c r="X821" s="379"/>
      <c r="Y821" s="379"/>
      <c r="Z821" s="379"/>
      <c r="AA821" s="379"/>
      <c r="AB821" s="379"/>
      <c r="AC821" s="379"/>
    </row>
    <row r="822">
      <c r="A822" s="379"/>
      <c r="B822" s="379"/>
      <c r="C822" s="379"/>
      <c r="D822" s="379"/>
      <c r="E822" s="379"/>
      <c r="F822" s="379"/>
      <c r="G822" s="379"/>
      <c r="H822" s="379"/>
      <c r="I822" s="379"/>
      <c r="J822" s="379"/>
      <c r="K822" s="379"/>
      <c r="L822" s="379"/>
      <c r="M822" s="379"/>
      <c r="N822" s="379"/>
      <c r="O822" s="379"/>
      <c r="P822" s="379"/>
      <c r="Q822" s="379"/>
      <c r="R822" s="379"/>
      <c r="S822" s="379"/>
      <c r="T822" s="379"/>
      <c r="U822" s="379"/>
      <c r="V822" s="379"/>
      <c r="W822" s="379"/>
      <c r="X822" s="379"/>
      <c r="Y822" s="379"/>
      <c r="Z822" s="379"/>
      <c r="AA822" s="379"/>
      <c r="AB822" s="379"/>
      <c r="AC822" s="379"/>
    </row>
    <row r="823">
      <c r="A823" s="379"/>
      <c r="B823" s="379"/>
      <c r="C823" s="379"/>
      <c r="D823" s="379"/>
      <c r="E823" s="379"/>
      <c r="F823" s="379"/>
      <c r="G823" s="379"/>
      <c r="H823" s="379"/>
      <c r="I823" s="379"/>
      <c r="J823" s="379"/>
      <c r="K823" s="379"/>
      <c r="L823" s="379"/>
      <c r="M823" s="379"/>
      <c r="N823" s="379"/>
      <c r="O823" s="379"/>
      <c r="P823" s="379"/>
      <c r="Q823" s="379"/>
      <c r="R823" s="379"/>
      <c r="S823" s="379"/>
      <c r="T823" s="379"/>
      <c r="U823" s="379"/>
      <c r="V823" s="379"/>
      <c r="W823" s="379"/>
      <c r="X823" s="379"/>
      <c r="Y823" s="379"/>
      <c r="Z823" s="379"/>
      <c r="AA823" s="379"/>
      <c r="AB823" s="379"/>
      <c r="AC823" s="379"/>
    </row>
    <row r="824">
      <c r="A824" s="379"/>
      <c r="B824" s="379"/>
      <c r="C824" s="379"/>
      <c r="D824" s="379"/>
      <c r="E824" s="379"/>
      <c r="F824" s="379"/>
      <c r="G824" s="379"/>
      <c r="H824" s="379"/>
      <c r="I824" s="379"/>
      <c r="J824" s="379"/>
      <c r="K824" s="379"/>
      <c r="L824" s="379"/>
      <c r="M824" s="379"/>
      <c r="N824" s="379"/>
      <c r="O824" s="379"/>
      <c r="P824" s="379"/>
      <c r="Q824" s="379"/>
      <c r="R824" s="379"/>
      <c r="S824" s="379"/>
      <c r="T824" s="379"/>
      <c r="U824" s="379"/>
      <c r="V824" s="379"/>
      <c r="W824" s="379"/>
      <c r="X824" s="379"/>
      <c r="Y824" s="379"/>
      <c r="Z824" s="379"/>
      <c r="AA824" s="379"/>
      <c r="AB824" s="379"/>
      <c r="AC824" s="379"/>
    </row>
    <row r="825">
      <c r="A825" s="379"/>
      <c r="B825" s="379"/>
      <c r="C825" s="379"/>
      <c r="D825" s="379"/>
      <c r="E825" s="379"/>
      <c r="F825" s="379"/>
      <c r="G825" s="379"/>
      <c r="H825" s="379"/>
      <c r="I825" s="379"/>
      <c r="J825" s="379"/>
      <c r="K825" s="379"/>
      <c r="L825" s="379"/>
      <c r="M825" s="379"/>
      <c r="N825" s="379"/>
      <c r="O825" s="379"/>
      <c r="P825" s="379"/>
      <c r="Q825" s="379"/>
      <c r="R825" s="379"/>
      <c r="S825" s="379"/>
      <c r="T825" s="379"/>
      <c r="U825" s="379"/>
      <c r="V825" s="379"/>
      <c r="W825" s="379"/>
      <c r="X825" s="379"/>
      <c r="Y825" s="379"/>
      <c r="Z825" s="379"/>
      <c r="AA825" s="379"/>
      <c r="AB825" s="379"/>
      <c r="AC825" s="379"/>
    </row>
    <row r="826">
      <c r="A826" s="379"/>
      <c r="B826" s="379"/>
      <c r="C826" s="379"/>
      <c r="D826" s="379"/>
      <c r="E826" s="379"/>
      <c r="F826" s="379"/>
      <c r="G826" s="379"/>
      <c r="H826" s="379"/>
      <c r="I826" s="379"/>
      <c r="J826" s="379"/>
      <c r="K826" s="379"/>
      <c r="L826" s="379"/>
      <c r="M826" s="379"/>
      <c r="N826" s="379"/>
      <c r="O826" s="379"/>
      <c r="P826" s="379"/>
      <c r="Q826" s="379"/>
      <c r="R826" s="379"/>
      <c r="S826" s="379"/>
      <c r="T826" s="379"/>
      <c r="U826" s="379"/>
      <c r="V826" s="379"/>
      <c r="W826" s="379"/>
      <c r="X826" s="379"/>
      <c r="Y826" s="379"/>
      <c r="Z826" s="379"/>
      <c r="AA826" s="379"/>
      <c r="AB826" s="379"/>
      <c r="AC826" s="379"/>
    </row>
    <row r="827">
      <c r="A827" s="379"/>
      <c r="B827" s="379"/>
      <c r="C827" s="379"/>
      <c r="D827" s="379"/>
      <c r="E827" s="379"/>
      <c r="F827" s="379"/>
      <c r="G827" s="379"/>
      <c r="H827" s="379"/>
      <c r="I827" s="379"/>
      <c r="J827" s="379"/>
      <c r="K827" s="379"/>
      <c r="L827" s="379"/>
      <c r="M827" s="379"/>
      <c r="N827" s="379"/>
      <c r="O827" s="379"/>
      <c r="P827" s="379"/>
      <c r="Q827" s="379"/>
      <c r="R827" s="379"/>
      <c r="S827" s="379"/>
      <c r="T827" s="379"/>
      <c r="U827" s="379"/>
      <c r="V827" s="379"/>
      <c r="W827" s="379"/>
      <c r="X827" s="379"/>
      <c r="Y827" s="379"/>
      <c r="Z827" s="379"/>
      <c r="AA827" s="379"/>
      <c r="AB827" s="379"/>
      <c r="AC827" s="379"/>
    </row>
    <row r="828">
      <c r="A828" s="379"/>
      <c r="B828" s="379"/>
      <c r="C828" s="379"/>
      <c r="D828" s="379"/>
      <c r="E828" s="379"/>
      <c r="F828" s="379"/>
      <c r="G828" s="379"/>
      <c r="H828" s="379"/>
      <c r="I828" s="379"/>
      <c r="J828" s="379"/>
      <c r="K828" s="379"/>
      <c r="L828" s="379"/>
      <c r="M828" s="379"/>
      <c r="N828" s="379"/>
      <c r="O828" s="379"/>
      <c r="P828" s="379"/>
      <c r="Q828" s="379"/>
      <c r="R828" s="379"/>
      <c r="S828" s="379"/>
      <c r="T828" s="379"/>
      <c r="U828" s="379"/>
      <c r="V828" s="379"/>
      <c r="W828" s="379"/>
      <c r="X828" s="379"/>
      <c r="Y828" s="379"/>
      <c r="Z828" s="379"/>
      <c r="AA828" s="379"/>
      <c r="AB828" s="379"/>
      <c r="AC828" s="379"/>
    </row>
    <row r="829">
      <c r="A829" s="379"/>
      <c r="B829" s="379"/>
      <c r="C829" s="379"/>
      <c r="D829" s="379"/>
      <c r="E829" s="379"/>
      <c r="F829" s="379"/>
      <c r="G829" s="379"/>
      <c r="H829" s="379"/>
      <c r="I829" s="379"/>
      <c r="J829" s="379"/>
      <c r="K829" s="379"/>
      <c r="L829" s="379"/>
      <c r="M829" s="379"/>
      <c r="N829" s="379"/>
      <c r="O829" s="379"/>
      <c r="P829" s="379"/>
      <c r="Q829" s="379"/>
      <c r="R829" s="379"/>
      <c r="S829" s="379"/>
      <c r="T829" s="379"/>
      <c r="U829" s="379"/>
      <c r="V829" s="379"/>
      <c r="W829" s="379"/>
      <c r="X829" s="379"/>
      <c r="Y829" s="379"/>
      <c r="Z829" s="379"/>
      <c r="AA829" s="379"/>
      <c r="AB829" s="379"/>
      <c r="AC829" s="379"/>
    </row>
    <row r="830">
      <c r="A830" s="379"/>
      <c r="B830" s="379"/>
      <c r="C830" s="379"/>
      <c r="D830" s="379"/>
      <c r="E830" s="379"/>
      <c r="F830" s="379"/>
      <c r="G830" s="379"/>
      <c r="H830" s="379"/>
      <c r="I830" s="379"/>
      <c r="J830" s="379"/>
      <c r="K830" s="379"/>
      <c r="L830" s="379"/>
      <c r="M830" s="379"/>
      <c r="N830" s="379"/>
      <c r="O830" s="379"/>
      <c r="P830" s="379"/>
      <c r="Q830" s="379"/>
      <c r="R830" s="379"/>
      <c r="S830" s="379"/>
      <c r="T830" s="379"/>
      <c r="U830" s="379"/>
      <c r="V830" s="379"/>
      <c r="W830" s="379"/>
      <c r="X830" s="379"/>
      <c r="Y830" s="379"/>
      <c r="Z830" s="379"/>
      <c r="AA830" s="379"/>
      <c r="AB830" s="379"/>
      <c r="AC830" s="379"/>
    </row>
    <row r="831">
      <c r="A831" s="379"/>
      <c r="B831" s="379"/>
      <c r="C831" s="379"/>
      <c r="D831" s="379"/>
      <c r="E831" s="379"/>
      <c r="F831" s="379"/>
      <c r="G831" s="379"/>
      <c r="H831" s="379"/>
      <c r="I831" s="379"/>
      <c r="J831" s="379"/>
      <c r="K831" s="379"/>
      <c r="L831" s="379"/>
      <c r="M831" s="379"/>
      <c r="N831" s="379"/>
      <c r="O831" s="379"/>
      <c r="P831" s="379"/>
      <c r="Q831" s="379"/>
      <c r="R831" s="379"/>
      <c r="S831" s="379"/>
      <c r="T831" s="379"/>
      <c r="U831" s="379"/>
      <c r="V831" s="379"/>
      <c r="W831" s="379"/>
      <c r="X831" s="379"/>
      <c r="Y831" s="379"/>
      <c r="Z831" s="379"/>
      <c r="AA831" s="379"/>
      <c r="AB831" s="379"/>
      <c r="AC831" s="379"/>
    </row>
    <row r="832">
      <c r="A832" s="379"/>
      <c r="B832" s="379"/>
      <c r="C832" s="379"/>
      <c r="D832" s="379"/>
      <c r="E832" s="379"/>
      <c r="F832" s="379"/>
      <c r="G832" s="379"/>
      <c r="H832" s="379"/>
      <c r="I832" s="379"/>
      <c r="J832" s="379"/>
      <c r="K832" s="379"/>
      <c r="L832" s="379"/>
      <c r="M832" s="379"/>
      <c r="N832" s="379"/>
      <c r="O832" s="379"/>
      <c r="P832" s="379"/>
      <c r="Q832" s="379"/>
      <c r="R832" s="379"/>
      <c r="S832" s="379"/>
      <c r="T832" s="379"/>
      <c r="U832" s="379"/>
      <c r="V832" s="379"/>
      <c r="W832" s="379"/>
      <c r="X832" s="379"/>
      <c r="Y832" s="379"/>
      <c r="Z832" s="379"/>
      <c r="AA832" s="379"/>
      <c r="AB832" s="379"/>
      <c r="AC832" s="379"/>
    </row>
    <row r="833">
      <c r="A833" s="379"/>
      <c r="B833" s="379"/>
      <c r="C833" s="379"/>
      <c r="D833" s="379"/>
      <c r="E833" s="379"/>
      <c r="F833" s="379"/>
      <c r="G833" s="379"/>
      <c r="H833" s="379"/>
      <c r="I833" s="379"/>
      <c r="J833" s="379"/>
      <c r="K833" s="379"/>
      <c r="L833" s="379"/>
      <c r="M833" s="379"/>
      <c r="N833" s="379"/>
      <c r="O833" s="379"/>
      <c r="P833" s="379"/>
      <c r="Q833" s="379"/>
      <c r="R833" s="379"/>
      <c r="S833" s="379"/>
      <c r="T833" s="379"/>
      <c r="U833" s="379"/>
      <c r="V833" s="379"/>
      <c r="W833" s="379"/>
      <c r="X833" s="379"/>
      <c r="Y833" s="379"/>
      <c r="Z833" s="379"/>
      <c r="AA833" s="379"/>
      <c r="AB833" s="379"/>
      <c r="AC833" s="379"/>
    </row>
    <row r="834">
      <c r="A834" s="379"/>
      <c r="B834" s="379"/>
      <c r="C834" s="379"/>
      <c r="D834" s="379"/>
      <c r="E834" s="379"/>
      <c r="F834" s="379"/>
      <c r="G834" s="379"/>
      <c r="H834" s="379"/>
      <c r="I834" s="379"/>
      <c r="J834" s="379"/>
      <c r="K834" s="379"/>
      <c r="L834" s="379"/>
      <c r="M834" s="379"/>
      <c r="N834" s="379"/>
      <c r="O834" s="379"/>
      <c r="P834" s="379"/>
      <c r="Q834" s="379"/>
      <c r="R834" s="379"/>
      <c r="S834" s="379"/>
      <c r="T834" s="379"/>
      <c r="U834" s="379"/>
      <c r="V834" s="379"/>
      <c r="W834" s="379"/>
      <c r="X834" s="379"/>
      <c r="Y834" s="379"/>
      <c r="Z834" s="379"/>
      <c r="AA834" s="379"/>
      <c r="AB834" s="379"/>
      <c r="AC834" s="379"/>
    </row>
    <row r="835">
      <c r="A835" s="379"/>
      <c r="B835" s="379"/>
      <c r="C835" s="379"/>
      <c r="D835" s="379"/>
      <c r="E835" s="379"/>
      <c r="F835" s="379"/>
      <c r="G835" s="379"/>
      <c r="H835" s="379"/>
      <c r="I835" s="379"/>
      <c r="J835" s="379"/>
      <c r="K835" s="379"/>
      <c r="L835" s="379"/>
      <c r="M835" s="379"/>
      <c r="N835" s="379"/>
      <c r="O835" s="379"/>
      <c r="P835" s="379"/>
      <c r="Q835" s="379"/>
      <c r="R835" s="379"/>
      <c r="S835" s="379"/>
      <c r="T835" s="379"/>
      <c r="U835" s="379"/>
      <c r="V835" s="379"/>
      <c r="W835" s="379"/>
      <c r="X835" s="379"/>
      <c r="Y835" s="379"/>
      <c r="Z835" s="379"/>
      <c r="AA835" s="379"/>
      <c r="AB835" s="379"/>
      <c r="AC835" s="379"/>
    </row>
    <row r="836">
      <c r="A836" s="379"/>
      <c r="B836" s="379"/>
      <c r="C836" s="379"/>
      <c r="D836" s="379"/>
      <c r="E836" s="379"/>
      <c r="F836" s="379"/>
      <c r="G836" s="379"/>
      <c r="H836" s="379"/>
      <c r="I836" s="379"/>
      <c r="J836" s="379"/>
      <c r="K836" s="379"/>
      <c r="L836" s="379"/>
      <c r="M836" s="379"/>
      <c r="N836" s="379"/>
      <c r="O836" s="379"/>
      <c r="P836" s="379"/>
      <c r="Q836" s="379"/>
      <c r="R836" s="379"/>
      <c r="S836" s="379"/>
      <c r="T836" s="379"/>
      <c r="U836" s="379"/>
      <c r="V836" s="379"/>
      <c r="W836" s="379"/>
      <c r="X836" s="379"/>
      <c r="Y836" s="379"/>
      <c r="Z836" s="379"/>
      <c r="AA836" s="379"/>
      <c r="AB836" s="379"/>
      <c r="AC836" s="379"/>
    </row>
    <row r="837">
      <c r="A837" s="379"/>
      <c r="B837" s="379"/>
      <c r="C837" s="379"/>
      <c r="D837" s="379"/>
      <c r="E837" s="379"/>
      <c r="F837" s="379"/>
      <c r="G837" s="379"/>
      <c r="H837" s="379"/>
      <c r="I837" s="379"/>
      <c r="J837" s="379"/>
      <c r="K837" s="379"/>
      <c r="L837" s="379"/>
      <c r="M837" s="379"/>
      <c r="N837" s="379"/>
      <c r="O837" s="379"/>
      <c r="P837" s="379"/>
      <c r="Q837" s="379"/>
      <c r="R837" s="379"/>
      <c r="S837" s="379"/>
      <c r="T837" s="379"/>
      <c r="U837" s="379"/>
      <c r="V837" s="379"/>
      <c r="W837" s="379"/>
      <c r="X837" s="379"/>
      <c r="Y837" s="379"/>
      <c r="Z837" s="379"/>
      <c r="AA837" s="379"/>
      <c r="AB837" s="379"/>
      <c r="AC837" s="379"/>
    </row>
    <row r="838">
      <c r="A838" s="379"/>
      <c r="B838" s="379"/>
      <c r="C838" s="379"/>
      <c r="D838" s="379"/>
      <c r="E838" s="379"/>
      <c r="F838" s="379"/>
      <c r="G838" s="379"/>
      <c r="H838" s="379"/>
      <c r="I838" s="379"/>
      <c r="J838" s="379"/>
      <c r="K838" s="379"/>
      <c r="L838" s="379"/>
      <c r="M838" s="379"/>
      <c r="N838" s="379"/>
      <c r="O838" s="379"/>
      <c r="P838" s="379"/>
      <c r="Q838" s="379"/>
      <c r="R838" s="379"/>
      <c r="S838" s="379"/>
      <c r="T838" s="379"/>
      <c r="U838" s="379"/>
      <c r="V838" s="379"/>
      <c r="W838" s="379"/>
      <c r="X838" s="379"/>
      <c r="Y838" s="379"/>
      <c r="Z838" s="379"/>
      <c r="AA838" s="379"/>
      <c r="AB838" s="379"/>
      <c r="AC838" s="379"/>
    </row>
    <row r="839">
      <c r="A839" s="379"/>
      <c r="B839" s="379"/>
      <c r="C839" s="379"/>
      <c r="D839" s="379"/>
      <c r="E839" s="379"/>
      <c r="F839" s="379"/>
      <c r="G839" s="379"/>
      <c r="H839" s="379"/>
      <c r="I839" s="379"/>
      <c r="J839" s="379"/>
      <c r="K839" s="379"/>
      <c r="L839" s="379"/>
      <c r="M839" s="379"/>
      <c r="N839" s="379"/>
      <c r="O839" s="379"/>
      <c r="P839" s="379"/>
      <c r="Q839" s="379"/>
      <c r="R839" s="379"/>
      <c r="S839" s="379"/>
      <c r="T839" s="379"/>
      <c r="U839" s="379"/>
      <c r="V839" s="379"/>
      <c r="W839" s="379"/>
      <c r="X839" s="379"/>
      <c r="Y839" s="379"/>
      <c r="Z839" s="379"/>
      <c r="AA839" s="379"/>
      <c r="AB839" s="379"/>
      <c r="AC839" s="379"/>
    </row>
    <row r="840">
      <c r="A840" s="379"/>
      <c r="B840" s="379"/>
      <c r="C840" s="379"/>
      <c r="D840" s="379"/>
      <c r="E840" s="379"/>
      <c r="F840" s="379"/>
      <c r="G840" s="379"/>
      <c r="H840" s="379"/>
      <c r="I840" s="379"/>
      <c r="J840" s="379"/>
      <c r="K840" s="379"/>
      <c r="L840" s="379"/>
      <c r="M840" s="379"/>
      <c r="N840" s="379"/>
      <c r="O840" s="379"/>
      <c r="P840" s="379"/>
      <c r="Q840" s="379"/>
      <c r="R840" s="379"/>
      <c r="S840" s="379"/>
      <c r="T840" s="379"/>
      <c r="U840" s="379"/>
      <c r="V840" s="379"/>
      <c r="W840" s="379"/>
      <c r="X840" s="379"/>
      <c r="Y840" s="379"/>
      <c r="Z840" s="379"/>
      <c r="AA840" s="379"/>
      <c r="AB840" s="379"/>
      <c r="AC840" s="379"/>
    </row>
    <row r="841">
      <c r="A841" s="379"/>
      <c r="B841" s="379"/>
      <c r="C841" s="379"/>
      <c r="D841" s="379"/>
      <c r="E841" s="379"/>
      <c r="F841" s="379"/>
      <c r="G841" s="379"/>
      <c r="H841" s="379"/>
      <c r="I841" s="379"/>
      <c r="J841" s="379"/>
      <c r="K841" s="379"/>
      <c r="L841" s="379"/>
      <c r="M841" s="379"/>
      <c r="N841" s="379"/>
      <c r="O841" s="379"/>
      <c r="P841" s="379"/>
      <c r="Q841" s="379"/>
      <c r="R841" s="379"/>
      <c r="S841" s="379"/>
      <c r="T841" s="379"/>
      <c r="U841" s="379"/>
      <c r="V841" s="379"/>
      <c r="W841" s="379"/>
      <c r="X841" s="379"/>
      <c r="Y841" s="379"/>
      <c r="Z841" s="379"/>
      <c r="AA841" s="379"/>
      <c r="AB841" s="379"/>
      <c r="AC841" s="379"/>
    </row>
    <row r="842">
      <c r="A842" s="379"/>
      <c r="B842" s="379"/>
      <c r="C842" s="379"/>
      <c r="D842" s="379"/>
      <c r="E842" s="379"/>
      <c r="F842" s="379"/>
      <c r="G842" s="379"/>
      <c r="H842" s="379"/>
      <c r="I842" s="379"/>
      <c r="J842" s="379"/>
      <c r="K842" s="379"/>
      <c r="L842" s="379"/>
      <c r="M842" s="379"/>
      <c r="N842" s="379"/>
      <c r="O842" s="379"/>
      <c r="P842" s="379"/>
      <c r="Q842" s="379"/>
      <c r="R842" s="379"/>
      <c r="S842" s="379"/>
      <c r="T842" s="379"/>
      <c r="U842" s="379"/>
      <c r="V842" s="379"/>
      <c r="W842" s="379"/>
      <c r="X842" s="379"/>
      <c r="Y842" s="379"/>
      <c r="Z842" s="379"/>
      <c r="AA842" s="379"/>
      <c r="AB842" s="379"/>
      <c r="AC842" s="379"/>
    </row>
    <row r="843">
      <c r="A843" s="379"/>
      <c r="B843" s="379"/>
      <c r="C843" s="379"/>
      <c r="D843" s="379"/>
      <c r="E843" s="379"/>
      <c r="F843" s="379"/>
      <c r="G843" s="379"/>
      <c r="H843" s="379"/>
      <c r="I843" s="379"/>
      <c r="J843" s="379"/>
      <c r="K843" s="379"/>
      <c r="L843" s="379"/>
      <c r="M843" s="379"/>
      <c r="N843" s="379"/>
      <c r="O843" s="379"/>
      <c r="P843" s="379"/>
      <c r="Q843" s="379"/>
      <c r="R843" s="379"/>
      <c r="S843" s="379"/>
      <c r="T843" s="379"/>
      <c r="U843" s="379"/>
      <c r="V843" s="379"/>
      <c r="W843" s="379"/>
      <c r="X843" s="379"/>
      <c r="Y843" s="379"/>
      <c r="Z843" s="379"/>
      <c r="AA843" s="379"/>
      <c r="AB843" s="379"/>
      <c r="AC843" s="379"/>
    </row>
    <row r="844">
      <c r="A844" s="379"/>
      <c r="B844" s="379"/>
      <c r="C844" s="379"/>
      <c r="D844" s="379"/>
      <c r="E844" s="379"/>
      <c r="F844" s="379"/>
      <c r="G844" s="379"/>
      <c r="H844" s="379"/>
      <c r="I844" s="379"/>
      <c r="J844" s="379"/>
      <c r="K844" s="379"/>
      <c r="L844" s="379"/>
      <c r="M844" s="379"/>
      <c r="N844" s="379"/>
      <c r="O844" s="379"/>
      <c r="P844" s="379"/>
      <c r="Q844" s="379"/>
      <c r="R844" s="379"/>
      <c r="S844" s="379"/>
      <c r="T844" s="379"/>
      <c r="U844" s="379"/>
      <c r="V844" s="379"/>
      <c r="W844" s="379"/>
      <c r="X844" s="379"/>
      <c r="Y844" s="379"/>
      <c r="Z844" s="379"/>
      <c r="AA844" s="379"/>
      <c r="AB844" s="379"/>
      <c r="AC844" s="379"/>
    </row>
    <row r="845">
      <c r="A845" s="379"/>
      <c r="B845" s="379"/>
      <c r="C845" s="379"/>
      <c r="D845" s="379"/>
      <c r="E845" s="379"/>
      <c r="F845" s="379"/>
      <c r="G845" s="379"/>
      <c r="H845" s="379"/>
      <c r="I845" s="379"/>
      <c r="J845" s="379"/>
      <c r="K845" s="379"/>
      <c r="L845" s="379"/>
      <c r="M845" s="379"/>
      <c r="N845" s="379"/>
      <c r="O845" s="379"/>
      <c r="P845" s="379"/>
      <c r="Q845" s="379"/>
      <c r="R845" s="379"/>
      <c r="S845" s="379"/>
      <c r="T845" s="379"/>
      <c r="U845" s="379"/>
      <c r="V845" s="379"/>
      <c r="W845" s="379"/>
      <c r="X845" s="379"/>
      <c r="Y845" s="379"/>
      <c r="Z845" s="379"/>
      <c r="AA845" s="379"/>
      <c r="AB845" s="379"/>
      <c r="AC845" s="379"/>
    </row>
    <row r="846">
      <c r="A846" s="379"/>
      <c r="B846" s="379"/>
      <c r="C846" s="379"/>
      <c r="D846" s="379"/>
      <c r="E846" s="379"/>
      <c r="F846" s="379"/>
      <c r="G846" s="379"/>
      <c r="H846" s="379"/>
      <c r="I846" s="379"/>
      <c r="J846" s="379"/>
      <c r="K846" s="379"/>
      <c r="L846" s="379"/>
      <c r="M846" s="379"/>
      <c r="N846" s="379"/>
      <c r="O846" s="379"/>
      <c r="P846" s="379"/>
      <c r="Q846" s="379"/>
      <c r="R846" s="379"/>
      <c r="S846" s="379"/>
      <c r="T846" s="379"/>
      <c r="U846" s="379"/>
      <c r="V846" s="379"/>
      <c r="W846" s="379"/>
      <c r="X846" s="379"/>
      <c r="Y846" s="379"/>
      <c r="Z846" s="379"/>
      <c r="AA846" s="379"/>
      <c r="AB846" s="379"/>
      <c r="AC846" s="379"/>
    </row>
    <row r="847">
      <c r="A847" s="379"/>
      <c r="B847" s="379"/>
      <c r="C847" s="379"/>
      <c r="D847" s="379"/>
      <c r="E847" s="379"/>
      <c r="F847" s="379"/>
      <c r="G847" s="379"/>
      <c r="H847" s="379"/>
      <c r="I847" s="379"/>
      <c r="J847" s="379"/>
      <c r="K847" s="379"/>
      <c r="L847" s="379"/>
      <c r="M847" s="379"/>
      <c r="N847" s="379"/>
      <c r="O847" s="379"/>
      <c r="P847" s="379"/>
      <c r="Q847" s="379"/>
      <c r="R847" s="379"/>
      <c r="S847" s="379"/>
      <c r="T847" s="379"/>
      <c r="U847" s="379"/>
      <c r="V847" s="379"/>
      <c r="W847" s="379"/>
      <c r="X847" s="379"/>
      <c r="Y847" s="379"/>
      <c r="Z847" s="379"/>
      <c r="AA847" s="379"/>
      <c r="AB847" s="379"/>
      <c r="AC847" s="379"/>
    </row>
    <row r="848">
      <c r="A848" s="379"/>
      <c r="B848" s="379"/>
      <c r="C848" s="379"/>
      <c r="D848" s="379"/>
      <c r="E848" s="379"/>
      <c r="F848" s="379"/>
      <c r="G848" s="379"/>
      <c r="H848" s="379"/>
      <c r="I848" s="379"/>
      <c r="J848" s="379"/>
      <c r="K848" s="379"/>
      <c r="L848" s="379"/>
      <c r="M848" s="379"/>
      <c r="N848" s="379"/>
      <c r="O848" s="379"/>
      <c r="P848" s="379"/>
      <c r="Q848" s="379"/>
      <c r="R848" s="379"/>
      <c r="S848" s="379"/>
      <c r="T848" s="379"/>
      <c r="U848" s="379"/>
      <c r="V848" s="379"/>
      <c r="W848" s="379"/>
      <c r="X848" s="379"/>
      <c r="Y848" s="379"/>
      <c r="Z848" s="379"/>
      <c r="AA848" s="379"/>
      <c r="AB848" s="379"/>
      <c r="AC848" s="379"/>
    </row>
    <row r="849">
      <c r="A849" s="379"/>
      <c r="B849" s="379"/>
      <c r="C849" s="379"/>
      <c r="D849" s="379"/>
      <c r="E849" s="379"/>
      <c r="F849" s="379"/>
      <c r="G849" s="379"/>
      <c r="H849" s="379"/>
      <c r="I849" s="379"/>
      <c r="J849" s="379"/>
      <c r="K849" s="379"/>
      <c r="L849" s="379"/>
      <c r="M849" s="379"/>
      <c r="N849" s="379"/>
      <c r="O849" s="379"/>
      <c r="P849" s="379"/>
      <c r="Q849" s="379"/>
      <c r="R849" s="379"/>
      <c r="S849" s="379"/>
      <c r="T849" s="379"/>
      <c r="U849" s="379"/>
      <c r="V849" s="379"/>
      <c r="W849" s="379"/>
      <c r="X849" s="379"/>
      <c r="Y849" s="379"/>
      <c r="Z849" s="379"/>
      <c r="AA849" s="379"/>
      <c r="AB849" s="379"/>
      <c r="AC849" s="379"/>
    </row>
    <row r="850">
      <c r="A850" s="379"/>
      <c r="B850" s="379"/>
      <c r="C850" s="379"/>
      <c r="D850" s="379"/>
      <c r="E850" s="379"/>
      <c r="F850" s="379"/>
      <c r="G850" s="379"/>
      <c r="H850" s="379"/>
      <c r="I850" s="379"/>
      <c r="J850" s="379"/>
      <c r="K850" s="379"/>
      <c r="L850" s="379"/>
      <c r="M850" s="379"/>
      <c r="N850" s="379"/>
      <c r="O850" s="379"/>
      <c r="P850" s="379"/>
      <c r="Q850" s="379"/>
      <c r="R850" s="379"/>
      <c r="S850" s="379"/>
      <c r="T850" s="379"/>
      <c r="U850" s="379"/>
      <c r="V850" s="379"/>
      <c r="W850" s="379"/>
      <c r="X850" s="379"/>
      <c r="Y850" s="379"/>
      <c r="Z850" s="379"/>
      <c r="AA850" s="379"/>
      <c r="AB850" s="379"/>
      <c r="AC850" s="379"/>
    </row>
    <row r="851">
      <c r="A851" s="379"/>
      <c r="B851" s="379"/>
      <c r="C851" s="379"/>
      <c r="D851" s="379"/>
      <c r="E851" s="379"/>
      <c r="F851" s="379"/>
      <c r="G851" s="379"/>
      <c r="H851" s="379"/>
      <c r="I851" s="379"/>
      <c r="J851" s="379"/>
      <c r="K851" s="379"/>
      <c r="L851" s="379"/>
      <c r="M851" s="379"/>
      <c r="N851" s="379"/>
      <c r="O851" s="379"/>
      <c r="P851" s="379"/>
      <c r="Q851" s="379"/>
      <c r="R851" s="379"/>
      <c r="S851" s="379"/>
      <c r="T851" s="379"/>
      <c r="U851" s="379"/>
      <c r="V851" s="379"/>
      <c r="W851" s="379"/>
      <c r="X851" s="379"/>
      <c r="Y851" s="379"/>
      <c r="Z851" s="379"/>
      <c r="AA851" s="379"/>
      <c r="AB851" s="379"/>
      <c r="AC851" s="379"/>
    </row>
    <row r="852">
      <c r="A852" s="379"/>
      <c r="B852" s="379"/>
      <c r="C852" s="379"/>
      <c r="D852" s="379"/>
      <c r="E852" s="379"/>
      <c r="F852" s="379"/>
      <c r="G852" s="379"/>
      <c r="H852" s="379"/>
      <c r="I852" s="379"/>
      <c r="J852" s="379"/>
      <c r="K852" s="379"/>
      <c r="L852" s="379"/>
      <c r="M852" s="379"/>
      <c r="N852" s="379"/>
      <c r="O852" s="379"/>
      <c r="P852" s="379"/>
      <c r="Q852" s="379"/>
      <c r="R852" s="379"/>
      <c r="S852" s="379"/>
      <c r="T852" s="379"/>
      <c r="U852" s="379"/>
      <c r="V852" s="379"/>
      <c r="W852" s="379"/>
      <c r="X852" s="379"/>
      <c r="Y852" s="379"/>
      <c r="Z852" s="379"/>
      <c r="AA852" s="379"/>
      <c r="AB852" s="379"/>
      <c r="AC852" s="379"/>
    </row>
    <row r="853">
      <c r="A853" s="379"/>
      <c r="B853" s="379"/>
      <c r="C853" s="379"/>
      <c r="D853" s="379"/>
      <c r="E853" s="379"/>
      <c r="F853" s="379"/>
      <c r="G853" s="379"/>
      <c r="H853" s="379"/>
      <c r="I853" s="379"/>
      <c r="J853" s="379"/>
      <c r="K853" s="379"/>
      <c r="L853" s="379"/>
      <c r="M853" s="379"/>
      <c r="N853" s="379"/>
      <c r="O853" s="379"/>
      <c r="P853" s="379"/>
      <c r="Q853" s="379"/>
      <c r="R853" s="379"/>
      <c r="S853" s="379"/>
      <c r="T853" s="379"/>
      <c r="U853" s="379"/>
      <c r="V853" s="379"/>
      <c r="W853" s="379"/>
      <c r="X853" s="379"/>
      <c r="Y853" s="379"/>
      <c r="Z853" s="379"/>
      <c r="AA853" s="379"/>
      <c r="AB853" s="379"/>
      <c r="AC853" s="379"/>
    </row>
    <row r="854">
      <c r="A854" s="379"/>
      <c r="B854" s="379"/>
      <c r="C854" s="379"/>
      <c r="D854" s="379"/>
      <c r="E854" s="379"/>
      <c r="F854" s="379"/>
      <c r="G854" s="379"/>
      <c r="H854" s="379"/>
      <c r="I854" s="379"/>
      <c r="J854" s="379"/>
      <c r="K854" s="379"/>
      <c r="L854" s="379"/>
      <c r="M854" s="379"/>
      <c r="N854" s="379"/>
      <c r="O854" s="379"/>
      <c r="P854" s="379"/>
      <c r="Q854" s="379"/>
      <c r="R854" s="379"/>
      <c r="S854" s="379"/>
      <c r="T854" s="379"/>
      <c r="U854" s="379"/>
      <c r="V854" s="379"/>
      <c r="W854" s="379"/>
      <c r="X854" s="379"/>
      <c r="Y854" s="379"/>
      <c r="Z854" s="379"/>
      <c r="AA854" s="379"/>
      <c r="AB854" s="379"/>
      <c r="AC854" s="379"/>
    </row>
    <row r="855">
      <c r="A855" s="379"/>
      <c r="B855" s="379"/>
      <c r="C855" s="379"/>
      <c r="D855" s="379"/>
      <c r="E855" s="379"/>
      <c r="F855" s="379"/>
      <c r="G855" s="379"/>
      <c r="H855" s="379"/>
      <c r="I855" s="379"/>
      <c r="J855" s="379"/>
      <c r="K855" s="379"/>
      <c r="L855" s="379"/>
      <c r="M855" s="379"/>
      <c r="N855" s="379"/>
      <c r="O855" s="379"/>
      <c r="P855" s="379"/>
      <c r="Q855" s="379"/>
      <c r="R855" s="379"/>
      <c r="S855" s="379"/>
      <c r="T855" s="379"/>
      <c r="U855" s="379"/>
      <c r="V855" s="379"/>
      <c r="W855" s="379"/>
      <c r="X855" s="379"/>
      <c r="Y855" s="379"/>
      <c r="Z855" s="379"/>
      <c r="AA855" s="379"/>
      <c r="AB855" s="379"/>
      <c r="AC855" s="379"/>
    </row>
    <row r="856">
      <c r="A856" s="379"/>
      <c r="B856" s="379"/>
      <c r="C856" s="379"/>
      <c r="D856" s="379"/>
      <c r="E856" s="379"/>
      <c r="F856" s="379"/>
      <c r="G856" s="379"/>
      <c r="H856" s="379"/>
      <c r="I856" s="379"/>
      <c r="J856" s="379"/>
      <c r="K856" s="379"/>
      <c r="L856" s="379"/>
      <c r="M856" s="379"/>
      <c r="N856" s="379"/>
      <c r="O856" s="379"/>
      <c r="P856" s="379"/>
      <c r="Q856" s="379"/>
      <c r="R856" s="379"/>
      <c r="S856" s="379"/>
      <c r="T856" s="379"/>
      <c r="U856" s="379"/>
      <c r="V856" s="379"/>
      <c r="W856" s="379"/>
      <c r="X856" s="379"/>
      <c r="Y856" s="379"/>
      <c r="Z856" s="379"/>
      <c r="AA856" s="379"/>
      <c r="AB856" s="379"/>
      <c r="AC856" s="379"/>
    </row>
    <row r="857">
      <c r="A857" s="379"/>
      <c r="B857" s="379"/>
      <c r="C857" s="379"/>
      <c r="D857" s="379"/>
      <c r="E857" s="379"/>
      <c r="F857" s="379"/>
      <c r="G857" s="379"/>
      <c r="H857" s="379"/>
      <c r="I857" s="379"/>
      <c r="J857" s="379"/>
      <c r="K857" s="379"/>
      <c r="L857" s="379"/>
      <c r="M857" s="379"/>
      <c r="N857" s="379"/>
      <c r="O857" s="379"/>
      <c r="P857" s="379"/>
      <c r="Q857" s="379"/>
      <c r="R857" s="379"/>
      <c r="S857" s="379"/>
      <c r="T857" s="379"/>
      <c r="U857" s="379"/>
      <c r="V857" s="379"/>
      <c r="W857" s="379"/>
      <c r="X857" s="379"/>
      <c r="Y857" s="379"/>
      <c r="Z857" s="379"/>
      <c r="AA857" s="379"/>
      <c r="AB857" s="379"/>
      <c r="AC857" s="379"/>
    </row>
    <row r="858">
      <c r="A858" s="379"/>
      <c r="B858" s="379"/>
      <c r="C858" s="379"/>
      <c r="D858" s="379"/>
      <c r="E858" s="379"/>
      <c r="F858" s="379"/>
      <c r="G858" s="379"/>
      <c r="H858" s="379"/>
      <c r="I858" s="379"/>
      <c r="J858" s="379"/>
      <c r="K858" s="379"/>
      <c r="L858" s="379"/>
      <c r="M858" s="379"/>
      <c r="N858" s="379"/>
      <c r="O858" s="379"/>
      <c r="P858" s="379"/>
      <c r="Q858" s="379"/>
      <c r="R858" s="379"/>
      <c r="S858" s="379"/>
      <c r="T858" s="379"/>
      <c r="U858" s="379"/>
      <c r="V858" s="379"/>
      <c r="W858" s="379"/>
      <c r="X858" s="379"/>
      <c r="Y858" s="379"/>
      <c r="Z858" s="379"/>
      <c r="AA858" s="379"/>
      <c r="AB858" s="379"/>
      <c r="AC858" s="379"/>
    </row>
    <row r="859">
      <c r="A859" s="379"/>
      <c r="B859" s="379"/>
      <c r="C859" s="379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  <c r="X859" s="379"/>
      <c r="Y859" s="379"/>
      <c r="Z859" s="379"/>
      <c r="AA859" s="379"/>
      <c r="AB859" s="379"/>
      <c r="AC859" s="379"/>
    </row>
    <row r="860">
      <c r="A860" s="379"/>
      <c r="B860" s="379"/>
      <c r="C860" s="379"/>
      <c r="D860" s="379"/>
      <c r="E860" s="379"/>
      <c r="F860" s="379"/>
      <c r="G860" s="379"/>
      <c r="H860" s="379"/>
      <c r="I860" s="379"/>
      <c r="J860" s="379"/>
      <c r="K860" s="379"/>
      <c r="L860" s="379"/>
      <c r="M860" s="379"/>
      <c r="N860" s="379"/>
      <c r="O860" s="379"/>
      <c r="P860" s="379"/>
      <c r="Q860" s="379"/>
      <c r="R860" s="379"/>
      <c r="S860" s="379"/>
      <c r="T860" s="379"/>
      <c r="U860" s="379"/>
      <c r="V860" s="379"/>
      <c r="W860" s="379"/>
      <c r="X860" s="379"/>
      <c r="Y860" s="379"/>
      <c r="Z860" s="379"/>
      <c r="AA860" s="379"/>
      <c r="AB860" s="379"/>
      <c r="AC860" s="379"/>
    </row>
    <row r="861">
      <c r="A861" s="379"/>
      <c r="B861" s="379"/>
      <c r="C861" s="379"/>
      <c r="D861" s="379"/>
      <c r="E861" s="379"/>
      <c r="F861" s="379"/>
      <c r="G861" s="379"/>
      <c r="H861" s="379"/>
      <c r="I861" s="379"/>
      <c r="J861" s="379"/>
      <c r="K861" s="379"/>
      <c r="L861" s="379"/>
      <c r="M861" s="379"/>
      <c r="N861" s="379"/>
      <c r="O861" s="379"/>
      <c r="P861" s="379"/>
      <c r="Q861" s="379"/>
      <c r="R861" s="379"/>
      <c r="S861" s="379"/>
      <c r="T861" s="379"/>
      <c r="U861" s="379"/>
      <c r="V861" s="379"/>
      <c r="W861" s="379"/>
      <c r="X861" s="379"/>
      <c r="Y861" s="379"/>
      <c r="Z861" s="379"/>
      <c r="AA861" s="379"/>
      <c r="AB861" s="379"/>
      <c r="AC861" s="379"/>
    </row>
    <row r="862">
      <c r="A862" s="379"/>
      <c r="B862" s="379"/>
      <c r="C862" s="379"/>
      <c r="D862" s="379"/>
      <c r="E862" s="379"/>
      <c r="F862" s="379"/>
      <c r="G862" s="379"/>
      <c r="H862" s="379"/>
      <c r="I862" s="379"/>
      <c r="J862" s="379"/>
      <c r="K862" s="379"/>
      <c r="L862" s="379"/>
      <c r="M862" s="379"/>
      <c r="N862" s="379"/>
      <c r="O862" s="379"/>
      <c r="P862" s="379"/>
      <c r="Q862" s="379"/>
      <c r="R862" s="379"/>
      <c r="S862" s="379"/>
      <c r="T862" s="379"/>
      <c r="U862" s="379"/>
      <c r="V862" s="379"/>
      <c r="W862" s="379"/>
      <c r="X862" s="379"/>
      <c r="Y862" s="379"/>
      <c r="Z862" s="379"/>
      <c r="AA862" s="379"/>
      <c r="AB862" s="379"/>
      <c r="AC862" s="379"/>
    </row>
    <row r="863">
      <c r="A863" s="379"/>
      <c r="B863" s="379"/>
      <c r="C863" s="379"/>
      <c r="D863" s="379"/>
      <c r="E863" s="379"/>
      <c r="F863" s="379"/>
      <c r="G863" s="379"/>
      <c r="H863" s="379"/>
      <c r="I863" s="379"/>
      <c r="J863" s="379"/>
      <c r="K863" s="379"/>
      <c r="L863" s="379"/>
      <c r="M863" s="379"/>
      <c r="N863" s="379"/>
      <c r="O863" s="379"/>
      <c r="P863" s="379"/>
      <c r="Q863" s="379"/>
      <c r="R863" s="379"/>
      <c r="S863" s="379"/>
      <c r="T863" s="379"/>
      <c r="U863" s="379"/>
      <c r="V863" s="379"/>
      <c r="W863" s="379"/>
      <c r="X863" s="379"/>
      <c r="Y863" s="379"/>
      <c r="Z863" s="379"/>
      <c r="AA863" s="379"/>
      <c r="AB863" s="379"/>
      <c r="AC863" s="379"/>
    </row>
    <row r="864">
      <c r="A864" s="379"/>
      <c r="B864" s="379"/>
      <c r="C864" s="379"/>
      <c r="D864" s="379"/>
      <c r="E864" s="379"/>
      <c r="F864" s="379"/>
      <c r="G864" s="379"/>
      <c r="H864" s="379"/>
      <c r="I864" s="379"/>
      <c r="J864" s="379"/>
      <c r="K864" s="379"/>
      <c r="L864" s="379"/>
      <c r="M864" s="379"/>
      <c r="N864" s="379"/>
      <c r="O864" s="379"/>
      <c r="P864" s="379"/>
      <c r="Q864" s="379"/>
      <c r="R864" s="379"/>
      <c r="S864" s="379"/>
      <c r="T864" s="379"/>
      <c r="U864" s="379"/>
      <c r="V864" s="379"/>
      <c r="W864" s="379"/>
      <c r="X864" s="379"/>
      <c r="Y864" s="379"/>
      <c r="Z864" s="379"/>
      <c r="AA864" s="379"/>
      <c r="AB864" s="379"/>
      <c r="AC864" s="379"/>
    </row>
    <row r="865">
      <c r="A865" s="379"/>
      <c r="B865" s="379"/>
      <c r="C865" s="379"/>
      <c r="D865" s="379"/>
      <c r="E865" s="379"/>
      <c r="F865" s="379"/>
      <c r="G865" s="379"/>
      <c r="H865" s="379"/>
      <c r="I865" s="379"/>
      <c r="J865" s="379"/>
      <c r="K865" s="379"/>
      <c r="L865" s="379"/>
      <c r="M865" s="379"/>
      <c r="N865" s="379"/>
      <c r="O865" s="379"/>
      <c r="P865" s="379"/>
      <c r="Q865" s="379"/>
      <c r="R865" s="379"/>
      <c r="S865" s="379"/>
      <c r="T865" s="379"/>
      <c r="U865" s="379"/>
      <c r="V865" s="379"/>
      <c r="W865" s="379"/>
      <c r="X865" s="379"/>
      <c r="Y865" s="379"/>
      <c r="Z865" s="379"/>
      <c r="AA865" s="379"/>
      <c r="AB865" s="379"/>
      <c r="AC865" s="379"/>
    </row>
    <row r="866">
      <c r="A866" s="379"/>
      <c r="B866" s="379"/>
      <c r="C866" s="379"/>
      <c r="D866" s="379"/>
      <c r="E866" s="379"/>
      <c r="F866" s="379"/>
      <c r="G866" s="379"/>
      <c r="H866" s="379"/>
      <c r="I866" s="379"/>
      <c r="J866" s="379"/>
      <c r="K866" s="379"/>
      <c r="L866" s="379"/>
      <c r="M866" s="379"/>
      <c r="N866" s="379"/>
      <c r="O866" s="379"/>
      <c r="P866" s="379"/>
      <c r="Q866" s="379"/>
      <c r="R866" s="379"/>
      <c r="S866" s="379"/>
      <c r="T866" s="379"/>
      <c r="U866" s="379"/>
      <c r="V866" s="379"/>
      <c r="W866" s="379"/>
      <c r="X866" s="379"/>
      <c r="Y866" s="379"/>
      <c r="Z866" s="379"/>
      <c r="AA866" s="379"/>
      <c r="AB866" s="379"/>
      <c r="AC866" s="379"/>
    </row>
    <row r="867">
      <c r="A867" s="379"/>
      <c r="B867" s="379"/>
      <c r="C867" s="379"/>
      <c r="D867" s="379"/>
      <c r="E867" s="379"/>
      <c r="F867" s="379"/>
      <c r="G867" s="379"/>
      <c r="H867" s="379"/>
      <c r="I867" s="379"/>
      <c r="J867" s="379"/>
      <c r="K867" s="379"/>
      <c r="L867" s="379"/>
      <c r="M867" s="379"/>
      <c r="N867" s="379"/>
      <c r="O867" s="379"/>
      <c r="P867" s="379"/>
      <c r="Q867" s="379"/>
      <c r="R867" s="379"/>
      <c r="S867" s="379"/>
      <c r="T867" s="379"/>
      <c r="U867" s="379"/>
      <c r="V867" s="379"/>
      <c r="W867" s="379"/>
      <c r="X867" s="379"/>
      <c r="Y867" s="379"/>
      <c r="Z867" s="379"/>
      <c r="AA867" s="379"/>
      <c r="AB867" s="379"/>
      <c r="AC867" s="379"/>
    </row>
    <row r="868">
      <c r="A868" s="379"/>
      <c r="B868" s="379"/>
      <c r="C868" s="379"/>
      <c r="D868" s="379"/>
      <c r="E868" s="379"/>
      <c r="F868" s="379"/>
      <c r="G868" s="379"/>
      <c r="H868" s="379"/>
      <c r="I868" s="379"/>
      <c r="J868" s="379"/>
      <c r="K868" s="379"/>
      <c r="L868" s="379"/>
      <c r="M868" s="379"/>
      <c r="N868" s="379"/>
      <c r="O868" s="379"/>
      <c r="P868" s="379"/>
      <c r="Q868" s="379"/>
      <c r="R868" s="379"/>
      <c r="S868" s="379"/>
      <c r="T868" s="379"/>
      <c r="U868" s="379"/>
      <c r="V868" s="379"/>
      <c r="W868" s="379"/>
      <c r="X868" s="379"/>
      <c r="Y868" s="379"/>
      <c r="Z868" s="379"/>
      <c r="AA868" s="379"/>
      <c r="AB868" s="379"/>
      <c r="AC868" s="379"/>
    </row>
    <row r="869">
      <c r="A869" s="379"/>
      <c r="B869" s="379"/>
      <c r="C869" s="379"/>
      <c r="D869" s="379"/>
      <c r="E869" s="379"/>
      <c r="F869" s="379"/>
      <c r="G869" s="379"/>
      <c r="H869" s="379"/>
      <c r="I869" s="379"/>
      <c r="J869" s="379"/>
      <c r="K869" s="379"/>
      <c r="L869" s="379"/>
      <c r="M869" s="379"/>
      <c r="N869" s="379"/>
      <c r="O869" s="379"/>
      <c r="P869" s="379"/>
      <c r="Q869" s="379"/>
      <c r="R869" s="379"/>
      <c r="S869" s="379"/>
      <c r="T869" s="379"/>
      <c r="U869" s="379"/>
      <c r="V869" s="379"/>
      <c r="W869" s="379"/>
      <c r="X869" s="379"/>
      <c r="Y869" s="379"/>
      <c r="Z869" s="379"/>
      <c r="AA869" s="379"/>
      <c r="AB869" s="379"/>
      <c r="AC869" s="379"/>
    </row>
    <row r="870">
      <c r="A870" s="379"/>
      <c r="B870" s="379"/>
      <c r="C870" s="379"/>
      <c r="D870" s="379"/>
      <c r="E870" s="379"/>
      <c r="F870" s="379"/>
      <c r="G870" s="379"/>
      <c r="H870" s="379"/>
      <c r="I870" s="379"/>
      <c r="J870" s="379"/>
      <c r="K870" s="379"/>
      <c r="L870" s="379"/>
      <c r="M870" s="379"/>
      <c r="N870" s="379"/>
      <c r="O870" s="379"/>
      <c r="P870" s="379"/>
      <c r="Q870" s="379"/>
      <c r="R870" s="379"/>
      <c r="S870" s="379"/>
      <c r="T870" s="379"/>
      <c r="U870" s="379"/>
      <c r="V870" s="379"/>
      <c r="W870" s="379"/>
      <c r="X870" s="379"/>
      <c r="Y870" s="379"/>
      <c r="Z870" s="379"/>
      <c r="AA870" s="379"/>
      <c r="AB870" s="379"/>
      <c r="AC870" s="379"/>
    </row>
    <row r="871">
      <c r="A871" s="379"/>
      <c r="B871" s="379"/>
      <c r="C871" s="379"/>
      <c r="D871" s="379"/>
      <c r="E871" s="379"/>
      <c r="F871" s="379"/>
      <c r="G871" s="379"/>
      <c r="H871" s="379"/>
      <c r="I871" s="379"/>
      <c r="J871" s="379"/>
      <c r="K871" s="379"/>
      <c r="L871" s="379"/>
      <c r="M871" s="379"/>
      <c r="N871" s="379"/>
      <c r="O871" s="379"/>
      <c r="P871" s="379"/>
      <c r="Q871" s="379"/>
      <c r="R871" s="379"/>
      <c r="S871" s="379"/>
      <c r="T871" s="379"/>
      <c r="U871" s="379"/>
      <c r="V871" s="379"/>
      <c r="W871" s="379"/>
      <c r="X871" s="379"/>
      <c r="Y871" s="379"/>
      <c r="Z871" s="379"/>
      <c r="AA871" s="379"/>
      <c r="AB871" s="379"/>
      <c r="AC871" s="379"/>
    </row>
    <row r="872">
      <c r="A872" s="379"/>
      <c r="B872" s="379"/>
      <c r="C872" s="379"/>
      <c r="D872" s="379"/>
      <c r="E872" s="379"/>
      <c r="F872" s="379"/>
      <c r="G872" s="379"/>
      <c r="H872" s="379"/>
      <c r="I872" s="379"/>
      <c r="J872" s="379"/>
      <c r="K872" s="379"/>
      <c r="L872" s="379"/>
      <c r="M872" s="379"/>
      <c r="N872" s="379"/>
      <c r="O872" s="379"/>
      <c r="P872" s="379"/>
      <c r="Q872" s="379"/>
      <c r="R872" s="379"/>
      <c r="S872" s="379"/>
      <c r="T872" s="379"/>
      <c r="U872" s="379"/>
      <c r="V872" s="379"/>
      <c r="W872" s="379"/>
      <c r="X872" s="379"/>
      <c r="Y872" s="379"/>
      <c r="Z872" s="379"/>
      <c r="AA872" s="379"/>
      <c r="AB872" s="379"/>
      <c r="AC872" s="379"/>
    </row>
    <row r="873">
      <c r="A873" s="379"/>
      <c r="B873" s="379"/>
      <c r="C873" s="379"/>
      <c r="D873" s="379"/>
      <c r="E873" s="379"/>
      <c r="F873" s="379"/>
      <c r="G873" s="379"/>
      <c r="H873" s="379"/>
      <c r="I873" s="379"/>
      <c r="J873" s="379"/>
      <c r="K873" s="379"/>
      <c r="L873" s="379"/>
      <c r="M873" s="379"/>
      <c r="N873" s="379"/>
      <c r="O873" s="379"/>
      <c r="P873" s="379"/>
      <c r="Q873" s="379"/>
      <c r="R873" s="379"/>
      <c r="S873" s="379"/>
      <c r="T873" s="379"/>
      <c r="U873" s="379"/>
      <c r="V873" s="379"/>
      <c r="W873" s="379"/>
      <c r="X873" s="379"/>
      <c r="Y873" s="379"/>
      <c r="Z873" s="379"/>
      <c r="AA873" s="379"/>
      <c r="AB873" s="379"/>
      <c r="AC873" s="379"/>
    </row>
    <row r="874">
      <c r="A874" s="379"/>
      <c r="B874" s="379"/>
      <c r="C874" s="379"/>
      <c r="D874" s="379"/>
      <c r="E874" s="379"/>
      <c r="F874" s="379"/>
      <c r="G874" s="379"/>
      <c r="H874" s="379"/>
      <c r="I874" s="379"/>
      <c r="J874" s="379"/>
      <c r="K874" s="379"/>
      <c r="L874" s="379"/>
      <c r="M874" s="379"/>
      <c r="N874" s="379"/>
      <c r="O874" s="379"/>
      <c r="P874" s="379"/>
      <c r="Q874" s="379"/>
      <c r="R874" s="379"/>
      <c r="S874" s="379"/>
      <c r="T874" s="379"/>
      <c r="U874" s="379"/>
      <c r="V874" s="379"/>
      <c r="W874" s="379"/>
      <c r="X874" s="379"/>
      <c r="Y874" s="379"/>
      <c r="Z874" s="379"/>
      <c r="AA874" s="379"/>
      <c r="AB874" s="379"/>
      <c r="AC874" s="379"/>
    </row>
    <row r="875">
      <c r="A875" s="379"/>
      <c r="B875" s="379"/>
      <c r="C875" s="379"/>
      <c r="D875" s="379"/>
      <c r="E875" s="379"/>
      <c r="F875" s="379"/>
      <c r="G875" s="379"/>
      <c r="H875" s="379"/>
      <c r="I875" s="379"/>
      <c r="J875" s="379"/>
      <c r="K875" s="379"/>
      <c r="L875" s="379"/>
      <c r="M875" s="379"/>
      <c r="N875" s="379"/>
      <c r="O875" s="379"/>
      <c r="P875" s="379"/>
      <c r="Q875" s="379"/>
      <c r="R875" s="379"/>
      <c r="S875" s="379"/>
      <c r="T875" s="379"/>
      <c r="U875" s="379"/>
      <c r="V875" s="379"/>
      <c r="W875" s="379"/>
      <c r="X875" s="379"/>
      <c r="Y875" s="379"/>
      <c r="Z875" s="379"/>
      <c r="AA875" s="379"/>
      <c r="AB875" s="379"/>
      <c r="AC875" s="379"/>
    </row>
    <row r="876">
      <c r="A876" s="379"/>
      <c r="B876" s="379"/>
      <c r="C876" s="379"/>
      <c r="D876" s="379"/>
      <c r="E876" s="379"/>
      <c r="F876" s="379"/>
      <c r="G876" s="379"/>
      <c r="H876" s="379"/>
      <c r="I876" s="379"/>
      <c r="J876" s="379"/>
      <c r="K876" s="379"/>
      <c r="L876" s="379"/>
      <c r="M876" s="379"/>
      <c r="N876" s="379"/>
      <c r="O876" s="379"/>
      <c r="P876" s="379"/>
      <c r="Q876" s="379"/>
      <c r="R876" s="379"/>
      <c r="S876" s="379"/>
      <c r="T876" s="379"/>
      <c r="U876" s="379"/>
      <c r="V876" s="379"/>
      <c r="W876" s="379"/>
      <c r="X876" s="379"/>
      <c r="Y876" s="379"/>
      <c r="Z876" s="379"/>
      <c r="AA876" s="379"/>
      <c r="AB876" s="379"/>
      <c r="AC876" s="379"/>
    </row>
    <row r="877">
      <c r="A877" s="379"/>
      <c r="B877" s="379"/>
      <c r="C877" s="379"/>
      <c r="D877" s="379"/>
      <c r="E877" s="379"/>
      <c r="F877" s="379"/>
      <c r="G877" s="379"/>
      <c r="H877" s="379"/>
      <c r="I877" s="379"/>
      <c r="J877" s="379"/>
      <c r="K877" s="379"/>
      <c r="L877" s="379"/>
      <c r="M877" s="379"/>
      <c r="N877" s="379"/>
      <c r="O877" s="379"/>
      <c r="P877" s="379"/>
      <c r="Q877" s="379"/>
      <c r="R877" s="379"/>
      <c r="S877" s="379"/>
      <c r="T877" s="379"/>
      <c r="U877" s="379"/>
      <c r="V877" s="379"/>
      <c r="W877" s="379"/>
      <c r="X877" s="379"/>
      <c r="Y877" s="379"/>
      <c r="Z877" s="379"/>
      <c r="AA877" s="379"/>
      <c r="AB877" s="379"/>
      <c r="AC877" s="379"/>
    </row>
    <row r="878">
      <c r="A878" s="379"/>
      <c r="B878" s="379"/>
      <c r="C878" s="379"/>
      <c r="D878" s="379"/>
      <c r="E878" s="379"/>
      <c r="F878" s="379"/>
      <c r="G878" s="379"/>
      <c r="H878" s="379"/>
      <c r="I878" s="379"/>
      <c r="J878" s="379"/>
      <c r="K878" s="379"/>
      <c r="L878" s="379"/>
      <c r="M878" s="379"/>
      <c r="N878" s="379"/>
      <c r="O878" s="379"/>
      <c r="P878" s="379"/>
      <c r="Q878" s="379"/>
      <c r="R878" s="379"/>
      <c r="S878" s="379"/>
      <c r="T878" s="379"/>
      <c r="U878" s="379"/>
      <c r="V878" s="379"/>
      <c r="W878" s="379"/>
      <c r="X878" s="379"/>
      <c r="Y878" s="379"/>
      <c r="Z878" s="379"/>
      <c r="AA878" s="379"/>
      <c r="AB878" s="379"/>
      <c r="AC878" s="379"/>
    </row>
    <row r="879">
      <c r="A879" s="379"/>
      <c r="B879" s="379"/>
      <c r="C879" s="379"/>
      <c r="D879" s="379"/>
      <c r="E879" s="379"/>
      <c r="F879" s="379"/>
      <c r="G879" s="379"/>
      <c r="H879" s="379"/>
      <c r="I879" s="379"/>
      <c r="J879" s="379"/>
      <c r="K879" s="379"/>
      <c r="L879" s="379"/>
      <c r="M879" s="379"/>
      <c r="N879" s="379"/>
      <c r="O879" s="379"/>
      <c r="P879" s="379"/>
      <c r="Q879" s="379"/>
      <c r="R879" s="379"/>
      <c r="S879" s="379"/>
      <c r="T879" s="379"/>
      <c r="U879" s="379"/>
      <c r="V879" s="379"/>
      <c r="W879" s="379"/>
      <c r="X879" s="379"/>
      <c r="Y879" s="379"/>
      <c r="Z879" s="379"/>
      <c r="AA879" s="379"/>
      <c r="AB879" s="379"/>
      <c r="AC879" s="379"/>
    </row>
    <row r="880">
      <c r="A880" s="379"/>
      <c r="B880" s="379"/>
      <c r="C880" s="379"/>
      <c r="D880" s="379"/>
      <c r="E880" s="379"/>
      <c r="F880" s="379"/>
      <c r="G880" s="379"/>
      <c r="H880" s="379"/>
      <c r="I880" s="379"/>
      <c r="J880" s="379"/>
      <c r="K880" s="379"/>
      <c r="L880" s="379"/>
      <c r="M880" s="379"/>
      <c r="N880" s="379"/>
      <c r="O880" s="379"/>
      <c r="P880" s="379"/>
      <c r="Q880" s="379"/>
      <c r="R880" s="379"/>
      <c r="S880" s="379"/>
      <c r="T880" s="379"/>
      <c r="U880" s="379"/>
      <c r="V880" s="379"/>
      <c r="W880" s="379"/>
      <c r="X880" s="379"/>
      <c r="Y880" s="379"/>
      <c r="Z880" s="379"/>
      <c r="AA880" s="379"/>
      <c r="AB880" s="379"/>
      <c r="AC880" s="379"/>
    </row>
    <row r="881">
      <c r="A881" s="379"/>
      <c r="B881" s="379"/>
      <c r="C881" s="379"/>
      <c r="D881" s="379"/>
      <c r="E881" s="379"/>
      <c r="F881" s="379"/>
      <c r="G881" s="379"/>
      <c r="H881" s="379"/>
      <c r="I881" s="379"/>
      <c r="J881" s="379"/>
      <c r="K881" s="379"/>
      <c r="L881" s="379"/>
      <c r="M881" s="379"/>
      <c r="N881" s="379"/>
      <c r="O881" s="379"/>
      <c r="P881" s="379"/>
      <c r="Q881" s="379"/>
      <c r="R881" s="379"/>
      <c r="S881" s="379"/>
      <c r="T881" s="379"/>
      <c r="U881" s="379"/>
      <c r="V881" s="379"/>
      <c r="W881" s="379"/>
      <c r="X881" s="379"/>
      <c r="Y881" s="379"/>
      <c r="Z881" s="379"/>
      <c r="AA881" s="379"/>
      <c r="AB881" s="379"/>
      <c r="AC881" s="379"/>
    </row>
    <row r="882">
      <c r="A882" s="379"/>
      <c r="B882" s="379"/>
      <c r="C882" s="379"/>
      <c r="D882" s="379"/>
      <c r="E882" s="379"/>
      <c r="F882" s="379"/>
      <c r="G882" s="379"/>
      <c r="H882" s="379"/>
      <c r="I882" s="379"/>
      <c r="J882" s="379"/>
      <c r="K882" s="379"/>
      <c r="L882" s="379"/>
      <c r="M882" s="379"/>
      <c r="N882" s="379"/>
      <c r="O882" s="379"/>
      <c r="P882" s="379"/>
      <c r="Q882" s="379"/>
      <c r="R882" s="379"/>
      <c r="S882" s="379"/>
      <c r="T882" s="379"/>
      <c r="U882" s="379"/>
      <c r="V882" s="379"/>
      <c r="W882" s="379"/>
      <c r="X882" s="379"/>
      <c r="Y882" s="379"/>
      <c r="Z882" s="379"/>
      <c r="AA882" s="379"/>
      <c r="AB882" s="379"/>
      <c r="AC882" s="379"/>
    </row>
    <row r="883">
      <c r="A883" s="379"/>
      <c r="B883" s="379"/>
      <c r="C883" s="379"/>
      <c r="D883" s="379"/>
      <c r="E883" s="379"/>
      <c r="F883" s="379"/>
      <c r="G883" s="379"/>
      <c r="H883" s="379"/>
      <c r="I883" s="379"/>
      <c r="J883" s="379"/>
      <c r="K883" s="379"/>
      <c r="L883" s="379"/>
      <c r="M883" s="379"/>
      <c r="N883" s="379"/>
      <c r="O883" s="379"/>
      <c r="P883" s="379"/>
      <c r="Q883" s="379"/>
      <c r="R883" s="379"/>
      <c r="S883" s="379"/>
      <c r="T883" s="379"/>
      <c r="U883" s="379"/>
      <c r="V883" s="379"/>
      <c r="W883" s="379"/>
      <c r="X883" s="379"/>
      <c r="Y883" s="379"/>
      <c r="Z883" s="379"/>
      <c r="AA883" s="379"/>
      <c r="AB883" s="379"/>
      <c r="AC883" s="379"/>
    </row>
    <row r="884">
      <c r="A884" s="379"/>
      <c r="B884" s="379"/>
      <c r="C884" s="379"/>
      <c r="D884" s="379"/>
      <c r="E884" s="379"/>
      <c r="F884" s="379"/>
      <c r="G884" s="379"/>
      <c r="H884" s="379"/>
      <c r="I884" s="379"/>
      <c r="J884" s="379"/>
      <c r="K884" s="379"/>
      <c r="L884" s="379"/>
      <c r="M884" s="379"/>
      <c r="N884" s="379"/>
      <c r="O884" s="379"/>
      <c r="P884" s="379"/>
      <c r="Q884" s="379"/>
      <c r="R884" s="379"/>
      <c r="S884" s="379"/>
      <c r="T884" s="379"/>
      <c r="U884" s="379"/>
      <c r="V884" s="379"/>
      <c r="W884" s="379"/>
      <c r="X884" s="379"/>
      <c r="Y884" s="379"/>
      <c r="Z884" s="379"/>
      <c r="AA884" s="379"/>
      <c r="AB884" s="379"/>
      <c r="AC884" s="379"/>
    </row>
    <row r="885">
      <c r="A885" s="379"/>
      <c r="B885" s="379"/>
      <c r="C885" s="379"/>
      <c r="D885" s="379"/>
      <c r="E885" s="379"/>
      <c r="F885" s="379"/>
      <c r="G885" s="379"/>
      <c r="H885" s="379"/>
      <c r="I885" s="379"/>
      <c r="J885" s="379"/>
      <c r="K885" s="379"/>
      <c r="L885" s="379"/>
      <c r="M885" s="379"/>
      <c r="N885" s="379"/>
      <c r="O885" s="379"/>
      <c r="P885" s="379"/>
      <c r="Q885" s="379"/>
      <c r="R885" s="379"/>
      <c r="S885" s="379"/>
      <c r="T885" s="379"/>
      <c r="U885" s="379"/>
      <c r="V885" s="379"/>
      <c r="W885" s="379"/>
      <c r="X885" s="379"/>
      <c r="Y885" s="379"/>
      <c r="Z885" s="379"/>
      <c r="AA885" s="379"/>
      <c r="AB885" s="379"/>
      <c r="AC885" s="379"/>
    </row>
    <row r="886">
      <c r="A886" s="379"/>
      <c r="B886" s="379"/>
      <c r="C886" s="379"/>
      <c r="D886" s="379"/>
      <c r="E886" s="379"/>
      <c r="F886" s="379"/>
      <c r="G886" s="379"/>
      <c r="H886" s="379"/>
      <c r="I886" s="379"/>
      <c r="J886" s="379"/>
      <c r="K886" s="379"/>
      <c r="L886" s="379"/>
      <c r="M886" s="379"/>
      <c r="N886" s="379"/>
      <c r="O886" s="379"/>
      <c r="P886" s="379"/>
      <c r="Q886" s="379"/>
      <c r="R886" s="379"/>
      <c r="S886" s="379"/>
      <c r="T886" s="379"/>
      <c r="U886" s="379"/>
      <c r="V886" s="379"/>
      <c r="W886" s="379"/>
      <c r="X886" s="379"/>
      <c r="Y886" s="379"/>
      <c r="Z886" s="379"/>
      <c r="AA886" s="379"/>
      <c r="AB886" s="379"/>
      <c r="AC886" s="379"/>
    </row>
    <row r="887">
      <c r="A887" s="379"/>
      <c r="B887" s="379"/>
      <c r="C887" s="379"/>
      <c r="D887" s="379"/>
      <c r="E887" s="379"/>
      <c r="F887" s="379"/>
      <c r="G887" s="379"/>
      <c r="H887" s="379"/>
      <c r="I887" s="379"/>
      <c r="J887" s="379"/>
      <c r="K887" s="379"/>
      <c r="L887" s="379"/>
      <c r="M887" s="379"/>
      <c r="N887" s="379"/>
      <c r="O887" s="379"/>
      <c r="P887" s="379"/>
      <c r="Q887" s="379"/>
      <c r="R887" s="379"/>
      <c r="S887" s="379"/>
      <c r="T887" s="379"/>
      <c r="U887" s="379"/>
      <c r="V887" s="379"/>
      <c r="W887" s="379"/>
      <c r="X887" s="379"/>
      <c r="Y887" s="379"/>
      <c r="Z887" s="379"/>
      <c r="AA887" s="379"/>
      <c r="AB887" s="379"/>
      <c r="AC887" s="379"/>
    </row>
    <row r="888">
      <c r="A888" s="379"/>
      <c r="B888" s="379"/>
      <c r="C888" s="379"/>
      <c r="D888" s="379"/>
      <c r="E888" s="379"/>
      <c r="F888" s="379"/>
      <c r="G888" s="379"/>
      <c r="H888" s="379"/>
      <c r="I888" s="379"/>
      <c r="J888" s="379"/>
      <c r="K888" s="379"/>
      <c r="L888" s="379"/>
      <c r="M888" s="379"/>
      <c r="N888" s="379"/>
      <c r="O888" s="379"/>
      <c r="P888" s="379"/>
      <c r="Q888" s="379"/>
      <c r="R888" s="379"/>
      <c r="S888" s="379"/>
      <c r="T888" s="379"/>
      <c r="U888" s="379"/>
      <c r="V888" s="379"/>
      <c r="W888" s="379"/>
      <c r="X888" s="379"/>
      <c r="Y888" s="379"/>
      <c r="Z888" s="379"/>
      <c r="AA888" s="379"/>
      <c r="AB888" s="379"/>
      <c r="AC888" s="379"/>
    </row>
    <row r="889">
      <c r="A889" s="379"/>
      <c r="B889" s="379"/>
      <c r="C889" s="379"/>
      <c r="D889" s="379"/>
      <c r="E889" s="379"/>
      <c r="F889" s="379"/>
      <c r="G889" s="379"/>
      <c r="H889" s="379"/>
      <c r="I889" s="379"/>
      <c r="J889" s="379"/>
      <c r="K889" s="379"/>
      <c r="L889" s="379"/>
      <c r="M889" s="379"/>
      <c r="N889" s="379"/>
      <c r="O889" s="379"/>
      <c r="P889" s="379"/>
      <c r="Q889" s="379"/>
      <c r="R889" s="379"/>
      <c r="S889" s="379"/>
      <c r="T889" s="379"/>
      <c r="U889" s="379"/>
      <c r="V889" s="379"/>
      <c r="W889" s="379"/>
      <c r="X889" s="379"/>
      <c r="Y889" s="379"/>
      <c r="Z889" s="379"/>
      <c r="AA889" s="379"/>
      <c r="AB889" s="379"/>
      <c r="AC889" s="379"/>
    </row>
    <row r="890">
      <c r="A890" s="379"/>
      <c r="B890" s="379"/>
      <c r="C890" s="379"/>
      <c r="D890" s="379"/>
      <c r="E890" s="379"/>
      <c r="F890" s="379"/>
      <c r="G890" s="379"/>
      <c r="H890" s="379"/>
      <c r="I890" s="379"/>
      <c r="J890" s="379"/>
      <c r="K890" s="379"/>
      <c r="L890" s="379"/>
      <c r="M890" s="379"/>
      <c r="N890" s="379"/>
      <c r="O890" s="379"/>
      <c r="P890" s="379"/>
      <c r="Q890" s="379"/>
      <c r="R890" s="379"/>
      <c r="S890" s="379"/>
      <c r="T890" s="379"/>
      <c r="U890" s="379"/>
      <c r="V890" s="379"/>
      <c r="W890" s="379"/>
      <c r="X890" s="379"/>
      <c r="Y890" s="379"/>
      <c r="Z890" s="379"/>
      <c r="AA890" s="379"/>
      <c r="AB890" s="379"/>
      <c r="AC890" s="379"/>
    </row>
    <row r="891">
      <c r="A891" s="379"/>
      <c r="B891" s="379"/>
      <c r="C891" s="379"/>
      <c r="D891" s="379"/>
      <c r="E891" s="379"/>
      <c r="F891" s="379"/>
      <c r="G891" s="379"/>
      <c r="H891" s="379"/>
      <c r="I891" s="379"/>
      <c r="J891" s="379"/>
      <c r="K891" s="379"/>
      <c r="L891" s="379"/>
      <c r="M891" s="379"/>
      <c r="N891" s="379"/>
      <c r="O891" s="379"/>
      <c r="P891" s="379"/>
      <c r="Q891" s="379"/>
      <c r="R891" s="379"/>
      <c r="S891" s="379"/>
      <c r="T891" s="379"/>
      <c r="U891" s="379"/>
      <c r="V891" s="379"/>
      <c r="W891" s="379"/>
      <c r="X891" s="379"/>
      <c r="Y891" s="379"/>
      <c r="Z891" s="379"/>
      <c r="AA891" s="379"/>
      <c r="AB891" s="379"/>
      <c r="AC891" s="379"/>
    </row>
    <row r="892">
      <c r="A892" s="379"/>
      <c r="B892" s="379"/>
      <c r="C892" s="379"/>
      <c r="D892" s="379"/>
      <c r="E892" s="379"/>
      <c r="F892" s="379"/>
      <c r="G892" s="379"/>
      <c r="H892" s="379"/>
      <c r="I892" s="379"/>
      <c r="J892" s="379"/>
      <c r="K892" s="379"/>
      <c r="L892" s="379"/>
      <c r="M892" s="379"/>
      <c r="N892" s="379"/>
      <c r="O892" s="379"/>
      <c r="P892" s="379"/>
      <c r="Q892" s="379"/>
      <c r="R892" s="379"/>
      <c r="S892" s="379"/>
      <c r="T892" s="379"/>
      <c r="U892" s="379"/>
      <c r="V892" s="379"/>
      <c r="W892" s="379"/>
      <c r="X892" s="379"/>
      <c r="Y892" s="379"/>
      <c r="Z892" s="379"/>
      <c r="AA892" s="379"/>
      <c r="AB892" s="379"/>
      <c r="AC892" s="379"/>
    </row>
    <row r="893">
      <c r="A893" s="379"/>
      <c r="B893" s="379"/>
      <c r="C893" s="379"/>
      <c r="D893" s="379"/>
      <c r="E893" s="379"/>
      <c r="F893" s="379"/>
      <c r="G893" s="379"/>
      <c r="H893" s="379"/>
      <c r="I893" s="379"/>
      <c r="J893" s="379"/>
      <c r="K893" s="379"/>
      <c r="L893" s="379"/>
      <c r="M893" s="379"/>
      <c r="N893" s="379"/>
      <c r="O893" s="379"/>
      <c r="P893" s="379"/>
      <c r="Q893" s="379"/>
      <c r="R893" s="379"/>
      <c r="S893" s="379"/>
      <c r="T893" s="379"/>
      <c r="U893" s="379"/>
      <c r="V893" s="379"/>
      <c r="W893" s="379"/>
      <c r="X893" s="379"/>
      <c r="Y893" s="379"/>
      <c r="Z893" s="379"/>
      <c r="AA893" s="379"/>
      <c r="AB893" s="379"/>
      <c r="AC893" s="379"/>
    </row>
    <row r="894">
      <c r="A894" s="379"/>
      <c r="B894" s="379"/>
      <c r="C894" s="379"/>
      <c r="D894" s="379"/>
      <c r="E894" s="379"/>
      <c r="F894" s="379"/>
      <c r="G894" s="379"/>
      <c r="H894" s="379"/>
      <c r="I894" s="379"/>
      <c r="J894" s="379"/>
      <c r="K894" s="379"/>
      <c r="L894" s="379"/>
      <c r="M894" s="379"/>
      <c r="N894" s="379"/>
      <c r="O894" s="379"/>
      <c r="P894" s="379"/>
      <c r="Q894" s="379"/>
      <c r="R894" s="379"/>
      <c r="S894" s="379"/>
      <c r="T894" s="379"/>
      <c r="U894" s="379"/>
      <c r="V894" s="379"/>
      <c r="W894" s="379"/>
      <c r="X894" s="379"/>
      <c r="Y894" s="379"/>
      <c r="Z894" s="379"/>
      <c r="AA894" s="379"/>
      <c r="AB894" s="379"/>
      <c r="AC894" s="379"/>
    </row>
    <row r="895">
      <c r="A895" s="379"/>
      <c r="B895" s="379"/>
      <c r="C895" s="379"/>
      <c r="D895" s="379"/>
      <c r="E895" s="379"/>
      <c r="F895" s="379"/>
      <c r="G895" s="379"/>
      <c r="H895" s="379"/>
      <c r="I895" s="379"/>
      <c r="J895" s="379"/>
      <c r="K895" s="379"/>
      <c r="L895" s="379"/>
      <c r="M895" s="379"/>
      <c r="N895" s="379"/>
      <c r="O895" s="379"/>
      <c r="P895" s="379"/>
      <c r="Q895" s="379"/>
      <c r="R895" s="379"/>
      <c r="S895" s="379"/>
      <c r="T895" s="379"/>
      <c r="U895" s="379"/>
      <c r="V895" s="379"/>
      <c r="W895" s="379"/>
      <c r="X895" s="379"/>
      <c r="Y895" s="379"/>
      <c r="Z895" s="379"/>
      <c r="AA895" s="379"/>
      <c r="AB895" s="379"/>
      <c r="AC895" s="379"/>
    </row>
    <row r="896">
      <c r="A896" s="379"/>
      <c r="B896" s="379"/>
      <c r="C896" s="379"/>
      <c r="D896" s="379"/>
      <c r="E896" s="379"/>
      <c r="F896" s="379"/>
      <c r="G896" s="379"/>
      <c r="H896" s="379"/>
      <c r="I896" s="379"/>
      <c r="J896" s="379"/>
      <c r="K896" s="379"/>
      <c r="L896" s="379"/>
      <c r="M896" s="379"/>
      <c r="N896" s="379"/>
      <c r="O896" s="379"/>
      <c r="P896" s="379"/>
      <c r="Q896" s="379"/>
      <c r="R896" s="379"/>
      <c r="S896" s="379"/>
      <c r="T896" s="379"/>
      <c r="U896" s="379"/>
      <c r="V896" s="379"/>
      <c r="W896" s="379"/>
      <c r="X896" s="379"/>
      <c r="Y896" s="379"/>
      <c r="Z896" s="379"/>
      <c r="AA896" s="379"/>
      <c r="AB896" s="379"/>
      <c r="AC896" s="379"/>
    </row>
    <row r="897">
      <c r="A897" s="379"/>
      <c r="B897" s="379"/>
      <c r="C897" s="379"/>
      <c r="D897" s="379"/>
      <c r="E897" s="379"/>
      <c r="F897" s="379"/>
      <c r="G897" s="379"/>
      <c r="H897" s="379"/>
      <c r="I897" s="379"/>
      <c r="J897" s="379"/>
      <c r="K897" s="379"/>
      <c r="L897" s="379"/>
      <c r="M897" s="379"/>
      <c r="N897" s="379"/>
      <c r="O897" s="379"/>
      <c r="P897" s="379"/>
      <c r="Q897" s="379"/>
      <c r="R897" s="379"/>
      <c r="S897" s="379"/>
      <c r="T897" s="379"/>
      <c r="U897" s="379"/>
      <c r="V897" s="379"/>
      <c r="W897" s="379"/>
      <c r="X897" s="379"/>
      <c r="Y897" s="379"/>
      <c r="Z897" s="379"/>
      <c r="AA897" s="379"/>
      <c r="AB897" s="379"/>
      <c r="AC897" s="379"/>
    </row>
    <row r="898">
      <c r="A898" s="379"/>
      <c r="B898" s="379"/>
      <c r="C898" s="379"/>
      <c r="D898" s="379"/>
      <c r="E898" s="379"/>
      <c r="F898" s="379"/>
      <c r="G898" s="379"/>
      <c r="H898" s="379"/>
      <c r="I898" s="379"/>
      <c r="J898" s="379"/>
      <c r="K898" s="379"/>
      <c r="L898" s="379"/>
      <c r="M898" s="379"/>
      <c r="N898" s="379"/>
      <c r="O898" s="379"/>
      <c r="P898" s="379"/>
      <c r="Q898" s="379"/>
      <c r="R898" s="379"/>
      <c r="S898" s="379"/>
      <c r="T898" s="379"/>
      <c r="U898" s="379"/>
      <c r="V898" s="379"/>
      <c r="W898" s="379"/>
      <c r="X898" s="379"/>
      <c r="Y898" s="379"/>
      <c r="Z898" s="379"/>
      <c r="AA898" s="379"/>
      <c r="AB898" s="379"/>
      <c r="AC898" s="379"/>
    </row>
    <row r="899">
      <c r="A899" s="379"/>
      <c r="B899" s="379"/>
      <c r="C899" s="379"/>
      <c r="D899" s="379"/>
      <c r="E899" s="379"/>
      <c r="F899" s="379"/>
      <c r="G899" s="379"/>
      <c r="H899" s="379"/>
      <c r="I899" s="379"/>
      <c r="J899" s="379"/>
      <c r="K899" s="379"/>
      <c r="L899" s="379"/>
      <c r="M899" s="379"/>
      <c r="N899" s="379"/>
      <c r="O899" s="379"/>
      <c r="P899" s="379"/>
      <c r="Q899" s="379"/>
      <c r="R899" s="379"/>
      <c r="S899" s="379"/>
      <c r="T899" s="379"/>
      <c r="U899" s="379"/>
      <c r="V899" s="379"/>
      <c r="W899" s="379"/>
      <c r="X899" s="379"/>
      <c r="Y899" s="379"/>
      <c r="Z899" s="379"/>
      <c r="AA899" s="379"/>
      <c r="AB899" s="379"/>
      <c r="AC899" s="379"/>
    </row>
    <row r="900">
      <c r="A900" s="379"/>
      <c r="B900" s="379"/>
      <c r="C900" s="379"/>
      <c r="D900" s="379"/>
      <c r="E900" s="379"/>
      <c r="F900" s="379"/>
      <c r="G900" s="379"/>
      <c r="H900" s="379"/>
      <c r="I900" s="379"/>
      <c r="J900" s="379"/>
      <c r="K900" s="379"/>
      <c r="L900" s="379"/>
      <c r="M900" s="379"/>
      <c r="N900" s="379"/>
      <c r="O900" s="379"/>
      <c r="P900" s="379"/>
      <c r="Q900" s="379"/>
      <c r="R900" s="379"/>
      <c r="S900" s="379"/>
      <c r="T900" s="379"/>
      <c r="U900" s="379"/>
      <c r="V900" s="379"/>
      <c r="W900" s="379"/>
      <c r="X900" s="379"/>
      <c r="Y900" s="379"/>
      <c r="Z900" s="379"/>
      <c r="AA900" s="379"/>
      <c r="AB900" s="379"/>
      <c r="AC900" s="379"/>
    </row>
    <row r="901">
      <c r="A901" s="379"/>
      <c r="B901" s="379"/>
      <c r="C901" s="379"/>
      <c r="D901" s="379"/>
      <c r="E901" s="379"/>
      <c r="F901" s="379"/>
      <c r="G901" s="379"/>
      <c r="H901" s="379"/>
      <c r="I901" s="379"/>
      <c r="J901" s="379"/>
      <c r="K901" s="379"/>
      <c r="L901" s="379"/>
      <c r="M901" s="379"/>
      <c r="N901" s="379"/>
      <c r="O901" s="379"/>
      <c r="P901" s="379"/>
      <c r="Q901" s="379"/>
      <c r="R901" s="379"/>
      <c r="S901" s="379"/>
      <c r="T901" s="379"/>
      <c r="U901" s="379"/>
      <c r="V901" s="379"/>
      <c r="W901" s="379"/>
      <c r="X901" s="379"/>
      <c r="Y901" s="379"/>
      <c r="Z901" s="379"/>
      <c r="AA901" s="379"/>
      <c r="AB901" s="379"/>
      <c r="AC901" s="379"/>
    </row>
    <row r="902">
      <c r="A902" s="379"/>
      <c r="B902" s="379"/>
      <c r="C902" s="379"/>
      <c r="D902" s="379"/>
      <c r="E902" s="379"/>
      <c r="F902" s="379"/>
      <c r="G902" s="379"/>
      <c r="H902" s="379"/>
      <c r="I902" s="379"/>
      <c r="J902" s="379"/>
      <c r="K902" s="379"/>
      <c r="L902" s="379"/>
      <c r="M902" s="379"/>
      <c r="N902" s="379"/>
      <c r="O902" s="379"/>
      <c r="P902" s="379"/>
      <c r="Q902" s="379"/>
      <c r="R902" s="379"/>
      <c r="S902" s="379"/>
      <c r="T902" s="379"/>
      <c r="U902" s="379"/>
      <c r="V902" s="379"/>
      <c r="W902" s="379"/>
      <c r="X902" s="379"/>
      <c r="Y902" s="379"/>
      <c r="Z902" s="379"/>
      <c r="AA902" s="379"/>
      <c r="AB902" s="379"/>
      <c r="AC902" s="379"/>
    </row>
    <row r="903">
      <c r="A903" s="379"/>
      <c r="B903" s="379"/>
      <c r="C903" s="379"/>
      <c r="D903" s="379"/>
      <c r="E903" s="379"/>
      <c r="F903" s="379"/>
      <c r="G903" s="379"/>
      <c r="H903" s="379"/>
      <c r="I903" s="379"/>
      <c r="J903" s="379"/>
      <c r="K903" s="379"/>
      <c r="L903" s="379"/>
      <c r="M903" s="379"/>
      <c r="N903" s="379"/>
      <c r="O903" s="379"/>
      <c r="P903" s="379"/>
      <c r="Q903" s="379"/>
      <c r="R903" s="379"/>
      <c r="S903" s="379"/>
      <c r="T903" s="379"/>
      <c r="U903" s="379"/>
      <c r="V903" s="379"/>
      <c r="W903" s="379"/>
      <c r="X903" s="379"/>
      <c r="Y903" s="379"/>
      <c r="Z903" s="379"/>
      <c r="AA903" s="379"/>
      <c r="AB903" s="379"/>
      <c r="AC903" s="379"/>
    </row>
    <row r="904">
      <c r="A904" s="379"/>
      <c r="B904" s="379"/>
      <c r="C904" s="379"/>
      <c r="D904" s="379"/>
      <c r="E904" s="379"/>
      <c r="F904" s="379"/>
      <c r="G904" s="379"/>
      <c r="H904" s="379"/>
      <c r="I904" s="379"/>
      <c r="J904" s="379"/>
      <c r="K904" s="379"/>
      <c r="L904" s="379"/>
      <c r="M904" s="379"/>
      <c r="N904" s="379"/>
      <c r="O904" s="379"/>
      <c r="P904" s="379"/>
      <c r="Q904" s="379"/>
      <c r="R904" s="379"/>
      <c r="S904" s="379"/>
      <c r="T904" s="379"/>
      <c r="U904" s="379"/>
      <c r="V904" s="379"/>
      <c r="W904" s="379"/>
      <c r="X904" s="379"/>
      <c r="Y904" s="379"/>
      <c r="Z904" s="379"/>
      <c r="AA904" s="379"/>
      <c r="AB904" s="379"/>
      <c r="AC904" s="379"/>
    </row>
    <row r="905">
      <c r="A905" s="379"/>
      <c r="B905" s="379"/>
      <c r="C905" s="379"/>
      <c r="D905" s="379"/>
      <c r="E905" s="379"/>
      <c r="F905" s="379"/>
      <c r="G905" s="379"/>
      <c r="H905" s="379"/>
      <c r="I905" s="379"/>
      <c r="J905" s="379"/>
      <c r="K905" s="379"/>
      <c r="L905" s="379"/>
      <c r="M905" s="379"/>
      <c r="N905" s="379"/>
      <c r="O905" s="379"/>
      <c r="P905" s="379"/>
      <c r="Q905" s="379"/>
      <c r="R905" s="379"/>
      <c r="S905" s="379"/>
      <c r="T905" s="379"/>
      <c r="U905" s="379"/>
      <c r="V905" s="379"/>
      <c r="W905" s="379"/>
      <c r="X905" s="379"/>
      <c r="Y905" s="379"/>
      <c r="Z905" s="379"/>
      <c r="AA905" s="379"/>
      <c r="AB905" s="379"/>
      <c r="AC905" s="379"/>
    </row>
    <row r="906">
      <c r="A906" s="379"/>
      <c r="B906" s="379"/>
      <c r="C906" s="379"/>
      <c r="D906" s="379"/>
      <c r="E906" s="379"/>
      <c r="F906" s="379"/>
      <c r="G906" s="379"/>
      <c r="H906" s="379"/>
      <c r="I906" s="379"/>
      <c r="J906" s="379"/>
      <c r="K906" s="379"/>
      <c r="L906" s="379"/>
      <c r="M906" s="379"/>
      <c r="N906" s="379"/>
      <c r="O906" s="379"/>
      <c r="P906" s="379"/>
      <c r="Q906" s="379"/>
      <c r="R906" s="379"/>
      <c r="S906" s="379"/>
      <c r="T906" s="379"/>
      <c r="U906" s="379"/>
      <c r="V906" s="379"/>
      <c r="W906" s="379"/>
      <c r="X906" s="379"/>
      <c r="Y906" s="379"/>
      <c r="Z906" s="379"/>
      <c r="AA906" s="379"/>
      <c r="AB906" s="379"/>
      <c r="AC906" s="379"/>
    </row>
    <row r="907">
      <c r="A907" s="379"/>
      <c r="B907" s="379"/>
      <c r="C907" s="379"/>
      <c r="D907" s="379"/>
      <c r="E907" s="379"/>
      <c r="F907" s="379"/>
      <c r="G907" s="379"/>
      <c r="H907" s="379"/>
      <c r="I907" s="379"/>
      <c r="J907" s="379"/>
      <c r="K907" s="379"/>
      <c r="L907" s="379"/>
      <c r="M907" s="379"/>
      <c r="N907" s="379"/>
      <c r="O907" s="379"/>
      <c r="P907" s="379"/>
      <c r="Q907" s="379"/>
      <c r="R907" s="379"/>
      <c r="S907" s="379"/>
      <c r="T907" s="379"/>
      <c r="U907" s="379"/>
      <c r="V907" s="379"/>
      <c r="W907" s="379"/>
      <c r="X907" s="379"/>
      <c r="Y907" s="379"/>
      <c r="Z907" s="379"/>
      <c r="AA907" s="379"/>
      <c r="AB907" s="379"/>
      <c r="AC907" s="379"/>
    </row>
    <row r="908">
      <c r="A908" s="379"/>
      <c r="B908" s="379"/>
      <c r="C908" s="379"/>
      <c r="D908" s="379"/>
      <c r="E908" s="379"/>
      <c r="F908" s="379"/>
      <c r="G908" s="379"/>
      <c r="H908" s="379"/>
      <c r="I908" s="379"/>
      <c r="J908" s="379"/>
      <c r="K908" s="379"/>
      <c r="L908" s="379"/>
      <c r="M908" s="379"/>
      <c r="N908" s="379"/>
      <c r="O908" s="379"/>
      <c r="P908" s="379"/>
      <c r="Q908" s="379"/>
      <c r="R908" s="379"/>
      <c r="S908" s="379"/>
      <c r="T908" s="379"/>
      <c r="U908" s="379"/>
      <c r="V908" s="379"/>
      <c r="W908" s="379"/>
      <c r="X908" s="379"/>
      <c r="Y908" s="379"/>
      <c r="Z908" s="379"/>
      <c r="AA908" s="379"/>
      <c r="AB908" s="379"/>
      <c r="AC908" s="379"/>
    </row>
    <row r="909">
      <c r="A909" s="379"/>
      <c r="B909" s="379"/>
      <c r="C909" s="379"/>
      <c r="D909" s="379"/>
      <c r="E909" s="379"/>
      <c r="F909" s="379"/>
      <c r="G909" s="379"/>
      <c r="H909" s="379"/>
      <c r="I909" s="379"/>
      <c r="J909" s="379"/>
      <c r="K909" s="379"/>
      <c r="L909" s="379"/>
      <c r="M909" s="379"/>
      <c r="N909" s="379"/>
      <c r="O909" s="379"/>
      <c r="P909" s="379"/>
      <c r="Q909" s="379"/>
      <c r="R909" s="379"/>
      <c r="S909" s="379"/>
      <c r="T909" s="379"/>
      <c r="U909" s="379"/>
      <c r="V909" s="379"/>
      <c r="W909" s="379"/>
      <c r="X909" s="379"/>
      <c r="Y909" s="379"/>
      <c r="Z909" s="379"/>
      <c r="AA909" s="379"/>
      <c r="AB909" s="379"/>
      <c r="AC909" s="379"/>
    </row>
    <row r="910">
      <c r="A910" s="379"/>
      <c r="B910" s="379"/>
      <c r="C910" s="379"/>
      <c r="D910" s="379"/>
      <c r="E910" s="379"/>
      <c r="F910" s="379"/>
      <c r="G910" s="379"/>
      <c r="H910" s="379"/>
      <c r="I910" s="379"/>
      <c r="J910" s="379"/>
      <c r="K910" s="379"/>
      <c r="L910" s="379"/>
      <c r="M910" s="379"/>
      <c r="N910" s="379"/>
      <c r="O910" s="379"/>
      <c r="P910" s="379"/>
      <c r="Q910" s="379"/>
      <c r="R910" s="379"/>
      <c r="S910" s="379"/>
      <c r="T910" s="379"/>
      <c r="U910" s="379"/>
      <c r="V910" s="379"/>
      <c r="W910" s="379"/>
      <c r="X910" s="379"/>
      <c r="Y910" s="379"/>
      <c r="Z910" s="379"/>
      <c r="AA910" s="379"/>
      <c r="AB910" s="379"/>
      <c r="AC910" s="379"/>
    </row>
    <row r="911">
      <c r="A911" s="379"/>
      <c r="B911" s="379"/>
      <c r="C911" s="379"/>
      <c r="D911" s="379"/>
      <c r="E911" s="379"/>
      <c r="F911" s="379"/>
      <c r="G911" s="379"/>
      <c r="H911" s="379"/>
      <c r="I911" s="379"/>
      <c r="J911" s="379"/>
      <c r="K911" s="379"/>
      <c r="L911" s="379"/>
      <c r="M911" s="379"/>
      <c r="N911" s="379"/>
      <c r="O911" s="379"/>
      <c r="P911" s="379"/>
      <c r="Q911" s="379"/>
      <c r="R911" s="379"/>
      <c r="S911" s="379"/>
      <c r="T911" s="379"/>
      <c r="U911" s="379"/>
      <c r="V911" s="379"/>
      <c r="W911" s="379"/>
      <c r="X911" s="379"/>
      <c r="Y911" s="379"/>
      <c r="Z911" s="379"/>
      <c r="AA911" s="379"/>
      <c r="AB911" s="379"/>
      <c r="AC911" s="379"/>
    </row>
    <row r="912">
      <c r="A912" s="379"/>
      <c r="B912" s="379"/>
      <c r="C912" s="379"/>
      <c r="D912" s="379"/>
      <c r="E912" s="379"/>
      <c r="F912" s="379"/>
      <c r="G912" s="379"/>
      <c r="H912" s="379"/>
      <c r="I912" s="379"/>
      <c r="J912" s="379"/>
      <c r="K912" s="379"/>
      <c r="L912" s="379"/>
      <c r="M912" s="379"/>
      <c r="N912" s="379"/>
      <c r="O912" s="379"/>
      <c r="P912" s="379"/>
      <c r="Q912" s="379"/>
      <c r="R912" s="379"/>
      <c r="S912" s="379"/>
      <c r="T912" s="379"/>
      <c r="U912" s="379"/>
      <c r="V912" s="379"/>
      <c r="W912" s="379"/>
      <c r="X912" s="379"/>
      <c r="Y912" s="379"/>
      <c r="Z912" s="379"/>
      <c r="AA912" s="379"/>
      <c r="AB912" s="379"/>
      <c r="AC912" s="379"/>
    </row>
    <row r="913">
      <c r="A913" s="379"/>
      <c r="B913" s="379"/>
      <c r="C913" s="379"/>
      <c r="D913" s="379"/>
      <c r="E913" s="379"/>
      <c r="F913" s="379"/>
      <c r="G913" s="379"/>
      <c r="H913" s="379"/>
      <c r="I913" s="379"/>
      <c r="J913" s="379"/>
      <c r="K913" s="379"/>
      <c r="L913" s="379"/>
      <c r="M913" s="379"/>
      <c r="N913" s="379"/>
      <c r="O913" s="379"/>
      <c r="P913" s="379"/>
      <c r="Q913" s="379"/>
      <c r="R913" s="379"/>
      <c r="S913" s="379"/>
      <c r="T913" s="379"/>
      <c r="U913" s="379"/>
      <c r="V913" s="379"/>
      <c r="W913" s="379"/>
      <c r="X913" s="379"/>
      <c r="Y913" s="379"/>
      <c r="Z913" s="379"/>
      <c r="AA913" s="379"/>
      <c r="AB913" s="379"/>
      <c r="AC913" s="379"/>
    </row>
    <row r="914">
      <c r="A914" s="379"/>
      <c r="B914" s="379"/>
      <c r="C914" s="379"/>
      <c r="D914" s="379"/>
      <c r="E914" s="379"/>
      <c r="F914" s="379"/>
      <c r="G914" s="379"/>
      <c r="H914" s="379"/>
      <c r="I914" s="379"/>
      <c r="J914" s="379"/>
      <c r="K914" s="379"/>
      <c r="L914" s="379"/>
      <c r="M914" s="379"/>
      <c r="N914" s="379"/>
      <c r="O914" s="379"/>
      <c r="P914" s="379"/>
      <c r="Q914" s="379"/>
      <c r="R914" s="379"/>
      <c r="S914" s="379"/>
      <c r="T914" s="379"/>
      <c r="U914" s="379"/>
      <c r="V914" s="379"/>
      <c r="W914" s="379"/>
      <c r="X914" s="379"/>
      <c r="Y914" s="379"/>
      <c r="Z914" s="379"/>
      <c r="AA914" s="379"/>
      <c r="AB914" s="379"/>
      <c r="AC914" s="379"/>
    </row>
    <row r="915">
      <c r="A915" s="379"/>
      <c r="B915" s="379"/>
      <c r="C915" s="379"/>
      <c r="D915" s="379"/>
      <c r="E915" s="379"/>
      <c r="F915" s="379"/>
      <c r="G915" s="379"/>
      <c r="H915" s="379"/>
      <c r="I915" s="379"/>
      <c r="J915" s="379"/>
      <c r="K915" s="379"/>
      <c r="L915" s="379"/>
      <c r="M915" s="379"/>
      <c r="N915" s="379"/>
      <c r="O915" s="379"/>
      <c r="P915" s="379"/>
      <c r="Q915" s="379"/>
      <c r="R915" s="379"/>
      <c r="S915" s="379"/>
      <c r="T915" s="379"/>
      <c r="U915" s="379"/>
      <c r="V915" s="379"/>
      <c r="W915" s="379"/>
      <c r="X915" s="379"/>
      <c r="Y915" s="379"/>
      <c r="Z915" s="379"/>
      <c r="AA915" s="379"/>
      <c r="AB915" s="379"/>
      <c r="AC915" s="379"/>
    </row>
    <row r="916">
      <c r="A916" s="379"/>
      <c r="B916" s="379"/>
      <c r="C916" s="379"/>
      <c r="D916" s="379"/>
      <c r="E916" s="379"/>
      <c r="F916" s="379"/>
      <c r="G916" s="379"/>
      <c r="H916" s="379"/>
      <c r="I916" s="379"/>
      <c r="J916" s="379"/>
      <c r="K916" s="379"/>
      <c r="L916" s="379"/>
      <c r="M916" s="379"/>
      <c r="N916" s="379"/>
      <c r="O916" s="379"/>
      <c r="P916" s="379"/>
      <c r="Q916" s="379"/>
      <c r="R916" s="379"/>
      <c r="S916" s="379"/>
      <c r="T916" s="379"/>
      <c r="U916" s="379"/>
      <c r="V916" s="379"/>
      <c r="W916" s="379"/>
      <c r="X916" s="379"/>
      <c r="Y916" s="379"/>
      <c r="Z916" s="379"/>
      <c r="AA916" s="379"/>
      <c r="AB916" s="379"/>
      <c r="AC916" s="379"/>
    </row>
    <row r="917">
      <c r="A917" s="379"/>
      <c r="B917" s="379"/>
      <c r="C917" s="379"/>
      <c r="D917" s="379"/>
      <c r="E917" s="379"/>
      <c r="F917" s="379"/>
      <c r="G917" s="379"/>
      <c r="H917" s="379"/>
      <c r="I917" s="379"/>
      <c r="J917" s="379"/>
      <c r="K917" s="379"/>
      <c r="L917" s="379"/>
      <c r="M917" s="379"/>
      <c r="N917" s="379"/>
      <c r="O917" s="379"/>
      <c r="P917" s="379"/>
      <c r="Q917" s="379"/>
      <c r="R917" s="379"/>
      <c r="S917" s="379"/>
      <c r="T917" s="379"/>
      <c r="U917" s="379"/>
      <c r="V917" s="379"/>
      <c r="W917" s="379"/>
      <c r="X917" s="379"/>
      <c r="Y917" s="379"/>
      <c r="Z917" s="379"/>
      <c r="AA917" s="379"/>
      <c r="AB917" s="379"/>
      <c r="AC917" s="379"/>
    </row>
    <row r="918">
      <c r="A918" s="379"/>
      <c r="B918" s="379"/>
      <c r="C918" s="379"/>
      <c r="D918" s="379"/>
      <c r="E918" s="379"/>
      <c r="F918" s="379"/>
      <c r="G918" s="379"/>
      <c r="H918" s="379"/>
      <c r="I918" s="379"/>
      <c r="J918" s="379"/>
      <c r="K918" s="379"/>
      <c r="L918" s="379"/>
      <c r="M918" s="379"/>
      <c r="N918" s="379"/>
      <c r="O918" s="379"/>
      <c r="P918" s="379"/>
      <c r="Q918" s="379"/>
      <c r="R918" s="379"/>
      <c r="S918" s="379"/>
      <c r="T918" s="379"/>
      <c r="U918" s="379"/>
      <c r="V918" s="379"/>
      <c r="W918" s="379"/>
      <c r="X918" s="379"/>
      <c r="Y918" s="379"/>
      <c r="Z918" s="379"/>
      <c r="AA918" s="379"/>
      <c r="AB918" s="379"/>
      <c r="AC918" s="379"/>
    </row>
    <row r="919">
      <c r="A919" s="379"/>
      <c r="B919" s="379"/>
      <c r="C919" s="379"/>
      <c r="D919" s="379"/>
      <c r="E919" s="379"/>
      <c r="F919" s="379"/>
      <c r="G919" s="379"/>
      <c r="H919" s="379"/>
      <c r="I919" s="379"/>
      <c r="J919" s="379"/>
      <c r="K919" s="379"/>
      <c r="L919" s="379"/>
      <c r="M919" s="379"/>
      <c r="N919" s="379"/>
      <c r="O919" s="379"/>
      <c r="P919" s="379"/>
      <c r="Q919" s="379"/>
      <c r="R919" s="379"/>
      <c r="S919" s="379"/>
      <c r="T919" s="379"/>
      <c r="U919" s="379"/>
      <c r="V919" s="379"/>
      <c r="W919" s="379"/>
      <c r="X919" s="379"/>
      <c r="Y919" s="379"/>
      <c r="Z919" s="379"/>
      <c r="AA919" s="379"/>
      <c r="AB919" s="379"/>
      <c r="AC919" s="379"/>
    </row>
    <row r="920">
      <c r="A920" s="379"/>
      <c r="B920" s="379"/>
      <c r="C920" s="379"/>
      <c r="D920" s="379"/>
      <c r="E920" s="379"/>
      <c r="F920" s="379"/>
      <c r="G920" s="379"/>
      <c r="H920" s="379"/>
      <c r="I920" s="379"/>
      <c r="J920" s="379"/>
      <c r="K920" s="379"/>
      <c r="L920" s="379"/>
      <c r="M920" s="379"/>
      <c r="N920" s="379"/>
      <c r="O920" s="379"/>
      <c r="P920" s="379"/>
      <c r="Q920" s="379"/>
      <c r="R920" s="379"/>
      <c r="S920" s="379"/>
      <c r="T920" s="379"/>
      <c r="U920" s="379"/>
      <c r="V920" s="379"/>
      <c r="W920" s="379"/>
      <c r="X920" s="379"/>
      <c r="Y920" s="379"/>
      <c r="Z920" s="379"/>
      <c r="AA920" s="379"/>
      <c r="AB920" s="379"/>
      <c r="AC920" s="379"/>
    </row>
    <row r="921">
      <c r="A921" s="379"/>
      <c r="B921" s="379"/>
      <c r="C921" s="379"/>
      <c r="D921" s="379"/>
      <c r="E921" s="379"/>
      <c r="F921" s="379"/>
      <c r="G921" s="379"/>
      <c r="H921" s="379"/>
      <c r="I921" s="379"/>
      <c r="J921" s="379"/>
      <c r="K921" s="379"/>
      <c r="L921" s="379"/>
      <c r="M921" s="379"/>
      <c r="N921" s="379"/>
      <c r="O921" s="379"/>
      <c r="P921" s="379"/>
      <c r="Q921" s="379"/>
      <c r="R921" s="379"/>
      <c r="S921" s="379"/>
      <c r="T921" s="379"/>
      <c r="U921" s="379"/>
      <c r="V921" s="379"/>
      <c r="W921" s="379"/>
      <c r="X921" s="379"/>
      <c r="Y921" s="379"/>
      <c r="Z921" s="379"/>
      <c r="AA921" s="379"/>
      <c r="AB921" s="379"/>
      <c r="AC921" s="379"/>
    </row>
    <row r="922">
      <c r="A922" s="379"/>
      <c r="B922" s="379"/>
      <c r="C922" s="379"/>
      <c r="D922" s="379"/>
      <c r="E922" s="379"/>
      <c r="F922" s="379"/>
      <c r="G922" s="379"/>
      <c r="H922" s="379"/>
      <c r="I922" s="379"/>
      <c r="J922" s="379"/>
      <c r="K922" s="379"/>
      <c r="L922" s="379"/>
      <c r="M922" s="379"/>
      <c r="N922" s="379"/>
      <c r="O922" s="379"/>
      <c r="P922" s="379"/>
      <c r="Q922" s="379"/>
      <c r="R922" s="379"/>
      <c r="S922" s="379"/>
      <c r="T922" s="379"/>
      <c r="U922" s="379"/>
      <c r="V922" s="379"/>
      <c r="W922" s="379"/>
      <c r="X922" s="379"/>
      <c r="Y922" s="379"/>
      <c r="Z922" s="379"/>
      <c r="AA922" s="379"/>
      <c r="AB922" s="379"/>
      <c r="AC922" s="379"/>
    </row>
    <row r="923">
      <c r="A923" s="379"/>
      <c r="B923" s="379"/>
      <c r="C923" s="379"/>
      <c r="D923" s="379"/>
      <c r="E923" s="379"/>
      <c r="F923" s="379"/>
      <c r="G923" s="379"/>
      <c r="H923" s="379"/>
      <c r="I923" s="379"/>
      <c r="J923" s="379"/>
      <c r="K923" s="379"/>
      <c r="L923" s="379"/>
      <c r="M923" s="379"/>
      <c r="N923" s="379"/>
      <c r="O923" s="379"/>
      <c r="P923" s="379"/>
      <c r="Q923" s="379"/>
      <c r="R923" s="379"/>
      <c r="S923" s="379"/>
      <c r="T923" s="379"/>
      <c r="U923" s="379"/>
      <c r="V923" s="379"/>
      <c r="W923" s="379"/>
      <c r="X923" s="379"/>
      <c r="Y923" s="379"/>
      <c r="Z923" s="379"/>
      <c r="AA923" s="379"/>
      <c r="AB923" s="379"/>
      <c r="AC923" s="379"/>
    </row>
    <row r="924">
      <c r="A924" s="379"/>
      <c r="B924" s="379"/>
      <c r="C924" s="379"/>
      <c r="D924" s="379"/>
      <c r="E924" s="379"/>
      <c r="F924" s="379"/>
      <c r="G924" s="379"/>
      <c r="H924" s="379"/>
      <c r="I924" s="379"/>
      <c r="J924" s="379"/>
      <c r="K924" s="379"/>
      <c r="L924" s="379"/>
      <c r="M924" s="379"/>
      <c r="N924" s="379"/>
      <c r="O924" s="379"/>
      <c r="P924" s="379"/>
      <c r="Q924" s="379"/>
      <c r="R924" s="379"/>
      <c r="S924" s="379"/>
      <c r="T924" s="379"/>
      <c r="U924" s="379"/>
      <c r="V924" s="379"/>
      <c r="W924" s="379"/>
      <c r="X924" s="379"/>
      <c r="Y924" s="379"/>
      <c r="Z924" s="379"/>
      <c r="AA924" s="379"/>
      <c r="AB924" s="379"/>
      <c r="AC924" s="379"/>
    </row>
    <row r="925">
      <c r="A925" s="379"/>
      <c r="B925" s="379"/>
      <c r="C925" s="379"/>
      <c r="D925" s="379"/>
      <c r="E925" s="379"/>
      <c r="F925" s="379"/>
      <c r="G925" s="379"/>
      <c r="H925" s="379"/>
      <c r="I925" s="379"/>
      <c r="J925" s="379"/>
      <c r="K925" s="379"/>
      <c r="L925" s="379"/>
      <c r="M925" s="379"/>
      <c r="N925" s="379"/>
      <c r="O925" s="379"/>
      <c r="P925" s="379"/>
      <c r="Q925" s="379"/>
      <c r="R925" s="379"/>
      <c r="S925" s="379"/>
      <c r="T925" s="379"/>
      <c r="U925" s="379"/>
      <c r="V925" s="379"/>
      <c r="W925" s="379"/>
      <c r="X925" s="379"/>
      <c r="Y925" s="379"/>
      <c r="Z925" s="379"/>
      <c r="AA925" s="379"/>
      <c r="AB925" s="379"/>
      <c r="AC925" s="379"/>
    </row>
    <row r="926">
      <c r="A926" s="379"/>
      <c r="B926" s="379"/>
      <c r="C926" s="379"/>
      <c r="D926" s="379"/>
      <c r="E926" s="379"/>
      <c r="F926" s="379"/>
      <c r="G926" s="379"/>
      <c r="H926" s="379"/>
      <c r="I926" s="379"/>
      <c r="J926" s="379"/>
      <c r="K926" s="379"/>
      <c r="L926" s="379"/>
      <c r="M926" s="379"/>
      <c r="N926" s="379"/>
      <c r="O926" s="379"/>
      <c r="P926" s="379"/>
      <c r="Q926" s="379"/>
      <c r="R926" s="379"/>
      <c r="S926" s="379"/>
      <c r="T926" s="379"/>
      <c r="U926" s="379"/>
      <c r="V926" s="379"/>
      <c r="W926" s="379"/>
      <c r="X926" s="379"/>
      <c r="Y926" s="379"/>
      <c r="Z926" s="379"/>
      <c r="AA926" s="379"/>
      <c r="AB926" s="379"/>
      <c r="AC926" s="379"/>
    </row>
    <row r="927">
      <c r="A927" s="379"/>
      <c r="B927" s="379"/>
      <c r="C927" s="379"/>
      <c r="D927" s="379"/>
      <c r="E927" s="379"/>
      <c r="F927" s="379"/>
      <c r="G927" s="379"/>
      <c r="H927" s="379"/>
      <c r="I927" s="379"/>
      <c r="J927" s="379"/>
      <c r="K927" s="379"/>
      <c r="L927" s="379"/>
      <c r="M927" s="379"/>
      <c r="N927" s="379"/>
      <c r="O927" s="379"/>
      <c r="P927" s="379"/>
      <c r="Q927" s="379"/>
      <c r="R927" s="379"/>
      <c r="S927" s="379"/>
      <c r="T927" s="379"/>
      <c r="U927" s="379"/>
      <c r="V927" s="379"/>
      <c r="W927" s="379"/>
      <c r="X927" s="379"/>
      <c r="Y927" s="379"/>
      <c r="Z927" s="379"/>
      <c r="AA927" s="379"/>
      <c r="AB927" s="379"/>
      <c r="AC927" s="379"/>
    </row>
    <row r="928">
      <c r="A928" s="379"/>
      <c r="B928" s="379"/>
      <c r="C928" s="379"/>
      <c r="D928" s="379"/>
      <c r="E928" s="379"/>
      <c r="F928" s="379"/>
      <c r="G928" s="379"/>
      <c r="H928" s="379"/>
      <c r="I928" s="379"/>
      <c r="J928" s="379"/>
      <c r="K928" s="379"/>
      <c r="L928" s="379"/>
      <c r="M928" s="379"/>
      <c r="N928" s="379"/>
      <c r="O928" s="379"/>
      <c r="P928" s="379"/>
      <c r="Q928" s="379"/>
      <c r="R928" s="379"/>
      <c r="S928" s="379"/>
      <c r="T928" s="379"/>
      <c r="U928" s="379"/>
      <c r="V928" s="379"/>
      <c r="W928" s="379"/>
      <c r="X928" s="379"/>
      <c r="Y928" s="379"/>
      <c r="Z928" s="379"/>
      <c r="AA928" s="379"/>
      <c r="AB928" s="379"/>
      <c r="AC928" s="379"/>
    </row>
    <row r="929">
      <c r="A929" s="379"/>
      <c r="B929" s="379"/>
      <c r="C929" s="379"/>
      <c r="D929" s="379"/>
      <c r="E929" s="379"/>
      <c r="F929" s="379"/>
      <c r="G929" s="379"/>
      <c r="H929" s="379"/>
      <c r="I929" s="379"/>
      <c r="J929" s="379"/>
      <c r="K929" s="379"/>
      <c r="L929" s="379"/>
      <c r="M929" s="379"/>
      <c r="N929" s="379"/>
      <c r="O929" s="379"/>
      <c r="P929" s="379"/>
      <c r="Q929" s="379"/>
      <c r="R929" s="379"/>
      <c r="S929" s="379"/>
      <c r="T929" s="379"/>
      <c r="U929" s="379"/>
      <c r="V929" s="379"/>
      <c r="W929" s="379"/>
      <c r="X929" s="379"/>
      <c r="Y929" s="379"/>
      <c r="Z929" s="379"/>
      <c r="AA929" s="379"/>
      <c r="AB929" s="379"/>
      <c r="AC929" s="379"/>
    </row>
    <row r="930">
      <c r="A930" s="379"/>
      <c r="B930" s="379"/>
      <c r="C930" s="379"/>
      <c r="D930" s="379"/>
      <c r="E930" s="379"/>
      <c r="F930" s="379"/>
      <c r="G930" s="379"/>
      <c r="H930" s="379"/>
      <c r="I930" s="379"/>
      <c r="J930" s="379"/>
      <c r="K930" s="379"/>
      <c r="L930" s="379"/>
      <c r="M930" s="379"/>
      <c r="N930" s="379"/>
      <c r="O930" s="379"/>
      <c r="P930" s="379"/>
      <c r="Q930" s="379"/>
      <c r="R930" s="379"/>
      <c r="S930" s="379"/>
      <c r="T930" s="379"/>
      <c r="U930" s="379"/>
      <c r="V930" s="379"/>
      <c r="W930" s="379"/>
      <c r="X930" s="379"/>
      <c r="Y930" s="379"/>
      <c r="Z930" s="379"/>
      <c r="AA930" s="379"/>
      <c r="AB930" s="379"/>
      <c r="AC930" s="379"/>
    </row>
    <row r="931">
      <c r="A931" s="379"/>
      <c r="B931" s="379"/>
      <c r="C931" s="379"/>
      <c r="D931" s="379"/>
      <c r="E931" s="379"/>
      <c r="F931" s="379"/>
      <c r="G931" s="379"/>
      <c r="H931" s="379"/>
      <c r="I931" s="379"/>
      <c r="J931" s="379"/>
      <c r="K931" s="379"/>
      <c r="L931" s="379"/>
      <c r="M931" s="379"/>
      <c r="N931" s="379"/>
      <c r="O931" s="379"/>
      <c r="P931" s="379"/>
      <c r="Q931" s="379"/>
      <c r="R931" s="379"/>
      <c r="S931" s="379"/>
      <c r="T931" s="379"/>
      <c r="U931" s="379"/>
      <c r="V931" s="379"/>
      <c r="W931" s="379"/>
      <c r="X931" s="379"/>
      <c r="Y931" s="379"/>
      <c r="Z931" s="379"/>
      <c r="AA931" s="379"/>
      <c r="AB931" s="379"/>
      <c r="AC931" s="379"/>
    </row>
    <row r="932">
      <c r="A932" s="379"/>
      <c r="B932" s="379"/>
      <c r="C932" s="379"/>
      <c r="D932" s="379"/>
      <c r="E932" s="379"/>
      <c r="F932" s="379"/>
      <c r="G932" s="379"/>
      <c r="H932" s="379"/>
      <c r="I932" s="379"/>
      <c r="J932" s="379"/>
      <c r="K932" s="379"/>
      <c r="L932" s="379"/>
      <c r="M932" s="379"/>
      <c r="N932" s="379"/>
      <c r="O932" s="379"/>
      <c r="P932" s="379"/>
      <c r="Q932" s="379"/>
      <c r="R932" s="379"/>
      <c r="S932" s="379"/>
      <c r="T932" s="379"/>
      <c r="U932" s="379"/>
      <c r="V932" s="379"/>
      <c r="W932" s="379"/>
      <c r="X932" s="379"/>
      <c r="Y932" s="379"/>
      <c r="Z932" s="379"/>
      <c r="AA932" s="379"/>
      <c r="AB932" s="379"/>
      <c r="AC932" s="379"/>
    </row>
    <row r="933">
      <c r="A933" s="379"/>
      <c r="B933" s="379"/>
      <c r="C933" s="379"/>
      <c r="D933" s="379"/>
      <c r="E933" s="379"/>
      <c r="F933" s="379"/>
      <c r="G933" s="379"/>
      <c r="H933" s="379"/>
      <c r="I933" s="379"/>
      <c r="J933" s="379"/>
      <c r="K933" s="379"/>
      <c r="L933" s="379"/>
      <c r="M933" s="379"/>
      <c r="N933" s="379"/>
      <c r="O933" s="379"/>
      <c r="P933" s="379"/>
      <c r="Q933" s="379"/>
      <c r="R933" s="379"/>
      <c r="S933" s="379"/>
      <c r="T933" s="379"/>
      <c r="U933" s="379"/>
      <c r="V933" s="379"/>
      <c r="W933" s="379"/>
      <c r="X933" s="379"/>
      <c r="Y933" s="379"/>
      <c r="Z933" s="379"/>
      <c r="AA933" s="379"/>
      <c r="AB933" s="379"/>
      <c r="AC933" s="379"/>
    </row>
    <row r="934">
      <c r="A934" s="379"/>
      <c r="B934" s="379"/>
      <c r="C934" s="379"/>
      <c r="D934" s="379"/>
      <c r="E934" s="379"/>
      <c r="F934" s="379"/>
      <c r="G934" s="379"/>
      <c r="H934" s="379"/>
      <c r="I934" s="379"/>
      <c r="J934" s="379"/>
      <c r="K934" s="379"/>
      <c r="L934" s="379"/>
      <c r="M934" s="379"/>
      <c r="N934" s="379"/>
      <c r="O934" s="379"/>
      <c r="P934" s="379"/>
      <c r="Q934" s="379"/>
      <c r="R934" s="379"/>
      <c r="S934" s="379"/>
      <c r="T934" s="379"/>
      <c r="U934" s="379"/>
      <c r="V934" s="379"/>
      <c r="W934" s="379"/>
      <c r="X934" s="379"/>
      <c r="Y934" s="379"/>
      <c r="Z934" s="379"/>
      <c r="AA934" s="379"/>
      <c r="AB934" s="379"/>
      <c r="AC934" s="379"/>
    </row>
    <row r="935">
      <c r="A935" s="379"/>
      <c r="B935" s="379"/>
      <c r="C935" s="379"/>
      <c r="D935" s="379"/>
      <c r="E935" s="379"/>
      <c r="F935" s="379"/>
      <c r="G935" s="379"/>
      <c r="H935" s="379"/>
      <c r="I935" s="379"/>
      <c r="J935" s="379"/>
      <c r="K935" s="379"/>
      <c r="L935" s="379"/>
      <c r="M935" s="379"/>
      <c r="N935" s="379"/>
      <c r="O935" s="379"/>
      <c r="P935" s="379"/>
      <c r="Q935" s="379"/>
      <c r="R935" s="379"/>
      <c r="S935" s="379"/>
      <c r="T935" s="379"/>
      <c r="U935" s="379"/>
      <c r="V935" s="379"/>
      <c r="W935" s="379"/>
      <c r="X935" s="379"/>
      <c r="Y935" s="379"/>
      <c r="Z935" s="379"/>
      <c r="AA935" s="379"/>
      <c r="AB935" s="379"/>
      <c r="AC935" s="379"/>
    </row>
    <row r="936">
      <c r="A936" s="379"/>
      <c r="B936" s="379"/>
      <c r="C936" s="379"/>
      <c r="D936" s="379"/>
      <c r="E936" s="379"/>
      <c r="F936" s="379"/>
      <c r="G936" s="379"/>
      <c r="H936" s="379"/>
      <c r="I936" s="379"/>
      <c r="J936" s="379"/>
      <c r="K936" s="379"/>
      <c r="L936" s="379"/>
      <c r="M936" s="379"/>
      <c r="N936" s="379"/>
      <c r="O936" s="379"/>
      <c r="P936" s="379"/>
      <c r="Q936" s="379"/>
      <c r="R936" s="379"/>
      <c r="S936" s="379"/>
      <c r="T936" s="379"/>
      <c r="U936" s="379"/>
      <c r="V936" s="379"/>
      <c r="W936" s="379"/>
      <c r="X936" s="379"/>
      <c r="Y936" s="379"/>
      <c r="Z936" s="379"/>
      <c r="AA936" s="379"/>
      <c r="AB936" s="379"/>
      <c r="AC936" s="379"/>
    </row>
    <row r="937">
      <c r="A937" s="379"/>
      <c r="B937" s="379"/>
      <c r="C937" s="379"/>
      <c r="D937" s="379"/>
      <c r="E937" s="379"/>
      <c r="F937" s="379"/>
      <c r="G937" s="379"/>
      <c r="H937" s="379"/>
      <c r="I937" s="379"/>
      <c r="J937" s="379"/>
      <c r="K937" s="379"/>
      <c r="L937" s="379"/>
      <c r="M937" s="379"/>
      <c r="N937" s="379"/>
      <c r="O937" s="379"/>
      <c r="P937" s="379"/>
      <c r="Q937" s="379"/>
      <c r="R937" s="379"/>
      <c r="S937" s="379"/>
      <c r="T937" s="379"/>
      <c r="U937" s="379"/>
      <c r="V937" s="379"/>
      <c r="W937" s="379"/>
      <c r="X937" s="379"/>
      <c r="Y937" s="379"/>
      <c r="Z937" s="379"/>
      <c r="AA937" s="379"/>
      <c r="AB937" s="379"/>
      <c r="AC937" s="379"/>
    </row>
    <row r="938">
      <c r="A938" s="379"/>
      <c r="B938" s="379"/>
      <c r="C938" s="379"/>
      <c r="D938" s="379"/>
      <c r="E938" s="379"/>
      <c r="F938" s="379"/>
      <c r="G938" s="379"/>
      <c r="H938" s="379"/>
      <c r="I938" s="379"/>
      <c r="J938" s="379"/>
      <c r="K938" s="379"/>
      <c r="L938" s="379"/>
      <c r="M938" s="379"/>
      <c r="N938" s="379"/>
      <c r="O938" s="379"/>
      <c r="P938" s="379"/>
      <c r="Q938" s="379"/>
      <c r="R938" s="379"/>
      <c r="S938" s="379"/>
      <c r="T938" s="379"/>
      <c r="U938" s="379"/>
      <c r="V938" s="379"/>
      <c r="W938" s="379"/>
      <c r="X938" s="379"/>
      <c r="Y938" s="379"/>
      <c r="Z938" s="379"/>
      <c r="AA938" s="379"/>
      <c r="AB938" s="379"/>
      <c r="AC938" s="379"/>
    </row>
    <row r="939">
      <c r="A939" s="379"/>
      <c r="B939" s="379"/>
      <c r="C939" s="379"/>
      <c r="D939" s="379"/>
      <c r="E939" s="379"/>
      <c r="F939" s="379"/>
      <c r="G939" s="379"/>
      <c r="H939" s="379"/>
      <c r="I939" s="379"/>
      <c r="J939" s="379"/>
      <c r="K939" s="379"/>
      <c r="L939" s="379"/>
      <c r="M939" s="379"/>
      <c r="N939" s="379"/>
      <c r="O939" s="379"/>
      <c r="P939" s="379"/>
      <c r="Q939" s="379"/>
      <c r="R939" s="379"/>
      <c r="S939" s="379"/>
      <c r="T939" s="379"/>
      <c r="U939" s="379"/>
      <c r="V939" s="379"/>
      <c r="W939" s="379"/>
      <c r="X939" s="379"/>
      <c r="Y939" s="379"/>
      <c r="Z939" s="379"/>
      <c r="AA939" s="379"/>
      <c r="AB939" s="379"/>
      <c r="AC939" s="379"/>
    </row>
    <row r="940">
      <c r="A940" s="379"/>
      <c r="B940" s="379"/>
      <c r="C940" s="379"/>
      <c r="D940" s="379"/>
      <c r="E940" s="379"/>
      <c r="F940" s="379"/>
      <c r="G940" s="379"/>
      <c r="H940" s="379"/>
      <c r="I940" s="379"/>
      <c r="J940" s="379"/>
      <c r="K940" s="379"/>
      <c r="L940" s="379"/>
      <c r="M940" s="379"/>
      <c r="N940" s="379"/>
      <c r="O940" s="379"/>
      <c r="P940" s="379"/>
      <c r="Q940" s="379"/>
      <c r="R940" s="379"/>
      <c r="S940" s="379"/>
      <c r="T940" s="379"/>
      <c r="U940" s="379"/>
      <c r="V940" s="379"/>
      <c r="W940" s="379"/>
      <c r="X940" s="379"/>
      <c r="Y940" s="379"/>
      <c r="Z940" s="379"/>
      <c r="AA940" s="379"/>
      <c r="AB940" s="379"/>
      <c r="AC940" s="379"/>
    </row>
    <row r="941">
      <c r="A941" s="379"/>
      <c r="B941" s="379"/>
      <c r="C941" s="379"/>
      <c r="D941" s="379"/>
      <c r="E941" s="379"/>
      <c r="F941" s="379"/>
      <c r="G941" s="379"/>
      <c r="H941" s="379"/>
      <c r="I941" s="379"/>
      <c r="J941" s="379"/>
      <c r="K941" s="379"/>
      <c r="L941" s="379"/>
      <c r="M941" s="379"/>
      <c r="N941" s="379"/>
      <c r="O941" s="379"/>
      <c r="P941" s="379"/>
      <c r="Q941" s="379"/>
      <c r="R941" s="379"/>
      <c r="S941" s="379"/>
      <c r="T941" s="379"/>
      <c r="U941" s="379"/>
      <c r="V941" s="379"/>
      <c r="W941" s="379"/>
      <c r="X941" s="379"/>
      <c r="Y941" s="379"/>
      <c r="Z941" s="379"/>
      <c r="AA941" s="379"/>
      <c r="AB941" s="379"/>
      <c r="AC941" s="379"/>
    </row>
    <row r="942">
      <c r="A942" s="379"/>
      <c r="B942" s="379"/>
      <c r="C942" s="379"/>
      <c r="D942" s="379"/>
      <c r="E942" s="379"/>
      <c r="F942" s="379"/>
      <c r="G942" s="379"/>
      <c r="H942" s="379"/>
      <c r="I942" s="379"/>
      <c r="J942" s="379"/>
      <c r="K942" s="379"/>
      <c r="L942" s="379"/>
      <c r="M942" s="379"/>
      <c r="N942" s="379"/>
      <c r="O942" s="379"/>
      <c r="P942" s="379"/>
      <c r="Q942" s="379"/>
      <c r="R942" s="379"/>
      <c r="S942" s="379"/>
      <c r="T942" s="379"/>
      <c r="U942" s="379"/>
      <c r="V942" s="379"/>
      <c r="W942" s="379"/>
      <c r="X942" s="379"/>
      <c r="Y942" s="379"/>
      <c r="Z942" s="379"/>
      <c r="AA942" s="379"/>
      <c r="AB942" s="379"/>
      <c r="AC942" s="379"/>
    </row>
    <row r="943">
      <c r="A943" s="379"/>
      <c r="B943" s="379"/>
      <c r="C943" s="379"/>
      <c r="D943" s="379"/>
      <c r="E943" s="379"/>
      <c r="F943" s="379"/>
      <c r="G943" s="379"/>
      <c r="H943" s="379"/>
      <c r="I943" s="379"/>
      <c r="J943" s="379"/>
      <c r="K943" s="379"/>
      <c r="L943" s="379"/>
      <c r="M943" s="379"/>
      <c r="N943" s="379"/>
      <c r="O943" s="379"/>
      <c r="P943" s="379"/>
      <c r="Q943" s="379"/>
      <c r="R943" s="379"/>
      <c r="S943" s="379"/>
      <c r="T943" s="379"/>
      <c r="U943" s="379"/>
      <c r="V943" s="379"/>
      <c r="W943" s="379"/>
      <c r="X943" s="379"/>
      <c r="Y943" s="379"/>
      <c r="Z943" s="379"/>
      <c r="AA943" s="379"/>
      <c r="AB943" s="379"/>
      <c r="AC943" s="379"/>
    </row>
    <row r="944">
      <c r="A944" s="379"/>
      <c r="B944" s="379"/>
      <c r="C944" s="379"/>
      <c r="D944" s="379"/>
      <c r="E944" s="379"/>
      <c r="F944" s="379"/>
      <c r="G944" s="379"/>
      <c r="H944" s="379"/>
      <c r="I944" s="379"/>
      <c r="J944" s="379"/>
      <c r="K944" s="379"/>
      <c r="L944" s="379"/>
      <c r="M944" s="379"/>
      <c r="N944" s="379"/>
      <c r="O944" s="379"/>
      <c r="P944" s="379"/>
      <c r="Q944" s="379"/>
      <c r="R944" s="379"/>
      <c r="S944" s="379"/>
      <c r="T944" s="379"/>
      <c r="U944" s="379"/>
      <c r="V944" s="379"/>
      <c r="W944" s="379"/>
      <c r="X944" s="379"/>
      <c r="Y944" s="379"/>
      <c r="Z944" s="379"/>
      <c r="AA944" s="379"/>
      <c r="AB944" s="379"/>
      <c r="AC944" s="379"/>
    </row>
    <row r="945">
      <c r="A945" s="379"/>
      <c r="B945" s="379"/>
      <c r="C945" s="379"/>
      <c r="D945" s="379"/>
      <c r="E945" s="379"/>
      <c r="F945" s="379"/>
      <c r="G945" s="379"/>
      <c r="H945" s="379"/>
      <c r="I945" s="379"/>
      <c r="J945" s="379"/>
      <c r="K945" s="379"/>
      <c r="L945" s="379"/>
      <c r="M945" s="379"/>
      <c r="N945" s="379"/>
      <c r="O945" s="379"/>
      <c r="P945" s="379"/>
      <c r="Q945" s="379"/>
      <c r="R945" s="379"/>
      <c r="S945" s="379"/>
      <c r="T945" s="379"/>
      <c r="U945" s="379"/>
      <c r="V945" s="379"/>
      <c r="W945" s="379"/>
      <c r="X945" s="379"/>
      <c r="Y945" s="379"/>
      <c r="Z945" s="379"/>
      <c r="AA945" s="379"/>
      <c r="AB945" s="379"/>
      <c r="AC945" s="379"/>
    </row>
    <row r="946">
      <c r="A946" s="379"/>
      <c r="B946" s="379"/>
      <c r="C946" s="379"/>
      <c r="D946" s="379"/>
      <c r="E946" s="379"/>
      <c r="F946" s="379"/>
      <c r="G946" s="379"/>
      <c r="H946" s="379"/>
      <c r="I946" s="379"/>
      <c r="J946" s="379"/>
      <c r="K946" s="379"/>
      <c r="L946" s="379"/>
      <c r="M946" s="379"/>
      <c r="N946" s="379"/>
      <c r="O946" s="379"/>
      <c r="P946" s="379"/>
      <c r="Q946" s="379"/>
      <c r="R946" s="379"/>
      <c r="S946" s="379"/>
      <c r="T946" s="379"/>
      <c r="U946" s="379"/>
      <c r="V946" s="379"/>
      <c r="W946" s="379"/>
      <c r="X946" s="379"/>
      <c r="Y946" s="379"/>
      <c r="Z946" s="379"/>
      <c r="AA946" s="379"/>
      <c r="AB946" s="379"/>
      <c r="AC946" s="379"/>
    </row>
    <row r="947">
      <c r="A947" s="379"/>
      <c r="B947" s="379"/>
      <c r="C947" s="379"/>
      <c r="D947" s="379"/>
      <c r="E947" s="379"/>
      <c r="F947" s="379"/>
      <c r="G947" s="379"/>
      <c r="H947" s="379"/>
      <c r="I947" s="379"/>
      <c r="J947" s="379"/>
      <c r="K947" s="379"/>
      <c r="L947" s="379"/>
      <c r="M947" s="379"/>
      <c r="N947" s="379"/>
      <c r="O947" s="379"/>
      <c r="P947" s="379"/>
      <c r="Q947" s="379"/>
      <c r="R947" s="379"/>
      <c r="S947" s="379"/>
      <c r="T947" s="379"/>
      <c r="U947" s="379"/>
      <c r="V947" s="379"/>
      <c r="W947" s="379"/>
      <c r="X947" s="379"/>
      <c r="Y947" s="379"/>
      <c r="Z947" s="379"/>
      <c r="AA947" s="379"/>
      <c r="AB947" s="379"/>
      <c r="AC947" s="379"/>
    </row>
    <row r="948">
      <c r="A948" s="379"/>
      <c r="B948" s="379"/>
      <c r="C948" s="379"/>
      <c r="D948" s="379"/>
      <c r="E948" s="379"/>
      <c r="F948" s="379"/>
      <c r="G948" s="379"/>
      <c r="H948" s="379"/>
      <c r="I948" s="379"/>
      <c r="J948" s="379"/>
      <c r="K948" s="379"/>
      <c r="L948" s="379"/>
      <c r="M948" s="379"/>
      <c r="N948" s="379"/>
      <c r="O948" s="379"/>
      <c r="P948" s="379"/>
      <c r="Q948" s="379"/>
      <c r="R948" s="379"/>
      <c r="S948" s="379"/>
      <c r="T948" s="379"/>
      <c r="U948" s="379"/>
      <c r="V948" s="379"/>
      <c r="W948" s="379"/>
      <c r="X948" s="379"/>
      <c r="Y948" s="379"/>
      <c r="Z948" s="379"/>
      <c r="AA948" s="379"/>
      <c r="AB948" s="379"/>
      <c r="AC948" s="379"/>
    </row>
    <row r="949">
      <c r="A949" s="379"/>
      <c r="B949" s="379"/>
      <c r="C949" s="379"/>
      <c r="D949" s="379"/>
      <c r="E949" s="379"/>
      <c r="F949" s="379"/>
      <c r="G949" s="379"/>
      <c r="H949" s="379"/>
      <c r="I949" s="379"/>
      <c r="J949" s="379"/>
      <c r="K949" s="379"/>
      <c r="L949" s="379"/>
      <c r="M949" s="379"/>
      <c r="N949" s="379"/>
      <c r="O949" s="379"/>
      <c r="P949" s="379"/>
      <c r="Q949" s="379"/>
      <c r="R949" s="379"/>
      <c r="S949" s="379"/>
      <c r="T949" s="379"/>
      <c r="U949" s="379"/>
      <c r="V949" s="379"/>
      <c r="W949" s="379"/>
      <c r="X949" s="379"/>
      <c r="Y949" s="379"/>
      <c r="Z949" s="379"/>
      <c r="AA949" s="379"/>
      <c r="AB949" s="379"/>
      <c r="AC949" s="379"/>
    </row>
    <row r="950">
      <c r="A950" s="379"/>
      <c r="B950" s="379"/>
      <c r="C950" s="379"/>
      <c r="D950" s="379"/>
      <c r="E950" s="379"/>
      <c r="F950" s="379"/>
      <c r="G950" s="379"/>
      <c r="H950" s="379"/>
      <c r="I950" s="379"/>
      <c r="J950" s="379"/>
      <c r="K950" s="379"/>
      <c r="L950" s="379"/>
      <c r="M950" s="379"/>
      <c r="N950" s="379"/>
      <c r="O950" s="379"/>
      <c r="P950" s="379"/>
      <c r="Q950" s="379"/>
      <c r="R950" s="379"/>
      <c r="S950" s="379"/>
      <c r="T950" s="379"/>
      <c r="U950" s="379"/>
      <c r="V950" s="379"/>
      <c r="W950" s="379"/>
      <c r="X950" s="379"/>
      <c r="Y950" s="379"/>
      <c r="Z950" s="379"/>
      <c r="AA950" s="379"/>
      <c r="AB950" s="379"/>
      <c r="AC950" s="379"/>
    </row>
    <row r="951">
      <c r="A951" s="379"/>
      <c r="B951" s="379"/>
      <c r="C951" s="379"/>
      <c r="D951" s="379"/>
      <c r="E951" s="379"/>
      <c r="F951" s="379"/>
      <c r="G951" s="379"/>
      <c r="H951" s="379"/>
      <c r="I951" s="379"/>
      <c r="J951" s="379"/>
      <c r="K951" s="379"/>
      <c r="L951" s="379"/>
      <c r="M951" s="379"/>
      <c r="N951" s="379"/>
      <c r="O951" s="379"/>
      <c r="P951" s="379"/>
      <c r="Q951" s="379"/>
      <c r="R951" s="379"/>
      <c r="S951" s="379"/>
      <c r="T951" s="379"/>
      <c r="U951" s="379"/>
      <c r="V951" s="379"/>
      <c r="W951" s="379"/>
      <c r="X951" s="379"/>
      <c r="Y951" s="379"/>
      <c r="Z951" s="379"/>
      <c r="AA951" s="379"/>
      <c r="AB951" s="379"/>
      <c r="AC951" s="379"/>
    </row>
    <row r="952">
      <c r="A952" s="379"/>
      <c r="B952" s="379"/>
      <c r="C952" s="379"/>
      <c r="D952" s="379"/>
      <c r="E952" s="379"/>
      <c r="F952" s="379"/>
      <c r="G952" s="379"/>
      <c r="H952" s="379"/>
      <c r="I952" s="379"/>
      <c r="J952" s="379"/>
      <c r="K952" s="379"/>
      <c r="L952" s="379"/>
      <c r="M952" s="379"/>
      <c r="N952" s="379"/>
      <c r="O952" s="379"/>
      <c r="P952" s="379"/>
      <c r="Q952" s="379"/>
      <c r="R952" s="379"/>
      <c r="S952" s="379"/>
      <c r="T952" s="379"/>
      <c r="U952" s="379"/>
      <c r="V952" s="379"/>
      <c r="W952" s="379"/>
      <c r="X952" s="379"/>
      <c r="Y952" s="379"/>
      <c r="Z952" s="379"/>
      <c r="AA952" s="379"/>
      <c r="AB952" s="379"/>
      <c r="AC952" s="379"/>
    </row>
    <row r="953">
      <c r="A953" s="379"/>
      <c r="B953" s="379"/>
      <c r="C953" s="379"/>
      <c r="D953" s="379"/>
      <c r="E953" s="379"/>
      <c r="F953" s="379"/>
      <c r="G953" s="379"/>
      <c r="H953" s="379"/>
      <c r="I953" s="379"/>
      <c r="J953" s="379"/>
      <c r="K953" s="379"/>
      <c r="L953" s="379"/>
      <c r="M953" s="379"/>
      <c r="N953" s="379"/>
      <c r="O953" s="379"/>
      <c r="P953" s="379"/>
      <c r="Q953" s="379"/>
      <c r="R953" s="379"/>
      <c r="S953" s="379"/>
      <c r="T953" s="379"/>
      <c r="U953" s="379"/>
      <c r="V953" s="379"/>
      <c r="W953" s="379"/>
      <c r="X953" s="379"/>
      <c r="Y953" s="379"/>
      <c r="Z953" s="379"/>
      <c r="AA953" s="379"/>
      <c r="AB953" s="379"/>
      <c r="AC953" s="379"/>
    </row>
    <row r="954">
      <c r="A954" s="379"/>
      <c r="B954" s="379"/>
      <c r="C954" s="379"/>
      <c r="D954" s="379"/>
      <c r="E954" s="379"/>
      <c r="F954" s="379"/>
      <c r="G954" s="379"/>
      <c r="H954" s="379"/>
      <c r="I954" s="379"/>
      <c r="J954" s="379"/>
      <c r="K954" s="379"/>
      <c r="L954" s="379"/>
      <c r="M954" s="379"/>
      <c r="N954" s="379"/>
      <c r="O954" s="379"/>
      <c r="P954" s="379"/>
      <c r="Q954" s="379"/>
      <c r="R954" s="379"/>
      <c r="S954" s="379"/>
      <c r="T954" s="379"/>
      <c r="U954" s="379"/>
      <c r="V954" s="379"/>
      <c r="W954" s="379"/>
      <c r="X954" s="379"/>
      <c r="Y954" s="379"/>
      <c r="Z954" s="379"/>
      <c r="AA954" s="379"/>
      <c r="AB954" s="379"/>
      <c r="AC954" s="379"/>
    </row>
    <row r="955">
      <c r="A955" s="379"/>
      <c r="B955" s="379"/>
      <c r="C955" s="379"/>
      <c r="D955" s="379"/>
      <c r="E955" s="379"/>
      <c r="F955" s="379"/>
      <c r="G955" s="379"/>
      <c r="H955" s="379"/>
      <c r="I955" s="379"/>
      <c r="J955" s="379"/>
      <c r="K955" s="379"/>
      <c r="L955" s="379"/>
      <c r="M955" s="379"/>
      <c r="N955" s="379"/>
      <c r="O955" s="379"/>
      <c r="P955" s="379"/>
      <c r="Q955" s="379"/>
      <c r="R955" s="379"/>
      <c r="S955" s="379"/>
      <c r="T955" s="379"/>
      <c r="U955" s="379"/>
      <c r="V955" s="379"/>
      <c r="W955" s="379"/>
      <c r="X955" s="379"/>
      <c r="Y955" s="379"/>
      <c r="Z955" s="379"/>
      <c r="AA955" s="379"/>
      <c r="AB955" s="379"/>
      <c r="AC955" s="379"/>
    </row>
    <row r="956">
      <c r="A956" s="379"/>
      <c r="B956" s="379"/>
      <c r="C956" s="379"/>
      <c r="D956" s="379"/>
      <c r="E956" s="379"/>
      <c r="F956" s="379"/>
      <c r="G956" s="379"/>
      <c r="H956" s="379"/>
      <c r="I956" s="379"/>
      <c r="J956" s="379"/>
      <c r="K956" s="379"/>
      <c r="L956" s="379"/>
      <c r="M956" s="379"/>
      <c r="N956" s="379"/>
      <c r="O956" s="379"/>
      <c r="P956" s="379"/>
      <c r="Q956" s="379"/>
      <c r="R956" s="379"/>
      <c r="S956" s="379"/>
      <c r="T956" s="379"/>
      <c r="U956" s="379"/>
      <c r="V956" s="379"/>
      <c r="W956" s="379"/>
      <c r="X956" s="379"/>
      <c r="Y956" s="379"/>
      <c r="Z956" s="379"/>
      <c r="AA956" s="379"/>
      <c r="AB956" s="379"/>
      <c r="AC956" s="379"/>
    </row>
    <row r="957">
      <c r="A957" s="379"/>
      <c r="B957" s="379"/>
      <c r="C957" s="379"/>
      <c r="D957" s="379"/>
      <c r="E957" s="379"/>
      <c r="F957" s="379"/>
      <c r="G957" s="379"/>
      <c r="H957" s="379"/>
      <c r="I957" s="379"/>
      <c r="J957" s="379"/>
      <c r="K957" s="379"/>
      <c r="L957" s="379"/>
      <c r="M957" s="379"/>
      <c r="N957" s="379"/>
      <c r="O957" s="379"/>
      <c r="P957" s="379"/>
      <c r="Q957" s="379"/>
      <c r="R957" s="379"/>
      <c r="S957" s="379"/>
      <c r="T957" s="379"/>
      <c r="U957" s="379"/>
      <c r="V957" s="379"/>
      <c r="W957" s="379"/>
      <c r="X957" s="379"/>
      <c r="Y957" s="379"/>
      <c r="Z957" s="379"/>
      <c r="AA957" s="379"/>
      <c r="AB957" s="379"/>
      <c r="AC957" s="379"/>
    </row>
    <row r="958">
      <c r="A958" s="379"/>
      <c r="B958" s="379"/>
      <c r="C958" s="379"/>
      <c r="D958" s="379"/>
      <c r="E958" s="379"/>
      <c r="F958" s="379"/>
      <c r="G958" s="379"/>
      <c r="H958" s="379"/>
      <c r="I958" s="379"/>
      <c r="J958" s="379"/>
      <c r="K958" s="379"/>
      <c r="L958" s="379"/>
      <c r="M958" s="379"/>
      <c r="N958" s="379"/>
      <c r="O958" s="379"/>
      <c r="P958" s="379"/>
      <c r="Q958" s="379"/>
      <c r="R958" s="379"/>
      <c r="S958" s="379"/>
      <c r="T958" s="379"/>
      <c r="U958" s="379"/>
      <c r="V958" s="379"/>
      <c r="W958" s="379"/>
      <c r="X958" s="379"/>
      <c r="Y958" s="379"/>
      <c r="Z958" s="379"/>
      <c r="AA958" s="379"/>
      <c r="AB958" s="379"/>
      <c r="AC958" s="379"/>
    </row>
    <row r="959">
      <c r="A959" s="379"/>
      <c r="B959" s="379"/>
      <c r="C959" s="379"/>
      <c r="D959" s="379"/>
      <c r="E959" s="379"/>
      <c r="F959" s="379"/>
      <c r="G959" s="379"/>
      <c r="H959" s="379"/>
      <c r="I959" s="379"/>
      <c r="J959" s="379"/>
      <c r="K959" s="379"/>
      <c r="L959" s="379"/>
      <c r="M959" s="379"/>
      <c r="N959" s="379"/>
      <c r="O959" s="379"/>
      <c r="P959" s="379"/>
      <c r="Q959" s="379"/>
      <c r="R959" s="379"/>
      <c r="S959" s="379"/>
      <c r="T959" s="379"/>
      <c r="U959" s="379"/>
      <c r="V959" s="379"/>
      <c r="W959" s="379"/>
      <c r="X959" s="379"/>
      <c r="Y959" s="379"/>
      <c r="Z959" s="379"/>
      <c r="AA959" s="379"/>
      <c r="AB959" s="379"/>
      <c r="AC959" s="379"/>
    </row>
    <row r="960">
      <c r="A960" s="379"/>
      <c r="B960" s="379"/>
      <c r="C960" s="379"/>
      <c r="D960" s="379"/>
      <c r="E960" s="379"/>
      <c r="F960" s="379"/>
      <c r="G960" s="379"/>
      <c r="H960" s="379"/>
      <c r="I960" s="379"/>
      <c r="J960" s="379"/>
      <c r="K960" s="379"/>
      <c r="L960" s="379"/>
      <c r="M960" s="379"/>
      <c r="N960" s="379"/>
      <c r="O960" s="379"/>
      <c r="P960" s="379"/>
      <c r="Q960" s="379"/>
      <c r="R960" s="379"/>
      <c r="S960" s="379"/>
      <c r="T960" s="379"/>
      <c r="U960" s="379"/>
      <c r="V960" s="379"/>
      <c r="W960" s="379"/>
      <c r="X960" s="379"/>
      <c r="Y960" s="379"/>
      <c r="Z960" s="379"/>
      <c r="AA960" s="379"/>
      <c r="AB960" s="379"/>
      <c r="AC960" s="379"/>
    </row>
    <row r="961">
      <c r="A961" s="379"/>
      <c r="B961" s="379"/>
      <c r="C961" s="379"/>
      <c r="D961" s="379"/>
      <c r="E961" s="379"/>
      <c r="F961" s="379"/>
      <c r="G961" s="379"/>
      <c r="H961" s="379"/>
      <c r="I961" s="379"/>
      <c r="J961" s="379"/>
      <c r="K961" s="379"/>
      <c r="L961" s="379"/>
      <c r="M961" s="379"/>
      <c r="N961" s="379"/>
      <c r="O961" s="379"/>
      <c r="P961" s="379"/>
      <c r="Q961" s="379"/>
      <c r="R961" s="379"/>
      <c r="S961" s="379"/>
      <c r="T961" s="379"/>
      <c r="U961" s="379"/>
      <c r="V961" s="379"/>
      <c r="W961" s="379"/>
      <c r="X961" s="379"/>
      <c r="Y961" s="379"/>
      <c r="Z961" s="379"/>
      <c r="AA961" s="379"/>
      <c r="AB961" s="379"/>
      <c r="AC961" s="379"/>
    </row>
    <row r="962">
      <c r="A962" s="379"/>
      <c r="B962" s="379"/>
      <c r="C962" s="379"/>
      <c r="D962" s="379"/>
      <c r="E962" s="379"/>
      <c r="F962" s="379"/>
      <c r="G962" s="379"/>
      <c r="H962" s="379"/>
      <c r="I962" s="379"/>
      <c r="J962" s="379"/>
      <c r="K962" s="379"/>
      <c r="L962" s="379"/>
      <c r="M962" s="379"/>
      <c r="N962" s="379"/>
      <c r="O962" s="379"/>
      <c r="P962" s="379"/>
      <c r="Q962" s="379"/>
      <c r="R962" s="379"/>
      <c r="S962" s="379"/>
      <c r="T962" s="379"/>
      <c r="U962" s="379"/>
      <c r="V962" s="379"/>
      <c r="W962" s="379"/>
      <c r="X962" s="379"/>
      <c r="Y962" s="379"/>
      <c r="Z962" s="379"/>
      <c r="AA962" s="379"/>
      <c r="AB962" s="379"/>
      <c r="AC962" s="379"/>
    </row>
    <row r="963">
      <c r="A963" s="379"/>
      <c r="B963" s="379"/>
      <c r="C963" s="379"/>
      <c r="D963" s="379"/>
      <c r="E963" s="379"/>
      <c r="F963" s="379"/>
      <c r="G963" s="379"/>
      <c r="H963" s="379"/>
      <c r="I963" s="379"/>
      <c r="J963" s="379"/>
      <c r="K963" s="379"/>
      <c r="L963" s="379"/>
      <c r="M963" s="379"/>
      <c r="N963" s="379"/>
      <c r="O963" s="379"/>
      <c r="P963" s="379"/>
      <c r="Q963" s="379"/>
      <c r="R963" s="379"/>
      <c r="S963" s="379"/>
      <c r="T963" s="379"/>
      <c r="U963" s="379"/>
      <c r="V963" s="379"/>
      <c r="W963" s="379"/>
      <c r="X963" s="379"/>
      <c r="Y963" s="379"/>
      <c r="Z963" s="379"/>
      <c r="AA963" s="379"/>
      <c r="AB963" s="379"/>
      <c r="AC963" s="379"/>
    </row>
    <row r="964">
      <c r="A964" s="379"/>
      <c r="B964" s="379"/>
      <c r="C964" s="379"/>
      <c r="D964" s="379"/>
      <c r="E964" s="379"/>
      <c r="F964" s="379"/>
      <c r="G964" s="379"/>
      <c r="H964" s="379"/>
      <c r="I964" s="379"/>
      <c r="J964" s="379"/>
      <c r="K964" s="379"/>
      <c r="L964" s="379"/>
      <c r="M964" s="379"/>
      <c r="N964" s="379"/>
      <c r="O964" s="379"/>
      <c r="P964" s="379"/>
      <c r="Q964" s="379"/>
      <c r="R964" s="379"/>
      <c r="S964" s="379"/>
      <c r="T964" s="379"/>
      <c r="U964" s="379"/>
      <c r="V964" s="379"/>
      <c r="W964" s="379"/>
      <c r="X964" s="379"/>
      <c r="Y964" s="379"/>
      <c r="Z964" s="379"/>
      <c r="AA964" s="379"/>
      <c r="AB964" s="379"/>
      <c r="AC964" s="379"/>
    </row>
    <row r="965">
      <c r="A965" s="379"/>
      <c r="B965" s="379"/>
      <c r="C965" s="379"/>
      <c r="D965" s="379"/>
      <c r="E965" s="379"/>
      <c r="F965" s="379"/>
      <c r="G965" s="379"/>
      <c r="H965" s="379"/>
      <c r="I965" s="379"/>
      <c r="J965" s="379"/>
      <c r="K965" s="379"/>
      <c r="L965" s="379"/>
      <c r="M965" s="379"/>
      <c r="N965" s="379"/>
      <c r="O965" s="379"/>
      <c r="P965" s="379"/>
      <c r="Q965" s="379"/>
      <c r="R965" s="379"/>
      <c r="S965" s="379"/>
      <c r="T965" s="379"/>
      <c r="U965" s="379"/>
      <c r="V965" s="379"/>
      <c r="W965" s="379"/>
      <c r="X965" s="379"/>
      <c r="Y965" s="379"/>
      <c r="Z965" s="379"/>
      <c r="AA965" s="379"/>
      <c r="AB965" s="379"/>
      <c r="AC965" s="379"/>
    </row>
    <row r="966">
      <c r="A966" s="379"/>
      <c r="B966" s="379"/>
      <c r="C966" s="379"/>
      <c r="D966" s="379"/>
      <c r="E966" s="379"/>
      <c r="F966" s="379"/>
      <c r="G966" s="379"/>
      <c r="H966" s="379"/>
      <c r="I966" s="379"/>
      <c r="J966" s="379"/>
      <c r="K966" s="379"/>
      <c r="L966" s="379"/>
      <c r="M966" s="379"/>
      <c r="N966" s="379"/>
      <c r="O966" s="379"/>
      <c r="P966" s="379"/>
      <c r="Q966" s="379"/>
      <c r="R966" s="379"/>
      <c r="S966" s="379"/>
      <c r="T966" s="379"/>
      <c r="U966" s="379"/>
      <c r="V966" s="379"/>
      <c r="W966" s="379"/>
      <c r="X966" s="379"/>
      <c r="Y966" s="379"/>
      <c r="Z966" s="379"/>
      <c r="AA966" s="379"/>
      <c r="AB966" s="379"/>
      <c r="AC966" s="379"/>
    </row>
    <row r="967">
      <c r="A967" s="379"/>
      <c r="B967" s="379"/>
      <c r="C967" s="379"/>
      <c r="D967" s="379"/>
      <c r="E967" s="379"/>
      <c r="F967" s="379"/>
      <c r="G967" s="379"/>
      <c r="H967" s="379"/>
      <c r="I967" s="379"/>
      <c r="J967" s="379"/>
      <c r="K967" s="379"/>
      <c r="L967" s="379"/>
      <c r="M967" s="379"/>
      <c r="N967" s="379"/>
      <c r="O967" s="379"/>
      <c r="P967" s="379"/>
      <c r="Q967" s="379"/>
      <c r="R967" s="379"/>
      <c r="S967" s="379"/>
      <c r="T967" s="379"/>
      <c r="U967" s="379"/>
      <c r="V967" s="379"/>
      <c r="W967" s="379"/>
      <c r="X967" s="379"/>
      <c r="Y967" s="379"/>
      <c r="Z967" s="379"/>
      <c r="AA967" s="379"/>
      <c r="AB967" s="379"/>
      <c r="AC967" s="379"/>
    </row>
    <row r="968">
      <c r="A968" s="379"/>
      <c r="B968" s="379"/>
      <c r="C968" s="379"/>
      <c r="D968" s="379"/>
      <c r="E968" s="379"/>
      <c r="F968" s="379"/>
      <c r="G968" s="379"/>
      <c r="H968" s="379"/>
      <c r="I968" s="379"/>
      <c r="J968" s="379"/>
      <c r="K968" s="379"/>
      <c r="L968" s="379"/>
      <c r="M968" s="379"/>
      <c r="N968" s="379"/>
      <c r="O968" s="379"/>
      <c r="P968" s="379"/>
      <c r="Q968" s="379"/>
      <c r="R968" s="379"/>
      <c r="S968" s="379"/>
      <c r="T968" s="379"/>
      <c r="U968" s="379"/>
      <c r="V968" s="379"/>
      <c r="W968" s="379"/>
      <c r="X968" s="379"/>
      <c r="Y968" s="379"/>
      <c r="Z968" s="379"/>
      <c r="AA968" s="379"/>
      <c r="AB968" s="379"/>
      <c r="AC968" s="379"/>
    </row>
    <row r="969">
      <c r="A969" s="379"/>
      <c r="B969" s="379"/>
      <c r="C969" s="379"/>
      <c r="D969" s="379"/>
      <c r="E969" s="379"/>
      <c r="F969" s="379"/>
      <c r="G969" s="379"/>
      <c r="H969" s="379"/>
      <c r="I969" s="379"/>
      <c r="J969" s="379"/>
      <c r="K969" s="379"/>
      <c r="L969" s="379"/>
      <c r="M969" s="379"/>
      <c r="N969" s="379"/>
      <c r="O969" s="379"/>
      <c r="P969" s="379"/>
      <c r="Q969" s="379"/>
      <c r="R969" s="379"/>
      <c r="S969" s="379"/>
      <c r="T969" s="379"/>
      <c r="U969" s="379"/>
      <c r="V969" s="379"/>
      <c r="W969" s="379"/>
      <c r="X969" s="379"/>
      <c r="Y969" s="379"/>
      <c r="Z969" s="379"/>
      <c r="AA969" s="379"/>
      <c r="AB969" s="379"/>
      <c r="AC969" s="379"/>
    </row>
    <row r="970">
      <c r="A970" s="379"/>
      <c r="B970" s="379"/>
      <c r="C970" s="379"/>
      <c r="D970" s="379"/>
      <c r="E970" s="379"/>
      <c r="F970" s="379"/>
      <c r="G970" s="379"/>
      <c r="H970" s="379"/>
      <c r="I970" s="379"/>
      <c r="J970" s="379"/>
      <c r="K970" s="379"/>
      <c r="L970" s="379"/>
      <c r="M970" s="379"/>
      <c r="N970" s="379"/>
      <c r="O970" s="379"/>
      <c r="P970" s="379"/>
      <c r="Q970" s="379"/>
      <c r="R970" s="379"/>
      <c r="S970" s="379"/>
      <c r="T970" s="379"/>
      <c r="U970" s="379"/>
      <c r="V970" s="379"/>
      <c r="W970" s="379"/>
      <c r="X970" s="379"/>
      <c r="Y970" s="379"/>
      <c r="Z970" s="379"/>
      <c r="AA970" s="379"/>
      <c r="AB970" s="379"/>
      <c r="AC970" s="379"/>
    </row>
    <row r="971">
      <c r="A971" s="379"/>
      <c r="B971" s="379"/>
      <c r="C971" s="379"/>
      <c r="D971" s="379"/>
      <c r="E971" s="379"/>
      <c r="F971" s="379"/>
      <c r="G971" s="379"/>
      <c r="H971" s="379"/>
      <c r="I971" s="379"/>
      <c r="J971" s="379"/>
      <c r="K971" s="379"/>
      <c r="L971" s="379"/>
      <c r="M971" s="379"/>
      <c r="N971" s="379"/>
      <c r="O971" s="379"/>
      <c r="P971" s="379"/>
      <c r="Q971" s="379"/>
      <c r="R971" s="379"/>
      <c r="S971" s="379"/>
      <c r="T971" s="379"/>
      <c r="U971" s="379"/>
      <c r="V971" s="379"/>
      <c r="W971" s="379"/>
      <c r="X971" s="379"/>
      <c r="Y971" s="379"/>
      <c r="Z971" s="379"/>
      <c r="AA971" s="379"/>
      <c r="AB971" s="379"/>
      <c r="AC971" s="379"/>
    </row>
    <row r="972">
      <c r="A972" s="379"/>
      <c r="B972" s="379"/>
      <c r="C972" s="379"/>
      <c r="D972" s="379"/>
      <c r="E972" s="379"/>
      <c r="F972" s="379"/>
      <c r="G972" s="379"/>
      <c r="H972" s="379"/>
      <c r="I972" s="379"/>
      <c r="J972" s="379"/>
      <c r="K972" s="379"/>
      <c r="L972" s="379"/>
      <c r="M972" s="379"/>
      <c r="N972" s="379"/>
      <c r="O972" s="379"/>
      <c r="P972" s="379"/>
      <c r="Q972" s="379"/>
      <c r="R972" s="379"/>
      <c r="S972" s="379"/>
      <c r="T972" s="379"/>
      <c r="U972" s="379"/>
      <c r="V972" s="379"/>
      <c r="W972" s="379"/>
      <c r="X972" s="379"/>
      <c r="Y972" s="379"/>
      <c r="Z972" s="379"/>
      <c r="AA972" s="379"/>
      <c r="AB972" s="379"/>
      <c r="AC972" s="379"/>
    </row>
    <row r="973">
      <c r="A973" s="379"/>
      <c r="B973" s="379"/>
      <c r="C973" s="379"/>
      <c r="D973" s="379"/>
      <c r="E973" s="379"/>
      <c r="F973" s="379"/>
      <c r="G973" s="379"/>
      <c r="H973" s="379"/>
      <c r="I973" s="379"/>
      <c r="J973" s="379"/>
      <c r="K973" s="379"/>
      <c r="L973" s="379"/>
      <c r="M973" s="379"/>
      <c r="N973" s="379"/>
      <c r="O973" s="379"/>
      <c r="P973" s="379"/>
      <c r="Q973" s="379"/>
      <c r="R973" s="379"/>
      <c r="S973" s="379"/>
      <c r="T973" s="379"/>
      <c r="U973" s="379"/>
      <c r="V973" s="379"/>
      <c r="W973" s="379"/>
      <c r="X973" s="379"/>
      <c r="Y973" s="379"/>
      <c r="Z973" s="379"/>
      <c r="AA973" s="379"/>
      <c r="AB973" s="379"/>
      <c r="AC973" s="379"/>
    </row>
    <row r="974">
      <c r="A974" s="379"/>
      <c r="B974" s="379"/>
      <c r="C974" s="379"/>
      <c r="D974" s="379"/>
      <c r="E974" s="379"/>
      <c r="F974" s="379"/>
      <c r="G974" s="379"/>
      <c r="H974" s="379"/>
      <c r="I974" s="379"/>
      <c r="J974" s="379"/>
      <c r="K974" s="379"/>
      <c r="L974" s="379"/>
      <c r="M974" s="379"/>
      <c r="N974" s="379"/>
      <c r="O974" s="379"/>
      <c r="P974" s="379"/>
      <c r="Q974" s="379"/>
      <c r="R974" s="379"/>
      <c r="S974" s="379"/>
      <c r="T974" s="379"/>
      <c r="U974" s="379"/>
      <c r="V974" s="379"/>
      <c r="W974" s="379"/>
      <c r="X974" s="379"/>
      <c r="Y974" s="379"/>
      <c r="Z974" s="379"/>
      <c r="AA974" s="379"/>
      <c r="AB974" s="379"/>
      <c r="AC974" s="379"/>
    </row>
    <row r="975">
      <c r="A975" s="379"/>
      <c r="B975" s="379"/>
      <c r="C975" s="379"/>
      <c r="D975" s="379"/>
      <c r="E975" s="379"/>
      <c r="F975" s="379"/>
      <c r="G975" s="379"/>
      <c r="H975" s="379"/>
      <c r="I975" s="379"/>
      <c r="J975" s="379"/>
      <c r="K975" s="379"/>
      <c r="L975" s="379"/>
      <c r="M975" s="379"/>
      <c r="N975" s="379"/>
      <c r="O975" s="379"/>
      <c r="P975" s="379"/>
      <c r="Q975" s="379"/>
      <c r="R975" s="379"/>
      <c r="S975" s="379"/>
      <c r="T975" s="379"/>
      <c r="U975" s="379"/>
      <c r="V975" s="379"/>
      <c r="W975" s="379"/>
      <c r="X975" s="379"/>
      <c r="Y975" s="379"/>
      <c r="Z975" s="379"/>
      <c r="AA975" s="379"/>
      <c r="AB975" s="379"/>
      <c r="AC975" s="379"/>
    </row>
    <row r="976">
      <c r="A976" s="379"/>
      <c r="B976" s="379"/>
      <c r="C976" s="379"/>
      <c r="D976" s="379"/>
      <c r="E976" s="379"/>
      <c r="F976" s="379"/>
      <c r="G976" s="379"/>
      <c r="H976" s="379"/>
      <c r="I976" s="379"/>
      <c r="J976" s="379"/>
      <c r="K976" s="379"/>
      <c r="L976" s="379"/>
      <c r="M976" s="379"/>
      <c r="N976" s="379"/>
      <c r="O976" s="379"/>
      <c r="P976" s="379"/>
      <c r="Q976" s="379"/>
      <c r="R976" s="379"/>
      <c r="S976" s="379"/>
      <c r="T976" s="379"/>
      <c r="U976" s="379"/>
      <c r="V976" s="379"/>
      <c r="W976" s="379"/>
      <c r="X976" s="379"/>
      <c r="Y976" s="379"/>
      <c r="Z976" s="379"/>
      <c r="AA976" s="379"/>
      <c r="AB976" s="379"/>
      <c r="AC976" s="379"/>
    </row>
    <row r="977">
      <c r="A977" s="379"/>
      <c r="B977" s="379"/>
      <c r="C977" s="379"/>
      <c r="D977" s="379"/>
      <c r="E977" s="379"/>
      <c r="F977" s="379"/>
      <c r="G977" s="379"/>
      <c r="H977" s="379"/>
      <c r="I977" s="379"/>
      <c r="J977" s="379"/>
      <c r="K977" s="379"/>
      <c r="L977" s="379"/>
      <c r="M977" s="379"/>
      <c r="N977" s="379"/>
      <c r="O977" s="379"/>
      <c r="P977" s="379"/>
      <c r="Q977" s="379"/>
      <c r="R977" s="379"/>
      <c r="S977" s="379"/>
      <c r="T977" s="379"/>
      <c r="U977" s="379"/>
      <c r="V977" s="379"/>
      <c r="W977" s="379"/>
      <c r="X977" s="379"/>
      <c r="Y977" s="379"/>
      <c r="Z977" s="379"/>
      <c r="AA977" s="379"/>
      <c r="AB977" s="379"/>
      <c r="AC977" s="379"/>
    </row>
    <row r="978">
      <c r="A978" s="379"/>
      <c r="B978" s="379"/>
      <c r="C978" s="379"/>
      <c r="D978" s="379"/>
      <c r="E978" s="379"/>
      <c r="F978" s="379"/>
      <c r="G978" s="379"/>
      <c r="H978" s="379"/>
      <c r="I978" s="379"/>
      <c r="J978" s="379"/>
      <c r="K978" s="379"/>
      <c r="L978" s="379"/>
      <c r="M978" s="379"/>
      <c r="N978" s="379"/>
      <c r="O978" s="379"/>
      <c r="P978" s="379"/>
      <c r="Q978" s="379"/>
      <c r="R978" s="379"/>
      <c r="S978" s="379"/>
      <c r="T978" s="379"/>
      <c r="U978" s="379"/>
      <c r="V978" s="379"/>
      <c r="W978" s="379"/>
      <c r="X978" s="379"/>
      <c r="Y978" s="379"/>
      <c r="Z978" s="379"/>
      <c r="AA978" s="379"/>
      <c r="AB978" s="379"/>
      <c r="AC978" s="379"/>
    </row>
    <row r="979">
      <c r="A979" s="379"/>
      <c r="B979" s="379"/>
      <c r="C979" s="379"/>
      <c r="D979" s="379"/>
      <c r="E979" s="379"/>
      <c r="F979" s="379"/>
      <c r="G979" s="379"/>
      <c r="H979" s="379"/>
      <c r="I979" s="379"/>
      <c r="J979" s="379"/>
      <c r="K979" s="379"/>
      <c r="L979" s="379"/>
      <c r="M979" s="379"/>
      <c r="N979" s="379"/>
      <c r="O979" s="379"/>
      <c r="P979" s="379"/>
      <c r="Q979" s="379"/>
      <c r="R979" s="379"/>
      <c r="S979" s="379"/>
      <c r="T979" s="379"/>
      <c r="U979" s="379"/>
      <c r="V979" s="379"/>
      <c r="W979" s="379"/>
      <c r="X979" s="379"/>
      <c r="Y979" s="379"/>
      <c r="Z979" s="379"/>
      <c r="AA979" s="379"/>
      <c r="AB979" s="379"/>
      <c r="AC979" s="379"/>
    </row>
    <row r="980">
      <c r="A980" s="379"/>
      <c r="B980" s="379"/>
      <c r="C980" s="379"/>
      <c r="D980" s="379"/>
      <c r="E980" s="379"/>
      <c r="F980" s="379"/>
      <c r="G980" s="379"/>
      <c r="H980" s="379"/>
      <c r="I980" s="379"/>
      <c r="J980" s="379"/>
      <c r="K980" s="379"/>
      <c r="L980" s="379"/>
      <c r="M980" s="379"/>
      <c r="N980" s="379"/>
      <c r="O980" s="379"/>
      <c r="P980" s="379"/>
      <c r="Q980" s="379"/>
      <c r="R980" s="379"/>
      <c r="S980" s="379"/>
      <c r="T980" s="379"/>
      <c r="U980" s="379"/>
      <c r="V980" s="379"/>
      <c r="W980" s="379"/>
      <c r="X980" s="379"/>
      <c r="Y980" s="379"/>
      <c r="Z980" s="379"/>
      <c r="AA980" s="379"/>
      <c r="AB980" s="379"/>
      <c r="AC980" s="379"/>
    </row>
    <row r="981">
      <c r="A981" s="379"/>
      <c r="B981" s="379"/>
      <c r="C981" s="379"/>
      <c r="D981" s="379"/>
      <c r="E981" s="379"/>
      <c r="F981" s="379"/>
      <c r="G981" s="379"/>
      <c r="H981" s="379"/>
      <c r="I981" s="379"/>
      <c r="J981" s="379"/>
      <c r="K981" s="379"/>
      <c r="L981" s="379"/>
      <c r="M981" s="379"/>
      <c r="N981" s="379"/>
      <c r="O981" s="379"/>
      <c r="P981" s="379"/>
      <c r="Q981" s="379"/>
      <c r="R981" s="379"/>
      <c r="S981" s="379"/>
      <c r="T981" s="379"/>
      <c r="U981" s="379"/>
      <c r="V981" s="379"/>
      <c r="W981" s="379"/>
      <c r="X981" s="379"/>
      <c r="Y981" s="379"/>
      <c r="Z981" s="379"/>
      <c r="AA981" s="379"/>
      <c r="AB981" s="379"/>
      <c r="AC981" s="379"/>
    </row>
    <row r="982">
      <c r="A982" s="379"/>
      <c r="B982" s="379"/>
      <c r="C982" s="379"/>
      <c r="D982" s="379"/>
      <c r="E982" s="379"/>
      <c r="F982" s="379"/>
      <c r="G982" s="379"/>
      <c r="H982" s="379"/>
      <c r="I982" s="379"/>
      <c r="J982" s="379"/>
      <c r="K982" s="379"/>
      <c r="L982" s="379"/>
      <c r="M982" s="379"/>
      <c r="N982" s="379"/>
      <c r="O982" s="379"/>
      <c r="P982" s="379"/>
      <c r="Q982" s="379"/>
      <c r="R982" s="379"/>
      <c r="S982" s="379"/>
      <c r="T982" s="379"/>
      <c r="U982" s="379"/>
      <c r="V982" s="379"/>
      <c r="W982" s="379"/>
      <c r="X982" s="379"/>
      <c r="Y982" s="379"/>
      <c r="Z982" s="379"/>
      <c r="AA982" s="379"/>
      <c r="AB982" s="379"/>
      <c r="AC982" s="379"/>
    </row>
    <row r="983">
      <c r="A983" s="379"/>
      <c r="B983" s="379"/>
      <c r="C983" s="379"/>
      <c r="D983" s="379"/>
      <c r="E983" s="379"/>
      <c r="F983" s="379"/>
      <c r="G983" s="379"/>
      <c r="H983" s="379"/>
      <c r="I983" s="379"/>
      <c r="J983" s="379"/>
      <c r="K983" s="379"/>
      <c r="L983" s="379"/>
      <c r="M983" s="379"/>
      <c r="N983" s="379"/>
      <c r="O983" s="379"/>
      <c r="P983" s="379"/>
      <c r="Q983" s="379"/>
      <c r="R983" s="379"/>
      <c r="S983" s="379"/>
      <c r="T983" s="379"/>
      <c r="U983" s="379"/>
      <c r="V983" s="379"/>
      <c r="W983" s="379"/>
      <c r="X983" s="379"/>
      <c r="Y983" s="379"/>
      <c r="Z983" s="379"/>
      <c r="AA983" s="379"/>
      <c r="AB983" s="379"/>
      <c r="AC983" s="379"/>
    </row>
    <row r="984">
      <c r="A984" s="379"/>
      <c r="B984" s="379"/>
      <c r="C984" s="379"/>
      <c r="D984" s="379"/>
      <c r="E984" s="379"/>
      <c r="F984" s="379"/>
      <c r="G984" s="379"/>
      <c r="H984" s="379"/>
      <c r="I984" s="379"/>
      <c r="J984" s="379"/>
      <c r="K984" s="379"/>
      <c r="L984" s="379"/>
      <c r="M984" s="379"/>
      <c r="N984" s="379"/>
      <c r="O984" s="379"/>
      <c r="P984" s="379"/>
      <c r="Q984" s="379"/>
      <c r="R984" s="379"/>
      <c r="S984" s="379"/>
      <c r="T984" s="379"/>
      <c r="U984" s="379"/>
      <c r="V984" s="379"/>
      <c r="W984" s="379"/>
      <c r="X984" s="379"/>
      <c r="Y984" s="379"/>
      <c r="Z984" s="379"/>
      <c r="AA984" s="379"/>
      <c r="AB984" s="379"/>
      <c r="AC984" s="379"/>
    </row>
    <row r="985">
      <c r="A985" s="379"/>
      <c r="B985" s="379"/>
      <c r="C985" s="379"/>
      <c r="D985" s="379"/>
      <c r="E985" s="379"/>
      <c r="F985" s="379"/>
      <c r="G985" s="379"/>
      <c r="H985" s="379"/>
      <c r="I985" s="379"/>
      <c r="J985" s="379"/>
      <c r="K985" s="379"/>
      <c r="L985" s="379"/>
      <c r="M985" s="379"/>
      <c r="N985" s="379"/>
      <c r="O985" s="379"/>
      <c r="P985" s="379"/>
      <c r="Q985" s="379"/>
      <c r="R985" s="379"/>
      <c r="S985" s="379"/>
      <c r="T985" s="379"/>
      <c r="U985" s="379"/>
      <c r="V985" s="379"/>
      <c r="W985" s="379"/>
      <c r="X985" s="379"/>
      <c r="Y985" s="379"/>
      <c r="Z985" s="379"/>
      <c r="AA985" s="379"/>
      <c r="AB985" s="379"/>
      <c r="AC985" s="379"/>
    </row>
    <row r="986">
      <c r="A986" s="379"/>
      <c r="B986" s="379"/>
      <c r="C986" s="379"/>
      <c r="D986" s="379"/>
      <c r="E986" s="379"/>
      <c r="F986" s="379"/>
      <c r="G986" s="379"/>
      <c r="H986" s="379"/>
      <c r="I986" s="379"/>
      <c r="J986" s="379"/>
      <c r="K986" s="379"/>
      <c r="L986" s="379"/>
      <c r="M986" s="379"/>
      <c r="N986" s="379"/>
      <c r="O986" s="379"/>
      <c r="P986" s="379"/>
      <c r="Q986" s="379"/>
      <c r="R986" s="379"/>
      <c r="S986" s="379"/>
      <c r="T986" s="379"/>
      <c r="U986" s="379"/>
      <c r="V986" s="379"/>
      <c r="W986" s="379"/>
      <c r="X986" s="379"/>
      <c r="Y986" s="379"/>
      <c r="Z986" s="379"/>
      <c r="AA986" s="379"/>
      <c r="AB986" s="379"/>
      <c r="AC986" s="379"/>
    </row>
    <row r="987">
      <c r="A987" s="379"/>
      <c r="B987" s="379"/>
      <c r="C987" s="379"/>
      <c r="D987" s="379"/>
      <c r="E987" s="379"/>
      <c r="F987" s="379"/>
      <c r="G987" s="379"/>
      <c r="H987" s="379"/>
      <c r="I987" s="379"/>
      <c r="J987" s="379"/>
      <c r="K987" s="379"/>
      <c r="L987" s="379"/>
      <c r="M987" s="379"/>
      <c r="N987" s="379"/>
      <c r="O987" s="379"/>
      <c r="P987" s="379"/>
      <c r="Q987" s="379"/>
      <c r="R987" s="379"/>
      <c r="S987" s="379"/>
      <c r="T987" s="379"/>
      <c r="U987" s="379"/>
      <c r="V987" s="379"/>
      <c r="W987" s="379"/>
      <c r="X987" s="379"/>
      <c r="Y987" s="379"/>
      <c r="Z987" s="379"/>
      <c r="AA987" s="379"/>
      <c r="AB987" s="379"/>
      <c r="AC987" s="379"/>
    </row>
    <row r="988">
      <c r="A988" s="379"/>
      <c r="B988" s="379"/>
      <c r="C988" s="379"/>
      <c r="D988" s="379"/>
      <c r="E988" s="379"/>
      <c r="F988" s="379"/>
      <c r="G988" s="379"/>
      <c r="H988" s="379"/>
      <c r="I988" s="379"/>
      <c r="J988" s="379"/>
      <c r="K988" s="379"/>
      <c r="L988" s="379"/>
      <c r="M988" s="379"/>
      <c r="N988" s="379"/>
      <c r="O988" s="379"/>
      <c r="P988" s="379"/>
      <c r="Q988" s="379"/>
      <c r="R988" s="379"/>
      <c r="S988" s="379"/>
      <c r="T988" s="379"/>
      <c r="U988" s="379"/>
      <c r="V988" s="379"/>
      <c r="W988" s="379"/>
      <c r="X988" s="379"/>
      <c r="Y988" s="379"/>
      <c r="Z988" s="379"/>
      <c r="AA988" s="379"/>
      <c r="AB988" s="379"/>
      <c r="AC988" s="379"/>
    </row>
    <row r="989">
      <c r="A989" s="379"/>
      <c r="B989" s="379"/>
      <c r="C989" s="379"/>
      <c r="D989" s="379"/>
      <c r="E989" s="379"/>
      <c r="F989" s="379"/>
      <c r="G989" s="379"/>
      <c r="H989" s="379"/>
      <c r="I989" s="379"/>
      <c r="J989" s="379"/>
      <c r="K989" s="379"/>
      <c r="L989" s="379"/>
      <c r="M989" s="379"/>
      <c r="N989" s="379"/>
      <c r="O989" s="379"/>
      <c r="P989" s="379"/>
      <c r="Q989" s="379"/>
      <c r="R989" s="379"/>
      <c r="S989" s="379"/>
      <c r="T989" s="379"/>
      <c r="U989" s="379"/>
      <c r="V989" s="379"/>
      <c r="W989" s="379"/>
      <c r="X989" s="379"/>
      <c r="Y989" s="379"/>
      <c r="Z989" s="379"/>
      <c r="AA989" s="379"/>
      <c r="AB989" s="379"/>
      <c r="AC989" s="379"/>
    </row>
    <row r="990">
      <c r="A990" s="379"/>
      <c r="B990" s="379"/>
      <c r="C990" s="379"/>
      <c r="D990" s="379"/>
      <c r="E990" s="379"/>
      <c r="F990" s="379"/>
      <c r="G990" s="379"/>
      <c r="H990" s="379"/>
      <c r="I990" s="379"/>
      <c r="J990" s="379"/>
      <c r="K990" s="379"/>
      <c r="L990" s="379"/>
      <c r="M990" s="379"/>
      <c r="N990" s="379"/>
      <c r="O990" s="379"/>
      <c r="P990" s="379"/>
      <c r="Q990" s="379"/>
      <c r="R990" s="379"/>
      <c r="S990" s="379"/>
      <c r="T990" s="379"/>
      <c r="U990" s="379"/>
      <c r="V990" s="379"/>
      <c r="W990" s="379"/>
      <c r="X990" s="379"/>
      <c r="Y990" s="379"/>
      <c r="Z990" s="379"/>
      <c r="AA990" s="379"/>
      <c r="AB990" s="379"/>
      <c r="AC990" s="379"/>
    </row>
    <row r="991">
      <c r="A991" s="379"/>
      <c r="B991" s="379"/>
      <c r="C991" s="379"/>
      <c r="D991" s="379"/>
      <c r="E991" s="379"/>
      <c r="F991" s="379"/>
      <c r="G991" s="379"/>
      <c r="H991" s="379"/>
      <c r="I991" s="379"/>
      <c r="J991" s="379"/>
      <c r="K991" s="379"/>
      <c r="L991" s="379"/>
      <c r="M991" s="379"/>
      <c r="N991" s="379"/>
      <c r="O991" s="379"/>
      <c r="P991" s="379"/>
      <c r="Q991" s="379"/>
      <c r="R991" s="379"/>
      <c r="S991" s="379"/>
      <c r="T991" s="379"/>
      <c r="U991" s="379"/>
      <c r="V991" s="379"/>
      <c r="W991" s="379"/>
      <c r="X991" s="379"/>
      <c r="Y991" s="379"/>
      <c r="Z991" s="379"/>
      <c r="AA991" s="379"/>
      <c r="AB991" s="379"/>
      <c r="AC991" s="379"/>
    </row>
    <row r="992">
      <c r="A992" s="379"/>
      <c r="B992" s="379"/>
      <c r="C992" s="379"/>
      <c r="D992" s="379"/>
      <c r="E992" s="379"/>
      <c r="F992" s="379"/>
      <c r="G992" s="379"/>
      <c r="H992" s="379"/>
      <c r="I992" s="379"/>
      <c r="J992" s="379"/>
      <c r="K992" s="379"/>
      <c r="L992" s="379"/>
      <c r="M992" s="379"/>
      <c r="N992" s="379"/>
      <c r="O992" s="379"/>
      <c r="P992" s="379"/>
      <c r="Q992" s="379"/>
      <c r="R992" s="379"/>
      <c r="S992" s="379"/>
      <c r="T992" s="379"/>
      <c r="U992" s="379"/>
      <c r="V992" s="379"/>
      <c r="W992" s="379"/>
      <c r="X992" s="379"/>
      <c r="Y992" s="379"/>
      <c r="Z992" s="379"/>
      <c r="AA992" s="379"/>
      <c r="AB992" s="379"/>
      <c r="AC992" s="379"/>
    </row>
    <row r="993">
      <c r="A993" s="379"/>
      <c r="B993" s="379"/>
      <c r="C993" s="379"/>
      <c r="D993" s="379"/>
      <c r="E993" s="379"/>
      <c r="F993" s="379"/>
      <c r="G993" s="379"/>
      <c r="H993" s="379"/>
      <c r="I993" s="379"/>
      <c r="J993" s="379"/>
      <c r="K993" s="379"/>
      <c r="L993" s="379"/>
      <c r="M993" s="379"/>
      <c r="N993" s="379"/>
      <c r="O993" s="379"/>
      <c r="P993" s="379"/>
      <c r="Q993" s="379"/>
      <c r="R993" s="379"/>
      <c r="S993" s="379"/>
      <c r="T993" s="379"/>
      <c r="U993" s="379"/>
      <c r="V993" s="379"/>
      <c r="W993" s="379"/>
      <c r="X993" s="379"/>
      <c r="Y993" s="379"/>
      <c r="Z993" s="379"/>
      <c r="AA993" s="379"/>
      <c r="AB993" s="379"/>
      <c r="AC993" s="379"/>
    </row>
    <row r="994">
      <c r="A994" s="379"/>
      <c r="B994" s="379"/>
      <c r="C994" s="379"/>
      <c r="D994" s="379"/>
      <c r="E994" s="379"/>
      <c r="F994" s="379"/>
      <c r="G994" s="379"/>
      <c r="H994" s="379"/>
      <c r="I994" s="379"/>
      <c r="J994" s="379"/>
      <c r="K994" s="379"/>
      <c r="L994" s="379"/>
      <c r="M994" s="379"/>
      <c r="N994" s="379"/>
      <c r="O994" s="379"/>
      <c r="P994" s="379"/>
      <c r="Q994" s="379"/>
      <c r="R994" s="379"/>
      <c r="S994" s="379"/>
      <c r="T994" s="379"/>
      <c r="U994" s="379"/>
      <c r="V994" s="379"/>
      <c r="W994" s="379"/>
      <c r="X994" s="379"/>
      <c r="Y994" s="379"/>
      <c r="Z994" s="379"/>
      <c r="AA994" s="379"/>
      <c r="AB994" s="379"/>
      <c r="AC994" s="379"/>
    </row>
    <row r="995">
      <c r="A995" s="379"/>
      <c r="B995" s="379"/>
      <c r="C995" s="379"/>
      <c r="D995" s="379"/>
      <c r="E995" s="379"/>
      <c r="F995" s="379"/>
      <c r="G995" s="379"/>
      <c r="H995" s="379"/>
      <c r="I995" s="379"/>
      <c r="J995" s="379"/>
      <c r="K995" s="379"/>
      <c r="L995" s="379"/>
      <c r="M995" s="379"/>
      <c r="N995" s="379"/>
      <c r="O995" s="379"/>
      <c r="P995" s="379"/>
      <c r="Q995" s="379"/>
      <c r="R995" s="379"/>
      <c r="S995" s="379"/>
      <c r="T995" s="379"/>
      <c r="U995" s="379"/>
      <c r="V995" s="379"/>
      <c r="W995" s="379"/>
      <c r="X995" s="379"/>
      <c r="Y995" s="379"/>
      <c r="Z995" s="379"/>
      <c r="AA995" s="379"/>
      <c r="AB995" s="379"/>
      <c r="AC995" s="379"/>
    </row>
    <row r="996">
      <c r="A996" s="379"/>
      <c r="B996" s="379"/>
      <c r="C996" s="379"/>
      <c r="D996" s="379"/>
      <c r="E996" s="379"/>
      <c r="F996" s="379"/>
      <c r="G996" s="379"/>
      <c r="H996" s="379"/>
      <c r="I996" s="379"/>
      <c r="J996" s="379"/>
      <c r="K996" s="379"/>
      <c r="L996" s="379"/>
      <c r="M996" s="379"/>
      <c r="N996" s="379"/>
      <c r="O996" s="379"/>
      <c r="P996" s="379"/>
      <c r="Q996" s="379"/>
      <c r="R996" s="379"/>
      <c r="S996" s="379"/>
      <c r="T996" s="379"/>
      <c r="U996" s="379"/>
      <c r="V996" s="379"/>
      <c r="W996" s="379"/>
      <c r="X996" s="379"/>
      <c r="Y996" s="379"/>
      <c r="Z996" s="379"/>
      <c r="AA996" s="379"/>
      <c r="AB996" s="379"/>
      <c r="AC996" s="379"/>
    </row>
    <row r="997">
      <c r="A997" s="379"/>
      <c r="B997" s="379"/>
      <c r="C997" s="379"/>
      <c r="D997" s="379"/>
      <c r="E997" s="379"/>
      <c r="F997" s="379"/>
      <c r="G997" s="379"/>
      <c r="H997" s="379"/>
      <c r="I997" s="379"/>
      <c r="J997" s="379"/>
      <c r="K997" s="379"/>
      <c r="L997" s="379"/>
      <c r="M997" s="379"/>
      <c r="N997" s="379"/>
      <c r="O997" s="379"/>
      <c r="P997" s="379"/>
      <c r="Q997" s="379"/>
      <c r="R997" s="379"/>
      <c r="S997" s="379"/>
      <c r="T997" s="379"/>
      <c r="U997" s="379"/>
      <c r="V997" s="379"/>
      <c r="W997" s="379"/>
      <c r="X997" s="379"/>
      <c r="Y997" s="379"/>
      <c r="Z997" s="379"/>
      <c r="AA997" s="379"/>
      <c r="AB997" s="379"/>
      <c r="AC997" s="379"/>
    </row>
    <row r="998">
      <c r="A998" s="379"/>
      <c r="B998" s="379"/>
      <c r="C998" s="379"/>
      <c r="D998" s="379"/>
      <c r="E998" s="379"/>
      <c r="F998" s="379"/>
      <c r="G998" s="379"/>
      <c r="H998" s="379"/>
      <c r="I998" s="379"/>
      <c r="J998" s="379"/>
      <c r="K998" s="379"/>
      <c r="L998" s="379"/>
      <c r="M998" s="379"/>
      <c r="N998" s="379"/>
      <c r="O998" s="379"/>
      <c r="P998" s="379"/>
      <c r="Q998" s="379"/>
      <c r="R998" s="379"/>
      <c r="S998" s="379"/>
      <c r="T998" s="379"/>
      <c r="U998" s="379"/>
      <c r="V998" s="379"/>
      <c r="W998" s="379"/>
      <c r="X998" s="379"/>
      <c r="Y998" s="379"/>
      <c r="Z998" s="379"/>
      <c r="AA998" s="379"/>
      <c r="AB998" s="379"/>
      <c r="AC998" s="379"/>
    </row>
    <row r="999">
      <c r="A999" s="379"/>
      <c r="B999" s="379"/>
      <c r="C999" s="379"/>
      <c r="D999" s="379"/>
      <c r="E999" s="379"/>
      <c r="F999" s="379"/>
      <c r="G999" s="379"/>
      <c r="H999" s="379"/>
      <c r="I999" s="379"/>
      <c r="J999" s="379"/>
      <c r="K999" s="379"/>
      <c r="L999" s="379"/>
      <c r="M999" s="379"/>
      <c r="N999" s="379"/>
      <c r="O999" s="379"/>
      <c r="P999" s="379"/>
      <c r="Q999" s="379"/>
      <c r="R999" s="379"/>
      <c r="S999" s="379"/>
      <c r="T999" s="379"/>
      <c r="U999" s="379"/>
      <c r="V999" s="379"/>
      <c r="W999" s="379"/>
      <c r="X999" s="379"/>
      <c r="Y999" s="379"/>
      <c r="Z999" s="379"/>
      <c r="AA999" s="379"/>
      <c r="AB999" s="379"/>
      <c r="AC999" s="379"/>
    </row>
    <row r="1000">
      <c r="A1000" s="379"/>
      <c r="B1000" s="379"/>
      <c r="C1000" s="379"/>
      <c r="D1000" s="379"/>
      <c r="E1000" s="379"/>
      <c r="F1000" s="379"/>
      <c r="G1000" s="379"/>
      <c r="H1000" s="379"/>
      <c r="I1000" s="379"/>
      <c r="J1000" s="379"/>
      <c r="K1000" s="379"/>
      <c r="L1000" s="379"/>
      <c r="M1000" s="379"/>
      <c r="N1000" s="379"/>
      <c r="O1000" s="379"/>
      <c r="P1000" s="379"/>
      <c r="Q1000" s="379"/>
      <c r="R1000" s="379"/>
      <c r="S1000" s="379"/>
      <c r="T1000" s="379"/>
      <c r="U1000" s="379"/>
      <c r="V1000" s="379"/>
      <c r="W1000" s="379"/>
      <c r="X1000" s="379"/>
      <c r="Y1000" s="379"/>
      <c r="Z1000" s="379"/>
      <c r="AA1000" s="379"/>
      <c r="AB1000" s="379"/>
      <c r="AC1000" s="37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cols>
    <col customWidth="1" min="1" max="1" width="5.86"/>
    <col customWidth="1" min="2" max="2" width="7.0"/>
    <col customWidth="1" min="3" max="3" width="30.43"/>
    <col customWidth="1" min="4" max="4" width="6.86"/>
    <col customWidth="1" min="5" max="5" width="5.29"/>
    <col customWidth="1" min="6" max="6" width="4.71"/>
    <col customWidth="1" min="7" max="7" width="8.43"/>
    <col customWidth="1" min="8" max="8" width="8.86"/>
  </cols>
  <sheetData>
    <row r="1">
      <c r="A1" s="593" t="s">
        <v>249</v>
      </c>
      <c r="B1" s="593" t="s">
        <v>174</v>
      </c>
      <c r="C1" s="594" t="s">
        <v>0</v>
      </c>
      <c r="D1" s="595" t="s">
        <v>250</v>
      </c>
      <c r="E1" s="595" t="s">
        <v>251</v>
      </c>
      <c r="F1" s="596" t="s">
        <v>252</v>
      </c>
      <c r="G1" s="597" t="s">
        <v>5</v>
      </c>
      <c r="H1" s="595" t="s">
        <v>2</v>
      </c>
      <c r="I1" s="598"/>
      <c r="J1" s="598"/>
      <c r="K1" s="598"/>
      <c r="L1" s="599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</row>
    <row r="2">
      <c r="A2" s="600">
        <v>1.0</v>
      </c>
      <c r="B2" s="600" t="s">
        <v>267</v>
      </c>
      <c r="C2" s="601" t="s">
        <v>266</v>
      </c>
      <c r="D2" s="602">
        <v>5.0</v>
      </c>
      <c r="E2" s="602">
        <v>12.0</v>
      </c>
      <c r="F2" s="603">
        <v>268.0</v>
      </c>
      <c r="G2" s="604">
        <v>10.0</v>
      </c>
      <c r="H2" s="602" t="s">
        <v>268</v>
      </c>
    </row>
    <row r="3">
      <c r="A3" s="600">
        <v>2.0</v>
      </c>
      <c r="B3" s="600" t="s">
        <v>270</v>
      </c>
      <c r="C3" s="601" t="s">
        <v>269</v>
      </c>
      <c r="D3" s="605">
        <v>145.0</v>
      </c>
      <c r="E3" s="605">
        <v>12.0</v>
      </c>
      <c r="F3" s="603">
        <v>168.0</v>
      </c>
      <c r="G3" s="604">
        <v>8.0</v>
      </c>
      <c r="H3" s="602" t="s">
        <v>271</v>
      </c>
      <c r="M3" s="606" t="s">
        <v>595</v>
      </c>
    </row>
    <row r="4">
      <c r="A4" s="600">
        <v>3.0</v>
      </c>
      <c r="B4" s="600" t="s">
        <v>273</v>
      </c>
      <c r="C4" s="601" t="s">
        <v>272</v>
      </c>
      <c r="D4" s="605">
        <v>155.0</v>
      </c>
      <c r="E4" s="605">
        <v>12.0</v>
      </c>
      <c r="F4" s="603">
        <v>168.0</v>
      </c>
      <c r="G4" s="604">
        <v>8.0</v>
      </c>
      <c r="H4" s="602" t="s">
        <v>271</v>
      </c>
      <c r="M4" s="276" t="s">
        <v>586</v>
      </c>
    </row>
    <row r="5">
      <c r="A5" s="600">
        <v>4.0</v>
      </c>
      <c r="B5" s="600" t="s">
        <v>275</v>
      </c>
      <c r="C5" s="601" t="s">
        <v>274</v>
      </c>
      <c r="D5" s="605">
        <v>165.0</v>
      </c>
      <c r="E5" s="605">
        <v>13.0</v>
      </c>
      <c r="F5" s="603">
        <v>168.0</v>
      </c>
      <c r="G5" s="604" t="s">
        <v>268</v>
      </c>
      <c r="H5" s="602" t="s">
        <v>268</v>
      </c>
      <c r="M5" s="294" t="s">
        <v>596</v>
      </c>
    </row>
    <row r="6">
      <c r="A6" s="600">
        <v>5.0</v>
      </c>
      <c r="B6" s="600" t="s">
        <v>277</v>
      </c>
      <c r="C6" s="601" t="s">
        <v>276</v>
      </c>
      <c r="D6" s="602">
        <v>165.0</v>
      </c>
      <c r="E6" s="605">
        <v>13.0</v>
      </c>
      <c r="F6" s="603">
        <v>219.0</v>
      </c>
      <c r="G6" s="604">
        <v>8.0</v>
      </c>
      <c r="H6" s="602" t="s">
        <v>271</v>
      </c>
    </row>
    <row r="7">
      <c r="A7" s="600">
        <v>6.0</v>
      </c>
      <c r="B7" s="600" t="s">
        <v>279</v>
      </c>
      <c r="C7" s="601" t="s">
        <v>278</v>
      </c>
      <c r="D7" s="605">
        <v>175.0</v>
      </c>
      <c r="E7" s="605">
        <v>13.0</v>
      </c>
      <c r="F7" s="603">
        <v>168.0</v>
      </c>
      <c r="G7" s="604">
        <v>8.0</v>
      </c>
      <c r="H7" s="602" t="s">
        <v>271</v>
      </c>
    </row>
    <row r="8">
      <c r="A8" s="600">
        <v>7.0</v>
      </c>
      <c r="B8" s="600" t="s">
        <v>281</v>
      </c>
      <c r="C8" s="601" t="s">
        <v>280</v>
      </c>
      <c r="D8" s="605">
        <v>175.0</v>
      </c>
      <c r="E8" s="605">
        <v>14.0</v>
      </c>
      <c r="F8" s="603">
        <v>168.0</v>
      </c>
      <c r="G8" s="604">
        <v>8.0</v>
      </c>
      <c r="H8" s="602" t="s">
        <v>271</v>
      </c>
    </row>
    <row r="9">
      <c r="A9" s="600">
        <v>8.0</v>
      </c>
      <c r="B9" s="600" t="s">
        <v>283</v>
      </c>
      <c r="C9" s="601" t="s">
        <v>282</v>
      </c>
      <c r="D9" s="602">
        <v>175.0</v>
      </c>
      <c r="E9" s="602">
        <v>14.0</v>
      </c>
      <c r="F9" s="603">
        <v>567.0</v>
      </c>
      <c r="G9" s="604" t="s">
        <v>268</v>
      </c>
      <c r="H9" s="602" t="s">
        <v>268</v>
      </c>
    </row>
    <row r="10">
      <c r="A10" s="600">
        <v>9.0</v>
      </c>
      <c r="B10" s="600" t="s">
        <v>285</v>
      </c>
      <c r="C10" s="601" t="s">
        <v>284</v>
      </c>
      <c r="D10" s="605">
        <v>185.0</v>
      </c>
      <c r="E10" s="605">
        <v>14.0</v>
      </c>
      <c r="F10" s="603">
        <v>168.0</v>
      </c>
      <c r="G10" s="604" t="s">
        <v>268</v>
      </c>
      <c r="H10" s="602" t="s">
        <v>268</v>
      </c>
      <c r="T10" s="607" t="s">
        <v>600</v>
      </c>
      <c r="U10" s="608" t="s">
        <v>601</v>
      </c>
      <c r="V10" s="608" t="s">
        <v>602</v>
      </c>
    </row>
    <row r="11">
      <c r="A11" s="600">
        <v>10.0</v>
      </c>
      <c r="B11" s="600" t="s">
        <v>286</v>
      </c>
      <c r="C11" s="601" t="s">
        <v>284</v>
      </c>
      <c r="D11" s="602">
        <v>185.0</v>
      </c>
      <c r="E11" s="605">
        <v>14.0</v>
      </c>
      <c r="F11" s="603" t="s">
        <v>287</v>
      </c>
      <c r="G11" s="604" t="s">
        <v>268</v>
      </c>
      <c r="H11" s="602" t="s">
        <v>268</v>
      </c>
      <c r="T11" s="609" t="s">
        <v>380</v>
      </c>
      <c r="U11" s="610" t="s">
        <v>338</v>
      </c>
      <c r="V11" s="610" t="s">
        <v>338</v>
      </c>
    </row>
    <row r="12">
      <c r="A12" s="600">
        <v>11.0</v>
      </c>
      <c r="B12" s="600" t="s">
        <v>289</v>
      </c>
      <c r="C12" s="601" t="s">
        <v>288</v>
      </c>
      <c r="D12" s="602">
        <v>185.0</v>
      </c>
      <c r="E12" s="605">
        <v>14.0</v>
      </c>
      <c r="F12" s="603" t="s">
        <v>290</v>
      </c>
      <c r="G12" s="604">
        <v>8.0</v>
      </c>
      <c r="H12" s="602" t="s">
        <v>271</v>
      </c>
      <c r="T12" s="40" t="s">
        <v>338</v>
      </c>
      <c r="U12" s="610" t="s">
        <v>603</v>
      </c>
      <c r="V12" s="610" t="s">
        <v>603</v>
      </c>
    </row>
    <row r="13">
      <c r="A13" s="600">
        <v>12.0</v>
      </c>
      <c r="B13" s="600" t="s">
        <v>292</v>
      </c>
      <c r="C13" s="601" t="s">
        <v>291</v>
      </c>
      <c r="D13" s="605">
        <v>195.0</v>
      </c>
      <c r="E13" s="605">
        <v>14.0</v>
      </c>
      <c r="F13" s="603">
        <v>168.0</v>
      </c>
      <c r="G13" s="604">
        <v>8.0</v>
      </c>
      <c r="H13" s="602" t="s">
        <v>271</v>
      </c>
      <c r="T13" s="40" t="s">
        <v>603</v>
      </c>
      <c r="U13" s="610" t="s">
        <v>368</v>
      </c>
      <c r="V13" s="610" t="s">
        <v>368</v>
      </c>
    </row>
    <row r="14">
      <c r="A14" s="600">
        <v>13.0</v>
      </c>
      <c r="B14" s="600" t="s">
        <v>294</v>
      </c>
      <c r="C14" s="601" t="s">
        <v>293</v>
      </c>
      <c r="D14" s="602">
        <v>195.0</v>
      </c>
      <c r="E14" s="605">
        <v>14.0</v>
      </c>
      <c r="F14" s="603">
        <v>569.0</v>
      </c>
      <c r="G14" s="604" t="s">
        <v>268</v>
      </c>
      <c r="H14" s="602" t="s">
        <v>268</v>
      </c>
      <c r="T14" s="40" t="s">
        <v>604</v>
      </c>
      <c r="U14" s="610" t="s">
        <v>604</v>
      </c>
      <c r="V14" s="610" t="s">
        <v>604</v>
      </c>
    </row>
    <row r="15">
      <c r="A15" s="600">
        <v>14.0</v>
      </c>
      <c r="B15" s="600" t="s">
        <v>296</v>
      </c>
      <c r="C15" s="602" t="s">
        <v>295</v>
      </c>
      <c r="D15" s="602">
        <v>195.0</v>
      </c>
      <c r="E15" s="602">
        <v>15.0</v>
      </c>
      <c r="F15" s="603">
        <v>168.0</v>
      </c>
      <c r="G15" s="604" t="s">
        <v>268</v>
      </c>
      <c r="H15" s="602" t="s">
        <v>268</v>
      </c>
      <c r="T15" s="40" t="s">
        <v>368</v>
      </c>
      <c r="U15" s="610" t="s">
        <v>605</v>
      </c>
      <c r="V15" s="610" t="s">
        <v>605</v>
      </c>
    </row>
    <row r="16">
      <c r="A16" s="600">
        <v>15.0</v>
      </c>
      <c r="B16" s="600" t="s">
        <v>298</v>
      </c>
      <c r="C16" s="601" t="s">
        <v>297</v>
      </c>
      <c r="D16" s="605">
        <v>195.0</v>
      </c>
      <c r="E16" s="605">
        <v>15.0</v>
      </c>
      <c r="F16" s="603">
        <v>168.0</v>
      </c>
      <c r="G16" s="604">
        <v>8.0</v>
      </c>
      <c r="H16" s="602" t="s">
        <v>271</v>
      </c>
      <c r="T16" s="40" t="s">
        <v>605</v>
      </c>
      <c r="U16" s="610" t="s">
        <v>606</v>
      </c>
      <c r="V16" s="610" t="s">
        <v>606</v>
      </c>
    </row>
    <row r="17">
      <c r="A17" s="600">
        <v>16.0</v>
      </c>
      <c r="B17" s="600" t="s">
        <v>299</v>
      </c>
      <c r="C17" s="601" t="s">
        <v>295</v>
      </c>
      <c r="D17" s="602">
        <v>195.0</v>
      </c>
      <c r="E17" s="605">
        <v>15.0</v>
      </c>
      <c r="F17" s="603" t="s">
        <v>287</v>
      </c>
      <c r="G17" s="604" t="s">
        <v>268</v>
      </c>
      <c r="H17" s="602" t="s">
        <v>268</v>
      </c>
      <c r="T17" s="40" t="s">
        <v>606</v>
      </c>
      <c r="U17" s="610" t="s">
        <v>347</v>
      </c>
      <c r="V17" s="610" t="s">
        <v>347</v>
      </c>
    </row>
    <row r="18">
      <c r="A18" s="600">
        <v>17.0</v>
      </c>
      <c r="B18" s="600" t="s">
        <v>301</v>
      </c>
      <c r="C18" s="601" t="s">
        <v>300</v>
      </c>
      <c r="D18" s="602">
        <v>205.0</v>
      </c>
      <c r="E18" s="605">
        <v>15.0</v>
      </c>
      <c r="F18" s="603">
        <v>579.0</v>
      </c>
      <c r="G18" s="604">
        <v>8.0</v>
      </c>
      <c r="H18" s="602" t="s">
        <v>268</v>
      </c>
      <c r="T18" s="28" t="s">
        <v>384</v>
      </c>
      <c r="U18" s="610" t="s">
        <v>371</v>
      </c>
      <c r="V18" s="610" t="s">
        <v>371</v>
      </c>
    </row>
    <row r="19">
      <c r="A19" s="600">
        <v>18.0</v>
      </c>
      <c r="B19" s="600" t="s">
        <v>303</v>
      </c>
      <c r="C19" s="601" t="s">
        <v>302</v>
      </c>
      <c r="D19" s="602">
        <v>205.0</v>
      </c>
      <c r="E19" s="605">
        <v>15.0</v>
      </c>
      <c r="F19" s="603" t="s">
        <v>287</v>
      </c>
      <c r="G19" s="604" t="s">
        <v>268</v>
      </c>
      <c r="H19" s="602" t="s">
        <v>268</v>
      </c>
      <c r="T19" s="40" t="s">
        <v>347</v>
      </c>
      <c r="U19" s="610" t="s">
        <v>345</v>
      </c>
      <c r="V19" s="610" t="s">
        <v>345</v>
      </c>
    </row>
    <row r="20">
      <c r="A20" s="600">
        <v>19.0</v>
      </c>
      <c r="B20" s="600" t="s">
        <v>305</v>
      </c>
      <c r="C20" s="601" t="s">
        <v>304</v>
      </c>
      <c r="D20" s="602">
        <v>215.0</v>
      </c>
      <c r="E20" s="602">
        <v>15.0</v>
      </c>
      <c r="F20" s="603">
        <v>701.0</v>
      </c>
      <c r="G20" s="604" t="s">
        <v>268</v>
      </c>
      <c r="H20" s="602" t="s">
        <v>268</v>
      </c>
      <c r="T20" s="40" t="s">
        <v>345</v>
      </c>
      <c r="U20" s="610" t="s">
        <v>348</v>
      </c>
      <c r="V20" s="610" t="s">
        <v>348</v>
      </c>
    </row>
    <row r="21">
      <c r="A21" s="600">
        <v>20.0</v>
      </c>
      <c r="B21" s="600" t="s">
        <v>307</v>
      </c>
      <c r="C21" s="601" t="s">
        <v>306</v>
      </c>
      <c r="D21" s="605">
        <v>6.5</v>
      </c>
      <c r="E21" s="605">
        <v>16.0</v>
      </c>
      <c r="F21" s="603">
        <v>210.0</v>
      </c>
      <c r="G21" s="604">
        <v>12.0</v>
      </c>
      <c r="H21" s="602" t="s">
        <v>268</v>
      </c>
      <c r="T21" s="40" t="s">
        <v>371</v>
      </c>
      <c r="U21" s="610" t="s">
        <v>382</v>
      </c>
      <c r="V21" s="610" t="s">
        <v>382</v>
      </c>
    </row>
    <row r="22">
      <c r="A22" s="600">
        <v>21.0</v>
      </c>
      <c r="B22" s="600" t="s">
        <v>308</v>
      </c>
      <c r="C22" s="601" t="s">
        <v>306</v>
      </c>
      <c r="D22" s="605">
        <v>6.5</v>
      </c>
      <c r="E22" s="605">
        <v>16.0</v>
      </c>
      <c r="F22" s="603">
        <v>300.0</v>
      </c>
      <c r="G22" s="604">
        <v>12.0</v>
      </c>
      <c r="H22" s="602" t="s">
        <v>268</v>
      </c>
      <c r="T22" s="40" t="s">
        <v>348</v>
      </c>
      <c r="U22" s="610" t="s">
        <v>351</v>
      </c>
      <c r="V22" s="610" t="s">
        <v>351</v>
      </c>
    </row>
    <row r="23">
      <c r="A23" s="600">
        <v>22.0</v>
      </c>
      <c r="B23" s="600" t="s">
        <v>310</v>
      </c>
      <c r="C23" s="601" t="s">
        <v>309</v>
      </c>
      <c r="D23" s="602">
        <v>7.0</v>
      </c>
      <c r="E23" s="602">
        <v>16.0</v>
      </c>
      <c r="F23" s="603">
        <v>210.0</v>
      </c>
      <c r="G23" s="604" t="s">
        <v>268</v>
      </c>
      <c r="H23" s="602" t="s">
        <v>268</v>
      </c>
      <c r="T23" s="40" t="s">
        <v>349</v>
      </c>
      <c r="U23" s="610" t="s">
        <v>354</v>
      </c>
      <c r="V23" s="610" t="s">
        <v>354</v>
      </c>
    </row>
    <row r="24">
      <c r="A24" s="600">
        <v>23.0</v>
      </c>
      <c r="B24" s="600" t="s">
        <v>311</v>
      </c>
      <c r="C24" s="601" t="s">
        <v>309</v>
      </c>
      <c r="D24" s="605">
        <v>7.0</v>
      </c>
      <c r="E24" s="605">
        <v>16.0</v>
      </c>
      <c r="F24" s="603">
        <v>300.0</v>
      </c>
      <c r="G24" s="604" t="s">
        <v>268</v>
      </c>
      <c r="H24" s="602" t="s">
        <v>268</v>
      </c>
      <c r="T24" s="28" t="s">
        <v>392</v>
      </c>
      <c r="U24" s="610" t="s">
        <v>353</v>
      </c>
      <c r="V24" s="610" t="s">
        <v>353</v>
      </c>
    </row>
    <row r="25">
      <c r="A25" s="600">
        <v>24.0</v>
      </c>
      <c r="B25" s="600" t="s">
        <v>313</v>
      </c>
      <c r="C25" s="601" t="s">
        <v>312</v>
      </c>
      <c r="D25" s="602">
        <v>195.0</v>
      </c>
      <c r="E25" s="605">
        <v>16.0</v>
      </c>
      <c r="F25" s="603">
        <v>210.0</v>
      </c>
      <c r="G25" s="604" t="s">
        <v>268</v>
      </c>
      <c r="H25" s="602" t="s">
        <v>268</v>
      </c>
      <c r="T25" s="40" t="s">
        <v>351</v>
      </c>
      <c r="U25" s="610" t="s">
        <v>366</v>
      </c>
      <c r="V25" s="610" t="s">
        <v>366</v>
      </c>
    </row>
    <row r="26">
      <c r="A26" s="600">
        <v>25.0</v>
      </c>
      <c r="B26" s="600" t="s">
        <v>314</v>
      </c>
      <c r="C26" s="601" t="s">
        <v>312</v>
      </c>
      <c r="D26" s="602">
        <v>195.0</v>
      </c>
      <c r="E26" s="605">
        <v>16.0</v>
      </c>
      <c r="F26" s="603">
        <v>804.0</v>
      </c>
      <c r="G26" s="604" t="s">
        <v>268</v>
      </c>
      <c r="H26" s="602" t="s">
        <v>268</v>
      </c>
      <c r="T26" s="40" t="s">
        <v>382</v>
      </c>
      <c r="U26" s="610" t="s">
        <v>607</v>
      </c>
      <c r="V26" s="610" t="s">
        <v>607</v>
      </c>
    </row>
    <row r="27">
      <c r="A27" s="600">
        <v>26.0</v>
      </c>
      <c r="B27" s="600" t="s">
        <v>316</v>
      </c>
      <c r="C27" s="601" t="s">
        <v>315</v>
      </c>
      <c r="D27" s="602">
        <v>205.0</v>
      </c>
      <c r="E27" s="602">
        <v>16.0</v>
      </c>
      <c r="F27" s="603">
        <v>168.0</v>
      </c>
      <c r="G27" s="604" t="s">
        <v>268</v>
      </c>
      <c r="H27" s="602" t="s">
        <v>268</v>
      </c>
      <c r="T27" s="40" t="s">
        <v>353</v>
      </c>
      <c r="U27" s="610" t="s">
        <v>608</v>
      </c>
      <c r="V27" s="610" t="s">
        <v>608</v>
      </c>
    </row>
    <row r="28">
      <c r="A28" s="600">
        <v>27.0</v>
      </c>
      <c r="B28" s="600" t="s">
        <v>318</v>
      </c>
      <c r="C28" s="601" t="s">
        <v>317</v>
      </c>
      <c r="D28" s="602">
        <v>205.0</v>
      </c>
      <c r="E28" s="605">
        <v>16.0</v>
      </c>
      <c r="F28" s="603">
        <v>210.0</v>
      </c>
      <c r="G28" s="604" t="s">
        <v>268</v>
      </c>
      <c r="H28" s="602" t="s">
        <v>268</v>
      </c>
      <c r="T28" s="40" t="s">
        <v>354</v>
      </c>
      <c r="U28" s="610" t="s">
        <v>384</v>
      </c>
      <c r="V28" s="610" t="s">
        <v>384</v>
      </c>
    </row>
    <row r="29">
      <c r="A29" s="600">
        <v>28.0</v>
      </c>
      <c r="B29" s="600" t="s">
        <v>319</v>
      </c>
      <c r="C29" s="601" t="s">
        <v>317</v>
      </c>
      <c r="D29" s="602">
        <v>205.0</v>
      </c>
      <c r="E29" s="605">
        <v>16.0</v>
      </c>
      <c r="F29" s="603">
        <v>804.0</v>
      </c>
      <c r="G29" s="604" t="s">
        <v>268</v>
      </c>
      <c r="H29" s="602" t="s">
        <v>268</v>
      </c>
      <c r="T29" s="28" t="s">
        <v>355</v>
      </c>
      <c r="U29" s="610" t="s">
        <v>387</v>
      </c>
      <c r="V29" s="610" t="s">
        <v>387</v>
      </c>
    </row>
    <row r="30">
      <c r="A30" s="600">
        <v>29.0</v>
      </c>
      <c r="B30" s="600" t="s">
        <v>321</v>
      </c>
      <c r="C30" s="601" t="s">
        <v>320</v>
      </c>
      <c r="D30" s="602">
        <v>215.0</v>
      </c>
      <c r="E30" s="602">
        <v>16.0</v>
      </c>
      <c r="F30" s="603">
        <v>577.0</v>
      </c>
      <c r="G30" s="604">
        <v>12.0</v>
      </c>
      <c r="H30" s="602" t="s">
        <v>268</v>
      </c>
      <c r="T30" s="40" t="s">
        <v>609</v>
      </c>
      <c r="U30" s="610" t="s">
        <v>388</v>
      </c>
      <c r="V30" s="610" t="s">
        <v>388</v>
      </c>
    </row>
    <row r="31">
      <c r="A31" s="600">
        <v>30.0</v>
      </c>
      <c r="B31" s="600" t="s">
        <v>323</v>
      </c>
      <c r="C31" s="601" t="s">
        <v>322</v>
      </c>
      <c r="D31" s="602">
        <v>265.0</v>
      </c>
      <c r="E31" s="602">
        <v>16.0</v>
      </c>
      <c r="F31" s="603">
        <v>700.0</v>
      </c>
      <c r="G31" s="604" t="s">
        <v>268</v>
      </c>
      <c r="H31" s="602" t="s">
        <v>268</v>
      </c>
      <c r="T31" s="40" t="s">
        <v>607</v>
      </c>
      <c r="U31" s="610" t="s">
        <v>391</v>
      </c>
      <c r="V31" s="610" t="s">
        <v>391</v>
      </c>
    </row>
    <row r="32">
      <c r="A32" s="611">
        <v>31.0</v>
      </c>
      <c r="B32" s="612" t="s">
        <v>610</v>
      </c>
      <c r="C32" s="612" t="s">
        <v>19</v>
      </c>
      <c r="D32" s="612">
        <v>4.0</v>
      </c>
      <c r="E32" s="612">
        <v>8.0</v>
      </c>
      <c r="F32" s="612">
        <v>713.0</v>
      </c>
      <c r="G32" s="613">
        <v>6.0</v>
      </c>
      <c r="H32" s="612" t="s">
        <v>20</v>
      </c>
      <c r="T32" s="614" t="s">
        <v>393</v>
      </c>
      <c r="U32" s="610" t="s">
        <v>355</v>
      </c>
      <c r="V32" s="610" t="s">
        <v>355</v>
      </c>
    </row>
    <row r="33">
      <c r="A33" s="611">
        <v>32.0</v>
      </c>
      <c r="B33" s="612" t="s">
        <v>611</v>
      </c>
      <c r="C33" s="612" t="s">
        <v>19</v>
      </c>
      <c r="D33" s="612">
        <v>4.0</v>
      </c>
      <c r="E33" s="612">
        <v>8.0</v>
      </c>
      <c r="F33" s="612">
        <v>748.0</v>
      </c>
      <c r="G33" s="613">
        <v>6.0</v>
      </c>
      <c r="H33" s="612" t="s">
        <v>21</v>
      </c>
      <c r="T33" s="615" t="s">
        <v>358</v>
      </c>
      <c r="U33" s="610" t="s">
        <v>394</v>
      </c>
      <c r="V33" s="610" t="s">
        <v>394</v>
      </c>
    </row>
    <row r="34">
      <c r="A34" s="611">
        <v>33.0</v>
      </c>
      <c r="B34" s="612" t="s">
        <v>612</v>
      </c>
      <c r="C34" s="612" t="s">
        <v>22</v>
      </c>
      <c r="D34" s="612">
        <v>5.0</v>
      </c>
      <c r="E34" s="612">
        <v>12.0</v>
      </c>
      <c r="F34" s="612">
        <v>711.0</v>
      </c>
      <c r="G34" s="613">
        <v>8.0</v>
      </c>
      <c r="H34" s="612" t="s">
        <v>21</v>
      </c>
      <c r="T34" s="40" t="s">
        <v>360</v>
      </c>
      <c r="U34" s="610" t="s">
        <v>362</v>
      </c>
      <c r="V34" s="610" t="s">
        <v>362</v>
      </c>
    </row>
    <row r="35">
      <c r="A35" s="611">
        <v>34.0</v>
      </c>
      <c r="B35" s="612" t="s">
        <v>179</v>
      </c>
      <c r="C35" s="612" t="s">
        <v>22</v>
      </c>
      <c r="D35" s="612">
        <v>5.0</v>
      </c>
      <c r="E35" s="612">
        <v>12.0</v>
      </c>
      <c r="F35" s="612">
        <v>712.0</v>
      </c>
      <c r="G35" s="613">
        <v>10.0</v>
      </c>
      <c r="H35" s="612" t="s">
        <v>24</v>
      </c>
      <c r="T35" s="40" t="s">
        <v>361</v>
      </c>
      <c r="U35" s="616" t="s">
        <v>337</v>
      </c>
      <c r="V35" s="617" t="s">
        <v>613</v>
      </c>
      <c r="W35" s="35"/>
    </row>
    <row r="36">
      <c r="A36" s="611">
        <v>35.0</v>
      </c>
      <c r="B36" s="612" t="s">
        <v>181</v>
      </c>
      <c r="C36" s="612" t="s">
        <v>22</v>
      </c>
      <c r="D36" s="612">
        <v>5.0</v>
      </c>
      <c r="E36" s="612">
        <v>12.0</v>
      </c>
      <c r="F36" s="612">
        <v>747.0</v>
      </c>
      <c r="G36" s="613">
        <v>12.0</v>
      </c>
      <c r="H36" s="612" t="s">
        <v>20</v>
      </c>
      <c r="T36" s="618" t="s">
        <v>379</v>
      </c>
      <c r="U36" s="610"/>
      <c r="V36" s="610" t="s">
        <v>337</v>
      </c>
    </row>
    <row r="37">
      <c r="A37" s="611">
        <v>36.0</v>
      </c>
      <c r="B37" s="612" t="s">
        <v>183</v>
      </c>
      <c r="C37" s="612" t="s">
        <v>45</v>
      </c>
      <c r="D37" s="612">
        <v>6.0</v>
      </c>
      <c r="E37" s="612">
        <v>12.0</v>
      </c>
      <c r="F37" s="612">
        <v>555.0</v>
      </c>
      <c r="G37" s="613">
        <v>8.0</v>
      </c>
      <c r="H37" s="612" t="s">
        <v>46</v>
      </c>
      <c r="T37" s="40" t="s">
        <v>363</v>
      </c>
    </row>
    <row r="38">
      <c r="A38" s="611">
        <v>37.0</v>
      </c>
      <c r="B38" s="612" t="s">
        <v>614</v>
      </c>
      <c r="C38" s="612" t="s">
        <v>25</v>
      </c>
      <c r="D38" s="612">
        <v>5.5</v>
      </c>
      <c r="E38" s="612">
        <v>13.0</v>
      </c>
      <c r="F38" s="612">
        <v>711.0</v>
      </c>
      <c r="G38" s="613">
        <v>8.0</v>
      </c>
      <c r="H38" s="612" t="s">
        <v>21</v>
      </c>
      <c r="T38" s="40" t="s">
        <v>364</v>
      </c>
    </row>
    <row r="39">
      <c r="A39" s="611">
        <v>38.0</v>
      </c>
      <c r="B39" s="612" t="s">
        <v>185</v>
      </c>
      <c r="C39" s="612" t="s">
        <v>25</v>
      </c>
      <c r="D39" s="612">
        <v>5.5</v>
      </c>
      <c r="E39" s="612">
        <v>13.0</v>
      </c>
      <c r="F39" s="612">
        <v>713.0</v>
      </c>
      <c r="G39" s="613">
        <v>12.0</v>
      </c>
      <c r="H39" s="612" t="s">
        <v>20</v>
      </c>
      <c r="T39" s="618" t="s">
        <v>386</v>
      </c>
    </row>
    <row r="40">
      <c r="A40" s="611">
        <v>39.0</v>
      </c>
      <c r="B40" s="612" t="s">
        <v>615</v>
      </c>
      <c r="C40" s="612" t="s">
        <v>26</v>
      </c>
      <c r="D40" s="612">
        <v>6.0</v>
      </c>
      <c r="E40" s="612">
        <v>13.0</v>
      </c>
      <c r="F40" s="612">
        <v>711.0</v>
      </c>
      <c r="G40" s="613">
        <v>8.0</v>
      </c>
      <c r="H40" s="612" t="s">
        <v>27</v>
      </c>
      <c r="T40" s="40" t="s">
        <v>616</v>
      </c>
    </row>
    <row r="41">
      <c r="A41" s="611">
        <v>40.0</v>
      </c>
      <c r="B41" s="612" t="s">
        <v>617</v>
      </c>
      <c r="C41" s="612" t="s">
        <v>26</v>
      </c>
      <c r="D41" s="612">
        <v>6.0</v>
      </c>
      <c r="E41" s="612">
        <v>13.0</v>
      </c>
      <c r="F41" s="612">
        <v>711.0</v>
      </c>
      <c r="G41" s="613">
        <v>10.0</v>
      </c>
      <c r="H41" s="612" t="s">
        <v>21</v>
      </c>
    </row>
    <row r="42">
      <c r="A42" s="611">
        <v>41.0</v>
      </c>
      <c r="B42" s="612" t="s">
        <v>188</v>
      </c>
      <c r="C42" s="612" t="s">
        <v>26</v>
      </c>
      <c r="D42" s="612">
        <v>6.0</v>
      </c>
      <c r="E42" s="612">
        <v>13.0</v>
      </c>
      <c r="F42" s="612">
        <v>713.0</v>
      </c>
      <c r="G42" s="613">
        <v>10.0</v>
      </c>
      <c r="H42" s="612" t="s">
        <v>20</v>
      </c>
    </row>
    <row r="43">
      <c r="A43" s="611">
        <v>42.0</v>
      </c>
      <c r="B43" s="612" t="s">
        <v>190</v>
      </c>
      <c r="C43" s="612" t="s">
        <v>28</v>
      </c>
      <c r="D43" s="612">
        <v>6.0</v>
      </c>
      <c r="E43" s="612">
        <v>14.0</v>
      </c>
      <c r="F43" s="612">
        <v>711.0</v>
      </c>
      <c r="G43" s="613">
        <v>8.0</v>
      </c>
      <c r="H43" s="612" t="s">
        <v>21</v>
      </c>
    </row>
    <row r="44">
      <c r="A44" s="611">
        <v>43.0</v>
      </c>
      <c r="B44" s="612" t="s">
        <v>192</v>
      </c>
      <c r="C44" s="612" t="s">
        <v>28</v>
      </c>
      <c r="D44" s="612">
        <v>6.0</v>
      </c>
      <c r="E44" s="612">
        <v>14.0</v>
      </c>
      <c r="F44" s="612">
        <v>713.0</v>
      </c>
      <c r="G44" s="613">
        <v>8.0</v>
      </c>
      <c r="H44" s="612" t="s">
        <v>20</v>
      </c>
    </row>
    <row r="45">
      <c r="A45" s="611">
        <v>44.0</v>
      </c>
      <c r="B45" s="612" t="s">
        <v>194</v>
      </c>
      <c r="C45" s="612" t="s">
        <v>29</v>
      </c>
      <c r="D45" s="612">
        <v>6.5</v>
      </c>
      <c r="E45" s="612">
        <v>14.0</v>
      </c>
      <c r="F45" s="612">
        <v>711.0</v>
      </c>
      <c r="G45" s="613">
        <v>10.0</v>
      </c>
      <c r="H45" s="612" t="s">
        <v>21</v>
      </c>
    </row>
    <row r="46">
      <c r="A46" s="611">
        <v>45.0</v>
      </c>
      <c r="B46" s="612" t="s">
        <v>196</v>
      </c>
      <c r="C46" s="612" t="s">
        <v>30</v>
      </c>
      <c r="D46" s="612">
        <v>6.0</v>
      </c>
      <c r="E46" s="612">
        <v>15.0</v>
      </c>
      <c r="F46" s="612">
        <v>711.0</v>
      </c>
      <c r="G46" s="613">
        <v>10.0</v>
      </c>
      <c r="H46" s="612" t="s">
        <v>21</v>
      </c>
    </row>
    <row r="47">
      <c r="A47" s="611">
        <v>46.0</v>
      </c>
      <c r="B47" s="612" t="s">
        <v>198</v>
      </c>
      <c r="C47" s="612" t="s">
        <v>30</v>
      </c>
      <c r="D47" s="612">
        <v>6.0</v>
      </c>
      <c r="E47" s="612">
        <v>15.0</v>
      </c>
      <c r="F47" s="612">
        <v>713.0</v>
      </c>
      <c r="G47" s="613">
        <v>10.0</v>
      </c>
      <c r="H47" s="612" t="s">
        <v>20</v>
      </c>
    </row>
    <row r="48">
      <c r="A48" s="611">
        <v>47.0</v>
      </c>
      <c r="B48" s="612" t="s">
        <v>618</v>
      </c>
      <c r="C48" s="612" t="s">
        <v>31</v>
      </c>
      <c r="D48" s="612">
        <v>6.5</v>
      </c>
      <c r="E48" s="612">
        <v>15.0</v>
      </c>
      <c r="F48" s="612">
        <v>711.0</v>
      </c>
      <c r="G48" s="613">
        <v>12.0</v>
      </c>
      <c r="H48" s="612" t="s">
        <v>21</v>
      </c>
    </row>
    <row r="49">
      <c r="A49" s="611">
        <v>48.0</v>
      </c>
      <c r="B49" s="612" t="s">
        <v>619</v>
      </c>
      <c r="C49" s="612" t="s">
        <v>31</v>
      </c>
      <c r="D49" s="612">
        <v>6.5</v>
      </c>
      <c r="E49" s="612">
        <v>15.0</v>
      </c>
      <c r="F49" s="612">
        <v>713.0</v>
      </c>
      <c r="G49" s="613">
        <v>12.0</v>
      </c>
      <c r="H49" s="612" t="s">
        <v>20</v>
      </c>
    </row>
    <row r="50">
      <c r="A50" s="611">
        <v>49.0</v>
      </c>
      <c r="B50" s="612" t="s">
        <v>620</v>
      </c>
      <c r="C50" s="612" t="s">
        <v>32</v>
      </c>
      <c r="D50" s="612">
        <v>7.0</v>
      </c>
      <c r="E50" s="612">
        <v>15.0</v>
      </c>
      <c r="F50" s="612">
        <v>711.0</v>
      </c>
      <c r="G50" s="613">
        <v>14.0</v>
      </c>
      <c r="H50" s="612" t="s">
        <v>21</v>
      </c>
    </row>
    <row r="51">
      <c r="A51" s="611">
        <v>50.0</v>
      </c>
      <c r="B51" s="612" t="s">
        <v>200</v>
      </c>
      <c r="C51" s="612" t="s">
        <v>32</v>
      </c>
      <c r="D51" s="612">
        <v>7.0</v>
      </c>
      <c r="E51" s="612">
        <v>15.0</v>
      </c>
      <c r="F51" s="612">
        <v>723.0</v>
      </c>
      <c r="G51" s="613">
        <v>10.0</v>
      </c>
      <c r="H51" s="612" t="s">
        <v>33</v>
      </c>
    </row>
    <row r="52">
      <c r="A52" s="611">
        <v>51.0</v>
      </c>
      <c r="B52" s="612" t="s">
        <v>621</v>
      </c>
      <c r="C52" s="612" t="s">
        <v>34</v>
      </c>
      <c r="D52" s="612">
        <v>7.5</v>
      </c>
      <c r="E52" s="612">
        <v>15.0</v>
      </c>
      <c r="F52" s="612">
        <v>711.0</v>
      </c>
      <c r="G52" s="613">
        <v>16.0</v>
      </c>
      <c r="H52" s="612" t="s">
        <v>21</v>
      </c>
    </row>
    <row r="53">
      <c r="A53" s="611">
        <v>52.0</v>
      </c>
      <c r="B53" s="612" t="s">
        <v>622</v>
      </c>
      <c r="C53" s="612" t="s">
        <v>47</v>
      </c>
      <c r="D53" s="612">
        <v>6.0</v>
      </c>
      <c r="E53" s="612">
        <v>16.0</v>
      </c>
      <c r="F53" s="612">
        <v>555.0</v>
      </c>
      <c r="G53" s="613">
        <v>10.0</v>
      </c>
      <c r="H53" s="612" t="s">
        <v>46</v>
      </c>
    </row>
    <row r="54">
      <c r="A54" s="611">
        <v>53.0</v>
      </c>
      <c r="B54" s="612" t="s">
        <v>202</v>
      </c>
      <c r="C54" s="612" t="s">
        <v>35</v>
      </c>
      <c r="D54" s="612">
        <v>6.5</v>
      </c>
      <c r="E54" s="612">
        <v>16.0</v>
      </c>
      <c r="F54" s="612">
        <v>711.0</v>
      </c>
      <c r="G54" s="613">
        <v>12.0</v>
      </c>
      <c r="H54" s="612" t="s">
        <v>21</v>
      </c>
    </row>
    <row r="55">
      <c r="A55" s="611">
        <v>54.0</v>
      </c>
      <c r="B55" s="612" t="s">
        <v>204</v>
      </c>
      <c r="C55" s="612" t="s">
        <v>35</v>
      </c>
      <c r="D55" s="612">
        <v>6.5</v>
      </c>
      <c r="E55" s="612">
        <v>16.0</v>
      </c>
      <c r="F55" s="612">
        <v>713.0</v>
      </c>
      <c r="G55" s="613">
        <v>12.0</v>
      </c>
      <c r="H55" s="612" t="s">
        <v>20</v>
      </c>
    </row>
    <row r="56">
      <c r="A56" s="611">
        <v>55.0</v>
      </c>
      <c r="B56" s="612" t="s">
        <v>206</v>
      </c>
      <c r="C56" s="612" t="s">
        <v>37</v>
      </c>
      <c r="D56" s="612">
        <v>7.0</v>
      </c>
      <c r="E56" s="612">
        <v>16.0</v>
      </c>
      <c r="F56" s="612">
        <v>711.0</v>
      </c>
      <c r="G56" s="613">
        <v>12.0</v>
      </c>
      <c r="H56" s="612" t="s">
        <v>27</v>
      </c>
    </row>
    <row r="57">
      <c r="A57" s="611">
        <v>56.0</v>
      </c>
      <c r="B57" s="612" t="s">
        <v>623</v>
      </c>
      <c r="C57" s="612" t="s">
        <v>37</v>
      </c>
      <c r="D57" s="612">
        <v>7.0</v>
      </c>
      <c r="E57" s="612">
        <v>16.0</v>
      </c>
      <c r="F57" s="612">
        <v>727.0</v>
      </c>
      <c r="G57" s="613">
        <v>12.0</v>
      </c>
      <c r="H57" s="612" t="s">
        <v>21</v>
      </c>
    </row>
    <row r="58">
      <c r="A58" s="611">
        <v>57.0</v>
      </c>
      <c r="B58" s="612" t="s">
        <v>208</v>
      </c>
      <c r="C58" s="612" t="s">
        <v>37</v>
      </c>
      <c r="D58" s="612">
        <v>7.0</v>
      </c>
      <c r="E58" s="612">
        <v>16.0</v>
      </c>
      <c r="F58" s="612">
        <v>711.0</v>
      </c>
      <c r="G58" s="613">
        <v>14.0</v>
      </c>
      <c r="H58" s="612" t="s">
        <v>21</v>
      </c>
    </row>
    <row r="59">
      <c r="A59" s="611">
        <v>58.0</v>
      </c>
      <c r="B59" s="612" t="s">
        <v>210</v>
      </c>
      <c r="C59" s="612" t="s">
        <v>37</v>
      </c>
      <c r="D59" s="612">
        <v>7.0</v>
      </c>
      <c r="E59" s="612">
        <v>16.0</v>
      </c>
      <c r="F59" s="612">
        <v>713.0</v>
      </c>
      <c r="G59" s="613">
        <v>14.0</v>
      </c>
      <c r="H59" s="612" t="s">
        <v>20</v>
      </c>
    </row>
    <row r="60">
      <c r="A60" s="611">
        <v>59.0</v>
      </c>
      <c r="B60" s="612" t="s">
        <v>624</v>
      </c>
      <c r="C60" s="612" t="s">
        <v>37</v>
      </c>
      <c r="D60" s="612">
        <v>7.0</v>
      </c>
      <c r="E60" s="612">
        <v>16.0</v>
      </c>
      <c r="F60" s="612">
        <v>723.0</v>
      </c>
      <c r="G60" s="613">
        <v>12.0</v>
      </c>
      <c r="H60" s="612" t="s">
        <v>33</v>
      </c>
    </row>
    <row r="61">
      <c r="A61" s="611">
        <v>60.0</v>
      </c>
      <c r="B61" s="612" t="s">
        <v>218</v>
      </c>
      <c r="C61" s="612" t="s">
        <v>38</v>
      </c>
      <c r="D61" s="612">
        <v>7.5</v>
      </c>
      <c r="E61" s="612">
        <v>16.0</v>
      </c>
      <c r="F61" s="612">
        <v>555.0</v>
      </c>
      <c r="G61" s="613">
        <v>10.0</v>
      </c>
      <c r="H61" s="612" t="s">
        <v>46</v>
      </c>
    </row>
    <row r="62">
      <c r="A62" s="611">
        <v>61.0</v>
      </c>
      <c r="B62" s="612" t="s">
        <v>625</v>
      </c>
      <c r="C62" s="612" t="s">
        <v>38</v>
      </c>
      <c r="D62" s="612">
        <v>7.5</v>
      </c>
      <c r="E62" s="612">
        <v>16.0</v>
      </c>
      <c r="F62" s="612">
        <v>723.0</v>
      </c>
      <c r="G62" s="613">
        <v>14.0</v>
      </c>
      <c r="H62" s="612" t="s">
        <v>33</v>
      </c>
    </row>
    <row r="63">
      <c r="A63" s="611">
        <v>62.0</v>
      </c>
      <c r="B63" s="612" t="s">
        <v>212</v>
      </c>
      <c r="C63" s="612" t="s">
        <v>38</v>
      </c>
      <c r="D63" s="612">
        <v>7.5</v>
      </c>
      <c r="E63" s="612">
        <v>16.0</v>
      </c>
      <c r="F63" s="612">
        <v>711.0</v>
      </c>
      <c r="G63" s="613">
        <v>16.0</v>
      </c>
      <c r="H63" s="612" t="s">
        <v>21</v>
      </c>
    </row>
    <row r="64">
      <c r="A64" s="611">
        <v>63.0</v>
      </c>
      <c r="B64" s="612" t="s">
        <v>214</v>
      </c>
      <c r="C64" s="612" t="s">
        <v>38</v>
      </c>
      <c r="D64" s="612">
        <v>7.5</v>
      </c>
      <c r="E64" s="612">
        <v>16.0</v>
      </c>
      <c r="F64" s="612">
        <v>713.0</v>
      </c>
      <c r="G64" s="613">
        <v>16.0</v>
      </c>
      <c r="H64" s="612" t="s">
        <v>20</v>
      </c>
    </row>
    <row r="65">
      <c r="A65" s="611">
        <v>64.0</v>
      </c>
      <c r="B65" s="612" t="s">
        <v>216</v>
      </c>
      <c r="C65" s="612" t="s">
        <v>38</v>
      </c>
      <c r="D65" s="612">
        <v>7.5</v>
      </c>
      <c r="E65" s="612">
        <v>16.0</v>
      </c>
      <c r="F65" s="612">
        <v>747.0</v>
      </c>
      <c r="G65" s="613">
        <v>16.0</v>
      </c>
      <c r="H65" s="612" t="s">
        <v>20</v>
      </c>
    </row>
    <row r="66">
      <c r="A66" s="611">
        <v>65.0</v>
      </c>
      <c r="B66" s="612" t="s">
        <v>220</v>
      </c>
      <c r="C66" s="612" t="s">
        <v>39</v>
      </c>
      <c r="D66" s="612">
        <v>8.25</v>
      </c>
      <c r="E66" s="612">
        <v>16.0</v>
      </c>
      <c r="F66" s="612">
        <v>711.0</v>
      </c>
      <c r="G66" s="613">
        <v>14.0</v>
      </c>
      <c r="H66" s="612" t="s">
        <v>27</v>
      </c>
    </row>
    <row r="67">
      <c r="A67" s="611">
        <v>66.0</v>
      </c>
      <c r="B67" s="612" t="s">
        <v>222</v>
      </c>
      <c r="C67" s="612" t="s">
        <v>39</v>
      </c>
      <c r="D67" s="612">
        <v>8.25</v>
      </c>
      <c r="E67" s="612">
        <v>16.0</v>
      </c>
      <c r="F67" s="612">
        <v>713.0</v>
      </c>
      <c r="G67" s="613">
        <v>18.0</v>
      </c>
      <c r="H67" s="612" t="s">
        <v>20</v>
      </c>
    </row>
    <row r="68">
      <c r="A68" s="611">
        <v>67.0</v>
      </c>
      <c r="B68" s="612" t="s">
        <v>224</v>
      </c>
      <c r="C68" s="612" t="s">
        <v>39</v>
      </c>
      <c r="D68" s="612">
        <v>8.25</v>
      </c>
      <c r="E68" s="612">
        <v>16.0</v>
      </c>
      <c r="F68" s="612">
        <v>747.0</v>
      </c>
      <c r="G68" s="613">
        <v>18.0</v>
      </c>
      <c r="H68" s="612" t="s">
        <v>20</v>
      </c>
    </row>
    <row r="69">
      <c r="A69" s="611">
        <v>68.0</v>
      </c>
      <c r="B69" s="612" t="s">
        <v>226</v>
      </c>
      <c r="C69" s="612" t="s">
        <v>39</v>
      </c>
      <c r="D69" s="612">
        <v>8.25</v>
      </c>
      <c r="E69" s="612">
        <v>16.0</v>
      </c>
      <c r="F69" s="612">
        <v>737.0</v>
      </c>
      <c r="G69" s="613">
        <v>18.0</v>
      </c>
      <c r="H69" s="612" t="s">
        <v>20</v>
      </c>
    </row>
    <row r="70">
      <c r="A70" s="611">
        <v>71.0</v>
      </c>
      <c r="B70" s="612" t="s">
        <v>626</v>
      </c>
      <c r="C70" s="612" t="s">
        <v>40</v>
      </c>
      <c r="D70" s="612">
        <v>8.25</v>
      </c>
      <c r="E70" s="612">
        <v>20.0</v>
      </c>
      <c r="F70" s="612">
        <v>717.0</v>
      </c>
      <c r="G70" s="613">
        <v>16.0</v>
      </c>
      <c r="H70" s="612" t="s">
        <v>21</v>
      </c>
    </row>
    <row r="71">
      <c r="A71" s="611">
        <v>72.0</v>
      </c>
      <c r="B71" s="612" t="s">
        <v>228</v>
      </c>
      <c r="C71" s="612" t="s">
        <v>40</v>
      </c>
      <c r="D71" s="612">
        <v>8.25</v>
      </c>
      <c r="E71" s="612">
        <v>20.0</v>
      </c>
      <c r="F71" s="612">
        <v>747.0</v>
      </c>
      <c r="G71" s="613">
        <v>18.0</v>
      </c>
      <c r="H71" s="612" t="s">
        <v>20</v>
      </c>
    </row>
    <row r="72">
      <c r="A72" s="611">
        <v>73.0</v>
      </c>
      <c r="B72" s="612" t="s">
        <v>230</v>
      </c>
      <c r="C72" s="612" t="s">
        <v>40</v>
      </c>
      <c r="D72" s="612">
        <v>8.25</v>
      </c>
      <c r="E72" s="612">
        <v>20.0</v>
      </c>
      <c r="F72" s="612">
        <v>737.0</v>
      </c>
      <c r="G72" s="613">
        <v>18.0</v>
      </c>
      <c r="H72" s="612" t="s">
        <v>20</v>
      </c>
    </row>
    <row r="73">
      <c r="A73" s="611">
        <v>74.0</v>
      </c>
      <c r="B73" s="612" t="s">
        <v>627</v>
      </c>
      <c r="C73" s="612" t="s">
        <v>42</v>
      </c>
      <c r="D73" s="612">
        <v>9.0</v>
      </c>
      <c r="E73" s="612">
        <v>20.0</v>
      </c>
      <c r="F73" s="612">
        <v>717.0</v>
      </c>
      <c r="G73" s="613">
        <v>16.0</v>
      </c>
      <c r="H73" s="612" t="s">
        <v>21</v>
      </c>
    </row>
    <row r="74">
      <c r="A74" s="611">
        <v>75.0</v>
      </c>
      <c r="B74" s="612" t="s">
        <v>628</v>
      </c>
      <c r="C74" s="612" t="s">
        <v>42</v>
      </c>
      <c r="D74" s="612">
        <v>9.0</v>
      </c>
      <c r="E74" s="612">
        <v>20.0</v>
      </c>
      <c r="F74" s="612">
        <v>746.0</v>
      </c>
      <c r="G74" s="613">
        <v>16.0</v>
      </c>
      <c r="H74" s="612" t="s">
        <v>20</v>
      </c>
    </row>
    <row r="75">
      <c r="A75" s="611">
        <v>76.0</v>
      </c>
      <c r="B75" s="612" t="s">
        <v>232</v>
      </c>
      <c r="C75" s="612" t="s">
        <v>42</v>
      </c>
      <c r="D75" s="612">
        <v>9.0</v>
      </c>
      <c r="E75" s="612">
        <v>20.0</v>
      </c>
      <c r="F75" s="612">
        <v>747.0</v>
      </c>
      <c r="G75" s="613">
        <v>18.0</v>
      </c>
      <c r="H75" s="612" t="s">
        <v>20</v>
      </c>
    </row>
    <row r="76">
      <c r="A76" s="611">
        <v>77.0</v>
      </c>
      <c r="B76" s="612" t="s">
        <v>234</v>
      </c>
      <c r="C76" s="612" t="s">
        <v>42</v>
      </c>
      <c r="D76" s="612">
        <v>9.0</v>
      </c>
      <c r="E76" s="612">
        <v>20.0</v>
      </c>
      <c r="F76" s="612">
        <v>737.0</v>
      </c>
      <c r="G76" s="613">
        <v>18.0</v>
      </c>
      <c r="H76" s="612" t="s">
        <v>20</v>
      </c>
    </row>
    <row r="77">
      <c r="A77" s="611">
        <v>78.0</v>
      </c>
      <c r="B77" s="612" t="s">
        <v>236</v>
      </c>
      <c r="C77" s="612" t="s">
        <v>43</v>
      </c>
      <c r="D77" s="612">
        <v>10.0</v>
      </c>
      <c r="E77" s="612">
        <v>20.0</v>
      </c>
      <c r="F77" s="612">
        <v>747.0</v>
      </c>
      <c r="G77" s="613">
        <v>18.0</v>
      </c>
      <c r="H77" s="612" t="s">
        <v>20</v>
      </c>
    </row>
    <row r="78">
      <c r="A78" s="611">
        <v>79.0</v>
      </c>
      <c r="B78" s="612" t="s">
        <v>238</v>
      </c>
      <c r="C78" s="612" t="s">
        <v>43</v>
      </c>
      <c r="D78" s="612">
        <v>10.0</v>
      </c>
      <c r="E78" s="612">
        <v>20.0</v>
      </c>
      <c r="F78" s="612">
        <v>737.0</v>
      </c>
      <c r="G78" s="613">
        <v>18.0</v>
      </c>
      <c r="H78" s="612" t="s">
        <v>20</v>
      </c>
    </row>
    <row r="79">
      <c r="A79" s="611">
        <v>80.0</v>
      </c>
      <c r="B79" s="612" t="s">
        <v>240</v>
      </c>
      <c r="C79" s="612" t="s">
        <v>44</v>
      </c>
      <c r="D79" s="612">
        <v>11.0</v>
      </c>
      <c r="E79" s="612">
        <v>20.0</v>
      </c>
      <c r="F79" s="612">
        <v>747.0</v>
      </c>
      <c r="G79" s="613">
        <v>18.0</v>
      </c>
      <c r="H79" s="612" t="s">
        <v>20</v>
      </c>
    </row>
    <row r="80">
      <c r="A80" s="619">
        <v>36.0</v>
      </c>
      <c r="B80" s="620" t="s">
        <v>183</v>
      </c>
      <c r="C80" s="620" t="s">
        <v>45</v>
      </c>
      <c r="D80" s="621">
        <v>6.0</v>
      </c>
      <c r="E80" s="621">
        <v>12.0</v>
      </c>
      <c r="F80" s="621">
        <v>555.0</v>
      </c>
      <c r="G80" s="622">
        <v>8.0</v>
      </c>
      <c r="H80" s="620" t="s">
        <v>46</v>
      </c>
    </row>
    <row r="81">
      <c r="A81" s="623">
        <v>52.0</v>
      </c>
      <c r="B81" s="624" t="s">
        <v>622</v>
      </c>
      <c r="C81" s="624" t="s">
        <v>47</v>
      </c>
      <c r="D81" s="625">
        <v>6.0</v>
      </c>
      <c r="E81" s="625">
        <v>16.0</v>
      </c>
      <c r="F81" s="625">
        <v>555.0</v>
      </c>
      <c r="G81" s="626">
        <v>10.0</v>
      </c>
      <c r="H81" s="624" t="s">
        <v>46</v>
      </c>
    </row>
    <row r="82">
      <c r="A82" s="623">
        <v>60.0</v>
      </c>
      <c r="B82" s="624" t="s">
        <v>218</v>
      </c>
      <c r="C82" s="624" t="s">
        <v>38</v>
      </c>
      <c r="D82" s="625">
        <v>7.5</v>
      </c>
      <c r="E82" s="625">
        <v>16.0</v>
      </c>
      <c r="F82" s="625">
        <v>555.0</v>
      </c>
      <c r="G82" s="626">
        <v>10.0</v>
      </c>
      <c r="H82" s="624" t="s">
        <v>46</v>
      </c>
    </row>
    <row r="83">
      <c r="A83" s="627">
        <v>69.0</v>
      </c>
      <c r="B83" s="628" t="s">
        <v>629</v>
      </c>
      <c r="C83" s="628" t="s">
        <v>48</v>
      </c>
      <c r="D83" s="628">
        <v>8.0</v>
      </c>
      <c r="E83" s="628">
        <v>18.0</v>
      </c>
      <c r="F83" s="628">
        <v>555.0</v>
      </c>
      <c r="G83" s="629">
        <v>8.0</v>
      </c>
      <c r="H83" s="628" t="s">
        <v>46</v>
      </c>
    </row>
    <row r="84">
      <c r="A84" s="627">
        <v>70.0</v>
      </c>
      <c r="B84" s="628" t="s">
        <v>630</v>
      </c>
      <c r="C84" s="628" t="s">
        <v>49</v>
      </c>
      <c r="D84" s="628">
        <v>6.5</v>
      </c>
      <c r="E84" s="628">
        <v>20.0</v>
      </c>
      <c r="F84" s="628">
        <v>575.0</v>
      </c>
      <c r="G84" s="629">
        <v>8.0</v>
      </c>
      <c r="H84" s="628" t="s">
        <v>46</v>
      </c>
    </row>
    <row r="85">
      <c r="A85" s="627">
        <v>81.0</v>
      </c>
      <c r="B85" s="628" t="s">
        <v>242</v>
      </c>
      <c r="C85" s="628" t="s">
        <v>631</v>
      </c>
      <c r="D85" s="628">
        <v>9.5</v>
      </c>
      <c r="E85" s="628">
        <v>22.0</v>
      </c>
      <c r="F85" s="628">
        <v>357.0</v>
      </c>
      <c r="G85" s="629">
        <v>6.0</v>
      </c>
      <c r="H85" s="628" t="s">
        <v>46</v>
      </c>
    </row>
    <row r="86">
      <c r="A86" s="627">
        <v>82.0</v>
      </c>
      <c r="B86" s="628" t="s">
        <v>632</v>
      </c>
      <c r="C86" s="628" t="s">
        <v>633</v>
      </c>
      <c r="D86" s="628">
        <v>8.3</v>
      </c>
      <c r="E86" s="628">
        <v>24.0</v>
      </c>
      <c r="F86" s="628">
        <v>357.0</v>
      </c>
      <c r="G86" s="629">
        <v>8.0</v>
      </c>
      <c r="H86" s="628" t="s">
        <v>46</v>
      </c>
    </row>
    <row r="87">
      <c r="A87" s="627">
        <v>83.0</v>
      </c>
      <c r="B87" s="628" t="s">
        <v>248</v>
      </c>
      <c r="C87" s="628" t="s">
        <v>634</v>
      </c>
      <c r="D87" s="628">
        <v>9.5</v>
      </c>
      <c r="E87" s="628">
        <v>24.0</v>
      </c>
      <c r="F87" s="628">
        <v>357.0</v>
      </c>
      <c r="G87" s="629">
        <v>8.0</v>
      </c>
      <c r="H87" s="628" t="s">
        <v>46</v>
      </c>
    </row>
    <row r="88">
      <c r="A88" s="627">
        <v>84.0</v>
      </c>
      <c r="B88" s="628" t="s">
        <v>244</v>
      </c>
      <c r="C88" s="628" t="s">
        <v>634</v>
      </c>
      <c r="D88" s="628">
        <v>9.5</v>
      </c>
      <c r="E88" s="628">
        <v>24.0</v>
      </c>
      <c r="F88" s="628">
        <v>357.0</v>
      </c>
      <c r="G88" s="629">
        <v>12.0</v>
      </c>
      <c r="H88" s="628" t="s">
        <v>46</v>
      </c>
    </row>
    <row r="89">
      <c r="A89" s="627">
        <v>85.0</v>
      </c>
      <c r="B89" s="628" t="s">
        <v>635</v>
      </c>
      <c r="C89" s="628" t="s">
        <v>53</v>
      </c>
      <c r="D89" s="628">
        <v>11.2</v>
      </c>
      <c r="E89" s="628">
        <v>24.0</v>
      </c>
      <c r="F89" s="628">
        <v>135.0</v>
      </c>
      <c r="G89" s="629">
        <v>8.0</v>
      </c>
      <c r="H89" s="628" t="s">
        <v>46</v>
      </c>
    </row>
    <row r="90">
      <c r="A90" s="627">
        <v>86.0</v>
      </c>
      <c r="B90" s="628" t="s">
        <v>636</v>
      </c>
      <c r="C90" s="628" t="s">
        <v>53</v>
      </c>
      <c r="D90" s="628">
        <v>11.2</v>
      </c>
      <c r="E90" s="628">
        <v>24.0</v>
      </c>
      <c r="F90" s="628">
        <v>135.0</v>
      </c>
      <c r="G90" s="629">
        <v>12.0</v>
      </c>
      <c r="H90" s="628" t="s">
        <v>46</v>
      </c>
    </row>
    <row r="91">
      <c r="A91" s="627">
        <v>87.0</v>
      </c>
      <c r="B91" s="628" t="s">
        <v>246</v>
      </c>
      <c r="C91" s="628" t="s">
        <v>54</v>
      </c>
      <c r="D91" s="628">
        <v>12.4</v>
      </c>
      <c r="E91" s="628">
        <v>24.0</v>
      </c>
      <c r="F91" s="628">
        <v>357.0</v>
      </c>
      <c r="G91" s="629">
        <v>8.0</v>
      </c>
      <c r="H91" s="628" t="s">
        <v>46</v>
      </c>
    </row>
    <row r="92">
      <c r="A92" s="627">
        <v>88.0</v>
      </c>
      <c r="B92" s="628" t="s">
        <v>637</v>
      </c>
      <c r="C92" s="628" t="s">
        <v>54</v>
      </c>
      <c r="D92" s="628">
        <v>12.4</v>
      </c>
      <c r="E92" s="628">
        <v>24.0</v>
      </c>
      <c r="F92" s="628">
        <v>357.0</v>
      </c>
      <c r="G92" s="629">
        <v>12.0</v>
      </c>
      <c r="H92" s="628" t="s">
        <v>46</v>
      </c>
    </row>
    <row r="93">
      <c r="A93" s="627">
        <v>89.0</v>
      </c>
      <c r="B93" s="628" t="s">
        <v>638</v>
      </c>
      <c r="C93" s="628" t="s">
        <v>54</v>
      </c>
      <c r="D93" s="628">
        <v>12.4</v>
      </c>
      <c r="E93" s="628">
        <v>24.0</v>
      </c>
      <c r="F93" s="628">
        <v>557.0</v>
      </c>
      <c r="G93" s="629">
        <v>12.0</v>
      </c>
      <c r="H93" s="628" t="s">
        <v>46</v>
      </c>
    </row>
    <row r="94">
      <c r="A94" s="630">
        <v>90.0</v>
      </c>
      <c r="B94" s="631" t="s">
        <v>474</v>
      </c>
      <c r="C94" s="631" t="s">
        <v>475</v>
      </c>
      <c r="D94" s="632">
        <v>2.25</v>
      </c>
      <c r="E94" s="632">
        <v>17.0</v>
      </c>
      <c r="F94" s="633">
        <v>114.0</v>
      </c>
      <c r="G94" s="634"/>
      <c r="H94" s="635"/>
    </row>
    <row r="95">
      <c r="A95" s="630">
        <v>91.0</v>
      </c>
      <c r="B95" s="631" t="s">
        <v>493</v>
      </c>
      <c r="C95" s="631" t="s">
        <v>494</v>
      </c>
      <c r="D95" s="632">
        <v>2.25</v>
      </c>
      <c r="E95" s="632">
        <v>17.0</v>
      </c>
      <c r="F95" s="633">
        <v>131.0</v>
      </c>
      <c r="G95" s="634"/>
      <c r="H95" s="635"/>
    </row>
    <row r="96">
      <c r="A96" s="630">
        <v>92.0</v>
      </c>
      <c r="B96" s="631" t="s">
        <v>478</v>
      </c>
      <c r="C96" s="631" t="s">
        <v>479</v>
      </c>
      <c r="D96" s="632" t="s">
        <v>453</v>
      </c>
      <c r="E96" s="632">
        <v>17.0</v>
      </c>
      <c r="F96" s="633">
        <v>118.0</v>
      </c>
      <c r="G96" s="634"/>
      <c r="H96" s="635"/>
    </row>
    <row r="97">
      <c r="A97" s="630">
        <v>93.0</v>
      </c>
      <c r="B97" s="631" t="s">
        <v>451</v>
      </c>
      <c r="C97" s="631" t="s">
        <v>452</v>
      </c>
      <c r="D97" s="632" t="s">
        <v>453</v>
      </c>
      <c r="E97" s="632">
        <v>17.0</v>
      </c>
      <c r="F97" s="633">
        <v>119.0</v>
      </c>
      <c r="G97" s="634"/>
      <c r="H97" s="635"/>
    </row>
    <row r="98">
      <c r="A98" s="630">
        <v>94.0</v>
      </c>
      <c r="B98" s="631" t="s">
        <v>454</v>
      </c>
      <c r="C98" s="631" t="s">
        <v>455</v>
      </c>
      <c r="D98" s="632">
        <v>2.5</v>
      </c>
      <c r="E98" s="632">
        <v>17.0</v>
      </c>
      <c r="F98" s="633">
        <v>111.0</v>
      </c>
      <c r="G98" s="634"/>
      <c r="H98" s="635"/>
    </row>
    <row r="99">
      <c r="A99" s="630">
        <v>95.0</v>
      </c>
      <c r="B99" s="631" t="s">
        <v>470</v>
      </c>
      <c r="C99" s="631" t="s">
        <v>471</v>
      </c>
      <c r="D99" s="632">
        <v>2.5</v>
      </c>
      <c r="E99" s="632">
        <v>17.0</v>
      </c>
      <c r="F99" s="633">
        <v>113.0</v>
      </c>
      <c r="G99" s="634"/>
      <c r="H99" s="635"/>
    </row>
    <row r="100">
      <c r="A100" s="630">
        <v>96.0</v>
      </c>
      <c r="B100" s="631" t="s">
        <v>435</v>
      </c>
      <c r="C100" s="631" t="s">
        <v>436</v>
      </c>
      <c r="D100" s="632">
        <v>2.5</v>
      </c>
      <c r="E100" s="632">
        <v>17.0</v>
      </c>
      <c r="F100" s="633">
        <v>114.0</v>
      </c>
      <c r="G100" s="634"/>
      <c r="H100" s="635"/>
    </row>
    <row r="101">
      <c r="A101" s="630">
        <v>97.0</v>
      </c>
      <c r="B101" s="631" t="s">
        <v>441</v>
      </c>
      <c r="C101" s="631" t="s">
        <v>442</v>
      </c>
      <c r="D101" s="632">
        <v>2.5</v>
      </c>
      <c r="E101" s="632">
        <v>17.0</v>
      </c>
      <c r="F101" s="633">
        <v>115.0</v>
      </c>
      <c r="G101" s="634"/>
      <c r="H101" s="635"/>
    </row>
    <row r="102">
      <c r="A102" s="630">
        <v>98.0</v>
      </c>
      <c r="B102" s="631" t="s">
        <v>437</v>
      </c>
      <c r="C102" s="631" t="s">
        <v>438</v>
      </c>
      <c r="D102" s="632">
        <v>2.5</v>
      </c>
      <c r="E102" s="632">
        <v>17.0</v>
      </c>
      <c r="F102" s="633">
        <v>119.0</v>
      </c>
      <c r="G102" s="634"/>
      <c r="H102" s="635"/>
    </row>
    <row r="103">
      <c r="A103" s="630">
        <v>99.0</v>
      </c>
      <c r="B103" s="631" t="s">
        <v>504</v>
      </c>
      <c r="C103" s="631" t="s">
        <v>505</v>
      </c>
      <c r="D103" s="632">
        <v>2.5</v>
      </c>
      <c r="E103" s="632">
        <v>17.0</v>
      </c>
      <c r="F103" s="633">
        <v>126.0</v>
      </c>
      <c r="G103" s="634"/>
      <c r="H103" s="635"/>
    </row>
    <row r="104">
      <c r="A104" s="630">
        <v>100.0</v>
      </c>
      <c r="B104" s="631" t="s">
        <v>447</v>
      </c>
      <c r="C104" s="631" t="s">
        <v>448</v>
      </c>
      <c r="D104" s="632">
        <v>2.5</v>
      </c>
      <c r="E104" s="632">
        <v>17.0</v>
      </c>
      <c r="F104" s="633">
        <v>132.0</v>
      </c>
      <c r="G104" s="634"/>
      <c r="H104" s="635"/>
    </row>
    <row r="105">
      <c r="A105" s="630">
        <v>101.0</v>
      </c>
      <c r="B105" s="631" t="s">
        <v>425</v>
      </c>
      <c r="C105" s="631" t="s">
        <v>426</v>
      </c>
      <c r="D105" s="632">
        <v>2.5</v>
      </c>
      <c r="E105" s="632">
        <v>17.0</v>
      </c>
      <c r="F105" s="633">
        <v>131.0</v>
      </c>
      <c r="G105" s="634"/>
      <c r="H105" s="635"/>
    </row>
    <row r="106">
      <c r="A106" s="630">
        <v>102.0</v>
      </c>
      <c r="B106" s="631" t="s">
        <v>459</v>
      </c>
      <c r="C106" s="631" t="s">
        <v>460</v>
      </c>
      <c r="D106" s="632">
        <v>2.5</v>
      </c>
      <c r="E106" s="632">
        <v>17.0</v>
      </c>
      <c r="F106" s="633">
        <v>122.0</v>
      </c>
      <c r="G106" s="634"/>
      <c r="H106" s="635"/>
    </row>
    <row r="107">
      <c r="A107" s="630">
        <v>103.0</v>
      </c>
      <c r="B107" s="631" t="s">
        <v>439</v>
      </c>
      <c r="C107" s="631" t="s">
        <v>440</v>
      </c>
      <c r="D107" s="632">
        <v>2.5</v>
      </c>
      <c r="E107" s="632">
        <v>17.0</v>
      </c>
      <c r="F107" s="633">
        <v>127.0</v>
      </c>
      <c r="G107" s="634"/>
      <c r="H107" s="635"/>
    </row>
    <row r="108">
      <c r="A108" s="630">
        <v>104.0</v>
      </c>
      <c r="B108" s="631" t="s">
        <v>482</v>
      </c>
      <c r="C108" s="631" t="s">
        <v>483</v>
      </c>
      <c r="D108" s="632" t="s">
        <v>458</v>
      </c>
      <c r="E108" s="632">
        <v>17.0</v>
      </c>
      <c r="F108" s="633">
        <v>117.0</v>
      </c>
      <c r="G108" s="634"/>
      <c r="H108" s="635"/>
    </row>
    <row r="109">
      <c r="A109" s="630">
        <v>105.0</v>
      </c>
      <c r="B109" s="631" t="s">
        <v>480</v>
      </c>
      <c r="C109" s="631" t="s">
        <v>481</v>
      </c>
      <c r="D109" s="632" t="s">
        <v>469</v>
      </c>
      <c r="E109" s="632">
        <v>17.0</v>
      </c>
      <c r="F109" s="633">
        <v>117.0</v>
      </c>
      <c r="G109" s="634"/>
      <c r="H109" s="635"/>
    </row>
    <row r="110">
      <c r="A110" s="630">
        <v>106.0</v>
      </c>
      <c r="B110" s="631" t="s">
        <v>456</v>
      </c>
      <c r="C110" s="631" t="s">
        <v>457</v>
      </c>
      <c r="D110" s="632" t="s">
        <v>458</v>
      </c>
      <c r="E110" s="632">
        <v>17.0</v>
      </c>
      <c r="F110" s="633">
        <v>119.0</v>
      </c>
      <c r="G110" s="634"/>
      <c r="H110" s="635"/>
    </row>
    <row r="111">
      <c r="A111" s="630">
        <v>107.0</v>
      </c>
      <c r="B111" s="631" t="s">
        <v>467</v>
      </c>
      <c r="C111" s="631" t="s">
        <v>468</v>
      </c>
      <c r="D111" s="632" t="s">
        <v>469</v>
      </c>
      <c r="E111" s="632">
        <v>17.0</v>
      </c>
      <c r="F111" s="633">
        <v>119.0</v>
      </c>
      <c r="G111" s="634"/>
      <c r="H111" s="635"/>
    </row>
    <row r="112">
      <c r="A112" s="630">
        <v>108.0</v>
      </c>
      <c r="B112" s="631" t="s">
        <v>502</v>
      </c>
      <c r="C112" s="631" t="s">
        <v>503</v>
      </c>
      <c r="D112" s="632" t="s">
        <v>458</v>
      </c>
      <c r="E112" s="632">
        <v>17.0</v>
      </c>
      <c r="F112" s="633">
        <v>124.0</v>
      </c>
      <c r="G112" s="634"/>
      <c r="H112" s="635"/>
    </row>
    <row r="113">
      <c r="A113" s="630">
        <v>109.0</v>
      </c>
      <c r="B113" s="631" t="s">
        <v>476</v>
      </c>
      <c r="C113" s="631" t="s">
        <v>477</v>
      </c>
      <c r="D113" s="632" t="s">
        <v>458</v>
      </c>
      <c r="E113" s="632">
        <v>17.0</v>
      </c>
      <c r="F113" s="633">
        <v>129.0</v>
      </c>
      <c r="G113" s="634"/>
      <c r="H113" s="635"/>
    </row>
    <row r="114">
      <c r="A114" s="630">
        <v>110.0</v>
      </c>
      <c r="B114" s="631" t="s">
        <v>506</v>
      </c>
      <c r="C114" s="631" t="s">
        <v>507</v>
      </c>
      <c r="D114" s="632">
        <v>2.75</v>
      </c>
      <c r="E114" s="632">
        <v>17.0</v>
      </c>
      <c r="F114" s="633">
        <v>131.0</v>
      </c>
      <c r="G114" s="634"/>
      <c r="H114" s="635"/>
    </row>
    <row r="115">
      <c r="A115" s="630">
        <v>111.0</v>
      </c>
      <c r="B115" s="631" t="s">
        <v>445</v>
      </c>
      <c r="C115" s="631" t="s">
        <v>446</v>
      </c>
      <c r="D115" s="632">
        <v>2.75</v>
      </c>
      <c r="E115" s="632">
        <v>17.0</v>
      </c>
      <c r="F115" s="633">
        <v>114.0</v>
      </c>
      <c r="G115" s="634"/>
      <c r="H115" s="635"/>
    </row>
    <row r="116">
      <c r="A116" s="630">
        <v>112.0</v>
      </c>
      <c r="B116" s="631" t="s">
        <v>422</v>
      </c>
      <c r="C116" s="631" t="s">
        <v>423</v>
      </c>
      <c r="D116" s="632">
        <v>2.75</v>
      </c>
      <c r="E116" s="632">
        <v>17.0</v>
      </c>
      <c r="F116" s="633">
        <v>116.0</v>
      </c>
      <c r="G116" s="634"/>
      <c r="H116" s="635"/>
    </row>
    <row r="117">
      <c r="A117" s="630">
        <v>113.0</v>
      </c>
      <c r="B117" s="631" t="s">
        <v>449</v>
      </c>
      <c r="C117" s="631" t="s">
        <v>450</v>
      </c>
      <c r="D117" s="632">
        <v>2.75</v>
      </c>
      <c r="E117" s="632">
        <v>17.0</v>
      </c>
      <c r="F117" s="633">
        <v>119.0</v>
      </c>
      <c r="G117" s="634"/>
      <c r="H117" s="635"/>
    </row>
    <row r="118">
      <c r="A118" s="630">
        <v>114.0</v>
      </c>
      <c r="B118" s="631" t="s">
        <v>433</v>
      </c>
      <c r="C118" s="631" t="s">
        <v>434</v>
      </c>
      <c r="D118" s="632">
        <v>2.75</v>
      </c>
      <c r="E118" s="632">
        <v>17.0</v>
      </c>
      <c r="F118" s="633">
        <v>123.0</v>
      </c>
      <c r="G118" s="634"/>
      <c r="H118" s="635"/>
    </row>
    <row r="119">
      <c r="A119" s="630">
        <v>115.0</v>
      </c>
      <c r="B119" s="631" t="s">
        <v>428</v>
      </c>
      <c r="C119" s="631" t="s">
        <v>429</v>
      </c>
      <c r="D119" s="632">
        <v>2.75</v>
      </c>
      <c r="E119" s="632">
        <v>17.0</v>
      </c>
      <c r="F119" s="633">
        <v>132.0</v>
      </c>
      <c r="G119" s="634"/>
      <c r="H119" s="635"/>
    </row>
    <row r="120">
      <c r="A120" s="630">
        <v>116.0</v>
      </c>
      <c r="B120" s="631" t="s">
        <v>484</v>
      </c>
      <c r="C120" s="631" t="s">
        <v>485</v>
      </c>
      <c r="D120" s="632">
        <v>2.75</v>
      </c>
      <c r="E120" s="632">
        <v>17.0</v>
      </c>
      <c r="F120" s="633">
        <v>125.0</v>
      </c>
      <c r="G120" s="634"/>
      <c r="H120" s="635"/>
    </row>
    <row r="121">
      <c r="A121" s="630">
        <v>117.0</v>
      </c>
      <c r="B121" s="631" t="s">
        <v>443</v>
      </c>
      <c r="C121" s="631" t="s">
        <v>444</v>
      </c>
      <c r="D121" s="632">
        <v>2.75</v>
      </c>
      <c r="E121" s="632">
        <v>17.0</v>
      </c>
      <c r="F121" s="633">
        <v>133.0</v>
      </c>
      <c r="G121" s="634"/>
      <c r="H121" s="635"/>
    </row>
    <row r="122">
      <c r="A122" s="630">
        <v>118.0</v>
      </c>
      <c r="B122" s="631" t="s">
        <v>431</v>
      </c>
      <c r="C122" s="631" t="s">
        <v>432</v>
      </c>
      <c r="D122" s="632">
        <v>2.75</v>
      </c>
      <c r="E122" s="632">
        <v>17.0</v>
      </c>
      <c r="F122" s="633">
        <v>127.0</v>
      </c>
      <c r="G122" s="634"/>
      <c r="H122" s="635"/>
    </row>
    <row r="123">
      <c r="A123" s="630">
        <v>119.0</v>
      </c>
      <c r="B123" s="631" t="s">
        <v>489</v>
      </c>
      <c r="C123" s="631" t="s">
        <v>490</v>
      </c>
      <c r="D123" s="632" t="s">
        <v>466</v>
      </c>
      <c r="E123" s="632">
        <v>17.0</v>
      </c>
      <c r="F123" s="633">
        <v>128.0</v>
      </c>
      <c r="G123" s="634"/>
      <c r="H123" s="635"/>
    </row>
    <row r="124">
      <c r="A124" s="630">
        <v>120.0</v>
      </c>
      <c r="B124" s="631" t="s">
        <v>464</v>
      </c>
      <c r="C124" s="631" t="s">
        <v>465</v>
      </c>
      <c r="D124" s="632" t="s">
        <v>466</v>
      </c>
      <c r="E124" s="632">
        <v>17.0</v>
      </c>
      <c r="F124" s="633">
        <v>129.0</v>
      </c>
      <c r="G124" s="634"/>
      <c r="H124" s="635"/>
    </row>
    <row r="125">
      <c r="A125" s="630">
        <v>121.0</v>
      </c>
      <c r="B125" s="631" t="s">
        <v>472</v>
      </c>
      <c r="C125" s="631" t="s">
        <v>473</v>
      </c>
      <c r="D125" s="632" t="s">
        <v>466</v>
      </c>
      <c r="E125" s="632">
        <v>14.0</v>
      </c>
      <c r="F125" s="633">
        <v>312.0</v>
      </c>
      <c r="G125" s="634"/>
      <c r="H125" s="635"/>
    </row>
    <row r="126">
      <c r="A126" s="630">
        <v>122.0</v>
      </c>
      <c r="B126" s="631" t="s">
        <v>461</v>
      </c>
      <c r="C126" s="631" t="s">
        <v>462</v>
      </c>
      <c r="D126" s="632" t="s">
        <v>463</v>
      </c>
      <c r="E126" s="632">
        <v>14.0</v>
      </c>
      <c r="F126" s="633">
        <v>312.0</v>
      </c>
      <c r="G126" s="634"/>
      <c r="H126" s="635"/>
    </row>
    <row r="127">
      <c r="A127" s="630">
        <v>123.0</v>
      </c>
      <c r="B127" s="631" t="s">
        <v>491</v>
      </c>
      <c r="C127" s="631" t="s">
        <v>492</v>
      </c>
      <c r="D127" s="632" t="s">
        <v>466</v>
      </c>
      <c r="E127" s="632">
        <v>14.0</v>
      </c>
      <c r="F127" s="633">
        <v>312.0</v>
      </c>
      <c r="G127" s="636"/>
      <c r="H127" s="636" t="s">
        <v>488</v>
      </c>
    </row>
    <row r="128">
      <c r="A128" s="630">
        <v>124.0</v>
      </c>
      <c r="B128" s="631" t="s">
        <v>486</v>
      </c>
      <c r="C128" s="631" t="s">
        <v>487</v>
      </c>
      <c r="D128" s="632" t="s">
        <v>463</v>
      </c>
      <c r="E128" s="632">
        <v>14.0</v>
      </c>
      <c r="F128" s="633">
        <v>312.0</v>
      </c>
      <c r="G128" s="636"/>
      <c r="H128" s="636" t="s">
        <v>488</v>
      </c>
    </row>
    <row r="129">
      <c r="A129" s="630">
        <v>125.0</v>
      </c>
      <c r="B129" s="631" t="s">
        <v>495</v>
      </c>
      <c r="C129" s="631" t="s">
        <v>496</v>
      </c>
      <c r="D129" s="632" t="s">
        <v>466</v>
      </c>
      <c r="E129" s="632">
        <v>14.0</v>
      </c>
      <c r="F129" s="633">
        <v>315.0</v>
      </c>
      <c r="G129" s="636"/>
      <c r="H129" s="636" t="s">
        <v>488</v>
      </c>
    </row>
    <row r="130">
      <c r="A130" s="630">
        <v>126.0</v>
      </c>
      <c r="B130" s="631" t="s">
        <v>497</v>
      </c>
      <c r="C130" s="631" t="s">
        <v>498</v>
      </c>
      <c r="D130" s="632" t="s">
        <v>463</v>
      </c>
      <c r="E130" s="632">
        <v>14.0</v>
      </c>
      <c r="F130" s="633">
        <v>314.0</v>
      </c>
      <c r="G130" s="636"/>
      <c r="H130" s="636" t="s">
        <v>488</v>
      </c>
    </row>
    <row r="131">
      <c r="A131" s="630">
        <v>127.0</v>
      </c>
      <c r="B131" s="631" t="s">
        <v>499</v>
      </c>
      <c r="C131" s="631" t="s">
        <v>500</v>
      </c>
      <c r="D131" s="632" t="s">
        <v>501</v>
      </c>
      <c r="E131" s="632">
        <v>14.0</v>
      </c>
      <c r="F131" s="633">
        <v>316.0</v>
      </c>
      <c r="G131" s="636"/>
      <c r="H131" s="636" t="s">
        <v>488</v>
      </c>
    </row>
    <row r="132">
      <c r="A132" s="630">
        <v>128.0</v>
      </c>
      <c r="B132" s="631" t="s">
        <v>508</v>
      </c>
      <c r="C132" s="631" t="s">
        <v>509</v>
      </c>
      <c r="D132" s="632" t="s">
        <v>469</v>
      </c>
      <c r="E132" s="632">
        <v>17.0</v>
      </c>
      <c r="F132" s="633">
        <v>121.0</v>
      </c>
      <c r="G132" s="634"/>
      <c r="H132" s="635"/>
    </row>
    <row r="133">
      <c r="G133" s="637"/>
    </row>
    <row r="134">
      <c r="A134" s="638"/>
      <c r="B134" s="638"/>
      <c r="C134" s="638"/>
      <c r="D134" s="639"/>
      <c r="E134" s="639"/>
      <c r="F134" s="639"/>
      <c r="G134" s="640"/>
      <c r="H134" s="639"/>
    </row>
    <row r="135">
      <c r="A135" s="638"/>
      <c r="B135" s="638"/>
      <c r="C135" s="638"/>
      <c r="D135" s="639"/>
      <c r="E135" s="639"/>
      <c r="F135" s="639"/>
      <c r="G135" s="640"/>
      <c r="H135" s="639"/>
    </row>
    <row r="136">
      <c r="A136" s="638"/>
      <c r="B136" s="638"/>
      <c r="C136" s="638"/>
      <c r="D136" s="639"/>
      <c r="E136" s="639"/>
      <c r="F136" s="639"/>
      <c r="G136" s="640"/>
      <c r="H136" s="639"/>
    </row>
    <row r="137">
      <c r="A137" s="638"/>
      <c r="B137" s="638"/>
      <c r="C137" s="638"/>
      <c r="D137" s="639"/>
      <c r="E137" s="639"/>
      <c r="F137" s="639"/>
      <c r="G137" s="640"/>
      <c r="H137" s="639"/>
    </row>
    <row r="138">
      <c r="A138" s="638"/>
      <c r="B138" s="638"/>
      <c r="C138" s="638"/>
      <c r="D138" s="639"/>
      <c r="E138" s="639"/>
      <c r="F138" s="639"/>
      <c r="G138" s="640"/>
      <c r="H138" s="639"/>
    </row>
    <row r="139">
      <c r="A139" s="638"/>
      <c r="B139" s="638"/>
      <c r="C139" s="638"/>
      <c r="D139" s="639"/>
      <c r="E139" s="639"/>
      <c r="F139" s="639"/>
      <c r="G139" s="640"/>
      <c r="H139" s="639"/>
    </row>
    <row r="140">
      <c r="A140" s="638"/>
      <c r="B140" s="638"/>
      <c r="C140" s="638"/>
      <c r="D140" s="639"/>
      <c r="E140" s="639"/>
      <c r="F140" s="639"/>
      <c r="G140" s="640"/>
      <c r="H140" s="639"/>
    </row>
    <row r="141">
      <c r="A141" s="638"/>
      <c r="B141" s="638"/>
      <c r="C141" s="638"/>
      <c r="D141" s="639"/>
      <c r="E141" s="639"/>
      <c r="F141" s="639"/>
      <c r="G141" s="640"/>
      <c r="H141" s="639"/>
    </row>
    <row r="142">
      <c r="A142" s="638"/>
      <c r="B142" s="638"/>
      <c r="C142" s="638"/>
      <c r="D142" s="639"/>
      <c r="E142" s="639"/>
      <c r="F142" s="639"/>
      <c r="G142" s="640"/>
      <c r="H142" s="639"/>
    </row>
    <row r="143">
      <c r="A143" s="638"/>
      <c r="B143" s="638"/>
      <c r="C143" s="638"/>
      <c r="D143" s="639"/>
      <c r="E143" s="639"/>
      <c r="F143" s="639"/>
      <c r="G143" s="640"/>
      <c r="H143" s="639"/>
    </row>
    <row r="144">
      <c r="A144" s="638"/>
      <c r="B144" s="638"/>
      <c r="C144" s="638"/>
      <c r="D144" s="639"/>
      <c r="E144" s="639"/>
      <c r="F144" s="639"/>
      <c r="G144" s="640"/>
      <c r="H144" s="639"/>
    </row>
    <row r="145">
      <c r="A145" s="638"/>
      <c r="B145" s="638"/>
      <c r="C145" s="638"/>
      <c r="D145" s="639"/>
      <c r="E145" s="639"/>
      <c r="F145" s="639"/>
      <c r="G145" s="640"/>
      <c r="H145" s="639"/>
    </row>
    <row r="146">
      <c r="A146" s="638"/>
      <c r="B146" s="638"/>
      <c r="C146" s="638"/>
      <c r="D146" s="639"/>
      <c r="E146" s="639"/>
      <c r="F146" s="639"/>
      <c r="G146" s="640"/>
      <c r="H146" s="639"/>
    </row>
    <row r="147">
      <c r="A147" s="638"/>
      <c r="B147" s="638"/>
      <c r="C147" s="638"/>
      <c r="D147" s="639"/>
      <c r="E147" s="639"/>
      <c r="F147" s="639"/>
      <c r="G147" s="640"/>
      <c r="H147" s="639"/>
    </row>
    <row r="148">
      <c r="A148" s="638"/>
      <c r="B148" s="638"/>
      <c r="C148" s="638"/>
      <c r="D148" s="639"/>
      <c r="E148" s="639"/>
      <c r="F148" s="639"/>
      <c r="G148" s="640"/>
      <c r="H148" s="639"/>
    </row>
    <row r="149">
      <c r="A149" s="638"/>
      <c r="B149" s="638"/>
      <c r="C149" s="638"/>
      <c r="D149" s="639"/>
      <c r="E149" s="639"/>
      <c r="F149" s="639"/>
      <c r="G149" s="640"/>
      <c r="H149" s="639"/>
    </row>
    <row r="150">
      <c r="A150" s="638"/>
      <c r="B150" s="638"/>
      <c r="C150" s="638"/>
      <c r="D150" s="639"/>
      <c r="E150" s="639"/>
      <c r="F150" s="639"/>
      <c r="G150" s="640"/>
      <c r="H150" s="639"/>
    </row>
    <row r="151">
      <c r="A151" s="638"/>
      <c r="B151" s="638"/>
      <c r="C151" s="638"/>
      <c r="D151" s="639"/>
      <c r="E151" s="639"/>
      <c r="F151" s="639"/>
      <c r="G151" s="640"/>
      <c r="H151" s="639"/>
    </row>
    <row r="152">
      <c r="A152" s="638"/>
      <c r="B152" s="638"/>
      <c r="C152" s="638"/>
      <c r="D152" s="639"/>
      <c r="E152" s="639"/>
      <c r="F152" s="639"/>
      <c r="G152" s="640"/>
      <c r="H152" s="639"/>
    </row>
    <row r="153">
      <c r="A153" s="638"/>
      <c r="B153" s="638"/>
      <c r="C153" s="638"/>
      <c r="D153" s="639"/>
      <c r="E153" s="639"/>
      <c r="F153" s="639"/>
      <c r="G153" s="640"/>
      <c r="H153" s="639"/>
    </row>
    <row r="154">
      <c r="A154" s="638"/>
      <c r="B154" s="638"/>
      <c r="C154" s="638"/>
      <c r="D154" s="639"/>
      <c r="E154" s="639"/>
      <c r="F154" s="639"/>
      <c r="G154" s="640"/>
      <c r="H154" s="639"/>
    </row>
    <row r="155">
      <c r="A155" s="638"/>
      <c r="B155" s="638"/>
      <c r="C155" s="638"/>
      <c r="D155" s="639"/>
      <c r="E155" s="639"/>
      <c r="F155" s="639"/>
      <c r="G155" s="640"/>
      <c r="H155" s="639"/>
    </row>
    <row r="156">
      <c r="A156" s="638"/>
      <c r="B156" s="638"/>
      <c r="C156" s="638"/>
      <c r="D156" s="639"/>
      <c r="E156" s="639"/>
      <c r="F156" s="639"/>
      <c r="G156" s="640"/>
      <c r="H156" s="639"/>
    </row>
    <row r="157">
      <c r="A157" s="638"/>
      <c r="B157" s="638"/>
      <c r="C157" s="638"/>
      <c r="D157" s="639"/>
      <c r="E157" s="639"/>
      <c r="F157" s="639"/>
      <c r="G157" s="640"/>
      <c r="H157" s="639"/>
    </row>
    <row r="158">
      <c r="A158" s="638"/>
      <c r="B158" s="638"/>
      <c r="C158" s="638"/>
      <c r="D158" s="639"/>
      <c r="E158" s="639"/>
      <c r="F158" s="639"/>
      <c r="G158" s="640"/>
      <c r="H158" s="639"/>
    </row>
    <row r="159">
      <c r="A159" s="638"/>
      <c r="B159" s="638"/>
      <c r="C159" s="638"/>
      <c r="D159" s="639"/>
      <c r="E159" s="639"/>
      <c r="F159" s="639"/>
      <c r="G159" s="640"/>
      <c r="H159" s="639"/>
    </row>
    <row r="160">
      <c r="A160" s="638"/>
      <c r="B160" s="638"/>
      <c r="C160" s="638"/>
      <c r="D160" s="639"/>
      <c r="E160" s="639"/>
      <c r="F160" s="639"/>
      <c r="G160" s="640"/>
      <c r="H160" s="639"/>
    </row>
    <row r="161">
      <c r="A161" s="638"/>
      <c r="B161" s="638"/>
      <c r="C161" s="638"/>
      <c r="D161" s="639"/>
      <c r="E161" s="639"/>
      <c r="F161" s="639"/>
      <c r="G161" s="640"/>
      <c r="H161" s="639"/>
    </row>
    <row r="162">
      <c r="A162" s="638"/>
      <c r="B162" s="638"/>
      <c r="C162" s="638"/>
      <c r="D162" s="639"/>
      <c r="E162" s="639"/>
      <c r="F162" s="639"/>
      <c r="G162" s="640"/>
      <c r="H162" s="639"/>
    </row>
    <row r="163">
      <c r="A163" s="638"/>
      <c r="B163" s="638"/>
      <c r="C163" s="638"/>
      <c r="D163" s="639"/>
      <c r="E163" s="639"/>
      <c r="F163" s="639"/>
      <c r="G163" s="640"/>
      <c r="H163" s="639"/>
    </row>
    <row r="164">
      <c r="A164" s="638"/>
      <c r="B164" s="638"/>
      <c r="C164" s="638"/>
      <c r="D164" s="639"/>
      <c r="E164" s="639"/>
      <c r="F164" s="639"/>
      <c r="G164" s="640"/>
      <c r="H164" s="639"/>
    </row>
    <row r="165">
      <c r="A165" s="638"/>
      <c r="B165" s="638"/>
      <c r="C165" s="638"/>
      <c r="D165" s="639"/>
      <c r="E165" s="639"/>
      <c r="F165" s="639"/>
      <c r="G165" s="640"/>
      <c r="H165" s="639"/>
    </row>
    <row r="166">
      <c r="A166" s="638"/>
      <c r="B166" s="638"/>
      <c r="C166" s="638"/>
      <c r="D166" s="639"/>
      <c r="E166" s="639"/>
      <c r="F166" s="639"/>
      <c r="G166" s="640"/>
      <c r="H166" s="639"/>
    </row>
    <row r="167">
      <c r="A167" s="638"/>
      <c r="B167" s="638"/>
      <c r="C167" s="638"/>
      <c r="D167" s="639"/>
      <c r="E167" s="639"/>
      <c r="F167" s="639"/>
      <c r="G167" s="640"/>
      <c r="H167" s="639"/>
    </row>
    <row r="168">
      <c r="A168" s="638"/>
      <c r="B168" s="638"/>
      <c r="C168" s="638"/>
      <c r="D168" s="639"/>
      <c r="E168" s="639"/>
      <c r="F168" s="639"/>
      <c r="G168" s="640"/>
      <c r="H168" s="639"/>
    </row>
    <row r="169">
      <c r="A169" s="638"/>
      <c r="B169" s="638"/>
      <c r="C169" s="638"/>
      <c r="D169" s="639"/>
      <c r="E169" s="639"/>
      <c r="F169" s="639"/>
      <c r="G169" s="640"/>
      <c r="H169" s="639"/>
    </row>
    <row r="170">
      <c r="A170" s="638"/>
      <c r="B170" s="638"/>
      <c r="C170" s="638"/>
      <c r="D170" s="639"/>
      <c r="E170" s="639"/>
      <c r="F170" s="639"/>
      <c r="G170" s="640"/>
      <c r="H170" s="639"/>
    </row>
    <row r="171">
      <c r="A171" s="638"/>
      <c r="B171" s="638"/>
      <c r="C171" s="638"/>
      <c r="D171" s="639"/>
      <c r="E171" s="639"/>
      <c r="F171" s="639"/>
      <c r="G171" s="640"/>
      <c r="H171" s="639"/>
    </row>
    <row r="172">
      <c r="A172" s="638"/>
      <c r="B172" s="638"/>
      <c r="C172" s="638"/>
      <c r="D172" s="639"/>
      <c r="E172" s="639"/>
      <c r="F172" s="639"/>
      <c r="G172" s="640"/>
      <c r="H172" s="639"/>
    </row>
    <row r="173">
      <c r="A173" s="638"/>
      <c r="B173" s="638"/>
      <c r="C173" s="638"/>
      <c r="D173" s="639"/>
      <c r="E173" s="639"/>
      <c r="F173" s="639"/>
      <c r="G173" s="640"/>
      <c r="H173" s="639"/>
    </row>
    <row r="174">
      <c r="A174" s="638"/>
      <c r="B174" s="638"/>
      <c r="C174" s="638"/>
      <c r="D174" s="639"/>
      <c r="E174" s="639"/>
      <c r="F174" s="639"/>
      <c r="G174" s="640"/>
      <c r="H174" s="639"/>
    </row>
    <row r="175">
      <c r="A175" s="638"/>
      <c r="B175" s="638"/>
      <c r="C175" s="638"/>
      <c r="D175" s="639"/>
      <c r="E175" s="639"/>
      <c r="F175" s="639"/>
      <c r="G175" s="640"/>
      <c r="H175" s="639"/>
    </row>
    <row r="176">
      <c r="A176" s="638"/>
      <c r="B176" s="638"/>
      <c r="C176" s="638"/>
      <c r="D176" s="639"/>
      <c r="E176" s="639"/>
      <c r="F176" s="639"/>
      <c r="G176" s="640"/>
      <c r="H176" s="639"/>
    </row>
    <row r="177">
      <c r="A177" s="638"/>
      <c r="B177" s="638"/>
      <c r="C177" s="638"/>
      <c r="D177" s="639"/>
      <c r="E177" s="639"/>
      <c r="F177" s="639"/>
      <c r="G177" s="640"/>
      <c r="H177" s="639"/>
    </row>
    <row r="178">
      <c r="A178" s="638"/>
      <c r="B178" s="638"/>
      <c r="C178" s="638"/>
      <c r="D178" s="639"/>
      <c r="E178" s="639"/>
      <c r="F178" s="639"/>
      <c r="G178" s="640"/>
      <c r="H178" s="639"/>
    </row>
    <row r="179">
      <c r="A179" s="638"/>
      <c r="B179" s="638"/>
      <c r="C179" s="638"/>
      <c r="D179" s="639"/>
      <c r="E179" s="639"/>
      <c r="F179" s="639"/>
      <c r="G179" s="640"/>
      <c r="H179" s="639"/>
    </row>
    <row r="180">
      <c r="A180" s="638"/>
      <c r="B180" s="638"/>
      <c r="C180" s="638"/>
      <c r="D180" s="639"/>
      <c r="E180" s="639"/>
      <c r="F180" s="639"/>
      <c r="G180" s="640"/>
      <c r="H180" s="639"/>
    </row>
    <row r="181">
      <c r="A181" s="638"/>
      <c r="B181" s="638"/>
      <c r="C181" s="638"/>
      <c r="D181" s="639"/>
      <c r="E181" s="639"/>
      <c r="F181" s="639"/>
      <c r="G181" s="640"/>
      <c r="H181" s="639"/>
    </row>
    <row r="182">
      <c r="A182" s="638"/>
      <c r="B182" s="638"/>
      <c r="C182" s="638"/>
      <c r="D182" s="639"/>
      <c r="E182" s="639"/>
      <c r="F182" s="639"/>
      <c r="G182" s="640"/>
      <c r="H182" s="639"/>
    </row>
    <row r="183">
      <c r="A183" s="638"/>
      <c r="B183" s="638"/>
      <c r="C183" s="638"/>
      <c r="D183" s="639"/>
      <c r="E183" s="639"/>
      <c r="F183" s="639"/>
      <c r="G183" s="640"/>
      <c r="H183" s="639"/>
    </row>
    <row r="184">
      <c r="A184" s="638"/>
      <c r="B184" s="638"/>
      <c r="C184" s="638"/>
      <c r="D184" s="639"/>
      <c r="E184" s="639"/>
      <c r="F184" s="639"/>
      <c r="G184" s="640"/>
      <c r="H184" s="639"/>
    </row>
    <row r="185">
      <c r="A185" s="638"/>
      <c r="B185" s="638"/>
      <c r="C185" s="638"/>
      <c r="D185" s="639"/>
      <c r="E185" s="639"/>
      <c r="F185" s="639"/>
      <c r="G185" s="640"/>
      <c r="H185" s="639"/>
    </row>
    <row r="186">
      <c r="A186" s="638"/>
      <c r="B186" s="638"/>
      <c r="C186" s="638"/>
      <c r="D186" s="639"/>
      <c r="E186" s="639"/>
      <c r="F186" s="639"/>
      <c r="G186" s="640"/>
      <c r="H186" s="639"/>
    </row>
    <row r="187">
      <c r="A187" s="638"/>
      <c r="B187" s="638"/>
      <c r="C187" s="638"/>
      <c r="D187" s="639"/>
      <c r="E187" s="639"/>
      <c r="F187" s="639"/>
      <c r="G187" s="640"/>
      <c r="H187" s="639"/>
    </row>
    <row r="188">
      <c r="A188" s="638"/>
      <c r="B188" s="638"/>
      <c r="C188" s="638"/>
      <c r="D188" s="639"/>
      <c r="E188" s="639"/>
      <c r="F188" s="639"/>
      <c r="G188" s="640"/>
      <c r="H188" s="639"/>
    </row>
    <row r="189">
      <c r="A189" s="638"/>
      <c r="B189" s="638"/>
      <c r="C189" s="638"/>
      <c r="D189" s="639"/>
      <c r="E189" s="639"/>
      <c r="F189" s="639"/>
      <c r="G189" s="640"/>
      <c r="H189" s="639"/>
    </row>
    <row r="190">
      <c r="A190" s="638"/>
      <c r="B190" s="638"/>
      <c r="C190" s="638"/>
      <c r="D190" s="639"/>
      <c r="E190" s="639"/>
      <c r="F190" s="639"/>
      <c r="G190" s="640"/>
      <c r="H190" s="639"/>
    </row>
    <row r="191">
      <c r="A191" s="638"/>
      <c r="B191" s="638"/>
      <c r="C191" s="638"/>
      <c r="D191" s="639"/>
      <c r="E191" s="639"/>
      <c r="F191" s="639"/>
      <c r="G191" s="640"/>
      <c r="H191" s="639"/>
    </row>
    <row r="192">
      <c r="A192" s="638"/>
      <c r="B192" s="638"/>
      <c r="C192" s="638"/>
      <c r="D192" s="639"/>
      <c r="E192" s="639"/>
      <c r="F192" s="639"/>
      <c r="G192" s="640"/>
      <c r="H192" s="639"/>
    </row>
    <row r="193">
      <c r="A193" s="638"/>
      <c r="B193" s="638"/>
      <c r="C193" s="638"/>
      <c r="D193" s="639"/>
      <c r="E193" s="639"/>
      <c r="F193" s="639"/>
      <c r="G193" s="640"/>
      <c r="H193" s="639"/>
    </row>
    <row r="194">
      <c r="A194" s="638"/>
      <c r="B194" s="638"/>
      <c r="C194" s="638"/>
      <c r="D194" s="639"/>
      <c r="E194" s="639"/>
      <c r="F194" s="639"/>
      <c r="G194" s="640"/>
      <c r="H194" s="639"/>
    </row>
    <row r="195">
      <c r="A195" s="638"/>
      <c r="B195" s="638"/>
      <c r="C195" s="638"/>
      <c r="D195" s="639"/>
      <c r="E195" s="639"/>
      <c r="F195" s="639"/>
      <c r="G195" s="640"/>
      <c r="H195" s="639"/>
    </row>
    <row r="196">
      <c r="A196" s="638"/>
      <c r="B196" s="638"/>
      <c r="C196" s="638"/>
      <c r="D196" s="639"/>
      <c r="E196" s="639"/>
      <c r="F196" s="639"/>
      <c r="G196" s="640"/>
      <c r="H196" s="639"/>
    </row>
    <row r="197">
      <c r="A197" s="638"/>
      <c r="B197" s="638"/>
      <c r="C197" s="638"/>
      <c r="D197" s="639"/>
      <c r="E197" s="639"/>
      <c r="F197" s="639"/>
      <c r="G197" s="640"/>
      <c r="H197" s="639"/>
    </row>
    <row r="198">
      <c r="A198" s="638"/>
      <c r="B198" s="638"/>
      <c r="C198" s="638"/>
      <c r="D198" s="639"/>
      <c r="E198" s="639"/>
      <c r="F198" s="639"/>
      <c r="G198" s="640"/>
      <c r="H198" s="639"/>
    </row>
    <row r="199">
      <c r="A199" s="638"/>
      <c r="B199" s="638"/>
      <c r="C199" s="638"/>
      <c r="D199" s="639"/>
      <c r="E199" s="639"/>
      <c r="F199" s="639"/>
      <c r="G199" s="640"/>
      <c r="H199" s="639"/>
    </row>
    <row r="200">
      <c r="A200" s="638"/>
      <c r="B200" s="638"/>
      <c r="C200" s="638"/>
      <c r="D200" s="639"/>
      <c r="E200" s="639"/>
      <c r="F200" s="639"/>
      <c r="G200" s="640"/>
      <c r="H200" s="639"/>
    </row>
    <row r="201">
      <c r="A201" s="638"/>
      <c r="B201" s="638"/>
      <c r="C201" s="638"/>
      <c r="D201" s="639"/>
      <c r="E201" s="639"/>
      <c r="F201" s="639"/>
      <c r="G201" s="640"/>
      <c r="H201" s="639"/>
    </row>
    <row r="202">
      <c r="A202" s="638"/>
      <c r="B202" s="638"/>
      <c r="C202" s="638"/>
      <c r="D202" s="639"/>
      <c r="E202" s="639"/>
      <c r="F202" s="639"/>
      <c r="G202" s="640"/>
      <c r="H202" s="639"/>
    </row>
    <row r="203">
      <c r="A203" s="638"/>
      <c r="B203" s="638"/>
      <c r="C203" s="638"/>
      <c r="D203" s="639"/>
      <c r="E203" s="639"/>
      <c r="F203" s="639"/>
      <c r="G203" s="640"/>
      <c r="H203" s="639"/>
    </row>
    <row r="204">
      <c r="A204" s="638"/>
      <c r="B204" s="638"/>
      <c r="C204" s="638"/>
      <c r="D204" s="639"/>
      <c r="E204" s="639"/>
      <c r="F204" s="639"/>
      <c r="G204" s="640"/>
      <c r="H204" s="639"/>
    </row>
    <row r="205">
      <c r="A205" s="638"/>
      <c r="B205" s="638"/>
      <c r="C205" s="638"/>
      <c r="D205" s="639"/>
      <c r="E205" s="639"/>
      <c r="F205" s="639"/>
      <c r="G205" s="640"/>
      <c r="H205" s="639"/>
    </row>
    <row r="206">
      <c r="A206" s="638"/>
      <c r="B206" s="638"/>
      <c r="C206" s="638"/>
      <c r="D206" s="639"/>
      <c r="E206" s="639"/>
      <c r="F206" s="639"/>
      <c r="G206" s="640"/>
      <c r="H206" s="639"/>
    </row>
    <row r="207">
      <c r="A207" s="638"/>
      <c r="B207" s="638"/>
      <c r="C207" s="638"/>
      <c r="D207" s="639"/>
      <c r="E207" s="639"/>
      <c r="F207" s="639"/>
      <c r="G207" s="640"/>
      <c r="H207" s="639"/>
    </row>
    <row r="208">
      <c r="A208" s="638"/>
      <c r="B208" s="638"/>
      <c r="C208" s="638"/>
      <c r="D208" s="639"/>
      <c r="E208" s="639"/>
      <c r="F208" s="639"/>
      <c r="G208" s="640"/>
      <c r="H208" s="639"/>
    </row>
    <row r="209">
      <c r="A209" s="638"/>
      <c r="B209" s="638"/>
      <c r="C209" s="638"/>
      <c r="D209" s="639"/>
      <c r="E209" s="639"/>
      <c r="F209" s="639"/>
      <c r="G209" s="640"/>
      <c r="H209" s="639"/>
    </row>
    <row r="210">
      <c r="A210" s="638"/>
      <c r="B210" s="638"/>
      <c r="C210" s="638"/>
      <c r="D210" s="639"/>
      <c r="E210" s="639"/>
      <c r="F210" s="639"/>
      <c r="G210" s="640"/>
      <c r="H210" s="639"/>
    </row>
    <row r="211">
      <c r="A211" s="638"/>
      <c r="B211" s="638"/>
      <c r="C211" s="638"/>
      <c r="D211" s="639"/>
      <c r="E211" s="639"/>
      <c r="F211" s="639"/>
      <c r="G211" s="640"/>
      <c r="H211" s="639"/>
    </row>
    <row r="212">
      <c r="A212" s="638"/>
      <c r="B212" s="638"/>
      <c r="C212" s="638"/>
      <c r="D212" s="639"/>
      <c r="E212" s="639"/>
      <c r="F212" s="639"/>
      <c r="G212" s="640"/>
      <c r="H212" s="639"/>
    </row>
    <row r="213">
      <c r="A213" s="638"/>
      <c r="B213" s="638"/>
      <c r="C213" s="638"/>
      <c r="D213" s="639"/>
      <c r="E213" s="639"/>
      <c r="F213" s="639"/>
      <c r="G213" s="640"/>
      <c r="H213" s="639"/>
    </row>
    <row r="214">
      <c r="A214" s="638"/>
      <c r="B214" s="638"/>
      <c r="C214" s="638"/>
      <c r="D214" s="639"/>
      <c r="E214" s="639"/>
      <c r="F214" s="639"/>
      <c r="G214" s="640"/>
      <c r="H214" s="639"/>
    </row>
    <row r="215">
      <c r="A215" s="638"/>
      <c r="B215" s="638"/>
      <c r="C215" s="638"/>
      <c r="D215" s="639"/>
      <c r="E215" s="639"/>
      <c r="F215" s="639"/>
      <c r="G215" s="640"/>
      <c r="H215" s="639"/>
    </row>
    <row r="216">
      <c r="A216" s="638"/>
      <c r="B216" s="638"/>
      <c r="C216" s="638"/>
      <c r="D216" s="639"/>
      <c r="E216" s="639"/>
      <c r="F216" s="639"/>
      <c r="G216" s="640"/>
      <c r="H216" s="639"/>
    </row>
    <row r="217">
      <c r="A217" s="638"/>
      <c r="B217" s="638"/>
      <c r="C217" s="638"/>
      <c r="D217" s="639"/>
      <c r="E217" s="639"/>
      <c r="F217" s="639"/>
      <c r="G217" s="640"/>
      <c r="H217" s="639"/>
    </row>
    <row r="218">
      <c r="A218" s="638"/>
      <c r="B218" s="638"/>
      <c r="C218" s="638"/>
      <c r="D218" s="639"/>
      <c r="E218" s="639"/>
      <c r="F218" s="639"/>
      <c r="G218" s="640"/>
      <c r="H218" s="639"/>
    </row>
    <row r="219">
      <c r="A219" s="638"/>
      <c r="B219" s="638"/>
      <c r="C219" s="638"/>
      <c r="D219" s="639"/>
      <c r="E219" s="639"/>
      <c r="F219" s="639"/>
      <c r="G219" s="640"/>
      <c r="H219" s="639"/>
    </row>
    <row r="220">
      <c r="A220" s="638"/>
      <c r="B220" s="638"/>
      <c r="C220" s="638"/>
      <c r="D220" s="639"/>
      <c r="E220" s="639"/>
      <c r="F220" s="639"/>
      <c r="G220" s="640"/>
      <c r="H220" s="639"/>
    </row>
    <row r="221">
      <c r="A221" s="638"/>
      <c r="B221" s="638"/>
      <c r="C221" s="638"/>
      <c r="D221" s="639"/>
      <c r="E221" s="639"/>
      <c r="F221" s="639"/>
      <c r="G221" s="640"/>
      <c r="H221" s="639"/>
    </row>
    <row r="222">
      <c r="A222" s="638"/>
      <c r="B222" s="638"/>
      <c r="C222" s="638"/>
      <c r="D222" s="639"/>
      <c r="E222" s="639"/>
      <c r="F222" s="639"/>
      <c r="G222" s="640"/>
      <c r="H222" s="639"/>
    </row>
    <row r="223">
      <c r="A223" s="638"/>
      <c r="B223" s="638"/>
      <c r="C223" s="638"/>
      <c r="D223" s="639"/>
      <c r="E223" s="639"/>
      <c r="F223" s="639"/>
      <c r="G223" s="640"/>
      <c r="H223" s="639"/>
    </row>
    <row r="224">
      <c r="A224" s="638"/>
      <c r="B224" s="638"/>
      <c r="C224" s="638"/>
      <c r="D224" s="639"/>
      <c r="E224" s="639"/>
      <c r="F224" s="639"/>
      <c r="G224" s="640"/>
      <c r="H224" s="639"/>
    </row>
    <row r="225">
      <c r="A225" s="638"/>
      <c r="B225" s="638"/>
      <c r="C225" s="638"/>
      <c r="D225" s="639"/>
      <c r="E225" s="639"/>
      <c r="F225" s="639"/>
      <c r="G225" s="640"/>
      <c r="H225" s="639"/>
    </row>
    <row r="226">
      <c r="A226" s="638"/>
      <c r="B226" s="638"/>
      <c r="C226" s="638"/>
      <c r="D226" s="639"/>
      <c r="E226" s="639"/>
      <c r="F226" s="639"/>
      <c r="G226" s="640"/>
      <c r="H226" s="639"/>
    </row>
    <row r="227">
      <c r="A227" s="638"/>
      <c r="B227" s="638"/>
      <c r="C227" s="638"/>
      <c r="D227" s="639"/>
      <c r="E227" s="639"/>
      <c r="F227" s="639"/>
      <c r="G227" s="640"/>
      <c r="H227" s="639"/>
    </row>
    <row r="228">
      <c r="A228" s="638"/>
      <c r="B228" s="638"/>
      <c r="C228" s="638"/>
      <c r="D228" s="639"/>
      <c r="E228" s="639"/>
      <c r="F228" s="639"/>
      <c r="G228" s="640"/>
      <c r="H228" s="639"/>
    </row>
    <row r="229">
      <c r="A229" s="638"/>
      <c r="B229" s="638"/>
      <c r="C229" s="638"/>
      <c r="D229" s="639"/>
      <c r="E229" s="639"/>
      <c r="F229" s="639"/>
      <c r="G229" s="640"/>
      <c r="H229" s="639"/>
    </row>
    <row r="230">
      <c r="A230" s="638"/>
      <c r="B230" s="638"/>
      <c r="C230" s="638"/>
      <c r="D230" s="639"/>
      <c r="E230" s="639"/>
      <c r="F230" s="639"/>
      <c r="G230" s="640"/>
      <c r="H230" s="639"/>
    </row>
    <row r="231">
      <c r="A231" s="638"/>
      <c r="B231" s="638"/>
      <c r="C231" s="638"/>
      <c r="D231" s="639"/>
      <c r="E231" s="639"/>
      <c r="F231" s="639"/>
      <c r="G231" s="640"/>
      <c r="H231" s="639"/>
    </row>
    <row r="232">
      <c r="A232" s="638"/>
      <c r="B232" s="638"/>
      <c r="C232" s="638"/>
      <c r="D232" s="639"/>
      <c r="E232" s="639"/>
      <c r="F232" s="639"/>
      <c r="G232" s="640"/>
      <c r="H232" s="639"/>
    </row>
    <row r="233">
      <c r="A233" s="638"/>
      <c r="B233" s="638"/>
      <c r="C233" s="638"/>
      <c r="D233" s="639"/>
      <c r="E233" s="639"/>
      <c r="F233" s="639"/>
      <c r="G233" s="640"/>
      <c r="H233" s="639"/>
    </row>
    <row r="234">
      <c r="A234" s="638"/>
      <c r="B234" s="638"/>
      <c r="C234" s="638"/>
      <c r="D234" s="639"/>
      <c r="E234" s="639"/>
      <c r="F234" s="639"/>
      <c r="G234" s="640"/>
      <c r="H234" s="639"/>
    </row>
    <row r="235">
      <c r="A235" s="638"/>
      <c r="B235" s="638"/>
      <c r="C235" s="638"/>
      <c r="D235" s="639"/>
      <c r="E235" s="639"/>
      <c r="F235" s="639"/>
      <c r="G235" s="640"/>
      <c r="H235" s="639"/>
    </row>
    <row r="236">
      <c r="A236" s="638"/>
      <c r="B236" s="638"/>
      <c r="C236" s="638"/>
      <c r="D236" s="639"/>
      <c r="E236" s="639"/>
      <c r="F236" s="639"/>
      <c r="G236" s="640"/>
      <c r="H236" s="639"/>
    </row>
    <row r="237">
      <c r="A237" s="638"/>
      <c r="B237" s="638"/>
      <c r="C237" s="638"/>
      <c r="D237" s="639"/>
      <c r="E237" s="639"/>
      <c r="F237" s="639"/>
      <c r="G237" s="640"/>
      <c r="H237" s="639"/>
    </row>
    <row r="238">
      <c r="A238" s="638"/>
      <c r="B238" s="638"/>
      <c r="C238" s="638"/>
      <c r="D238" s="639"/>
      <c r="E238" s="639"/>
      <c r="F238" s="639"/>
      <c r="G238" s="640"/>
      <c r="H238" s="639"/>
    </row>
    <row r="239">
      <c r="A239" s="638"/>
      <c r="B239" s="638"/>
      <c r="C239" s="638"/>
      <c r="D239" s="639"/>
      <c r="E239" s="639"/>
      <c r="F239" s="639"/>
      <c r="G239" s="640"/>
      <c r="H239" s="639"/>
    </row>
    <row r="240">
      <c r="A240" s="638"/>
      <c r="B240" s="638"/>
      <c r="C240" s="638"/>
      <c r="D240" s="639"/>
      <c r="E240" s="639"/>
      <c r="F240" s="639"/>
      <c r="G240" s="640"/>
      <c r="H240" s="639"/>
    </row>
    <row r="241">
      <c r="A241" s="638"/>
      <c r="B241" s="638"/>
      <c r="C241" s="638"/>
      <c r="D241" s="639"/>
      <c r="E241" s="639"/>
      <c r="F241" s="639"/>
      <c r="G241" s="640"/>
      <c r="H241" s="639"/>
    </row>
    <row r="242">
      <c r="A242" s="638"/>
      <c r="B242" s="638"/>
      <c r="C242" s="638"/>
      <c r="D242" s="639"/>
      <c r="E242" s="639"/>
      <c r="F242" s="639"/>
      <c r="G242" s="640"/>
      <c r="H242" s="639"/>
    </row>
    <row r="243">
      <c r="A243" s="638"/>
      <c r="B243" s="638"/>
      <c r="C243" s="638"/>
      <c r="D243" s="639"/>
      <c r="E243" s="639"/>
      <c r="F243" s="639"/>
      <c r="G243" s="640"/>
      <c r="H243" s="639"/>
    </row>
    <row r="244">
      <c r="A244" s="638"/>
      <c r="B244" s="638"/>
      <c r="C244" s="638"/>
      <c r="D244" s="639"/>
      <c r="E244" s="639"/>
      <c r="F244" s="639"/>
      <c r="G244" s="640"/>
      <c r="H244" s="639"/>
    </row>
    <row r="245">
      <c r="A245" s="638"/>
      <c r="B245" s="638"/>
      <c r="C245" s="638"/>
      <c r="D245" s="639"/>
      <c r="E245" s="639"/>
      <c r="F245" s="639"/>
      <c r="G245" s="640"/>
      <c r="H245" s="639"/>
    </row>
    <row r="246">
      <c r="A246" s="638"/>
      <c r="B246" s="638"/>
      <c r="C246" s="638"/>
      <c r="D246" s="639"/>
      <c r="E246" s="639"/>
      <c r="F246" s="639"/>
      <c r="G246" s="640"/>
      <c r="H246" s="639"/>
    </row>
    <row r="247">
      <c r="A247" s="638"/>
      <c r="B247" s="638"/>
      <c r="C247" s="638"/>
      <c r="D247" s="639"/>
      <c r="E247" s="639"/>
      <c r="F247" s="639"/>
      <c r="G247" s="640"/>
      <c r="H247" s="639"/>
    </row>
    <row r="248">
      <c r="A248" s="638"/>
      <c r="B248" s="638"/>
      <c r="C248" s="638"/>
      <c r="D248" s="639"/>
      <c r="E248" s="639"/>
      <c r="F248" s="639"/>
      <c r="G248" s="640"/>
      <c r="H248" s="639"/>
    </row>
    <row r="249">
      <c r="A249" s="638"/>
      <c r="B249" s="638"/>
      <c r="C249" s="638"/>
      <c r="D249" s="639"/>
      <c r="E249" s="639"/>
      <c r="F249" s="639"/>
      <c r="G249" s="640"/>
      <c r="H249" s="639"/>
    </row>
    <row r="250">
      <c r="A250" s="638"/>
      <c r="B250" s="638"/>
      <c r="C250" s="638"/>
      <c r="D250" s="639"/>
      <c r="E250" s="639"/>
      <c r="F250" s="639"/>
      <c r="G250" s="640"/>
      <c r="H250" s="639"/>
    </row>
    <row r="251">
      <c r="A251" s="638"/>
      <c r="B251" s="638"/>
      <c r="C251" s="638"/>
      <c r="D251" s="639"/>
      <c r="E251" s="639"/>
      <c r="F251" s="639"/>
      <c r="G251" s="640"/>
      <c r="H251" s="639"/>
    </row>
    <row r="252">
      <c r="A252" s="638"/>
      <c r="B252" s="638"/>
      <c r="C252" s="638"/>
      <c r="D252" s="639"/>
      <c r="E252" s="639"/>
      <c r="F252" s="639"/>
      <c r="G252" s="640"/>
      <c r="H252" s="639"/>
    </row>
    <row r="253">
      <c r="A253" s="638"/>
      <c r="B253" s="638"/>
      <c r="C253" s="638"/>
      <c r="D253" s="639"/>
      <c r="E253" s="639"/>
      <c r="F253" s="639"/>
      <c r="G253" s="640"/>
      <c r="H253" s="639"/>
    </row>
    <row r="254">
      <c r="A254" s="638"/>
      <c r="B254" s="638"/>
      <c r="C254" s="638"/>
      <c r="D254" s="639"/>
      <c r="E254" s="639"/>
      <c r="F254" s="639"/>
      <c r="G254" s="640"/>
      <c r="H254" s="639"/>
    </row>
    <row r="255">
      <c r="A255" s="638"/>
      <c r="B255" s="638"/>
      <c r="C255" s="638"/>
      <c r="D255" s="639"/>
      <c r="E255" s="639"/>
      <c r="F255" s="639"/>
      <c r="G255" s="640"/>
      <c r="H255" s="639"/>
    </row>
    <row r="256">
      <c r="A256" s="638"/>
      <c r="B256" s="638"/>
      <c r="C256" s="638"/>
      <c r="D256" s="639"/>
      <c r="E256" s="639"/>
      <c r="F256" s="639"/>
      <c r="G256" s="640"/>
      <c r="H256" s="639"/>
    </row>
    <row r="257">
      <c r="A257" s="638"/>
      <c r="B257" s="638"/>
      <c r="C257" s="638"/>
      <c r="D257" s="639"/>
      <c r="E257" s="639"/>
      <c r="F257" s="639"/>
      <c r="G257" s="640"/>
      <c r="H257" s="639"/>
    </row>
    <row r="258">
      <c r="A258" s="638"/>
      <c r="B258" s="638"/>
      <c r="C258" s="638"/>
      <c r="D258" s="639"/>
      <c r="E258" s="639"/>
      <c r="F258" s="639"/>
      <c r="G258" s="640"/>
      <c r="H258" s="639"/>
    </row>
    <row r="259">
      <c r="A259" s="638"/>
      <c r="B259" s="638"/>
      <c r="C259" s="638"/>
      <c r="D259" s="639"/>
      <c r="E259" s="639"/>
      <c r="F259" s="639"/>
      <c r="G259" s="640"/>
      <c r="H259" s="639"/>
    </row>
    <row r="260">
      <c r="A260" s="638"/>
      <c r="B260" s="638"/>
      <c r="C260" s="638"/>
      <c r="D260" s="639"/>
      <c r="E260" s="639"/>
      <c r="F260" s="639"/>
      <c r="G260" s="640"/>
      <c r="H260" s="639"/>
    </row>
    <row r="261">
      <c r="A261" s="638"/>
      <c r="B261" s="638"/>
      <c r="C261" s="638"/>
      <c r="D261" s="639"/>
      <c r="E261" s="639"/>
      <c r="F261" s="639"/>
      <c r="G261" s="640"/>
      <c r="H261" s="639"/>
    </row>
    <row r="262">
      <c r="A262" s="638"/>
      <c r="B262" s="638"/>
      <c r="C262" s="638"/>
      <c r="D262" s="639"/>
      <c r="E262" s="639"/>
      <c r="F262" s="639"/>
      <c r="G262" s="640"/>
      <c r="H262" s="639"/>
    </row>
    <row r="263">
      <c r="A263" s="638"/>
      <c r="B263" s="638"/>
      <c r="C263" s="638"/>
      <c r="D263" s="639"/>
      <c r="E263" s="639"/>
      <c r="F263" s="639"/>
      <c r="G263" s="640"/>
      <c r="H263" s="639"/>
    </row>
    <row r="264">
      <c r="A264" s="638"/>
      <c r="B264" s="638"/>
      <c r="C264" s="638"/>
      <c r="D264" s="639"/>
      <c r="E264" s="639"/>
      <c r="F264" s="639"/>
      <c r="G264" s="640"/>
      <c r="H264" s="639"/>
    </row>
    <row r="265">
      <c r="A265" s="638"/>
      <c r="B265" s="638"/>
      <c r="C265" s="638"/>
      <c r="D265" s="639"/>
      <c r="E265" s="639"/>
      <c r="F265" s="639"/>
      <c r="G265" s="640"/>
      <c r="H265" s="639"/>
    </row>
    <row r="266">
      <c r="A266" s="638"/>
      <c r="B266" s="638"/>
      <c r="C266" s="638"/>
      <c r="D266" s="639"/>
      <c r="E266" s="639"/>
      <c r="F266" s="639"/>
      <c r="G266" s="640"/>
      <c r="H266" s="639"/>
    </row>
    <row r="267">
      <c r="A267" s="638"/>
      <c r="B267" s="638"/>
      <c r="C267" s="638"/>
      <c r="D267" s="639"/>
      <c r="E267" s="639"/>
      <c r="F267" s="639"/>
      <c r="G267" s="640"/>
      <c r="H267" s="639"/>
    </row>
    <row r="268">
      <c r="A268" s="638"/>
      <c r="B268" s="638"/>
      <c r="C268" s="638"/>
      <c r="D268" s="639"/>
      <c r="E268" s="639"/>
      <c r="F268" s="639"/>
      <c r="G268" s="640"/>
      <c r="H268" s="639"/>
    </row>
    <row r="269">
      <c r="A269" s="638"/>
      <c r="B269" s="638"/>
      <c r="C269" s="638"/>
      <c r="D269" s="639"/>
      <c r="E269" s="639"/>
      <c r="F269" s="639"/>
      <c r="G269" s="640"/>
      <c r="H269" s="639"/>
    </row>
    <row r="270">
      <c r="A270" s="638"/>
      <c r="B270" s="638"/>
      <c r="C270" s="638"/>
      <c r="D270" s="639"/>
      <c r="E270" s="639"/>
      <c r="F270" s="639"/>
      <c r="G270" s="640"/>
      <c r="H270" s="639"/>
    </row>
    <row r="271">
      <c r="A271" s="638"/>
      <c r="B271" s="638"/>
      <c r="C271" s="638"/>
      <c r="D271" s="639"/>
      <c r="E271" s="639"/>
      <c r="F271" s="639"/>
      <c r="G271" s="640"/>
      <c r="H271" s="639"/>
    </row>
    <row r="272">
      <c r="A272" s="638"/>
      <c r="B272" s="638"/>
      <c r="C272" s="638"/>
      <c r="D272" s="639"/>
      <c r="E272" s="639"/>
      <c r="F272" s="639"/>
      <c r="G272" s="640"/>
      <c r="H272" s="639"/>
    </row>
    <row r="273">
      <c r="A273" s="638"/>
      <c r="B273" s="638"/>
      <c r="C273" s="638"/>
      <c r="D273" s="639"/>
      <c r="E273" s="639"/>
      <c r="F273" s="639"/>
      <c r="G273" s="640"/>
      <c r="H273" s="639"/>
    </row>
    <row r="274">
      <c r="A274" s="638"/>
      <c r="B274" s="638"/>
      <c r="C274" s="638"/>
      <c r="D274" s="639"/>
      <c r="E274" s="639"/>
      <c r="F274" s="639"/>
      <c r="G274" s="640"/>
      <c r="H274" s="639"/>
    </row>
    <row r="275">
      <c r="A275" s="638"/>
      <c r="B275" s="638"/>
      <c r="C275" s="638"/>
      <c r="D275" s="639"/>
      <c r="E275" s="639"/>
      <c r="F275" s="639"/>
      <c r="G275" s="640"/>
      <c r="H275" s="639"/>
    </row>
    <row r="276">
      <c r="A276" s="638"/>
      <c r="B276" s="638"/>
      <c r="C276" s="638"/>
      <c r="D276" s="639"/>
      <c r="E276" s="639"/>
      <c r="F276" s="639"/>
      <c r="G276" s="640"/>
      <c r="H276" s="639"/>
    </row>
    <row r="277">
      <c r="A277" s="638"/>
      <c r="B277" s="638"/>
      <c r="C277" s="638"/>
      <c r="D277" s="639"/>
      <c r="E277" s="639"/>
      <c r="F277" s="639"/>
      <c r="G277" s="640"/>
      <c r="H277" s="639"/>
    </row>
    <row r="278">
      <c r="A278" s="638"/>
      <c r="B278" s="638"/>
      <c r="C278" s="638"/>
      <c r="D278" s="639"/>
      <c r="E278" s="639"/>
      <c r="F278" s="639"/>
      <c r="G278" s="640"/>
      <c r="H278" s="639"/>
    </row>
    <row r="279">
      <c r="A279" s="638"/>
      <c r="B279" s="638"/>
      <c r="C279" s="638"/>
      <c r="D279" s="639"/>
      <c r="E279" s="639"/>
      <c r="F279" s="639"/>
      <c r="G279" s="640"/>
      <c r="H279" s="639"/>
    </row>
    <row r="280">
      <c r="A280" s="638"/>
      <c r="B280" s="638"/>
      <c r="C280" s="638"/>
      <c r="D280" s="639"/>
      <c r="E280" s="639"/>
      <c r="F280" s="639"/>
      <c r="G280" s="640"/>
      <c r="H280" s="639"/>
    </row>
    <row r="281">
      <c r="A281" s="638"/>
      <c r="B281" s="638"/>
      <c r="C281" s="638"/>
      <c r="D281" s="639"/>
      <c r="E281" s="639"/>
      <c r="F281" s="639"/>
      <c r="G281" s="640"/>
      <c r="H281" s="639"/>
    </row>
    <row r="282">
      <c r="A282" s="638"/>
      <c r="B282" s="638"/>
      <c r="C282" s="638"/>
      <c r="D282" s="639"/>
      <c r="E282" s="639"/>
      <c r="F282" s="639"/>
      <c r="G282" s="640"/>
      <c r="H282" s="639"/>
    </row>
    <row r="283">
      <c r="A283" s="638"/>
      <c r="B283" s="638"/>
      <c r="C283" s="638"/>
      <c r="D283" s="639"/>
      <c r="E283" s="639"/>
      <c r="F283" s="639"/>
      <c r="G283" s="640"/>
      <c r="H283" s="639"/>
    </row>
    <row r="284">
      <c r="A284" s="638"/>
      <c r="B284" s="638"/>
      <c r="C284" s="638"/>
      <c r="D284" s="639"/>
      <c r="E284" s="639"/>
      <c r="F284" s="639"/>
      <c r="G284" s="640"/>
      <c r="H284" s="639"/>
    </row>
    <row r="285">
      <c r="A285" s="638"/>
      <c r="B285" s="638"/>
      <c r="C285" s="638"/>
      <c r="D285" s="639"/>
      <c r="E285" s="639"/>
      <c r="F285" s="639"/>
      <c r="G285" s="640"/>
      <c r="H285" s="639"/>
    </row>
    <row r="286">
      <c r="A286" s="638"/>
      <c r="B286" s="638"/>
      <c r="C286" s="638"/>
      <c r="D286" s="639"/>
      <c r="E286" s="639"/>
      <c r="F286" s="639"/>
      <c r="G286" s="640"/>
      <c r="H286" s="639"/>
    </row>
    <row r="287">
      <c r="A287" s="638"/>
      <c r="B287" s="638"/>
      <c r="C287" s="638"/>
      <c r="D287" s="639"/>
      <c r="E287" s="639"/>
      <c r="F287" s="639"/>
      <c r="G287" s="640"/>
      <c r="H287" s="639"/>
    </row>
    <row r="288">
      <c r="A288" s="638"/>
      <c r="B288" s="638"/>
      <c r="C288" s="638"/>
      <c r="D288" s="639"/>
      <c r="E288" s="639"/>
      <c r="F288" s="639"/>
      <c r="G288" s="640"/>
      <c r="H288" s="639"/>
    </row>
    <row r="289">
      <c r="A289" s="638"/>
      <c r="B289" s="638"/>
      <c r="C289" s="638"/>
      <c r="D289" s="639"/>
      <c r="E289" s="639"/>
      <c r="F289" s="639"/>
      <c r="G289" s="640"/>
      <c r="H289" s="639"/>
    </row>
    <row r="290">
      <c r="A290" s="638"/>
      <c r="B290" s="638"/>
      <c r="C290" s="638"/>
      <c r="D290" s="639"/>
      <c r="E290" s="639"/>
      <c r="F290" s="639"/>
      <c r="G290" s="640"/>
      <c r="H290" s="639"/>
    </row>
    <row r="291">
      <c r="A291" s="638"/>
      <c r="B291" s="638"/>
      <c r="C291" s="638"/>
      <c r="D291" s="639"/>
      <c r="E291" s="639"/>
      <c r="F291" s="639"/>
      <c r="G291" s="640"/>
      <c r="H291" s="639"/>
    </row>
    <row r="292">
      <c r="A292" s="638"/>
      <c r="B292" s="638"/>
      <c r="C292" s="638"/>
      <c r="D292" s="639"/>
      <c r="E292" s="639"/>
      <c r="F292" s="639"/>
      <c r="G292" s="640"/>
      <c r="H292" s="639"/>
    </row>
    <row r="293">
      <c r="A293" s="638"/>
      <c r="B293" s="638"/>
      <c r="C293" s="638"/>
      <c r="D293" s="639"/>
      <c r="E293" s="639"/>
      <c r="F293" s="639"/>
      <c r="G293" s="640"/>
      <c r="H293" s="639"/>
    </row>
    <row r="294">
      <c r="A294" s="638"/>
      <c r="B294" s="638"/>
      <c r="C294" s="638"/>
      <c r="D294" s="639"/>
      <c r="E294" s="639"/>
      <c r="F294" s="639"/>
      <c r="G294" s="640"/>
      <c r="H294" s="639"/>
    </row>
    <row r="295">
      <c r="A295" s="638"/>
      <c r="B295" s="638"/>
      <c r="C295" s="638"/>
      <c r="D295" s="639"/>
      <c r="E295" s="639"/>
      <c r="F295" s="639"/>
      <c r="G295" s="640"/>
      <c r="H295" s="639"/>
    </row>
    <row r="296">
      <c r="A296" s="638"/>
      <c r="B296" s="638"/>
      <c r="C296" s="638"/>
      <c r="D296" s="639"/>
      <c r="E296" s="639"/>
      <c r="F296" s="639"/>
      <c r="G296" s="640"/>
      <c r="H296" s="639"/>
    </row>
    <row r="297">
      <c r="A297" s="638"/>
      <c r="B297" s="638"/>
      <c r="C297" s="638"/>
      <c r="D297" s="639"/>
      <c r="E297" s="639"/>
      <c r="F297" s="639"/>
      <c r="G297" s="640"/>
      <c r="H297" s="639"/>
    </row>
    <row r="298">
      <c r="A298" s="638"/>
      <c r="B298" s="638"/>
      <c r="C298" s="638"/>
      <c r="D298" s="639"/>
      <c r="E298" s="639"/>
      <c r="F298" s="639"/>
      <c r="G298" s="640"/>
      <c r="H298" s="639"/>
    </row>
    <row r="299">
      <c r="A299" s="638"/>
      <c r="B299" s="638"/>
      <c r="C299" s="638"/>
      <c r="D299" s="639"/>
      <c r="E299" s="639"/>
      <c r="F299" s="639"/>
      <c r="G299" s="640"/>
      <c r="H299" s="639"/>
    </row>
    <row r="300">
      <c r="A300" s="638"/>
      <c r="B300" s="638"/>
      <c r="C300" s="638"/>
      <c r="D300" s="639"/>
      <c r="E300" s="639"/>
      <c r="F300" s="639"/>
      <c r="G300" s="640"/>
      <c r="H300" s="639"/>
    </row>
    <row r="301">
      <c r="A301" s="638"/>
      <c r="B301" s="638"/>
      <c r="C301" s="638"/>
      <c r="D301" s="639"/>
      <c r="E301" s="639"/>
      <c r="F301" s="639"/>
      <c r="G301" s="640"/>
      <c r="H301" s="639"/>
    </row>
    <row r="302">
      <c r="A302" s="638"/>
      <c r="B302" s="638"/>
      <c r="C302" s="638"/>
      <c r="D302" s="639"/>
      <c r="E302" s="639"/>
      <c r="F302" s="639"/>
      <c r="G302" s="640"/>
      <c r="H302" s="639"/>
    </row>
    <row r="303">
      <c r="A303" s="638"/>
      <c r="B303" s="638"/>
      <c r="C303" s="638"/>
      <c r="D303" s="639"/>
      <c r="E303" s="639"/>
      <c r="F303" s="639"/>
      <c r="G303" s="640"/>
      <c r="H303" s="639"/>
    </row>
    <row r="304">
      <c r="A304" s="638"/>
      <c r="B304" s="638"/>
      <c r="C304" s="638"/>
      <c r="D304" s="639"/>
      <c r="E304" s="639"/>
      <c r="F304" s="639"/>
      <c r="G304" s="640"/>
      <c r="H304" s="639"/>
    </row>
    <row r="305">
      <c r="A305" s="638"/>
      <c r="B305" s="638"/>
      <c r="C305" s="638"/>
      <c r="D305" s="639"/>
      <c r="E305" s="639"/>
      <c r="F305" s="639"/>
      <c r="G305" s="640"/>
      <c r="H305" s="639"/>
    </row>
    <row r="306">
      <c r="A306" s="638"/>
      <c r="B306" s="638"/>
      <c r="C306" s="638"/>
      <c r="D306" s="639"/>
      <c r="E306" s="639"/>
      <c r="F306" s="639"/>
      <c r="G306" s="640"/>
      <c r="H306" s="639"/>
    </row>
    <row r="307">
      <c r="A307" s="638"/>
      <c r="B307" s="638"/>
      <c r="C307" s="638"/>
      <c r="D307" s="639"/>
      <c r="E307" s="639"/>
      <c r="F307" s="639"/>
      <c r="G307" s="640"/>
      <c r="H307" s="639"/>
    </row>
    <row r="308">
      <c r="A308" s="638"/>
      <c r="B308" s="638"/>
      <c r="C308" s="638"/>
      <c r="D308" s="639"/>
      <c r="E308" s="639"/>
      <c r="F308" s="639"/>
      <c r="G308" s="640"/>
      <c r="H308" s="639"/>
    </row>
    <row r="309">
      <c r="A309" s="638"/>
      <c r="B309" s="638"/>
      <c r="C309" s="638"/>
      <c r="D309" s="639"/>
      <c r="E309" s="639"/>
      <c r="F309" s="639"/>
      <c r="G309" s="640"/>
      <c r="H309" s="639"/>
    </row>
    <row r="310">
      <c r="A310" s="638"/>
      <c r="B310" s="638"/>
      <c r="C310" s="638"/>
      <c r="D310" s="639"/>
      <c r="E310" s="639"/>
      <c r="F310" s="639"/>
      <c r="G310" s="640"/>
      <c r="H310" s="639"/>
    </row>
    <row r="311">
      <c r="A311" s="638"/>
      <c r="B311" s="638"/>
      <c r="C311" s="638"/>
      <c r="D311" s="639"/>
      <c r="E311" s="639"/>
      <c r="F311" s="639"/>
      <c r="G311" s="640"/>
      <c r="H311" s="639"/>
    </row>
    <row r="312">
      <c r="A312" s="638"/>
      <c r="B312" s="638"/>
      <c r="C312" s="638"/>
      <c r="D312" s="639"/>
      <c r="E312" s="639"/>
      <c r="F312" s="639"/>
      <c r="G312" s="640"/>
      <c r="H312" s="639"/>
    </row>
    <row r="313">
      <c r="A313" s="638"/>
      <c r="B313" s="638"/>
      <c r="C313" s="638"/>
      <c r="D313" s="639"/>
      <c r="E313" s="639"/>
      <c r="F313" s="639"/>
      <c r="G313" s="640"/>
      <c r="H313" s="639"/>
    </row>
    <row r="314">
      <c r="A314" s="638"/>
      <c r="B314" s="638"/>
      <c r="C314" s="638"/>
      <c r="D314" s="639"/>
      <c r="E314" s="639"/>
      <c r="F314" s="639"/>
      <c r="G314" s="640"/>
      <c r="H314" s="639"/>
    </row>
    <row r="315">
      <c r="A315" s="638"/>
      <c r="B315" s="638"/>
      <c r="C315" s="638"/>
      <c r="D315" s="639"/>
      <c r="E315" s="639"/>
      <c r="F315" s="639"/>
      <c r="G315" s="640"/>
      <c r="H315" s="639"/>
    </row>
    <row r="316">
      <c r="A316" s="638"/>
      <c r="B316" s="638"/>
      <c r="C316" s="638"/>
      <c r="D316" s="639"/>
      <c r="E316" s="639"/>
      <c r="F316" s="639"/>
      <c r="G316" s="640"/>
      <c r="H316" s="639"/>
    </row>
    <row r="317">
      <c r="A317" s="638"/>
      <c r="B317" s="638"/>
      <c r="C317" s="638"/>
      <c r="D317" s="639"/>
      <c r="E317" s="639"/>
      <c r="F317" s="639"/>
      <c r="G317" s="640"/>
      <c r="H317" s="639"/>
    </row>
    <row r="318">
      <c r="A318" s="638"/>
      <c r="B318" s="638"/>
      <c r="C318" s="638"/>
      <c r="D318" s="639"/>
      <c r="E318" s="639"/>
      <c r="F318" s="639"/>
      <c r="G318" s="640"/>
      <c r="H318" s="639"/>
    </row>
    <row r="319">
      <c r="A319" s="638"/>
      <c r="B319" s="638"/>
      <c r="C319" s="638"/>
      <c r="D319" s="639"/>
      <c r="E319" s="639"/>
      <c r="F319" s="639"/>
      <c r="G319" s="640"/>
      <c r="H319" s="639"/>
    </row>
    <row r="320">
      <c r="A320" s="638"/>
      <c r="B320" s="638"/>
      <c r="C320" s="638"/>
      <c r="D320" s="639"/>
      <c r="E320" s="639"/>
      <c r="F320" s="639"/>
      <c r="G320" s="640"/>
      <c r="H320" s="639"/>
    </row>
    <row r="321">
      <c r="A321" s="638"/>
      <c r="B321" s="638"/>
      <c r="C321" s="638"/>
      <c r="D321" s="639"/>
      <c r="E321" s="639"/>
      <c r="F321" s="639"/>
      <c r="G321" s="640"/>
      <c r="H321" s="639"/>
    </row>
    <row r="322">
      <c r="A322" s="638"/>
      <c r="B322" s="638"/>
      <c r="C322" s="638"/>
      <c r="D322" s="639"/>
      <c r="E322" s="639"/>
      <c r="F322" s="639"/>
      <c r="G322" s="640"/>
      <c r="H322" s="639"/>
    </row>
    <row r="323">
      <c r="A323" s="638"/>
      <c r="B323" s="638"/>
      <c r="C323" s="638"/>
      <c r="D323" s="639"/>
      <c r="E323" s="639"/>
      <c r="F323" s="639"/>
      <c r="G323" s="640"/>
      <c r="H323" s="639"/>
    </row>
    <row r="324">
      <c r="A324" s="638"/>
      <c r="B324" s="638"/>
      <c r="C324" s="638"/>
      <c r="D324" s="639"/>
      <c r="E324" s="639"/>
      <c r="F324" s="639"/>
      <c r="G324" s="640"/>
      <c r="H324" s="639"/>
    </row>
    <row r="325">
      <c r="A325" s="638"/>
      <c r="B325" s="638"/>
      <c r="C325" s="638"/>
      <c r="D325" s="639"/>
      <c r="E325" s="639"/>
      <c r="F325" s="639"/>
      <c r="G325" s="640"/>
      <c r="H325" s="639"/>
    </row>
    <row r="326">
      <c r="A326" s="638"/>
      <c r="B326" s="638"/>
      <c r="C326" s="638"/>
      <c r="D326" s="639"/>
      <c r="E326" s="639"/>
      <c r="F326" s="639"/>
      <c r="G326" s="640"/>
      <c r="H326" s="639"/>
    </row>
    <row r="327">
      <c r="A327" s="638"/>
      <c r="B327" s="638"/>
      <c r="C327" s="638"/>
      <c r="D327" s="639"/>
      <c r="E327" s="639"/>
      <c r="F327" s="639"/>
      <c r="G327" s="640"/>
      <c r="H327" s="639"/>
    </row>
    <row r="328">
      <c r="A328" s="638"/>
      <c r="B328" s="638"/>
      <c r="C328" s="638"/>
      <c r="D328" s="639"/>
      <c r="E328" s="639"/>
      <c r="F328" s="639"/>
      <c r="G328" s="640"/>
      <c r="H328" s="639"/>
    </row>
    <row r="329">
      <c r="A329" s="638"/>
      <c r="B329" s="638"/>
      <c r="C329" s="638"/>
      <c r="D329" s="639"/>
      <c r="E329" s="639"/>
      <c r="F329" s="639"/>
      <c r="G329" s="640"/>
      <c r="H329" s="639"/>
    </row>
    <row r="330">
      <c r="A330" s="638"/>
      <c r="B330" s="638"/>
      <c r="C330" s="638"/>
      <c r="D330" s="639"/>
      <c r="E330" s="639"/>
      <c r="F330" s="639"/>
      <c r="G330" s="640"/>
      <c r="H330" s="639"/>
    </row>
    <row r="331">
      <c r="A331" s="638"/>
      <c r="B331" s="638"/>
      <c r="C331" s="638"/>
      <c r="D331" s="639"/>
      <c r="E331" s="639"/>
      <c r="F331" s="639"/>
      <c r="G331" s="640"/>
      <c r="H331" s="639"/>
    </row>
    <row r="332">
      <c r="A332" s="638"/>
      <c r="B332" s="638"/>
      <c r="C332" s="638"/>
      <c r="D332" s="639"/>
      <c r="E332" s="639"/>
      <c r="F332" s="639"/>
      <c r="G332" s="640"/>
      <c r="H332" s="639"/>
    </row>
    <row r="333">
      <c r="A333" s="638"/>
      <c r="B333" s="638"/>
      <c r="C333" s="638"/>
      <c r="D333" s="639"/>
      <c r="E333" s="639"/>
      <c r="F333" s="639"/>
      <c r="G333" s="640"/>
      <c r="H333" s="639"/>
    </row>
    <row r="334">
      <c r="A334" s="638"/>
      <c r="B334" s="638"/>
      <c r="C334" s="638"/>
      <c r="D334" s="639"/>
      <c r="E334" s="639"/>
      <c r="F334" s="639"/>
      <c r="G334" s="640"/>
      <c r="H334" s="639"/>
    </row>
    <row r="335">
      <c r="A335" s="638"/>
      <c r="B335" s="638"/>
      <c r="C335" s="638"/>
      <c r="D335" s="639"/>
      <c r="E335" s="639"/>
      <c r="F335" s="639"/>
      <c r="G335" s="640"/>
      <c r="H335" s="639"/>
    </row>
    <row r="336">
      <c r="A336" s="638"/>
      <c r="B336" s="638"/>
      <c r="C336" s="638"/>
      <c r="D336" s="639"/>
      <c r="E336" s="639"/>
      <c r="F336" s="639"/>
      <c r="G336" s="640"/>
      <c r="H336" s="639"/>
    </row>
    <row r="337">
      <c r="A337" s="638"/>
      <c r="B337" s="638"/>
      <c r="C337" s="638"/>
      <c r="D337" s="639"/>
      <c r="E337" s="639"/>
      <c r="F337" s="639"/>
      <c r="G337" s="640"/>
      <c r="H337" s="639"/>
    </row>
    <row r="338">
      <c r="A338" s="638"/>
      <c r="B338" s="638"/>
      <c r="C338" s="638"/>
      <c r="D338" s="639"/>
      <c r="E338" s="639"/>
      <c r="F338" s="639"/>
      <c r="G338" s="640"/>
      <c r="H338" s="639"/>
    </row>
    <row r="339">
      <c r="A339" s="638"/>
      <c r="B339" s="638"/>
      <c r="C339" s="638"/>
      <c r="D339" s="639"/>
      <c r="E339" s="639"/>
      <c r="F339" s="639"/>
      <c r="G339" s="640"/>
      <c r="H339" s="639"/>
    </row>
    <row r="340">
      <c r="A340" s="638"/>
      <c r="B340" s="638"/>
      <c r="C340" s="638"/>
      <c r="D340" s="639"/>
      <c r="E340" s="639"/>
      <c r="F340" s="639"/>
      <c r="G340" s="640"/>
      <c r="H340" s="639"/>
    </row>
    <row r="341">
      <c r="A341" s="638"/>
      <c r="B341" s="638"/>
      <c r="C341" s="638"/>
      <c r="D341" s="639"/>
      <c r="E341" s="639"/>
      <c r="F341" s="639"/>
      <c r="G341" s="640"/>
      <c r="H341" s="639"/>
    </row>
    <row r="342">
      <c r="A342" s="638"/>
      <c r="B342" s="638"/>
      <c r="C342" s="638"/>
      <c r="D342" s="639"/>
      <c r="E342" s="639"/>
      <c r="F342" s="639"/>
      <c r="G342" s="640"/>
      <c r="H342" s="639"/>
    </row>
    <row r="343">
      <c r="A343" s="638"/>
      <c r="B343" s="638"/>
      <c r="C343" s="638"/>
      <c r="D343" s="639"/>
      <c r="E343" s="639"/>
      <c r="F343" s="639"/>
      <c r="G343" s="640"/>
      <c r="H343" s="639"/>
    </row>
    <row r="344">
      <c r="A344" s="638"/>
      <c r="B344" s="638"/>
      <c r="C344" s="638"/>
      <c r="D344" s="639"/>
      <c r="E344" s="639"/>
      <c r="F344" s="639"/>
      <c r="G344" s="640"/>
      <c r="H344" s="639"/>
    </row>
    <row r="345">
      <c r="A345" s="638"/>
      <c r="B345" s="638"/>
      <c r="C345" s="638"/>
      <c r="D345" s="639"/>
      <c r="E345" s="639"/>
      <c r="F345" s="639"/>
      <c r="G345" s="640"/>
      <c r="H345" s="639"/>
    </row>
    <row r="346">
      <c r="A346" s="638"/>
      <c r="B346" s="638"/>
      <c r="C346" s="638"/>
      <c r="D346" s="639"/>
      <c r="E346" s="639"/>
      <c r="F346" s="639"/>
      <c r="G346" s="640"/>
      <c r="H346" s="639"/>
    </row>
    <row r="347">
      <c r="A347" s="638"/>
      <c r="B347" s="638"/>
      <c r="C347" s="638"/>
      <c r="D347" s="639"/>
      <c r="E347" s="639"/>
      <c r="F347" s="639"/>
      <c r="G347" s="640"/>
      <c r="H347" s="639"/>
    </row>
    <row r="348">
      <c r="A348" s="638"/>
      <c r="B348" s="638"/>
      <c r="C348" s="638"/>
      <c r="D348" s="639"/>
      <c r="E348" s="639"/>
      <c r="F348" s="639"/>
      <c r="G348" s="640"/>
      <c r="H348" s="639"/>
    </row>
    <row r="349">
      <c r="A349" s="638"/>
      <c r="B349" s="638"/>
      <c r="C349" s="638"/>
      <c r="D349" s="639"/>
      <c r="E349" s="639"/>
      <c r="F349" s="639"/>
      <c r="G349" s="640"/>
      <c r="H349" s="639"/>
    </row>
    <row r="350">
      <c r="A350" s="638"/>
      <c r="B350" s="638"/>
      <c r="C350" s="638"/>
      <c r="D350" s="639"/>
      <c r="E350" s="639"/>
      <c r="F350" s="639"/>
      <c r="G350" s="640"/>
      <c r="H350" s="639"/>
    </row>
    <row r="351">
      <c r="A351" s="638"/>
      <c r="B351" s="638"/>
      <c r="C351" s="638"/>
      <c r="D351" s="639"/>
      <c r="E351" s="639"/>
      <c r="F351" s="639"/>
      <c r="G351" s="640"/>
      <c r="H351" s="639"/>
    </row>
    <row r="352">
      <c r="A352" s="638"/>
      <c r="B352" s="638"/>
      <c r="C352" s="638"/>
      <c r="D352" s="639"/>
      <c r="E352" s="639"/>
      <c r="F352" s="639"/>
      <c r="G352" s="640"/>
      <c r="H352" s="639"/>
    </row>
    <row r="353">
      <c r="A353" s="638"/>
      <c r="B353" s="638"/>
      <c r="C353" s="638"/>
      <c r="D353" s="639"/>
      <c r="E353" s="639"/>
      <c r="F353" s="639"/>
      <c r="G353" s="640"/>
      <c r="H353" s="639"/>
    </row>
    <row r="354">
      <c r="A354" s="638"/>
      <c r="B354" s="638"/>
      <c r="C354" s="638"/>
      <c r="D354" s="639"/>
      <c r="E354" s="639"/>
      <c r="F354" s="639"/>
      <c r="G354" s="640"/>
      <c r="H354" s="639"/>
    </row>
    <row r="355">
      <c r="A355" s="638"/>
      <c r="B355" s="638"/>
      <c r="C355" s="638"/>
      <c r="D355" s="639"/>
      <c r="E355" s="639"/>
      <c r="F355" s="639"/>
      <c r="G355" s="640"/>
      <c r="H355" s="639"/>
    </row>
    <row r="356">
      <c r="A356" s="638"/>
      <c r="B356" s="638"/>
      <c r="C356" s="638"/>
      <c r="D356" s="639"/>
      <c r="E356" s="639"/>
      <c r="F356" s="639"/>
      <c r="G356" s="640"/>
      <c r="H356" s="639"/>
    </row>
    <row r="357">
      <c r="A357" s="638"/>
      <c r="B357" s="638"/>
      <c r="C357" s="638"/>
      <c r="D357" s="639"/>
      <c r="E357" s="639"/>
      <c r="F357" s="639"/>
      <c r="G357" s="640"/>
      <c r="H357" s="639"/>
    </row>
    <row r="358">
      <c r="A358" s="638"/>
      <c r="B358" s="638"/>
      <c r="C358" s="638"/>
      <c r="D358" s="639"/>
      <c r="E358" s="639"/>
      <c r="F358" s="639"/>
      <c r="G358" s="640"/>
      <c r="H358" s="639"/>
    </row>
    <row r="359">
      <c r="A359" s="638"/>
      <c r="B359" s="638"/>
      <c r="C359" s="638"/>
      <c r="D359" s="639"/>
      <c r="E359" s="639"/>
      <c r="F359" s="639"/>
      <c r="G359" s="640"/>
      <c r="H359" s="639"/>
    </row>
    <row r="360">
      <c r="A360" s="638"/>
      <c r="B360" s="638"/>
      <c r="C360" s="638"/>
      <c r="D360" s="639"/>
      <c r="E360" s="639"/>
      <c r="F360" s="639"/>
      <c r="G360" s="640"/>
      <c r="H360" s="639"/>
    </row>
    <row r="361">
      <c r="A361" s="638"/>
      <c r="B361" s="638"/>
      <c r="C361" s="638"/>
      <c r="D361" s="639"/>
      <c r="E361" s="639"/>
      <c r="F361" s="639"/>
      <c r="G361" s="640"/>
      <c r="H361" s="639"/>
    </row>
    <row r="362">
      <c r="A362" s="638"/>
      <c r="B362" s="638"/>
      <c r="C362" s="638"/>
      <c r="D362" s="639"/>
      <c r="E362" s="639"/>
      <c r="F362" s="639"/>
      <c r="G362" s="640"/>
      <c r="H362" s="639"/>
    </row>
    <row r="363">
      <c r="A363" s="638"/>
      <c r="B363" s="638"/>
      <c r="C363" s="638"/>
      <c r="D363" s="639"/>
      <c r="E363" s="639"/>
      <c r="F363" s="639"/>
      <c r="G363" s="640"/>
      <c r="H363" s="639"/>
    </row>
    <row r="364">
      <c r="A364" s="638"/>
      <c r="B364" s="638"/>
      <c r="C364" s="638"/>
      <c r="D364" s="639"/>
      <c r="E364" s="639"/>
      <c r="F364" s="639"/>
      <c r="G364" s="640"/>
      <c r="H364" s="639"/>
    </row>
    <row r="365">
      <c r="A365" s="638"/>
      <c r="B365" s="638"/>
      <c r="C365" s="638"/>
      <c r="D365" s="639"/>
      <c r="E365" s="639"/>
      <c r="F365" s="639"/>
      <c r="G365" s="640"/>
      <c r="H365" s="639"/>
    </row>
    <row r="366">
      <c r="A366" s="638"/>
      <c r="B366" s="638"/>
      <c r="C366" s="638"/>
      <c r="D366" s="639"/>
      <c r="E366" s="639"/>
      <c r="F366" s="639"/>
      <c r="G366" s="640"/>
      <c r="H366" s="639"/>
    </row>
    <row r="367">
      <c r="A367" s="638"/>
      <c r="B367" s="638"/>
      <c r="C367" s="638"/>
      <c r="D367" s="639"/>
      <c r="E367" s="639"/>
      <c r="F367" s="639"/>
      <c r="G367" s="640"/>
      <c r="H367" s="639"/>
    </row>
    <row r="368">
      <c r="A368" s="638"/>
      <c r="B368" s="638"/>
      <c r="C368" s="638"/>
      <c r="D368" s="639"/>
      <c r="E368" s="639"/>
      <c r="F368" s="639"/>
      <c r="G368" s="640"/>
      <c r="H368" s="639"/>
    </row>
    <row r="369">
      <c r="A369" s="638"/>
      <c r="B369" s="638"/>
      <c r="C369" s="638"/>
      <c r="D369" s="639"/>
      <c r="E369" s="639"/>
      <c r="F369" s="639"/>
      <c r="G369" s="640"/>
      <c r="H369" s="639"/>
    </row>
    <row r="370">
      <c r="A370" s="638"/>
      <c r="B370" s="638"/>
      <c r="C370" s="638"/>
      <c r="D370" s="639"/>
      <c r="E370" s="639"/>
      <c r="F370" s="639"/>
      <c r="G370" s="640"/>
      <c r="H370" s="639"/>
    </row>
    <row r="371">
      <c r="A371" s="638"/>
      <c r="B371" s="638"/>
      <c r="C371" s="638"/>
      <c r="D371" s="639"/>
      <c r="E371" s="639"/>
      <c r="F371" s="639"/>
      <c r="G371" s="640"/>
      <c r="H371" s="639"/>
    </row>
    <row r="372">
      <c r="A372" s="638"/>
      <c r="B372" s="638"/>
      <c r="C372" s="638"/>
      <c r="D372" s="639"/>
      <c r="E372" s="639"/>
      <c r="F372" s="639"/>
      <c r="G372" s="640"/>
      <c r="H372" s="639"/>
    </row>
    <row r="373">
      <c r="A373" s="638"/>
      <c r="B373" s="638"/>
      <c r="C373" s="638"/>
      <c r="D373" s="639"/>
      <c r="E373" s="639"/>
      <c r="F373" s="639"/>
      <c r="G373" s="640"/>
      <c r="H373" s="639"/>
    </row>
    <row r="374">
      <c r="A374" s="638"/>
      <c r="B374" s="638"/>
      <c r="C374" s="638"/>
      <c r="D374" s="639"/>
      <c r="E374" s="639"/>
      <c r="F374" s="639"/>
      <c r="G374" s="640"/>
      <c r="H374" s="639"/>
    </row>
    <row r="375">
      <c r="A375" s="638"/>
      <c r="B375" s="638"/>
      <c r="C375" s="638"/>
      <c r="D375" s="639"/>
      <c r="E375" s="639"/>
      <c r="F375" s="639"/>
      <c r="G375" s="640"/>
      <c r="H375" s="639"/>
    </row>
    <row r="376">
      <c r="A376" s="638"/>
      <c r="B376" s="638"/>
      <c r="C376" s="638"/>
      <c r="D376" s="639"/>
      <c r="E376" s="639"/>
      <c r="F376" s="639"/>
      <c r="G376" s="640"/>
      <c r="H376" s="639"/>
    </row>
    <row r="377">
      <c r="A377" s="638"/>
      <c r="B377" s="638"/>
      <c r="C377" s="638"/>
      <c r="D377" s="639"/>
      <c r="E377" s="639"/>
      <c r="F377" s="639"/>
      <c r="G377" s="640"/>
      <c r="H377" s="639"/>
    </row>
    <row r="378">
      <c r="A378" s="638"/>
      <c r="B378" s="638"/>
      <c r="C378" s="638"/>
      <c r="D378" s="639"/>
      <c r="E378" s="639"/>
      <c r="F378" s="639"/>
      <c r="G378" s="640"/>
      <c r="H378" s="639"/>
    </row>
    <row r="379">
      <c r="A379" s="638"/>
      <c r="B379" s="638"/>
      <c r="C379" s="638"/>
      <c r="D379" s="639"/>
      <c r="E379" s="639"/>
      <c r="F379" s="639"/>
      <c r="G379" s="640"/>
      <c r="H379" s="639"/>
    </row>
    <row r="380">
      <c r="A380" s="638"/>
      <c r="B380" s="638"/>
      <c r="C380" s="638"/>
      <c r="D380" s="639"/>
      <c r="E380" s="639"/>
      <c r="F380" s="639"/>
      <c r="G380" s="640"/>
      <c r="H380" s="639"/>
    </row>
    <row r="381">
      <c r="A381" s="638"/>
      <c r="B381" s="638"/>
      <c r="C381" s="638"/>
      <c r="D381" s="639"/>
      <c r="E381" s="639"/>
      <c r="F381" s="639"/>
      <c r="G381" s="640"/>
      <c r="H381" s="639"/>
    </row>
    <row r="382">
      <c r="A382" s="638"/>
      <c r="B382" s="638"/>
      <c r="C382" s="638"/>
      <c r="D382" s="639"/>
      <c r="E382" s="639"/>
      <c r="F382" s="639"/>
      <c r="G382" s="640"/>
      <c r="H382" s="639"/>
    </row>
    <row r="383">
      <c r="A383" s="638"/>
      <c r="B383" s="638"/>
      <c r="C383" s="638"/>
      <c r="D383" s="639"/>
      <c r="E383" s="639"/>
      <c r="F383" s="639"/>
      <c r="G383" s="640"/>
      <c r="H383" s="639"/>
    </row>
    <row r="384">
      <c r="A384" s="638"/>
      <c r="B384" s="638"/>
      <c r="C384" s="638"/>
      <c r="D384" s="639"/>
      <c r="E384" s="639"/>
      <c r="F384" s="639"/>
      <c r="G384" s="640"/>
      <c r="H384" s="639"/>
    </row>
    <row r="385">
      <c r="A385" s="638"/>
      <c r="B385" s="638"/>
      <c r="C385" s="638"/>
      <c r="D385" s="639"/>
      <c r="E385" s="639"/>
      <c r="F385" s="639"/>
      <c r="G385" s="640"/>
      <c r="H385" s="639"/>
    </row>
    <row r="386">
      <c r="A386" s="638"/>
      <c r="B386" s="638"/>
      <c r="C386" s="638"/>
      <c r="D386" s="639"/>
      <c r="E386" s="639"/>
      <c r="F386" s="639"/>
      <c r="G386" s="640"/>
      <c r="H386" s="639"/>
    </row>
    <row r="387">
      <c r="A387" s="638"/>
      <c r="B387" s="638"/>
      <c r="C387" s="638"/>
      <c r="D387" s="639"/>
      <c r="E387" s="639"/>
      <c r="F387" s="639"/>
      <c r="G387" s="640"/>
      <c r="H387" s="639"/>
    </row>
    <row r="388">
      <c r="A388" s="638"/>
      <c r="B388" s="638"/>
      <c r="C388" s="638"/>
      <c r="D388" s="639"/>
      <c r="E388" s="639"/>
      <c r="F388" s="639"/>
      <c r="G388" s="640"/>
      <c r="H388" s="639"/>
    </row>
    <row r="389">
      <c r="A389" s="638"/>
      <c r="B389" s="638"/>
      <c r="C389" s="638"/>
      <c r="D389" s="639"/>
      <c r="E389" s="639"/>
      <c r="F389" s="639"/>
      <c r="G389" s="640"/>
      <c r="H389" s="639"/>
    </row>
    <row r="390">
      <c r="A390" s="638"/>
      <c r="B390" s="638"/>
      <c r="C390" s="638"/>
      <c r="D390" s="639"/>
      <c r="E390" s="639"/>
      <c r="F390" s="639"/>
      <c r="G390" s="640"/>
      <c r="H390" s="639"/>
    </row>
    <row r="391">
      <c r="A391" s="638"/>
      <c r="B391" s="638"/>
      <c r="C391" s="638"/>
      <c r="D391" s="639"/>
      <c r="E391" s="639"/>
      <c r="F391" s="639"/>
      <c r="G391" s="640"/>
      <c r="H391" s="639"/>
    </row>
    <row r="392">
      <c r="A392" s="638"/>
      <c r="B392" s="638"/>
      <c r="C392" s="638"/>
      <c r="D392" s="639"/>
      <c r="E392" s="639"/>
      <c r="F392" s="639"/>
      <c r="G392" s="640"/>
      <c r="H392" s="639"/>
    </row>
    <row r="393">
      <c r="A393" s="638"/>
      <c r="B393" s="638"/>
      <c r="C393" s="638"/>
      <c r="D393" s="639"/>
      <c r="E393" s="639"/>
      <c r="F393" s="639"/>
      <c r="G393" s="640"/>
      <c r="H393" s="639"/>
    </row>
    <row r="394">
      <c r="A394" s="638"/>
      <c r="B394" s="638"/>
      <c r="C394" s="638"/>
      <c r="D394" s="639"/>
      <c r="E394" s="639"/>
      <c r="F394" s="639"/>
      <c r="G394" s="640"/>
      <c r="H394" s="639"/>
    </row>
    <row r="395">
      <c r="A395" s="638"/>
      <c r="B395" s="638"/>
      <c r="C395" s="638"/>
      <c r="D395" s="639"/>
      <c r="E395" s="639"/>
      <c r="F395" s="639"/>
      <c r="G395" s="640"/>
      <c r="H395" s="639"/>
    </row>
    <row r="396">
      <c r="A396" s="638"/>
      <c r="B396" s="638"/>
      <c r="C396" s="638"/>
      <c r="D396" s="639"/>
      <c r="E396" s="639"/>
      <c r="F396" s="639"/>
      <c r="G396" s="640"/>
      <c r="H396" s="639"/>
    </row>
    <row r="397">
      <c r="A397" s="638"/>
      <c r="B397" s="638"/>
      <c r="C397" s="638"/>
      <c r="D397" s="639"/>
      <c r="E397" s="639"/>
      <c r="F397" s="639"/>
      <c r="G397" s="640"/>
      <c r="H397" s="639"/>
    </row>
    <row r="398">
      <c r="A398" s="638"/>
      <c r="B398" s="638"/>
      <c r="C398" s="638"/>
      <c r="D398" s="639"/>
      <c r="E398" s="639"/>
      <c r="F398" s="639"/>
      <c r="G398" s="640"/>
      <c r="H398" s="639"/>
    </row>
    <row r="399">
      <c r="A399" s="638"/>
      <c r="B399" s="638"/>
      <c r="C399" s="638"/>
      <c r="D399" s="639"/>
      <c r="E399" s="639"/>
      <c r="F399" s="639"/>
      <c r="G399" s="640"/>
      <c r="H399" s="639"/>
    </row>
    <row r="400">
      <c r="A400" s="638"/>
      <c r="B400" s="638"/>
      <c r="C400" s="638"/>
      <c r="D400" s="639"/>
      <c r="E400" s="639"/>
      <c r="F400" s="639"/>
      <c r="G400" s="640"/>
      <c r="H400" s="639"/>
    </row>
    <row r="401">
      <c r="A401" s="638"/>
      <c r="B401" s="638"/>
      <c r="C401" s="638"/>
      <c r="D401" s="639"/>
      <c r="E401" s="639"/>
      <c r="F401" s="639"/>
      <c r="G401" s="640"/>
      <c r="H401" s="639"/>
    </row>
    <row r="402">
      <c r="A402" s="638"/>
      <c r="B402" s="638"/>
      <c r="C402" s="638"/>
      <c r="D402" s="639"/>
      <c r="E402" s="639"/>
      <c r="F402" s="639"/>
      <c r="G402" s="640"/>
      <c r="H402" s="639"/>
    </row>
    <row r="403">
      <c r="A403" s="638"/>
      <c r="B403" s="638"/>
      <c r="C403" s="638"/>
      <c r="D403" s="639"/>
      <c r="E403" s="639"/>
      <c r="F403" s="639"/>
      <c r="G403" s="640"/>
      <c r="H403" s="639"/>
    </row>
    <row r="404">
      <c r="A404" s="638"/>
      <c r="B404" s="638"/>
      <c r="C404" s="638"/>
      <c r="D404" s="639"/>
      <c r="E404" s="639"/>
      <c r="F404" s="639"/>
      <c r="G404" s="640"/>
      <c r="H404" s="639"/>
    </row>
    <row r="405">
      <c r="A405" s="638"/>
      <c r="B405" s="638"/>
      <c r="C405" s="638"/>
      <c r="D405" s="639"/>
      <c r="E405" s="639"/>
      <c r="F405" s="639"/>
      <c r="G405" s="640"/>
      <c r="H405" s="639"/>
    </row>
    <row r="406">
      <c r="A406" s="638"/>
      <c r="B406" s="638"/>
      <c r="C406" s="638"/>
      <c r="D406" s="639"/>
      <c r="E406" s="639"/>
      <c r="F406" s="639"/>
      <c r="G406" s="640"/>
      <c r="H406" s="639"/>
    </row>
    <row r="407">
      <c r="A407" s="638"/>
      <c r="B407" s="638"/>
      <c r="C407" s="638"/>
      <c r="D407" s="639"/>
      <c r="E407" s="639"/>
      <c r="F407" s="639"/>
      <c r="G407" s="640"/>
      <c r="H407" s="639"/>
    </row>
    <row r="408">
      <c r="A408" s="638"/>
      <c r="B408" s="638"/>
      <c r="C408" s="638"/>
      <c r="D408" s="639"/>
      <c r="E408" s="639"/>
      <c r="F408" s="639"/>
      <c r="G408" s="640"/>
      <c r="H408" s="639"/>
    </row>
    <row r="409">
      <c r="A409" s="638"/>
      <c r="B409" s="638"/>
      <c r="C409" s="638"/>
      <c r="D409" s="639"/>
      <c r="E409" s="639"/>
      <c r="F409" s="639"/>
      <c r="G409" s="640"/>
      <c r="H409" s="639"/>
    </row>
    <row r="410">
      <c r="A410" s="638"/>
      <c r="B410" s="638"/>
      <c r="C410" s="638"/>
      <c r="D410" s="639"/>
      <c r="E410" s="639"/>
      <c r="F410" s="639"/>
      <c r="G410" s="640"/>
      <c r="H410" s="639"/>
    </row>
    <row r="411">
      <c r="A411" s="638"/>
      <c r="B411" s="638"/>
      <c r="C411" s="638"/>
      <c r="D411" s="639"/>
      <c r="E411" s="639"/>
      <c r="F411" s="639"/>
      <c r="G411" s="640"/>
      <c r="H411" s="639"/>
    </row>
    <row r="412">
      <c r="A412" s="638"/>
      <c r="B412" s="638"/>
      <c r="C412" s="638"/>
      <c r="D412" s="639"/>
      <c r="E412" s="639"/>
      <c r="F412" s="639"/>
      <c r="G412" s="640"/>
      <c r="H412" s="639"/>
    </row>
    <row r="413">
      <c r="A413" s="638"/>
      <c r="B413" s="638"/>
      <c r="C413" s="638"/>
      <c r="D413" s="639"/>
      <c r="E413" s="639"/>
      <c r="F413" s="639"/>
      <c r="G413" s="640"/>
      <c r="H413" s="639"/>
    </row>
    <row r="414">
      <c r="A414" s="638"/>
      <c r="B414" s="638"/>
      <c r="C414" s="638"/>
      <c r="D414" s="639"/>
      <c r="E414" s="639"/>
      <c r="F414" s="639"/>
      <c r="G414" s="640"/>
      <c r="H414" s="639"/>
    </row>
    <row r="415">
      <c r="A415" s="638"/>
      <c r="B415" s="638"/>
      <c r="C415" s="638"/>
      <c r="D415" s="639"/>
      <c r="E415" s="639"/>
      <c r="F415" s="639"/>
      <c r="G415" s="640"/>
      <c r="H415" s="639"/>
    </row>
    <row r="416">
      <c r="A416" s="638"/>
      <c r="B416" s="638"/>
      <c r="C416" s="638"/>
      <c r="D416" s="639"/>
      <c r="E416" s="639"/>
      <c r="F416" s="639"/>
      <c r="G416" s="640"/>
      <c r="H416" s="639"/>
    </row>
    <row r="417">
      <c r="A417" s="638"/>
      <c r="B417" s="638"/>
      <c r="C417" s="638"/>
      <c r="D417" s="639"/>
      <c r="E417" s="639"/>
      <c r="F417" s="639"/>
      <c r="G417" s="640"/>
      <c r="H417" s="639"/>
    </row>
    <row r="418">
      <c r="A418" s="638"/>
      <c r="B418" s="638"/>
      <c r="C418" s="638"/>
      <c r="D418" s="639"/>
      <c r="E418" s="639"/>
      <c r="F418" s="639"/>
      <c r="G418" s="640"/>
      <c r="H418" s="639"/>
    </row>
    <row r="419">
      <c r="A419" s="638"/>
      <c r="B419" s="638"/>
      <c r="C419" s="638"/>
      <c r="D419" s="639"/>
      <c r="E419" s="639"/>
      <c r="F419" s="639"/>
      <c r="G419" s="640"/>
      <c r="H419" s="639"/>
    </row>
    <row r="420">
      <c r="A420" s="638"/>
      <c r="B420" s="638"/>
      <c r="C420" s="638"/>
      <c r="D420" s="639"/>
      <c r="E420" s="639"/>
      <c r="F420" s="639"/>
      <c r="G420" s="640"/>
      <c r="H420" s="639"/>
    </row>
    <row r="421">
      <c r="A421" s="638"/>
      <c r="B421" s="638"/>
      <c r="C421" s="638"/>
      <c r="D421" s="639"/>
      <c r="E421" s="639"/>
      <c r="F421" s="639"/>
      <c r="G421" s="640"/>
      <c r="H421" s="639"/>
    </row>
    <row r="422">
      <c r="A422" s="638"/>
      <c r="B422" s="638"/>
      <c r="C422" s="638"/>
      <c r="D422" s="639"/>
      <c r="E422" s="639"/>
      <c r="F422" s="639"/>
      <c r="G422" s="640"/>
      <c r="H422" s="639"/>
    </row>
    <row r="423">
      <c r="A423" s="638"/>
      <c r="B423" s="638"/>
      <c r="C423" s="638"/>
      <c r="D423" s="639"/>
      <c r="E423" s="639"/>
      <c r="F423" s="639"/>
      <c r="G423" s="640"/>
      <c r="H423" s="639"/>
    </row>
    <row r="424">
      <c r="A424" s="638"/>
      <c r="B424" s="638"/>
      <c r="C424" s="638"/>
      <c r="D424" s="639"/>
      <c r="E424" s="639"/>
      <c r="F424" s="639"/>
      <c r="G424" s="640"/>
      <c r="H424" s="639"/>
    </row>
    <row r="425">
      <c r="A425" s="638"/>
      <c r="B425" s="638"/>
      <c r="C425" s="638"/>
      <c r="D425" s="639"/>
      <c r="E425" s="639"/>
      <c r="F425" s="639"/>
      <c r="G425" s="640"/>
      <c r="H425" s="639"/>
    </row>
    <row r="426">
      <c r="A426" s="638"/>
      <c r="B426" s="638"/>
      <c r="C426" s="638"/>
      <c r="D426" s="639"/>
      <c r="E426" s="639"/>
      <c r="F426" s="639"/>
      <c r="G426" s="640"/>
      <c r="H426" s="639"/>
    </row>
    <row r="427">
      <c r="A427" s="638"/>
      <c r="B427" s="638"/>
      <c r="C427" s="638"/>
      <c r="D427" s="639"/>
      <c r="E427" s="639"/>
      <c r="F427" s="639"/>
      <c r="G427" s="640"/>
      <c r="H427" s="639"/>
    </row>
    <row r="428">
      <c r="A428" s="638"/>
      <c r="B428" s="638"/>
      <c r="C428" s="638"/>
      <c r="D428" s="639"/>
      <c r="E428" s="639"/>
      <c r="F428" s="639"/>
      <c r="G428" s="640"/>
      <c r="H428" s="639"/>
    </row>
    <row r="429">
      <c r="A429" s="638"/>
      <c r="B429" s="638"/>
      <c r="C429" s="638"/>
      <c r="D429" s="639"/>
      <c r="E429" s="639"/>
      <c r="F429" s="639"/>
      <c r="G429" s="640"/>
      <c r="H429" s="639"/>
    </row>
    <row r="430">
      <c r="A430" s="638"/>
      <c r="B430" s="638"/>
      <c r="C430" s="638"/>
      <c r="D430" s="639"/>
      <c r="E430" s="639"/>
      <c r="F430" s="639"/>
      <c r="G430" s="640"/>
      <c r="H430" s="639"/>
    </row>
    <row r="431">
      <c r="A431" s="638"/>
      <c r="B431" s="638"/>
      <c r="C431" s="638"/>
      <c r="D431" s="639"/>
      <c r="E431" s="639"/>
      <c r="F431" s="639"/>
      <c r="G431" s="640"/>
      <c r="H431" s="639"/>
    </row>
    <row r="432">
      <c r="A432" s="638"/>
      <c r="B432" s="638"/>
      <c r="C432" s="638"/>
      <c r="D432" s="639"/>
      <c r="E432" s="639"/>
      <c r="F432" s="639"/>
      <c r="G432" s="640"/>
      <c r="H432" s="639"/>
    </row>
    <row r="433">
      <c r="A433" s="638"/>
      <c r="B433" s="638"/>
      <c r="C433" s="638"/>
      <c r="D433" s="639"/>
      <c r="E433" s="639"/>
      <c r="F433" s="639"/>
      <c r="G433" s="640"/>
      <c r="H433" s="639"/>
    </row>
    <row r="434">
      <c r="A434" s="638"/>
      <c r="B434" s="638"/>
      <c r="C434" s="638"/>
      <c r="D434" s="639"/>
      <c r="E434" s="639"/>
      <c r="F434" s="639"/>
      <c r="G434" s="640"/>
      <c r="H434" s="639"/>
    </row>
    <row r="435">
      <c r="A435" s="638"/>
      <c r="B435" s="638"/>
      <c r="C435" s="638"/>
      <c r="D435" s="639"/>
      <c r="E435" s="639"/>
      <c r="F435" s="639"/>
      <c r="G435" s="640"/>
      <c r="H435" s="639"/>
    </row>
    <row r="436">
      <c r="A436" s="638"/>
      <c r="B436" s="638"/>
      <c r="C436" s="638"/>
      <c r="D436" s="639"/>
      <c r="E436" s="639"/>
      <c r="F436" s="639"/>
      <c r="G436" s="640"/>
      <c r="H436" s="639"/>
    </row>
    <row r="437">
      <c r="A437" s="638"/>
      <c r="B437" s="638"/>
      <c r="C437" s="638"/>
      <c r="D437" s="639"/>
      <c r="E437" s="639"/>
      <c r="F437" s="639"/>
      <c r="G437" s="640"/>
      <c r="H437" s="639"/>
    </row>
    <row r="438">
      <c r="A438" s="638"/>
      <c r="B438" s="638"/>
      <c r="C438" s="638"/>
      <c r="D438" s="639"/>
      <c r="E438" s="639"/>
      <c r="F438" s="639"/>
      <c r="G438" s="640"/>
      <c r="H438" s="639"/>
    </row>
    <row r="439">
      <c r="A439" s="638"/>
      <c r="B439" s="638"/>
      <c r="C439" s="638"/>
      <c r="D439" s="639"/>
      <c r="E439" s="639"/>
      <c r="F439" s="639"/>
      <c r="G439" s="640"/>
      <c r="H439" s="639"/>
    </row>
    <row r="440">
      <c r="A440" s="638"/>
      <c r="B440" s="638"/>
      <c r="C440" s="638"/>
      <c r="D440" s="639"/>
      <c r="E440" s="639"/>
      <c r="F440" s="639"/>
      <c r="G440" s="640"/>
      <c r="H440" s="639"/>
    </row>
    <row r="441">
      <c r="A441" s="638"/>
      <c r="B441" s="638"/>
      <c r="C441" s="638"/>
      <c r="D441" s="639"/>
      <c r="E441" s="639"/>
      <c r="F441" s="639"/>
      <c r="G441" s="640"/>
      <c r="H441" s="639"/>
    </row>
    <row r="442">
      <c r="A442" s="638"/>
      <c r="B442" s="638"/>
      <c r="C442" s="638"/>
      <c r="D442" s="639"/>
      <c r="E442" s="639"/>
      <c r="F442" s="639"/>
      <c r="G442" s="640"/>
      <c r="H442" s="639"/>
    </row>
    <row r="443">
      <c r="A443" s="638"/>
      <c r="B443" s="638"/>
      <c r="C443" s="638"/>
      <c r="D443" s="639"/>
      <c r="E443" s="639"/>
      <c r="F443" s="639"/>
      <c r="G443" s="640"/>
      <c r="H443" s="639"/>
    </row>
    <row r="444">
      <c r="A444" s="638"/>
      <c r="B444" s="638"/>
      <c r="C444" s="638"/>
      <c r="D444" s="639"/>
      <c r="E444" s="639"/>
      <c r="F444" s="639"/>
      <c r="G444" s="640"/>
      <c r="H444" s="639"/>
    </row>
    <row r="445">
      <c r="A445" s="638"/>
      <c r="B445" s="638"/>
      <c r="C445" s="638"/>
      <c r="D445" s="639"/>
      <c r="E445" s="639"/>
      <c r="F445" s="639"/>
      <c r="G445" s="640"/>
      <c r="H445" s="639"/>
    </row>
    <row r="446">
      <c r="A446" s="638"/>
      <c r="B446" s="638"/>
      <c r="C446" s="638"/>
      <c r="D446" s="639"/>
      <c r="E446" s="639"/>
      <c r="F446" s="639"/>
      <c r="G446" s="640"/>
      <c r="H446" s="639"/>
    </row>
    <row r="447">
      <c r="A447" s="638"/>
      <c r="B447" s="638"/>
      <c r="C447" s="638"/>
      <c r="D447" s="639"/>
      <c r="E447" s="639"/>
      <c r="F447" s="639"/>
      <c r="G447" s="640"/>
      <c r="H447" s="639"/>
    </row>
    <row r="448">
      <c r="A448" s="638"/>
      <c r="B448" s="638"/>
      <c r="C448" s="638"/>
      <c r="D448" s="639"/>
      <c r="E448" s="639"/>
      <c r="F448" s="639"/>
      <c r="G448" s="640"/>
      <c r="H448" s="639"/>
    </row>
    <row r="449">
      <c r="A449" s="638"/>
      <c r="B449" s="638"/>
      <c r="C449" s="638"/>
      <c r="D449" s="639"/>
      <c r="E449" s="639"/>
      <c r="F449" s="639"/>
      <c r="G449" s="640"/>
      <c r="H449" s="639"/>
    </row>
    <row r="450">
      <c r="A450" s="638"/>
      <c r="B450" s="638"/>
      <c r="C450" s="638"/>
      <c r="D450" s="639"/>
      <c r="E450" s="639"/>
      <c r="F450" s="639"/>
      <c r="G450" s="640"/>
      <c r="H450" s="639"/>
    </row>
    <row r="451">
      <c r="A451" s="638"/>
      <c r="B451" s="638"/>
      <c r="C451" s="638"/>
      <c r="D451" s="639"/>
      <c r="E451" s="639"/>
      <c r="F451" s="639"/>
      <c r="G451" s="640"/>
      <c r="H451" s="639"/>
    </row>
    <row r="452">
      <c r="A452" s="638"/>
      <c r="B452" s="638"/>
      <c r="C452" s="638"/>
      <c r="D452" s="639"/>
      <c r="E452" s="639"/>
      <c r="F452" s="639"/>
      <c r="G452" s="640"/>
      <c r="H452" s="639"/>
    </row>
    <row r="453">
      <c r="A453" s="638"/>
      <c r="B453" s="638"/>
      <c r="C453" s="638"/>
      <c r="D453" s="639"/>
      <c r="E453" s="639"/>
      <c r="F453" s="639"/>
      <c r="G453" s="640"/>
      <c r="H453" s="639"/>
    </row>
    <row r="454">
      <c r="A454" s="638"/>
      <c r="B454" s="638"/>
      <c r="C454" s="638"/>
      <c r="D454" s="639"/>
      <c r="E454" s="639"/>
      <c r="F454" s="639"/>
      <c r="G454" s="640"/>
      <c r="H454" s="639"/>
    </row>
    <row r="455">
      <c r="A455" s="638"/>
      <c r="B455" s="638"/>
      <c r="C455" s="638"/>
      <c r="D455" s="639"/>
      <c r="E455" s="639"/>
      <c r="F455" s="639"/>
      <c r="G455" s="640"/>
      <c r="H455" s="639"/>
    </row>
    <row r="456">
      <c r="A456" s="638"/>
      <c r="B456" s="638"/>
      <c r="C456" s="638"/>
      <c r="D456" s="639"/>
      <c r="E456" s="639"/>
      <c r="F456" s="639"/>
      <c r="G456" s="640"/>
      <c r="H456" s="639"/>
    </row>
    <row r="457">
      <c r="A457" s="638"/>
      <c r="B457" s="638"/>
      <c r="C457" s="638"/>
      <c r="D457" s="639"/>
      <c r="E457" s="639"/>
      <c r="F457" s="639"/>
      <c r="G457" s="640"/>
      <c r="H457" s="639"/>
    </row>
    <row r="458">
      <c r="A458" s="638"/>
      <c r="B458" s="638"/>
      <c r="C458" s="638"/>
      <c r="D458" s="639"/>
      <c r="E458" s="639"/>
      <c r="F458" s="639"/>
      <c r="G458" s="640"/>
      <c r="H458" s="639"/>
    </row>
    <row r="459">
      <c r="A459" s="638"/>
      <c r="B459" s="638"/>
      <c r="C459" s="638"/>
      <c r="D459" s="639"/>
      <c r="E459" s="639"/>
      <c r="F459" s="639"/>
      <c r="G459" s="640"/>
      <c r="H459" s="639"/>
    </row>
    <row r="460">
      <c r="A460" s="638"/>
      <c r="B460" s="638"/>
      <c r="C460" s="638"/>
      <c r="D460" s="639"/>
      <c r="E460" s="639"/>
      <c r="F460" s="639"/>
      <c r="G460" s="640"/>
      <c r="H460" s="639"/>
    </row>
    <row r="461">
      <c r="A461" s="638"/>
      <c r="B461" s="638"/>
      <c r="C461" s="638"/>
      <c r="D461" s="639"/>
      <c r="E461" s="639"/>
      <c r="F461" s="639"/>
      <c r="G461" s="640"/>
      <c r="H461" s="639"/>
    </row>
    <row r="462">
      <c r="A462" s="638"/>
      <c r="B462" s="638"/>
      <c r="C462" s="638"/>
      <c r="D462" s="639"/>
      <c r="E462" s="639"/>
      <c r="F462" s="639"/>
      <c r="G462" s="640"/>
      <c r="H462" s="639"/>
    </row>
    <row r="463">
      <c r="A463" s="638"/>
      <c r="B463" s="638"/>
      <c r="C463" s="638"/>
      <c r="D463" s="639"/>
      <c r="E463" s="639"/>
      <c r="F463" s="639"/>
      <c r="G463" s="640"/>
      <c r="H463" s="639"/>
    </row>
    <row r="464">
      <c r="A464" s="638"/>
      <c r="B464" s="638"/>
      <c r="C464" s="638"/>
      <c r="D464" s="639"/>
      <c r="E464" s="639"/>
      <c r="F464" s="639"/>
      <c r="G464" s="640"/>
      <c r="H464" s="639"/>
    </row>
    <row r="465">
      <c r="A465" s="638"/>
      <c r="B465" s="638"/>
      <c r="C465" s="638"/>
      <c r="D465" s="639"/>
      <c r="E465" s="639"/>
      <c r="F465" s="639"/>
      <c r="G465" s="640"/>
      <c r="H465" s="639"/>
    </row>
    <row r="466">
      <c r="A466" s="638"/>
      <c r="B466" s="638"/>
      <c r="C466" s="638"/>
      <c r="D466" s="639"/>
      <c r="E466" s="639"/>
      <c r="F466" s="639"/>
      <c r="G466" s="640"/>
      <c r="H466" s="639"/>
    </row>
    <row r="467">
      <c r="A467" s="638"/>
      <c r="B467" s="638"/>
      <c r="C467" s="638"/>
      <c r="D467" s="639"/>
      <c r="E467" s="639"/>
      <c r="F467" s="639"/>
      <c r="G467" s="640"/>
      <c r="H467" s="639"/>
    </row>
    <row r="468">
      <c r="A468" s="638"/>
      <c r="B468" s="638"/>
      <c r="C468" s="638"/>
      <c r="D468" s="639"/>
      <c r="E468" s="639"/>
      <c r="F468" s="639"/>
      <c r="G468" s="640"/>
      <c r="H468" s="639"/>
    </row>
    <row r="469">
      <c r="A469" s="638"/>
      <c r="B469" s="638"/>
      <c r="C469" s="638"/>
      <c r="D469" s="639"/>
      <c r="E469" s="639"/>
      <c r="F469" s="639"/>
      <c r="G469" s="640"/>
      <c r="H469" s="639"/>
    </row>
    <row r="470">
      <c r="A470" s="638"/>
      <c r="B470" s="638"/>
      <c r="C470" s="638"/>
      <c r="D470" s="639"/>
      <c r="E470" s="639"/>
      <c r="F470" s="639"/>
      <c r="G470" s="640"/>
      <c r="H470" s="639"/>
    </row>
    <row r="471">
      <c r="A471" s="638"/>
      <c r="B471" s="638"/>
      <c r="C471" s="638"/>
      <c r="D471" s="639"/>
      <c r="E471" s="639"/>
      <c r="F471" s="639"/>
      <c r="G471" s="640"/>
      <c r="H471" s="639"/>
    </row>
    <row r="472">
      <c r="A472" s="638"/>
      <c r="B472" s="638"/>
      <c r="C472" s="638"/>
      <c r="D472" s="639"/>
      <c r="E472" s="639"/>
      <c r="F472" s="639"/>
      <c r="G472" s="640"/>
      <c r="H472" s="639"/>
    </row>
    <row r="473">
      <c r="A473" s="638"/>
      <c r="B473" s="638"/>
      <c r="C473" s="638"/>
      <c r="D473" s="639"/>
      <c r="E473" s="639"/>
      <c r="F473" s="639"/>
      <c r="G473" s="640"/>
      <c r="H473" s="639"/>
    </row>
    <row r="474">
      <c r="A474" s="638"/>
      <c r="B474" s="638"/>
      <c r="C474" s="638"/>
      <c r="D474" s="639"/>
      <c r="E474" s="639"/>
      <c r="F474" s="639"/>
      <c r="G474" s="640"/>
      <c r="H474" s="639"/>
    </row>
    <row r="475">
      <c r="A475" s="638"/>
      <c r="B475" s="638"/>
      <c r="C475" s="638"/>
      <c r="D475" s="639"/>
      <c r="E475" s="639"/>
      <c r="F475" s="639"/>
      <c r="G475" s="640"/>
      <c r="H475" s="639"/>
    </row>
    <row r="476">
      <c r="A476" s="638"/>
      <c r="B476" s="638"/>
      <c r="C476" s="638"/>
      <c r="D476" s="639"/>
      <c r="E476" s="639"/>
      <c r="F476" s="639"/>
      <c r="G476" s="640"/>
      <c r="H476" s="639"/>
    </row>
    <row r="477">
      <c r="A477" s="638"/>
      <c r="B477" s="638"/>
      <c r="C477" s="638"/>
      <c r="D477" s="639"/>
      <c r="E477" s="639"/>
      <c r="F477" s="639"/>
      <c r="G477" s="640"/>
      <c r="H477" s="639"/>
    </row>
    <row r="478">
      <c r="A478" s="638"/>
      <c r="B478" s="638"/>
      <c r="C478" s="638"/>
      <c r="D478" s="639"/>
      <c r="E478" s="639"/>
      <c r="F478" s="639"/>
      <c r="G478" s="640"/>
      <c r="H478" s="639"/>
    </row>
    <row r="479">
      <c r="A479" s="638"/>
      <c r="B479" s="638"/>
      <c r="C479" s="638"/>
      <c r="D479" s="639"/>
      <c r="E479" s="639"/>
      <c r="F479" s="639"/>
      <c r="G479" s="640"/>
      <c r="H479" s="639"/>
    </row>
    <row r="480">
      <c r="A480" s="638"/>
      <c r="B480" s="638"/>
      <c r="C480" s="638"/>
      <c r="D480" s="639"/>
      <c r="E480" s="639"/>
      <c r="F480" s="639"/>
      <c r="G480" s="640"/>
      <c r="H480" s="639"/>
    </row>
    <row r="481">
      <c r="A481" s="638"/>
      <c r="B481" s="638"/>
      <c r="C481" s="638"/>
      <c r="D481" s="639"/>
      <c r="E481" s="639"/>
      <c r="F481" s="639"/>
      <c r="G481" s="640"/>
      <c r="H481" s="639"/>
    </row>
    <row r="482">
      <c r="A482" s="638"/>
      <c r="B482" s="638"/>
      <c r="C482" s="638"/>
      <c r="D482" s="639"/>
      <c r="E482" s="639"/>
      <c r="F482" s="639"/>
      <c r="G482" s="640"/>
      <c r="H482" s="639"/>
    </row>
    <row r="483">
      <c r="A483" s="638"/>
      <c r="B483" s="638"/>
      <c r="C483" s="638"/>
      <c r="D483" s="639"/>
      <c r="E483" s="639"/>
      <c r="F483" s="639"/>
      <c r="G483" s="640"/>
      <c r="H483" s="639"/>
    </row>
    <row r="484">
      <c r="A484" s="638"/>
      <c r="B484" s="638"/>
      <c r="C484" s="638"/>
      <c r="D484" s="639"/>
      <c r="E484" s="639"/>
      <c r="F484" s="639"/>
      <c r="G484" s="640"/>
      <c r="H484" s="639"/>
    </row>
    <row r="485">
      <c r="A485" s="638"/>
      <c r="B485" s="638"/>
      <c r="C485" s="638"/>
      <c r="D485" s="639"/>
      <c r="E485" s="639"/>
      <c r="F485" s="639"/>
      <c r="G485" s="640"/>
      <c r="H485" s="639"/>
    </row>
    <row r="486">
      <c r="A486" s="638"/>
      <c r="B486" s="638"/>
      <c r="C486" s="638"/>
      <c r="D486" s="639"/>
      <c r="E486" s="639"/>
      <c r="F486" s="639"/>
      <c r="G486" s="640"/>
      <c r="H486" s="639"/>
    </row>
    <row r="487">
      <c r="A487" s="638"/>
      <c r="B487" s="638"/>
      <c r="C487" s="638"/>
      <c r="D487" s="639"/>
      <c r="E487" s="639"/>
      <c r="F487" s="639"/>
      <c r="G487" s="640"/>
      <c r="H487" s="639"/>
    </row>
    <row r="488">
      <c r="A488" s="638"/>
      <c r="B488" s="638"/>
      <c r="C488" s="638"/>
      <c r="D488" s="639"/>
      <c r="E488" s="639"/>
      <c r="F488" s="639"/>
      <c r="G488" s="640"/>
      <c r="H488" s="639"/>
    </row>
    <row r="489">
      <c r="A489" s="638"/>
      <c r="B489" s="638"/>
      <c r="C489" s="638"/>
      <c r="D489" s="639"/>
      <c r="E489" s="639"/>
      <c r="F489" s="639"/>
      <c r="G489" s="640"/>
      <c r="H489" s="639"/>
    </row>
    <row r="490">
      <c r="A490" s="638"/>
      <c r="B490" s="638"/>
      <c r="C490" s="638"/>
      <c r="D490" s="639"/>
      <c r="E490" s="639"/>
      <c r="F490" s="639"/>
      <c r="G490" s="640"/>
      <c r="H490" s="639"/>
    </row>
    <row r="491">
      <c r="A491" s="638"/>
      <c r="B491" s="638"/>
      <c r="C491" s="638"/>
      <c r="D491" s="639"/>
      <c r="E491" s="639"/>
      <c r="F491" s="639"/>
      <c r="G491" s="640"/>
      <c r="H491" s="639"/>
    </row>
    <row r="492">
      <c r="A492" s="638"/>
      <c r="B492" s="638"/>
      <c r="C492" s="638"/>
      <c r="D492" s="639"/>
      <c r="E492" s="639"/>
      <c r="F492" s="639"/>
      <c r="G492" s="640"/>
      <c r="H492" s="639"/>
    </row>
    <row r="493">
      <c r="A493" s="638"/>
      <c r="B493" s="638"/>
      <c r="C493" s="638"/>
      <c r="D493" s="639"/>
      <c r="E493" s="639"/>
      <c r="F493" s="639"/>
      <c r="G493" s="640"/>
      <c r="H493" s="639"/>
    </row>
    <row r="494">
      <c r="A494" s="638"/>
      <c r="B494" s="638"/>
      <c r="C494" s="638"/>
      <c r="D494" s="639"/>
      <c r="E494" s="639"/>
      <c r="F494" s="639"/>
      <c r="G494" s="640"/>
      <c r="H494" s="639"/>
    </row>
    <row r="495">
      <c r="A495" s="638"/>
      <c r="B495" s="638"/>
      <c r="C495" s="638"/>
      <c r="D495" s="639"/>
      <c r="E495" s="639"/>
      <c r="F495" s="639"/>
      <c r="G495" s="640"/>
      <c r="H495" s="639"/>
    </row>
    <row r="496">
      <c r="A496" s="638"/>
      <c r="B496" s="638"/>
      <c r="C496" s="638"/>
      <c r="D496" s="639"/>
      <c r="E496" s="639"/>
      <c r="F496" s="639"/>
      <c r="G496" s="640"/>
      <c r="H496" s="639"/>
    </row>
    <row r="497">
      <c r="A497" s="638"/>
      <c r="B497" s="638"/>
      <c r="C497" s="638"/>
      <c r="D497" s="639"/>
      <c r="E497" s="639"/>
      <c r="F497" s="639"/>
      <c r="G497" s="640"/>
      <c r="H497" s="639"/>
    </row>
    <row r="498">
      <c r="A498" s="638"/>
      <c r="B498" s="638"/>
      <c r="C498" s="638"/>
      <c r="D498" s="639"/>
      <c r="E498" s="639"/>
      <c r="F498" s="639"/>
      <c r="G498" s="640"/>
      <c r="H498" s="639"/>
    </row>
    <row r="499">
      <c r="A499" s="638"/>
      <c r="B499" s="638"/>
      <c r="C499" s="638"/>
      <c r="D499" s="639"/>
      <c r="E499" s="639"/>
      <c r="F499" s="639"/>
      <c r="G499" s="640"/>
      <c r="H499" s="639"/>
    </row>
    <row r="500">
      <c r="A500" s="638"/>
      <c r="B500" s="638"/>
      <c r="C500" s="638"/>
      <c r="D500" s="639"/>
      <c r="E500" s="639"/>
      <c r="F500" s="639"/>
      <c r="G500" s="640"/>
      <c r="H500" s="639"/>
    </row>
    <row r="501">
      <c r="A501" s="638"/>
      <c r="B501" s="638"/>
      <c r="C501" s="638"/>
      <c r="D501" s="639"/>
      <c r="E501" s="639"/>
      <c r="F501" s="639"/>
      <c r="G501" s="640"/>
      <c r="H501" s="639"/>
    </row>
    <row r="502">
      <c r="A502" s="638"/>
      <c r="B502" s="638"/>
      <c r="C502" s="638"/>
      <c r="D502" s="639"/>
      <c r="E502" s="639"/>
      <c r="F502" s="639"/>
      <c r="G502" s="640"/>
      <c r="H502" s="639"/>
    </row>
    <row r="503">
      <c r="A503" s="638"/>
      <c r="B503" s="638"/>
      <c r="C503" s="638"/>
      <c r="D503" s="639"/>
      <c r="E503" s="639"/>
      <c r="F503" s="639"/>
      <c r="G503" s="640"/>
      <c r="H503" s="639"/>
    </row>
    <row r="504">
      <c r="A504" s="638"/>
      <c r="B504" s="638"/>
      <c r="C504" s="638"/>
      <c r="D504" s="639"/>
      <c r="E504" s="639"/>
      <c r="F504" s="639"/>
      <c r="G504" s="640"/>
      <c r="H504" s="639"/>
    </row>
    <row r="505">
      <c r="A505" s="638"/>
      <c r="B505" s="638"/>
      <c r="C505" s="638"/>
      <c r="D505" s="639"/>
      <c r="E505" s="639"/>
      <c r="F505" s="639"/>
      <c r="G505" s="640"/>
      <c r="H505" s="639"/>
    </row>
    <row r="506">
      <c r="A506" s="638"/>
      <c r="B506" s="638"/>
      <c r="C506" s="638"/>
      <c r="D506" s="639"/>
      <c r="E506" s="639"/>
      <c r="F506" s="639"/>
      <c r="G506" s="640"/>
      <c r="H506" s="639"/>
    </row>
    <row r="507">
      <c r="A507" s="638"/>
      <c r="B507" s="638"/>
      <c r="C507" s="638"/>
      <c r="D507" s="639"/>
      <c r="E507" s="639"/>
      <c r="F507" s="639"/>
      <c r="G507" s="640"/>
      <c r="H507" s="639"/>
    </row>
    <row r="508">
      <c r="A508" s="638"/>
      <c r="B508" s="638"/>
      <c r="C508" s="638"/>
      <c r="D508" s="639"/>
      <c r="E508" s="639"/>
      <c r="F508" s="639"/>
      <c r="G508" s="640"/>
      <c r="H508" s="639"/>
    </row>
    <row r="509">
      <c r="A509" s="638"/>
      <c r="B509" s="638"/>
      <c r="C509" s="638"/>
      <c r="D509" s="639"/>
      <c r="E509" s="639"/>
      <c r="F509" s="639"/>
      <c r="G509" s="640"/>
      <c r="H509" s="639"/>
    </row>
    <row r="510">
      <c r="A510" s="638"/>
      <c r="B510" s="638"/>
      <c r="C510" s="638"/>
      <c r="D510" s="639"/>
      <c r="E510" s="639"/>
      <c r="F510" s="639"/>
      <c r="G510" s="640"/>
      <c r="H510" s="639"/>
    </row>
    <row r="511">
      <c r="A511" s="638"/>
      <c r="B511" s="638"/>
      <c r="C511" s="638"/>
      <c r="D511" s="639"/>
      <c r="E511" s="639"/>
      <c r="F511" s="639"/>
      <c r="G511" s="640"/>
      <c r="H511" s="639"/>
    </row>
    <row r="512">
      <c r="A512" s="638"/>
      <c r="B512" s="638"/>
      <c r="C512" s="638"/>
      <c r="D512" s="639"/>
      <c r="E512" s="639"/>
      <c r="F512" s="639"/>
      <c r="G512" s="640"/>
      <c r="H512" s="639"/>
    </row>
    <row r="513">
      <c r="A513" s="638"/>
      <c r="B513" s="638"/>
      <c r="C513" s="638"/>
      <c r="D513" s="639"/>
      <c r="E513" s="639"/>
      <c r="F513" s="639"/>
      <c r="G513" s="640"/>
      <c r="H513" s="639"/>
    </row>
    <row r="514">
      <c r="A514" s="638"/>
      <c r="B514" s="638"/>
      <c r="C514" s="638"/>
      <c r="D514" s="639"/>
      <c r="E514" s="639"/>
      <c r="F514" s="639"/>
      <c r="G514" s="640"/>
      <c r="H514" s="639"/>
    </row>
    <row r="515">
      <c r="A515" s="638"/>
      <c r="B515" s="638"/>
      <c r="C515" s="638"/>
      <c r="D515" s="639"/>
      <c r="E515" s="639"/>
      <c r="F515" s="639"/>
      <c r="G515" s="640"/>
      <c r="H515" s="639"/>
    </row>
    <row r="516">
      <c r="A516" s="638"/>
      <c r="B516" s="638"/>
      <c r="C516" s="638"/>
      <c r="D516" s="639"/>
      <c r="E516" s="639"/>
      <c r="F516" s="639"/>
      <c r="G516" s="640"/>
      <c r="H516" s="639"/>
    </row>
    <row r="517">
      <c r="A517" s="638"/>
      <c r="B517" s="638"/>
      <c r="C517" s="638"/>
      <c r="D517" s="639"/>
      <c r="E517" s="639"/>
      <c r="F517" s="639"/>
      <c r="G517" s="640"/>
      <c r="H517" s="639"/>
    </row>
    <row r="518">
      <c r="A518" s="638"/>
      <c r="B518" s="638"/>
      <c r="C518" s="638"/>
      <c r="D518" s="639"/>
      <c r="E518" s="639"/>
      <c r="F518" s="639"/>
      <c r="G518" s="640"/>
      <c r="H518" s="639"/>
    </row>
    <row r="519">
      <c r="A519" s="638"/>
      <c r="B519" s="638"/>
      <c r="C519" s="638"/>
      <c r="D519" s="639"/>
      <c r="E519" s="639"/>
      <c r="F519" s="639"/>
      <c r="G519" s="640"/>
      <c r="H519" s="639"/>
    </row>
    <row r="520">
      <c r="A520" s="638"/>
      <c r="B520" s="638"/>
      <c r="C520" s="638"/>
      <c r="D520" s="639"/>
      <c r="E520" s="639"/>
      <c r="F520" s="639"/>
      <c r="G520" s="640"/>
      <c r="H520" s="639"/>
    </row>
    <row r="521">
      <c r="A521" s="638"/>
      <c r="B521" s="638"/>
      <c r="C521" s="638"/>
      <c r="D521" s="639"/>
      <c r="E521" s="639"/>
      <c r="F521" s="639"/>
      <c r="G521" s="640"/>
      <c r="H521" s="639"/>
    </row>
    <row r="522">
      <c r="A522" s="638"/>
      <c r="B522" s="638"/>
      <c r="C522" s="638"/>
      <c r="D522" s="639"/>
      <c r="E522" s="639"/>
      <c r="F522" s="639"/>
      <c r="G522" s="640"/>
      <c r="H522" s="639"/>
    </row>
    <row r="523">
      <c r="A523" s="638"/>
      <c r="B523" s="638"/>
      <c r="C523" s="638"/>
      <c r="D523" s="639"/>
      <c r="E523" s="639"/>
      <c r="F523" s="639"/>
      <c r="G523" s="640"/>
      <c r="H523" s="639"/>
    </row>
    <row r="524">
      <c r="A524" s="638"/>
      <c r="B524" s="638"/>
      <c r="C524" s="638"/>
      <c r="D524" s="639"/>
      <c r="E524" s="639"/>
      <c r="F524" s="639"/>
      <c r="G524" s="640"/>
      <c r="H524" s="639"/>
    </row>
    <row r="525">
      <c r="A525" s="638"/>
      <c r="B525" s="638"/>
      <c r="C525" s="638"/>
      <c r="D525" s="639"/>
      <c r="E525" s="639"/>
      <c r="F525" s="639"/>
      <c r="G525" s="640"/>
      <c r="H525" s="639"/>
    </row>
    <row r="526">
      <c r="A526" s="638"/>
      <c r="B526" s="638"/>
      <c r="C526" s="638"/>
      <c r="D526" s="639"/>
      <c r="E526" s="639"/>
      <c r="F526" s="639"/>
      <c r="G526" s="640"/>
      <c r="H526" s="639"/>
    </row>
    <row r="527">
      <c r="A527" s="638"/>
      <c r="B527" s="638"/>
      <c r="C527" s="638"/>
      <c r="D527" s="639"/>
      <c r="E527" s="639"/>
      <c r="F527" s="639"/>
      <c r="G527" s="640"/>
      <c r="H527" s="639"/>
    </row>
    <row r="528">
      <c r="A528" s="638"/>
      <c r="B528" s="638"/>
      <c r="C528" s="638"/>
      <c r="D528" s="639"/>
      <c r="E528" s="639"/>
      <c r="F528" s="639"/>
      <c r="G528" s="640"/>
      <c r="H528" s="639"/>
    </row>
    <row r="529">
      <c r="A529" s="638"/>
      <c r="B529" s="638"/>
      <c r="C529" s="638"/>
      <c r="D529" s="639"/>
      <c r="E529" s="639"/>
      <c r="F529" s="639"/>
      <c r="G529" s="640"/>
      <c r="H529" s="639"/>
    </row>
    <row r="530">
      <c r="A530" s="638"/>
      <c r="B530" s="638"/>
      <c r="C530" s="638"/>
      <c r="D530" s="639"/>
      <c r="E530" s="639"/>
      <c r="F530" s="639"/>
      <c r="G530" s="640"/>
      <c r="H530" s="639"/>
    </row>
    <row r="531">
      <c r="A531" s="638"/>
      <c r="B531" s="638"/>
      <c r="C531" s="638"/>
      <c r="D531" s="639"/>
      <c r="E531" s="639"/>
      <c r="F531" s="639"/>
      <c r="G531" s="640"/>
      <c r="H531" s="639"/>
    </row>
    <row r="532">
      <c r="A532" s="638"/>
      <c r="B532" s="638"/>
      <c r="C532" s="638"/>
      <c r="D532" s="639"/>
      <c r="E532" s="639"/>
      <c r="F532" s="639"/>
      <c r="G532" s="640"/>
      <c r="H532" s="639"/>
    </row>
    <row r="533">
      <c r="A533" s="638"/>
      <c r="B533" s="638"/>
      <c r="C533" s="638"/>
      <c r="D533" s="639"/>
      <c r="E533" s="639"/>
      <c r="F533" s="639"/>
      <c r="G533" s="640"/>
      <c r="H533" s="639"/>
    </row>
    <row r="534">
      <c r="A534" s="638"/>
      <c r="B534" s="638"/>
      <c r="C534" s="638"/>
      <c r="D534" s="639"/>
      <c r="E534" s="639"/>
      <c r="F534" s="639"/>
      <c r="G534" s="640"/>
      <c r="H534" s="639"/>
    </row>
    <row r="535">
      <c r="A535" s="638"/>
      <c r="B535" s="638"/>
      <c r="C535" s="638"/>
      <c r="D535" s="639"/>
      <c r="E535" s="639"/>
      <c r="F535" s="639"/>
      <c r="G535" s="640"/>
      <c r="H535" s="639"/>
    </row>
    <row r="536">
      <c r="A536" s="638"/>
      <c r="B536" s="638"/>
      <c r="C536" s="638"/>
      <c r="D536" s="639"/>
      <c r="E536" s="639"/>
      <c r="F536" s="639"/>
      <c r="G536" s="640"/>
      <c r="H536" s="639"/>
    </row>
    <row r="537">
      <c r="A537" s="638"/>
      <c r="B537" s="638"/>
      <c r="C537" s="638"/>
      <c r="D537" s="639"/>
      <c r="E537" s="639"/>
      <c r="F537" s="639"/>
      <c r="G537" s="640"/>
      <c r="H537" s="639"/>
    </row>
    <row r="538">
      <c r="A538" s="638"/>
      <c r="B538" s="638"/>
      <c r="C538" s="638"/>
      <c r="D538" s="639"/>
      <c r="E538" s="639"/>
      <c r="F538" s="639"/>
      <c r="G538" s="640"/>
      <c r="H538" s="639"/>
    </row>
    <row r="539">
      <c r="A539" s="638"/>
      <c r="B539" s="638"/>
      <c r="C539" s="638"/>
      <c r="D539" s="639"/>
      <c r="E539" s="639"/>
      <c r="F539" s="639"/>
      <c r="G539" s="640"/>
      <c r="H539" s="639"/>
    </row>
    <row r="540">
      <c r="A540" s="638"/>
      <c r="B540" s="638"/>
      <c r="C540" s="638"/>
      <c r="D540" s="639"/>
      <c r="E540" s="639"/>
      <c r="F540" s="639"/>
      <c r="G540" s="640"/>
      <c r="H540" s="639"/>
    </row>
    <row r="541">
      <c r="A541" s="638"/>
      <c r="B541" s="638"/>
      <c r="C541" s="638"/>
      <c r="D541" s="639"/>
      <c r="E541" s="639"/>
      <c r="F541" s="639"/>
      <c r="G541" s="640"/>
      <c r="H541" s="639"/>
    </row>
    <row r="542">
      <c r="A542" s="638"/>
      <c r="B542" s="638"/>
      <c r="C542" s="638"/>
      <c r="D542" s="639"/>
      <c r="E542" s="639"/>
      <c r="F542" s="639"/>
      <c r="G542" s="640"/>
      <c r="H542" s="639"/>
    </row>
    <row r="543">
      <c r="A543" s="638"/>
      <c r="B543" s="638"/>
      <c r="C543" s="638"/>
      <c r="D543" s="639"/>
      <c r="E543" s="639"/>
      <c r="F543" s="639"/>
      <c r="G543" s="640"/>
      <c r="H543" s="639"/>
    </row>
    <row r="544">
      <c r="A544" s="638"/>
      <c r="B544" s="638"/>
      <c r="C544" s="638"/>
      <c r="D544" s="639"/>
      <c r="E544" s="639"/>
      <c r="F544" s="639"/>
      <c r="G544" s="640"/>
      <c r="H544" s="639"/>
    </row>
    <row r="545">
      <c r="A545" s="638"/>
      <c r="B545" s="638"/>
      <c r="C545" s="638"/>
      <c r="D545" s="639"/>
      <c r="E545" s="639"/>
      <c r="F545" s="639"/>
      <c r="G545" s="640"/>
      <c r="H545" s="639"/>
    </row>
    <row r="546">
      <c r="A546" s="638"/>
      <c r="B546" s="638"/>
      <c r="C546" s="638"/>
      <c r="D546" s="639"/>
      <c r="E546" s="639"/>
      <c r="F546" s="639"/>
      <c r="G546" s="640"/>
      <c r="H546" s="639"/>
    </row>
    <row r="547">
      <c r="A547" s="638"/>
      <c r="B547" s="638"/>
      <c r="C547" s="638"/>
      <c r="D547" s="639"/>
      <c r="E547" s="639"/>
      <c r="F547" s="639"/>
      <c r="G547" s="640"/>
      <c r="H547" s="639"/>
    </row>
    <row r="548">
      <c r="A548" s="638"/>
      <c r="B548" s="638"/>
      <c r="C548" s="638"/>
      <c r="D548" s="639"/>
      <c r="E548" s="639"/>
      <c r="F548" s="639"/>
      <c r="G548" s="640"/>
      <c r="H548" s="639"/>
    </row>
    <row r="549">
      <c r="A549" s="638"/>
      <c r="B549" s="638"/>
      <c r="C549" s="638"/>
      <c r="D549" s="639"/>
      <c r="E549" s="639"/>
      <c r="F549" s="639"/>
      <c r="G549" s="640"/>
      <c r="H549" s="639"/>
    </row>
    <row r="550">
      <c r="A550" s="638"/>
      <c r="B550" s="638"/>
      <c r="C550" s="638"/>
      <c r="D550" s="639"/>
      <c r="E550" s="639"/>
      <c r="F550" s="639"/>
      <c r="G550" s="640"/>
      <c r="H550" s="639"/>
    </row>
    <row r="551">
      <c r="A551" s="638"/>
      <c r="B551" s="638"/>
      <c r="C551" s="638"/>
      <c r="D551" s="639"/>
      <c r="E551" s="639"/>
      <c r="F551" s="639"/>
      <c r="G551" s="640"/>
      <c r="H551" s="639"/>
    </row>
    <row r="552">
      <c r="A552" s="638"/>
      <c r="B552" s="638"/>
      <c r="C552" s="638"/>
      <c r="D552" s="639"/>
      <c r="E552" s="639"/>
      <c r="F552" s="639"/>
      <c r="G552" s="640"/>
      <c r="H552" s="639"/>
    </row>
    <row r="553">
      <c r="A553" s="638"/>
      <c r="B553" s="638"/>
      <c r="C553" s="638"/>
      <c r="D553" s="639"/>
      <c r="E553" s="639"/>
      <c r="F553" s="639"/>
      <c r="G553" s="640"/>
      <c r="H553" s="639"/>
    </row>
    <row r="554">
      <c r="A554" s="638"/>
      <c r="B554" s="638"/>
      <c r="C554" s="638"/>
      <c r="D554" s="639"/>
      <c r="E554" s="639"/>
      <c r="F554" s="639"/>
      <c r="G554" s="640"/>
      <c r="H554" s="639"/>
    </row>
    <row r="555">
      <c r="A555" s="638"/>
      <c r="B555" s="638"/>
      <c r="C555" s="638"/>
      <c r="D555" s="639"/>
      <c r="E555" s="639"/>
      <c r="F555" s="639"/>
      <c r="G555" s="640"/>
      <c r="H555" s="639"/>
    </row>
    <row r="556">
      <c r="A556" s="638"/>
      <c r="B556" s="638"/>
      <c r="C556" s="638"/>
      <c r="D556" s="639"/>
      <c r="E556" s="639"/>
      <c r="F556" s="639"/>
      <c r="G556" s="640"/>
      <c r="H556" s="639"/>
    </row>
    <row r="557">
      <c r="A557" s="638"/>
      <c r="B557" s="638"/>
      <c r="C557" s="638"/>
      <c r="D557" s="639"/>
      <c r="E557" s="639"/>
      <c r="F557" s="639"/>
      <c r="G557" s="640"/>
      <c r="H557" s="639"/>
    </row>
    <row r="558">
      <c r="A558" s="638"/>
      <c r="B558" s="638"/>
      <c r="C558" s="638"/>
      <c r="D558" s="639"/>
      <c r="E558" s="639"/>
      <c r="F558" s="639"/>
      <c r="G558" s="640"/>
      <c r="H558" s="639"/>
    </row>
    <row r="559">
      <c r="A559" s="638"/>
      <c r="B559" s="638"/>
      <c r="C559" s="638"/>
      <c r="D559" s="639"/>
      <c r="E559" s="639"/>
      <c r="F559" s="639"/>
      <c r="G559" s="640"/>
      <c r="H559" s="639"/>
    </row>
    <row r="560">
      <c r="A560" s="638"/>
      <c r="B560" s="638"/>
      <c r="C560" s="638"/>
      <c r="D560" s="639"/>
      <c r="E560" s="639"/>
      <c r="F560" s="639"/>
      <c r="G560" s="640"/>
      <c r="H560" s="639"/>
    </row>
    <row r="561">
      <c r="A561" s="638"/>
      <c r="B561" s="638"/>
      <c r="C561" s="638"/>
      <c r="D561" s="639"/>
      <c r="E561" s="639"/>
      <c r="F561" s="639"/>
      <c r="G561" s="640"/>
      <c r="H561" s="639"/>
    </row>
    <row r="562">
      <c r="A562" s="638"/>
      <c r="B562" s="638"/>
      <c r="C562" s="638"/>
      <c r="D562" s="639"/>
      <c r="E562" s="639"/>
      <c r="F562" s="639"/>
      <c r="G562" s="640"/>
      <c r="H562" s="639"/>
    </row>
    <row r="563">
      <c r="A563" s="638"/>
      <c r="B563" s="638"/>
      <c r="C563" s="638"/>
      <c r="D563" s="639"/>
      <c r="E563" s="639"/>
      <c r="F563" s="639"/>
      <c r="G563" s="640"/>
      <c r="H563" s="639"/>
    </row>
    <row r="564">
      <c r="A564" s="638"/>
      <c r="B564" s="638"/>
      <c r="C564" s="638"/>
      <c r="D564" s="639"/>
      <c r="E564" s="639"/>
      <c r="F564" s="639"/>
      <c r="G564" s="640"/>
      <c r="H564" s="639"/>
    </row>
    <row r="565">
      <c r="A565" s="638"/>
      <c r="B565" s="638"/>
      <c r="C565" s="638"/>
      <c r="D565" s="639"/>
      <c r="E565" s="639"/>
      <c r="F565" s="639"/>
      <c r="G565" s="640"/>
      <c r="H565" s="639"/>
    </row>
    <row r="566">
      <c r="A566" s="638"/>
      <c r="B566" s="638"/>
      <c r="C566" s="638"/>
      <c r="D566" s="639"/>
      <c r="E566" s="639"/>
      <c r="F566" s="639"/>
      <c r="G566" s="640"/>
      <c r="H566" s="639"/>
    </row>
    <row r="567">
      <c r="A567" s="638"/>
      <c r="B567" s="638"/>
      <c r="C567" s="638"/>
      <c r="D567" s="639"/>
      <c r="E567" s="639"/>
      <c r="F567" s="639"/>
      <c r="G567" s="640"/>
      <c r="H567" s="639"/>
    </row>
    <row r="568">
      <c r="A568" s="638"/>
      <c r="B568" s="638"/>
      <c r="C568" s="638"/>
      <c r="D568" s="639"/>
      <c r="E568" s="639"/>
      <c r="F568" s="639"/>
      <c r="G568" s="640"/>
      <c r="H568" s="639"/>
    </row>
    <row r="569">
      <c r="A569" s="638"/>
      <c r="B569" s="638"/>
      <c r="C569" s="638"/>
      <c r="D569" s="639"/>
      <c r="E569" s="639"/>
      <c r="F569" s="639"/>
      <c r="G569" s="640"/>
      <c r="H569" s="639"/>
    </row>
    <row r="570">
      <c r="A570" s="638"/>
      <c r="B570" s="638"/>
      <c r="C570" s="638"/>
      <c r="D570" s="639"/>
      <c r="E570" s="639"/>
      <c r="F570" s="639"/>
      <c r="G570" s="640"/>
      <c r="H570" s="639"/>
    </row>
    <row r="571">
      <c r="A571" s="638"/>
      <c r="B571" s="638"/>
      <c r="C571" s="638"/>
      <c r="D571" s="639"/>
      <c r="E571" s="639"/>
      <c r="F571" s="639"/>
      <c r="G571" s="640"/>
      <c r="H571" s="639"/>
    </row>
    <row r="572">
      <c r="A572" s="638"/>
      <c r="B572" s="638"/>
      <c r="C572" s="638"/>
      <c r="D572" s="639"/>
      <c r="E572" s="639"/>
      <c r="F572" s="639"/>
      <c r="G572" s="640"/>
      <c r="H572" s="639"/>
    </row>
    <row r="573">
      <c r="A573" s="638"/>
      <c r="B573" s="638"/>
      <c r="C573" s="638"/>
      <c r="D573" s="639"/>
      <c r="E573" s="639"/>
      <c r="F573" s="639"/>
      <c r="G573" s="640"/>
      <c r="H573" s="639"/>
    </row>
    <row r="574">
      <c r="A574" s="638"/>
      <c r="B574" s="638"/>
      <c r="C574" s="638"/>
      <c r="D574" s="639"/>
      <c r="E574" s="639"/>
      <c r="F574" s="639"/>
      <c r="G574" s="640"/>
      <c r="H574" s="639"/>
    </row>
    <row r="575">
      <c r="A575" s="638"/>
      <c r="B575" s="638"/>
      <c r="C575" s="638"/>
      <c r="D575" s="639"/>
      <c r="E575" s="639"/>
      <c r="F575" s="639"/>
      <c r="G575" s="640"/>
      <c r="H575" s="639"/>
    </row>
    <row r="576">
      <c r="A576" s="638"/>
      <c r="B576" s="638"/>
      <c r="C576" s="638"/>
      <c r="D576" s="639"/>
      <c r="E576" s="639"/>
      <c r="F576" s="639"/>
      <c r="G576" s="640"/>
      <c r="H576" s="639"/>
    </row>
    <row r="577">
      <c r="A577" s="638"/>
      <c r="B577" s="638"/>
      <c r="C577" s="638"/>
      <c r="D577" s="639"/>
      <c r="E577" s="639"/>
      <c r="F577" s="639"/>
      <c r="G577" s="640"/>
      <c r="H577" s="639"/>
    </row>
    <row r="578">
      <c r="A578" s="638"/>
      <c r="B578" s="638"/>
      <c r="C578" s="638"/>
      <c r="D578" s="639"/>
      <c r="E578" s="639"/>
      <c r="F578" s="639"/>
      <c r="G578" s="640"/>
      <c r="H578" s="639"/>
    </row>
    <row r="579">
      <c r="A579" s="638"/>
      <c r="B579" s="638"/>
      <c r="C579" s="638"/>
      <c r="D579" s="639"/>
      <c r="E579" s="639"/>
      <c r="F579" s="639"/>
      <c r="G579" s="640"/>
      <c r="H579" s="639"/>
    </row>
    <row r="580">
      <c r="A580" s="638"/>
      <c r="B580" s="638"/>
      <c r="C580" s="638"/>
      <c r="D580" s="639"/>
      <c r="E580" s="639"/>
      <c r="F580" s="639"/>
      <c r="G580" s="640"/>
      <c r="H580" s="639"/>
    </row>
    <row r="581">
      <c r="A581" s="638"/>
      <c r="B581" s="638"/>
      <c r="C581" s="638"/>
      <c r="D581" s="639"/>
      <c r="E581" s="639"/>
      <c r="F581" s="639"/>
      <c r="G581" s="640"/>
      <c r="H581" s="639"/>
    </row>
    <row r="582">
      <c r="A582" s="638"/>
      <c r="B582" s="638"/>
      <c r="C582" s="638"/>
      <c r="D582" s="639"/>
      <c r="E582" s="639"/>
      <c r="F582" s="639"/>
      <c r="G582" s="640"/>
      <c r="H582" s="639"/>
    </row>
    <row r="583">
      <c r="A583" s="638"/>
      <c r="B583" s="638"/>
      <c r="C583" s="638"/>
      <c r="D583" s="639"/>
      <c r="E583" s="639"/>
      <c r="F583" s="639"/>
      <c r="G583" s="640"/>
      <c r="H583" s="639"/>
    </row>
    <row r="584">
      <c r="A584" s="638"/>
      <c r="B584" s="638"/>
      <c r="C584" s="638"/>
      <c r="D584" s="639"/>
      <c r="E584" s="639"/>
      <c r="F584" s="639"/>
      <c r="G584" s="640"/>
      <c r="H584" s="639"/>
    </row>
    <row r="585">
      <c r="A585" s="638"/>
      <c r="B585" s="638"/>
      <c r="C585" s="638"/>
      <c r="D585" s="639"/>
      <c r="E585" s="639"/>
      <c r="F585" s="639"/>
      <c r="G585" s="640"/>
      <c r="H585" s="639"/>
    </row>
    <row r="586">
      <c r="A586" s="638"/>
      <c r="B586" s="638"/>
      <c r="C586" s="638"/>
      <c r="D586" s="639"/>
      <c r="E586" s="639"/>
      <c r="F586" s="639"/>
      <c r="G586" s="640"/>
      <c r="H586" s="639"/>
    </row>
    <row r="587">
      <c r="A587" s="638"/>
      <c r="B587" s="638"/>
      <c r="C587" s="638"/>
      <c r="D587" s="639"/>
      <c r="E587" s="639"/>
      <c r="F587" s="639"/>
      <c r="G587" s="640"/>
      <c r="H587" s="639"/>
    </row>
    <row r="588">
      <c r="A588" s="638"/>
      <c r="B588" s="638"/>
      <c r="C588" s="638"/>
      <c r="D588" s="639"/>
      <c r="E588" s="639"/>
      <c r="F588" s="639"/>
      <c r="G588" s="640"/>
      <c r="H588" s="639"/>
    </row>
    <row r="589">
      <c r="A589" s="638"/>
      <c r="B589" s="638"/>
      <c r="C589" s="638"/>
      <c r="D589" s="639"/>
      <c r="E589" s="639"/>
      <c r="F589" s="639"/>
      <c r="G589" s="640"/>
      <c r="H589" s="639"/>
    </row>
    <row r="590">
      <c r="A590" s="638"/>
      <c r="B590" s="638"/>
      <c r="C590" s="638"/>
      <c r="D590" s="639"/>
      <c r="E590" s="639"/>
      <c r="F590" s="639"/>
      <c r="G590" s="640"/>
      <c r="H590" s="639"/>
    </row>
    <row r="591">
      <c r="A591" s="638"/>
      <c r="B591" s="638"/>
      <c r="C591" s="638"/>
      <c r="D591" s="639"/>
      <c r="E591" s="639"/>
      <c r="F591" s="639"/>
      <c r="G591" s="640"/>
      <c r="H591" s="639"/>
    </row>
    <row r="592">
      <c r="A592" s="638"/>
      <c r="B592" s="638"/>
      <c r="C592" s="638"/>
      <c r="D592" s="639"/>
      <c r="E592" s="639"/>
      <c r="F592" s="639"/>
      <c r="G592" s="640"/>
      <c r="H592" s="639"/>
    </row>
    <row r="593">
      <c r="A593" s="638"/>
      <c r="B593" s="638"/>
      <c r="C593" s="638"/>
      <c r="D593" s="639"/>
      <c r="E593" s="639"/>
      <c r="F593" s="639"/>
      <c r="G593" s="640"/>
      <c r="H593" s="639"/>
    </row>
    <row r="594">
      <c r="A594" s="638"/>
      <c r="B594" s="638"/>
      <c r="C594" s="638"/>
      <c r="D594" s="639"/>
      <c r="E594" s="639"/>
      <c r="F594" s="639"/>
      <c r="G594" s="640"/>
      <c r="H594" s="639"/>
    </row>
    <row r="595">
      <c r="A595" s="638"/>
      <c r="B595" s="638"/>
      <c r="C595" s="638"/>
      <c r="D595" s="639"/>
      <c r="E595" s="639"/>
      <c r="F595" s="639"/>
      <c r="G595" s="640"/>
      <c r="H595" s="639"/>
    </row>
    <row r="596">
      <c r="A596" s="638"/>
      <c r="B596" s="638"/>
      <c r="C596" s="638"/>
      <c r="D596" s="639"/>
      <c r="E596" s="639"/>
      <c r="F596" s="639"/>
      <c r="G596" s="640"/>
      <c r="H596" s="639"/>
    </row>
    <row r="597">
      <c r="A597" s="638"/>
      <c r="B597" s="638"/>
      <c r="C597" s="638"/>
      <c r="D597" s="639"/>
      <c r="E597" s="639"/>
      <c r="F597" s="639"/>
      <c r="G597" s="640"/>
      <c r="H597" s="639"/>
    </row>
    <row r="598">
      <c r="A598" s="638"/>
      <c r="B598" s="638"/>
      <c r="C598" s="638"/>
      <c r="D598" s="639"/>
      <c r="E598" s="639"/>
      <c r="F598" s="639"/>
      <c r="G598" s="640"/>
      <c r="H598" s="639"/>
    </row>
    <row r="599">
      <c r="A599" s="638"/>
      <c r="B599" s="638"/>
      <c r="C599" s="638"/>
      <c r="D599" s="639"/>
      <c r="E599" s="639"/>
      <c r="F599" s="639"/>
      <c r="G599" s="640"/>
      <c r="H599" s="639"/>
    </row>
    <row r="600">
      <c r="A600" s="638"/>
      <c r="B600" s="638"/>
      <c r="C600" s="638"/>
      <c r="D600" s="639"/>
      <c r="E600" s="639"/>
      <c r="F600" s="639"/>
      <c r="G600" s="640"/>
      <c r="H600" s="639"/>
    </row>
    <row r="601">
      <c r="A601" s="638"/>
      <c r="B601" s="638"/>
      <c r="C601" s="638"/>
      <c r="D601" s="639"/>
      <c r="E601" s="639"/>
      <c r="F601" s="639"/>
      <c r="G601" s="640"/>
      <c r="H601" s="639"/>
    </row>
    <row r="602">
      <c r="A602" s="638"/>
      <c r="B602" s="638"/>
      <c r="C602" s="638"/>
      <c r="D602" s="639"/>
      <c r="E602" s="639"/>
      <c r="F602" s="639"/>
      <c r="G602" s="640"/>
      <c r="H602" s="639"/>
    </row>
    <row r="603">
      <c r="A603" s="638"/>
      <c r="B603" s="638"/>
      <c r="C603" s="638"/>
      <c r="D603" s="639"/>
      <c r="E603" s="639"/>
      <c r="F603" s="639"/>
      <c r="G603" s="640"/>
      <c r="H603" s="639"/>
    </row>
    <row r="604">
      <c r="A604" s="638"/>
      <c r="B604" s="638"/>
      <c r="C604" s="638"/>
      <c r="D604" s="639"/>
      <c r="E604" s="639"/>
      <c r="F604" s="639"/>
      <c r="G604" s="640"/>
      <c r="H604" s="639"/>
    </row>
    <row r="605">
      <c r="A605" s="638"/>
      <c r="B605" s="638"/>
      <c r="C605" s="638"/>
      <c r="D605" s="639"/>
      <c r="E605" s="639"/>
      <c r="F605" s="639"/>
      <c r="G605" s="640"/>
      <c r="H605" s="639"/>
    </row>
    <row r="606">
      <c r="A606" s="638"/>
      <c r="B606" s="638"/>
      <c r="C606" s="638"/>
      <c r="D606" s="639"/>
      <c r="E606" s="639"/>
      <c r="F606" s="639"/>
      <c r="G606" s="640"/>
      <c r="H606" s="639"/>
    </row>
    <row r="607">
      <c r="A607" s="638"/>
      <c r="B607" s="638"/>
      <c r="C607" s="638"/>
      <c r="D607" s="639"/>
      <c r="E607" s="639"/>
      <c r="F607" s="639"/>
      <c r="G607" s="640"/>
      <c r="H607" s="639"/>
    </row>
    <row r="608">
      <c r="A608" s="638"/>
      <c r="B608" s="638"/>
      <c r="C608" s="638"/>
      <c r="D608" s="639"/>
      <c r="E608" s="639"/>
      <c r="F608" s="639"/>
      <c r="G608" s="640"/>
      <c r="H608" s="639"/>
    </row>
    <row r="609">
      <c r="A609" s="638"/>
      <c r="B609" s="638"/>
      <c r="C609" s="638"/>
      <c r="D609" s="639"/>
      <c r="E609" s="639"/>
      <c r="F609" s="639"/>
      <c r="G609" s="640"/>
      <c r="H609" s="639"/>
    </row>
    <row r="610">
      <c r="A610" s="638"/>
      <c r="B610" s="638"/>
      <c r="C610" s="638"/>
      <c r="D610" s="639"/>
      <c r="E610" s="639"/>
      <c r="F610" s="639"/>
      <c r="G610" s="640"/>
      <c r="H610" s="639"/>
    </row>
    <row r="611">
      <c r="A611" s="638"/>
      <c r="B611" s="638"/>
      <c r="C611" s="638"/>
      <c r="D611" s="639"/>
      <c r="E611" s="639"/>
      <c r="F611" s="639"/>
      <c r="G611" s="640"/>
      <c r="H611" s="639"/>
    </row>
    <row r="612">
      <c r="A612" s="638"/>
      <c r="B612" s="638"/>
      <c r="C612" s="638"/>
      <c r="D612" s="639"/>
      <c r="E612" s="639"/>
      <c r="F612" s="639"/>
      <c r="G612" s="640"/>
      <c r="H612" s="639"/>
    </row>
    <row r="613">
      <c r="A613" s="638"/>
      <c r="B613" s="638"/>
      <c r="C613" s="638"/>
      <c r="D613" s="639"/>
      <c r="E613" s="639"/>
      <c r="F613" s="639"/>
      <c r="G613" s="640"/>
      <c r="H613" s="639"/>
    </row>
    <row r="614">
      <c r="A614" s="638"/>
      <c r="B614" s="638"/>
      <c r="C614" s="638"/>
      <c r="D614" s="639"/>
      <c r="E614" s="639"/>
      <c r="F614" s="639"/>
      <c r="G614" s="640"/>
      <c r="H614" s="639"/>
    </row>
    <row r="615">
      <c r="A615" s="638"/>
      <c r="B615" s="638"/>
      <c r="C615" s="638"/>
      <c r="D615" s="639"/>
      <c r="E615" s="639"/>
      <c r="F615" s="639"/>
      <c r="G615" s="640"/>
      <c r="H615" s="639"/>
    </row>
    <row r="616">
      <c r="A616" s="638"/>
      <c r="B616" s="638"/>
      <c r="C616" s="638"/>
      <c r="D616" s="639"/>
      <c r="E616" s="639"/>
      <c r="F616" s="639"/>
      <c r="G616" s="640"/>
      <c r="H616" s="639"/>
    </row>
    <row r="617">
      <c r="A617" s="638"/>
      <c r="B617" s="638"/>
      <c r="C617" s="638"/>
      <c r="D617" s="639"/>
      <c r="E617" s="639"/>
      <c r="F617" s="639"/>
      <c r="G617" s="640"/>
      <c r="H617" s="639"/>
    </row>
    <row r="618">
      <c r="A618" s="638"/>
      <c r="B618" s="638"/>
      <c r="C618" s="638"/>
      <c r="D618" s="639"/>
      <c r="E618" s="639"/>
      <c r="F618" s="639"/>
      <c r="G618" s="640"/>
      <c r="H618" s="639"/>
    </row>
    <row r="619">
      <c r="A619" s="638"/>
      <c r="B619" s="638"/>
      <c r="C619" s="638"/>
      <c r="D619" s="639"/>
      <c r="E619" s="639"/>
      <c r="F619" s="639"/>
      <c r="G619" s="640"/>
      <c r="H619" s="639"/>
    </row>
    <row r="620">
      <c r="A620" s="638"/>
      <c r="B620" s="638"/>
      <c r="C620" s="638"/>
      <c r="D620" s="639"/>
      <c r="E620" s="639"/>
      <c r="F620" s="639"/>
      <c r="G620" s="640"/>
      <c r="H620" s="639"/>
    </row>
    <row r="621">
      <c r="A621" s="638"/>
      <c r="B621" s="638"/>
      <c r="C621" s="638"/>
      <c r="D621" s="639"/>
      <c r="E621" s="639"/>
      <c r="F621" s="639"/>
      <c r="G621" s="640"/>
      <c r="H621" s="639"/>
    </row>
    <row r="622">
      <c r="A622" s="638"/>
      <c r="B622" s="638"/>
      <c r="C622" s="638"/>
      <c r="D622" s="639"/>
      <c r="E622" s="639"/>
      <c r="F622" s="639"/>
      <c r="G622" s="640"/>
      <c r="H622" s="639"/>
    </row>
    <row r="623">
      <c r="A623" s="638"/>
      <c r="B623" s="638"/>
      <c r="C623" s="638"/>
      <c r="D623" s="639"/>
      <c r="E623" s="639"/>
      <c r="F623" s="639"/>
      <c r="G623" s="640"/>
      <c r="H623" s="639"/>
    </row>
    <row r="624">
      <c r="A624" s="638"/>
      <c r="B624" s="638"/>
      <c r="C624" s="638"/>
      <c r="D624" s="639"/>
      <c r="E624" s="639"/>
      <c r="F624" s="639"/>
      <c r="G624" s="640"/>
      <c r="H624" s="639"/>
    </row>
    <row r="625">
      <c r="A625" s="638"/>
      <c r="B625" s="638"/>
      <c r="C625" s="638"/>
      <c r="D625" s="639"/>
      <c r="E625" s="639"/>
      <c r="F625" s="639"/>
      <c r="G625" s="640"/>
      <c r="H625" s="639"/>
    </row>
    <row r="626">
      <c r="A626" s="638"/>
      <c r="B626" s="638"/>
      <c r="C626" s="638"/>
      <c r="D626" s="639"/>
      <c r="E626" s="639"/>
      <c r="F626" s="639"/>
      <c r="G626" s="640"/>
      <c r="H626" s="639"/>
    </row>
    <row r="627">
      <c r="A627" s="638"/>
      <c r="B627" s="638"/>
      <c r="C627" s="638"/>
      <c r="D627" s="639"/>
      <c r="E627" s="639"/>
      <c r="F627" s="639"/>
      <c r="G627" s="640"/>
      <c r="H627" s="639"/>
    </row>
    <row r="628">
      <c r="A628" s="638"/>
      <c r="B628" s="638"/>
      <c r="C628" s="638"/>
      <c r="D628" s="639"/>
      <c r="E628" s="639"/>
      <c r="F628" s="639"/>
      <c r="G628" s="640"/>
      <c r="H628" s="639"/>
    </row>
    <row r="629">
      <c r="A629" s="638"/>
      <c r="B629" s="638"/>
      <c r="C629" s="638"/>
      <c r="D629" s="639"/>
      <c r="E629" s="639"/>
      <c r="F629" s="639"/>
      <c r="G629" s="640"/>
      <c r="H629" s="639"/>
    </row>
    <row r="630">
      <c r="A630" s="638"/>
      <c r="B630" s="638"/>
      <c r="C630" s="638"/>
      <c r="D630" s="639"/>
      <c r="E630" s="639"/>
      <c r="F630" s="639"/>
      <c r="G630" s="640"/>
      <c r="H630" s="639"/>
    </row>
    <row r="631">
      <c r="A631" s="638"/>
      <c r="B631" s="638"/>
      <c r="C631" s="638"/>
      <c r="D631" s="639"/>
      <c r="E631" s="639"/>
      <c r="F631" s="639"/>
      <c r="G631" s="640"/>
      <c r="H631" s="639"/>
    </row>
    <row r="632">
      <c r="A632" s="638"/>
      <c r="B632" s="638"/>
      <c r="C632" s="638"/>
      <c r="D632" s="639"/>
      <c r="E632" s="639"/>
      <c r="F632" s="639"/>
      <c r="G632" s="640"/>
      <c r="H632" s="639"/>
    </row>
    <row r="633">
      <c r="A633" s="638"/>
      <c r="B633" s="638"/>
      <c r="C633" s="638"/>
      <c r="D633" s="639"/>
      <c r="E633" s="639"/>
      <c r="F633" s="639"/>
      <c r="G633" s="640"/>
      <c r="H633" s="639"/>
    </row>
    <row r="634">
      <c r="A634" s="638"/>
      <c r="B634" s="638"/>
      <c r="C634" s="638"/>
      <c r="D634" s="639"/>
      <c r="E634" s="639"/>
      <c r="F634" s="639"/>
      <c r="G634" s="640"/>
      <c r="H634" s="639"/>
    </row>
    <row r="635">
      <c r="A635" s="638"/>
      <c r="B635" s="638"/>
      <c r="C635" s="638"/>
      <c r="D635" s="639"/>
      <c r="E635" s="639"/>
      <c r="F635" s="639"/>
      <c r="G635" s="640"/>
      <c r="H635" s="639"/>
    </row>
    <row r="636">
      <c r="A636" s="638"/>
      <c r="B636" s="638"/>
      <c r="C636" s="638"/>
      <c r="D636" s="639"/>
      <c r="E636" s="639"/>
      <c r="F636" s="639"/>
      <c r="G636" s="640"/>
      <c r="H636" s="639"/>
    </row>
    <row r="637">
      <c r="A637" s="638"/>
      <c r="B637" s="638"/>
      <c r="C637" s="638"/>
      <c r="D637" s="639"/>
      <c r="E637" s="639"/>
      <c r="F637" s="639"/>
      <c r="G637" s="640"/>
      <c r="H637" s="639"/>
    </row>
    <row r="638">
      <c r="A638" s="638"/>
      <c r="B638" s="638"/>
      <c r="C638" s="638"/>
      <c r="D638" s="639"/>
      <c r="E638" s="639"/>
      <c r="F638" s="639"/>
      <c r="G638" s="640"/>
      <c r="H638" s="639"/>
    </row>
    <row r="639">
      <c r="A639" s="638"/>
      <c r="B639" s="638"/>
      <c r="C639" s="638"/>
      <c r="D639" s="639"/>
      <c r="E639" s="639"/>
      <c r="F639" s="639"/>
      <c r="G639" s="640"/>
      <c r="H639" s="639"/>
    </row>
    <row r="640">
      <c r="A640" s="638"/>
      <c r="B640" s="638"/>
      <c r="C640" s="638"/>
      <c r="D640" s="639"/>
      <c r="E640" s="639"/>
      <c r="F640" s="639"/>
      <c r="G640" s="640"/>
      <c r="H640" s="639"/>
    </row>
    <row r="641">
      <c r="A641" s="638"/>
      <c r="B641" s="638"/>
      <c r="C641" s="638"/>
      <c r="D641" s="639"/>
      <c r="E641" s="639"/>
      <c r="F641" s="639"/>
      <c r="G641" s="640"/>
      <c r="H641" s="639"/>
    </row>
    <row r="642">
      <c r="A642" s="638"/>
      <c r="B642" s="638"/>
      <c r="C642" s="638"/>
      <c r="D642" s="639"/>
      <c r="E642" s="639"/>
      <c r="F642" s="639"/>
      <c r="G642" s="640"/>
      <c r="H642" s="639"/>
    </row>
    <row r="643">
      <c r="A643" s="638"/>
      <c r="B643" s="638"/>
      <c r="C643" s="638"/>
      <c r="D643" s="639"/>
      <c r="E643" s="639"/>
      <c r="F643" s="639"/>
      <c r="G643" s="640"/>
      <c r="H643" s="639"/>
    </row>
    <row r="644">
      <c r="A644" s="638"/>
      <c r="B644" s="638"/>
      <c r="C644" s="638"/>
      <c r="D644" s="639"/>
      <c r="E644" s="639"/>
      <c r="F644" s="639"/>
      <c r="G644" s="640"/>
      <c r="H644" s="639"/>
    </row>
    <row r="645">
      <c r="A645" s="638"/>
      <c r="B645" s="638"/>
      <c r="C645" s="638"/>
      <c r="D645" s="639"/>
      <c r="E645" s="639"/>
      <c r="F645" s="639"/>
      <c r="G645" s="640"/>
      <c r="H645" s="639"/>
    </row>
    <row r="646">
      <c r="A646" s="638"/>
      <c r="B646" s="638"/>
      <c r="C646" s="638"/>
      <c r="D646" s="639"/>
      <c r="E646" s="639"/>
      <c r="F646" s="639"/>
      <c r="G646" s="640"/>
      <c r="H646" s="639"/>
    </row>
    <row r="647">
      <c r="A647" s="638"/>
      <c r="B647" s="638"/>
      <c r="C647" s="638"/>
      <c r="D647" s="639"/>
      <c r="E647" s="639"/>
      <c r="F647" s="639"/>
      <c r="G647" s="640"/>
      <c r="H647" s="639"/>
    </row>
    <row r="648">
      <c r="A648" s="638"/>
      <c r="B648" s="638"/>
      <c r="C648" s="638"/>
      <c r="D648" s="639"/>
      <c r="E648" s="639"/>
      <c r="F648" s="639"/>
      <c r="G648" s="640"/>
      <c r="H648" s="639"/>
    </row>
    <row r="649">
      <c r="A649" s="638"/>
      <c r="B649" s="638"/>
      <c r="C649" s="638"/>
      <c r="D649" s="639"/>
      <c r="E649" s="639"/>
      <c r="F649" s="639"/>
      <c r="G649" s="640"/>
      <c r="H649" s="639"/>
    </row>
    <row r="650">
      <c r="A650" s="638"/>
      <c r="B650" s="638"/>
      <c r="C650" s="638"/>
      <c r="D650" s="639"/>
      <c r="E650" s="639"/>
      <c r="F650" s="639"/>
      <c r="G650" s="640"/>
      <c r="H650" s="639"/>
    </row>
    <row r="651">
      <c r="A651" s="638"/>
      <c r="B651" s="638"/>
      <c r="C651" s="638"/>
      <c r="D651" s="639"/>
      <c r="E651" s="639"/>
      <c r="F651" s="639"/>
      <c r="G651" s="640"/>
      <c r="H651" s="639"/>
    </row>
    <row r="652">
      <c r="A652" s="638"/>
      <c r="B652" s="638"/>
      <c r="C652" s="638"/>
      <c r="D652" s="639"/>
      <c r="E652" s="639"/>
      <c r="F652" s="639"/>
      <c r="G652" s="640"/>
      <c r="H652" s="639"/>
    </row>
    <row r="653">
      <c r="A653" s="638"/>
      <c r="B653" s="638"/>
      <c r="C653" s="638"/>
      <c r="D653" s="639"/>
      <c r="E653" s="639"/>
      <c r="F653" s="639"/>
      <c r="G653" s="640"/>
      <c r="H653" s="639"/>
    </row>
    <row r="654">
      <c r="A654" s="638"/>
      <c r="B654" s="638"/>
      <c r="C654" s="638"/>
      <c r="D654" s="639"/>
      <c r="E654" s="639"/>
      <c r="F654" s="639"/>
      <c r="G654" s="640"/>
      <c r="H654" s="639"/>
    </row>
    <row r="655">
      <c r="A655" s="638"/>
      <c r="B655" s="638"/>
      <c r="C655" s="638"/>
      <c r="D655" s="639"/>
      <c r="E655" s="639"/>
      <c r="F655" s="639"/>
      <c r="G655" s="640"/>
      <c r="H655" s="639"/>
    </row>
    <row r="656">
      <c r="A656" s="638"/>
      <c r="B656" s="638"/>
      <c r="C656" s="638"/>
      <c r="D656" s="639"/>
      <c r="E656" s="639"/>
      <c r="F656" s="639"/>
      <c r="G656" s="640"/>
      <c r="H656" s="639"/>
    </row>
    <row r="657">
      <c r="A657" s="638"/>
      <c r="B657" s="638"/>
      <c r="C657" s="638"/>
      <c r="D657" s="639"/>
      <c r="E657" s="639"/>
      <c r="F657" s="639"/>
      <c r="G657" s="640"/>
      <c r="H657" s="639"/>
    </row>
    <row r="658">
      <c r="A658" s="638"/>
      <c r="B658" s="638"/>
      <c r="C658" s="638"/>
      <c r="D658" s="639"/>
      <c r="E658" s="639"/>
      <c r="F658" s="639"/>
      <c r="G658" s="640"/>
      <c r="H658" s="639"/>
    </row>
    <row r="659">
      <c r="A659" s="638"/>
      <c r="B659" s="638"/>
      <c r="C659" s="638"/>
      <c r="D659" s="639"/>
      <c r="E659" s="639"/>
      <c r="F659" s="639"/>
      <c r="G659" s="640"/>
      <c r="H659" s="639"/>
    </row>
    <row r="660">
      <c r="A660" s="638"/>
      <c r="B660" s="638"/>
      <c r="C660" s="638"/>
      <c r="D660" s="639"/>
      <c r="E660" s="639"/>
      <c r="F660" s="639"/>
      <c r="G660" s="640"/>
      <c r="H660" s="639"/>
    </row>
    <row r="661">
      <c r="A661" s="638"/>
      <c r="B661" s="638"/>
      <c r="C661" s="638"/>
      <c r="D661" s="639"/>
      <c r="E661" s="639"/>
      <c r="F661" s="639"/>
      <c r="G661" s="640"/>
      <c r="H661" s="639"/>
    </row>
    <row r="662">
      <c r="A662" s="638"/>
      <c r="B662" s="638"/>
      <c r="C662" s="638"/>
      <c r="D662" s="639"/>
      <c r="E662" s="639"/>
      <c r="F662" s="639"/>
      <c r="G662" s="640"/>
      <c r="H662" s="639"/>
    </row>
    <row r="663">
      <c r="A663" s="638"/>
      <c r="B663" s="638"/>
      <c r="C663" s="638"/>
      <c r="D663" s="639"/>
      <c r="E663" s="639"/>
      <c r="F663" s="639"/>
      <c r="G663" s="640"/>
      <c r="H663" s="639"/>
    </row>
    <row r="664">
      <c r="A664" s="638"/>
      <c r="B664" s="638"/>
      <c r="C664" s="638"/>
      <c r="D664" s="639"/>
      <c r="E664" s="639"/>
      <c r="F664" s="639"/>
      <c r="G664" s="640"/>
      <c r="H664" s="639"/>
    </row>
    <row r="665">
      <c r="A665" s="638"/>
      <c r="B665" s="638"/>
      <c r="C665" s="638"/>
      <c r="D665" s="639"/>
      <c r="E665" s="639"/>
      <c r="F665" s="639"/>
      <c r="G665" s="640"/>
      <c r="H665" s="639"/>
    </row>
    <row r="666">
      <c r="A666" s="638"/>
      <c r="B666" s="638"/>
      <c r="C666" s="638"/>
      <c r="D666" s="639"/>
      <c r="E666" s="639"/>
      <c r="F666" s="639"/>
      <c r="G666" s="640"/>
      <c r="H666" s="639"/>
    </row>
    <row r="667">
      <c r="A667" s="638"/>
      <c r="B667" s="638"/>
      <c r="C667" s="638"/>
      <c r="D667" s="639"/>
      <c r="E667" s="639"/>
      <c r="F667" s="639"/>
      <c r="G667" s="640"/>
      <c r="H667" s="639"/>
    </row>
    <row r="668">
      <c r="A668" s="638"/>
      <c r="B668" s="638"/>
      <c r="C668" s="638"/>
      <c r="D668" s="639"/>
      <c r="E668" s="639"/>
      <c r="F668" s="639"/>
      <c r="G668" s="640"/>
      <c r="H668" s="639"/>
    </row>
    <row r="669">
      <c r="A669" s="638"/>
      <c r="B669" s="638"/>
      <c r="C669" s="638"/>
      <c r="D669" s="639"/>
      <c r="E669" s="639"/>
      <c r="F669" s="639"/>
      <c r="G669" s="640"/>
      <c r="H669" s="639"/>
    </row>
    <row r="670">
      <c r="A670" s="638"/>
      <c r="B670" s="638"/>
      <c r="C670" s="638"/>
      <c r="D670" s="639"/>
      <c r="E670" s="639"/>
      <c r="F670" s="639"/>
      <c r="G670" s="640"/>
      <c r="H670" s="639"/>
    </row>
    <row r="671">
      <c r="A671" s="638"/>
      <c r="B671" s="638"/>
      <c r="C671" s="638"/>
      <c r="D671" s="639"/>
      <c r="E671" s="639"/>
      <c r="F671" s="639"/>
      <c r="G671" s="640"/>
      <c r="H671" s="639"/>
    </row>
    <row r="672">
      <c r="A672" s="638"/>
      <c r="B672" s="638"/>
      <c r="C672" s="638"/>
      <c r="D672" s="639"/>
      <c r="E672" s="639"/>
      <c r="F672" s="639"/>
      <c r="G672" s="640"/>
      <c r="H672" s="639"/>
    </row>
    <row r="673">
      <c r="A673" s="638"/>
      <c r="B673" s="638"/>
      <c r="C673" s="638"/>
      <c r="D673" s="639"/>
      <c r="E673" s="639"/>
      <c r="F673" s="639"/>
      <c r="G673" s="640"/>
      <c r="H673" s="639"/>
    </row>
    <row r="674">
      <c r="A674" s="638"/>
      <c r="B674" s="638"/>
      <c r="C674" s="638"/>
      <c r="D674" s="639"/>
      <c r="E674" s="639"/>
      <c r="F674" s="639"/>
      <c r="G674" s="640"/>
      <c r="H674" s="639"/>
    </row>
    <row r="675">
      <c r="A675" s="638"/>
      <c r="B675" s="638"/>
      <c r="C675" s="638"/>
      <c r="D675" s="639"/>
      <c r="E675" s="639"/>
      <c r="F675" s="639"/>
      <c r="G675" s="640"/>
      <c r="H675" s="639"/>
    </row>
    <row r="676">
      <c r="A676" s="638"/>
      <c r="B676" s="638"/>
      <c r="C676" s="638"/>
      <c r="D676" s="639"/>
      <c r="E676" s="639"/>
      <c r="F676" s="639"/>
      <c r="G676" s="640"/>
      <c r="H676" s="639"/>
    </row>
    <row r="677">
      <c r="A677" s="638"/>
      <c r="B677" s="638"/>
      <c r="C677" s="638"/>
      <c r="D677" s="639"/>
      <c r="E677" s="639"/>
      <c r="F677" s="639"/>
      <c r="G677" s="640"/>
      <c r="H677" s="639"/>
    </row>
    <row r="678">
      <c r="A678" s="638"/>
      <c r="B678" s="638"/>
      <c r="C678" s="638"/>
      <c r="D678" s="639"/>
      <c r="E678" s="639"/>
      <c r="F678" s="639"/>
      <c r="G678" s="640"/>
      <c r="H678" s="639"/>
    </row>
    <row r="679">
      <c r="A679" s="638"/>
      <c r="B679" s="638"/>
      <c r="C679" s="638"/>
      <c r="D679" s="639"/>
      <c r="E679" s="639"/>
      <c r="F679" s="639"/>
      <c r="G679" s="640"/>
      <c r="H679" s="639"/>
    </row>
    <row r="680">
      <c r="A680" s="638"/>
      <c r="B680" s="638"/>
      <c r="C680" s="638"/>
      <c r="D680" s="639"/>
      <c r="E680" s="639"/>
      <c r="F680" s="639"/>
      <c r="G680" s="640"/>
      <c r="H680" s="639"/>
    </row>
    <row r="681">
      <c r="A681" s="638"/>
      <c r="B681" s="638"/>
      <c r="C681" s="638"/>
      <c r="D681" s="639"/>
      <c r="E681" s="639"/>
      <c r="F681" s="639"/>
      <c r="G681" s="640"/>
      <c r="H681" s="639"/>
    </row>
    <row r="682">
      <c r="A682" s="638"/>
      <c r="B682" s="638"/>
      <c r="C682" s="638"/>
      <c r="D682" s="639"/>
      <c r="E682" s="639"/>
      <c r="F682" s="639"/>
      <c r="G682" s="640"/>
      <c r="H682" s="639"/>
    </row>
    <row r="683">
      <c r="A683" s="638"/>
      <c r="B683" s="638"/>
      <c r="C683" s="638"/>
      <c r="D683" s="639"/>
      <c r="E683" s="639"/>
      <c r="F683" s="639"/>
      <c r="G683" s="640"/>
      <c r="H683" s="639"/>
    </row>
    <row r="684">
      <c r="A684" s="638"/>
      <c r="B684" s="638"/>
      <c r="C684" s="638"/>
      <c r="D684" s="639"/>
      <c r="E684" s="639"/>
      <c r="F684" s="639"/>
      <c r="G684" s="640"/>
      <c r="H684" s="639"/>
    </row>
    <row r="685">
      <c r="A685" s="638"/>
      <c r="B685" s="638"/>
      <c r="C685" s="638"/>
      <c r="D685" s="639"/>
      <c r="E685" s="639"/>
      <c r="F685" s="639"/>
      <c r="G685" s="640"/>
      <c r="H685" s="639"/>
    </row>
    <row r="686">
      <c r="A686" s="638"/>
      <c r="B686" s="638"/>
      <c r="C686" s="638"/>
      <c r="D686" s="639"/>
      <c r="E686" s="639"/>
      <c r="F686" s="639"/>
      <c r="G686" s="640"/>
      <c r="H686" s="639"/>
    </row>
    <row r="687">
      <c r="A687" s="638"/>
      <c r="B687" s="638"/>
      <c r="C687" s="638"/>
      <c r="D687" s="639"/>
      <c r="E687" s="639"/>
      <c r="F687" s="639"/>
      <c r="G687" s="640"/>
      <c r="H687" s="639"/>
    </row>
    <row r="688">
      <c r="A688" s="638"/>
      <c r="B688" s="638"/>
      <c r="C688" s="638"/>
      <c r="D688" s="639"/>
      <c r="E688" s="639"/>
      <c r="F688" s="639"/>
      <c r="G688" s="640"/>
      <c r="H688" s="639"/>
    </row>
    <row r="689">
      <c r="A689" s="638"/>
      <c r="B689" s="638"/>
      <c r="C689" s="638"/>
      <c r="D689" s="639"/>
      <c r="E689" s="639"/>
      <c r="F689" s="639"/>
      <c r="G689" s="640"/>
      <c r="H689" s="639"/>
    </row>
    <row r="690">
      <c r="A690" s="638"/>
      <c r="B690" s="638"/>
      <c r="C690" s="638"/>
      <c r="D690" s="639"/>
      <c r="E690" s="639"/>
      <c r="F690" s="639"/>
      <c r="G690" s="640"/>
      <c r="H690" s="639"/>
    </row>
    <row r="691">
      <c r="A691" s="638"/>
      <c r="B691" s="638"/>
      <c r="C691" s="638"/>
      <c r="D691" s="639"/>
      <c r="E691" s="639"/>
      <c r="F691" s="639"/>
      <c r="G691" s="640"/>
      <c r="H691" s="639"/>
    </row>
    <row r="692">
      <c r="A692" s="638"/>
      <c r="B692" s="638"/>
      <c r="C692" s="638"/>
      <c r="D692" s="639"/>
      <c r="E692" s="639"/>
      <c r="F692" s="639"/>
      <c r="G692" s="640"/>
      <c r="H692" s="639"/>
    </row>
    <row r="693">
      <c r="A693" s="638"/>
      <c r="B693" s="638"/>
      <c r="C693" s="638"/>
      <c r="D693" s="639"/>
      <c r="E693" s="639"/>
      <c r="F693" s="639"/>
      <c r="G693" s="640"/>
      <c r="H693" s="639"/>
    </row>
    <row r="694">
      <c r="A694" s="638"/>
      <c r="B694" s="638"/>
      <c r="C694" s="638"/>
      <c r="D694" s="639"/>
      <c r="E694" s="639"/>
      <c r="F694" s="639"/>
      <c r="G694" s="640"/>
      <c r="H694" s="639"/>
    </row>
    <row r="695">
      <c r="A695" s="638"/>
      <c r="B695" s="638"/>
      <c r="C695" s="638"/>
      <c r="D695" s="639"/>
      <c r="E695" s="639"/>
      <c r="F695" s="639"/>
      <c r="G695" s="640"/>
      <c r="H695" s="639"/>
    </row>
    <row r="696">
      <c r="A696" s="638"/>
      <c r="B696" s="638"/>
      <c r="C696" s="638"/>
      <c r="D696" s="639"/>
      <c r="E696" s="639"/>
      <c r="F696" s="639"/>
      <c r="G696" s="640"/>
      <c r="H696" s="639"/>
    </row>
    <row r="697">
      <c r="A697" s="638"/>
      <c r="B697" s="638"/>
      <c r="C697" s="638"/>
      <c r="D697" s="639"/>
      <c r="E697" s="639"/>
      <c r="F697" s="639"/>
      <c r="G697" s="640"/>
      <c r="H697" s="639"/>
    </row>
    <row r="698">
      <c r="A698" s="638"/>
      <c r="B698" s="638"/>
      <c r="C698" s="638"/>
      <c r="D698" s="639"/>
      <c r="E698" s="639"/>
      <c r="F698" s="639"/>
      <c r="G698" s="640"/>
      <c r="H698" s="639"/>
    </row>
    <row r="699">
      <c r="A699" s="638"/>
      <c r="B699" s="638"/>
      <c r="C699" s="638"/>
      <c r="D699" s="639"/>
      <c r="E699" s="639"/>
      <c r="F699" s="639"/>
      <c r="G699" s="640"/>
      <c r="H699" s="639"/>
    </row>
    <row r="700">
      <c r="A700" s="638"/>
      <c r="B700" s="638"/>
      <c r="C700" s="638"/>
      <c r="D700" s="639"/>
      <c r="E700" s="639"/>
      <c r="F700" s="639"/>
      <c r="G700" s="640"/>
      <c r="H700" s="639"/>
    </row>
    <row r="701">
      <c r="A701" s="638"/>
      <c r="B701" s="638"/>
      <c r="C701" s="638"/>
      <c r="D701" s="639"/>
      <c r="E701" s="639"/>
      <c r="F701" s="639"/>
      <c r="G701" s="640"/>
      <c r="H701" s="639"/>
    </row>
    <row r="702">
      <c r="A702" s="638"/>
      <c r="B702" s="638"/>
      <c r="C702" s="638"/>
      <c r="D702" s="639"/>
      <c r="E702" s="639"/>
      <c r="F702" s="639"/>
      <c r="G702" s="640"/>
      <c r="H702" s="639"/>
    </row>
    <row r="703">
      <c r="A703" s="638"/>
      <c r="B703" s="638"/>
      <c r="C703" s="638"/>
      <c r="D703" s="639"/>
      <c r="E703" s="639"/>
      <c r="F703" s="639"/>
      <c r="G703" s="640"/>
      <c r="H703" s="639"/>
    </row>
    <row r="704">
      <c r="A704" s="638"/>
      <c r="B704" s="638"/>
      <c r="C704" s="638"/>
      <c r="D704" s="639"/>
      <c r="E704" s="639"/>
      <c r="F704" s="639"/>
      <c r="G704" s="640"/>
      <c r="H704" s="639"/>
    </row>
    <row r="705">
      <c r="A705" s="638"/>
      <c r="B705" s="638"/>
      <c r="C705" s="638"/>
      <c r="D705" s="639"/>
      <c r="E705" s="639"/>
      <c r="F705" s="639"/>
      <c r="G705" s="640"/>
      <c r="H705" s="639"/>
    </row>
    <row r="706">
      <c r="A706" s="638"/>
      <c r="B706" s="638"/>
      <c r="C706" s="638"/>
      <c r="D706" s="639"/>
      <c r="E706" s="639"/>
      <c r="F706" s="639"/>
      <c r="G706" s="640"/>
      <c r="H706" s="639"/>
    </row>
    <row r="707">
      <c r="A707" s="638"/>
      <c r="B707" s="638"/>
      <c r="C707" s="638"/>
      <c r="D707" s="639"/>
      <c r="E707" s="639"/>
      <c r="F707" s="639"/>
      <c r="G707" s="640"/>
      <c r="H707" s="639"/>
    </row>
    <row r="708">
      <c r="A708" s="638"/>
      <c r="B708" s="638"/>
      <c r="C708" s="638"/>
      <c r="D708" s="639"/>
      <c r="E708" s="639"/>
      <c r="F708" s="639"/>
      <c r="G708" s="640"/>
      <c r="H708" s="639"/>
    </row>
    <row r="709">
      <c r="A709" s="638"/>
      <c r="B709" s="638"/>
      <c r="C709" s="638"/>
      <c r="D709" s="639"/>
      <c r="E709" s="639"/>
      <c r="F709" s="639"/>
      <c r="G709" s="640"/>
      <c r="H709" s="639"/>
    </row>
    <row r="710">
      <c r="A710" s="638"/>
      <c r="B710" s="638"/>
      <c r="C710" s="638"/>
      <c r="D710" s="639"/>
      <c r="E710" s="639"/>
      <c r="F710" s="639"/>
      <c r="G710" s="640"/>
      <c r="H710" s="639"/>
    </row>
    <row r="711">
      <c r="A711" s="638"/>
      <c r="B711" s="638"/>
      <c r="C711" s="638"/>
      <c r="D711" s="639"/>
      <c r="E711" s="639"/>
      <c r="F711" s="639"/>
      <c r="G711" s="640"/>
      <c r="H711" s="639"/>
    </row>
    <row r="712">
      <c r="A712" s="638"/>
      <c r="B712" s="638"/>
      <c r="C712" s="638"/>
      <c r="D712" s="639"/>
      <c r="E712" s="639"/>
      <c r="F712" s="639"/>
      <c r="G712" s="640"/>
      <c r="H712" s="639"/>
    </row>
    <row r="713">
      <c r="A713" s="638"/>
      <c r="B713" s="638"/>
      <c r="C713" s="638"/>
      <c r="D713" s="639"/>
      <c r="E713" s="639"/>
      <c r="F713" s="639"/>
      <c r="G713" s="640"/>
      <c r="H713" s="639"/>
    </row>
    <row r="714">
      <c r="A714" s="638"/>
      <c r="B714" s="638"/>
      <c r="C714" s="638"/>
      <c r="D714" s="639"/>
      <c r="E714" s="639"/>
      <c r="F714" s="639"/>
      <c r="G714" s="640"/>
      <c r="H714" s="639"/>
    </row>
    <row r="715">
      <c r="A715" s="638"/>
      <c r="B715" s="638"/>
      <c r="C715" s="638"/>
      <c r="D715" s="639"/>
      <c r="E715" s="639"/>
      <c r="F715" s="639"/>
      <c r="G715" s="640"/>
      <c r="H715" s="639"/>
    </row>
    <row r="716">
      <c r="A716" s="638"/>
      <c r="B716" s="638"/>
      <c r="C716" s="638"/>
      <c r="D716" s="639"/>
      <c r="E716" s="639"/>
      <c r="F716" s="639"/>
      <c r="G716" s="640"/>
      <c r="H716" s="639"/>
    </row>
    <row r="717">
      <c r="A717" s="638"/>
      <c r="B717" s="638"/>
      <c r="C717" s="638"/>
      <c r="D717" s="639"/>
      <c r="E717" s="639"/>
      <c r="F717" s="639"/>
      <c r="G717" s="640"/>
      <c r="H717" s="639"/>
    </row>
    <row r="718">
      <c r="A718" s="638"/>
      <c r="B718" s="638"/>
      <c r="C718" s="638"/>
      <c r="D718" s="639"/>
      <c r="E718" s="639"/>
      <c r="F718" s="639"/>
      <c r="G718" s="640"/>
      <c r="H718" s="639"/>
    </row>
    <row r="719">
      <c r="A719" s="638"/>
      <c r="B719" s="638"/>
      <c r="C719" s="638"/>
      <c r="D719" s="639"/>
      <c r="E719" s="639"/>
      <c r="F719" s="639"/>
      <c r="G719" s="640"/>
      <c r="H719" s="639"/>
    </row>
    <row r="720">
      <c r="A720" s="638"/>
      <c r="B720" s="638"/>
      <c r="C720" s="638"/>
      <c r="D720" s="639"/>
      <c r="E720" s="639"/>
      <c r="F720" s="639"/>
      <c r="G720" s="640"/>
      <c r="H720" s="639"/>
    </row>
    <row r="721">
      <c r="A721" s="638"/>
      <c r="B721" s="638"/>
      <c r="C721" s="638"/>
      <c r="D721" s="639"/>
      <c r="E721" s="639"/>
      <c r="F721" s="639"/>
      <c r="G721" s="640"/>
      <c r="H721" s="639"/>
    </row>
    <row r="722">
      <c r="A722" s="638"/>
      <c r="B722" s="638"/>
      <c r="C722" s="638"/>
      <c r="D722" s="639"/>
      <c r="E722" s="639"/>
      <c r="F722" s="639"/>
      <c r="G722" s="640"/>
      <c r="H722" s="639"/>
    </row>
    <row r="723">
      <c r="A723" s="638"/>
      <c r="B723" s="638"/>
      <c r="C723" s="638"/>
      <c r="D723" s="639"/>
      <c r="E723" s="639"/>
      <c r="F723" s="639"/>
      <c r="G723" s="640"/>
      <c r="H723" s="639"/>
    </row>
    <row r="724">
      <c r="A724" s="638"/>
      <c r="B724" s="638"/>
      <c r="C724" s="638"/>
      <c r="D724" s="639"/>
      <c r="E724" s="639"/>
      <c r="F724" s="639"/>
      <c r="G724" s="640"/>
      <c r="H724" s="639"/>
    </row>
    <row r="725">
      <c r="A725" s="638"/>
      <c r="B725" s="638"/>
      <c r="C725" s="638"/>
      <c r="D725" s="639"/>
      <c r="E725" s="639"/>
      <c r="F725" s="639"/>
      <c r="G725" s="640"/>
      <c r="H725" s="639"/>
    </row>
    <row r="726">
      <c r="A726" s="638"/>
      <c r="B726" s="638"/>
      <c r="C726" s="638"/>
      <c r="D726" s="639"/>
      <c r="E726" s="639"/>
      <c r="F726" s="639"/>
      <c r="G726" s="640"/>
      <c r="H726" s="639"/>
    </row>
    <row r="727">
      <c r="A727" s="638"/>
      <c r="B727" s="638"/>
      <c r="C727" s="638"/>
      <c r="D727" s="639"/>
      <c r="E727" s="639"/>
      <c r="F727" s="639"/>
      <c r="G727" s="640"/>
      <c r="H727" s="639"/>
    </row>
    <row r="728">
      <c r="A728" s="638"/>
      <c r="B728" s="638"/>
      <c r="C728" s="638"/>
      <c r="D728" s="639"/>
      <c r="E728" s="639"/>
      <c r="F728" s="639"/>
      <c r="G728" s="640"/>
      <c r="H728" s="639"/>
    </row>
    <row r="729">
      <c r="A729" s="638"/>
      <c r="B729" s="638"/>
      <c r="C729" s="638"/>
      <c r="D729" s="639"/>
      <c r="E729" s="639"/>
      <c r="F729" s="639"/>
      <c r="G729" s="640"/>
      <c r="H729" s="639"/>
    </row>
    <row r="730">
      <c r="A730" s="638"/>
      <c r="B730" s="638"/>
      <c r="C730" s="638"/>
      <c r="D730" s="639"/>
      <c r="E730" s="639"/>
      <c r="F730" s="639"/>
      <c r="G730" s="640"/>
      <c r="H730" s="639"/>
    </row>
    <row r="731">
      <c r="A731" s="638"/>
      <c r="B731" s="638"/>
      <c r="C731" s="638"/>
      <c r="D731" s="639"/>
      <c r="E731" s="639"/>
      <c r="F731" s="639"/>
      <c r="G731" s="640"/>
      <c r="H731" s="639"/>
    </row>
    <row r="732">
      <c r="A732" s="638"/>
      <c r="B732" s="638"/>
      <c r="C732" s="638"/>
      <c r="D732" s="639"/>
      <c r="E732" s="639"/>
      <c r="F732" s="639"/>
      <c r="G732" s="640"/>
      <c r="H732" s="639"/>
    </row>
    <row r="733">
      <c r="A733" s="638"/>
      <c r="B733" s="638"/>
      <c r="C733" s="638"/>
      <c r="D733" s="639"/>
      <c r="E733" s="639"/>
      <c r="F733" s="639"/>
      <c r="G733" s="640"/>
      <c r="H733" s="639"/>
    </row>
    <row r="734">
      <c r="A734" s="638"/>
      <c r="B734" s="638"/>
      <c r="C734" s="638"/>
      <c r="D734" s="639"/>
      <c r="E734" s="639"/>
      <c r="F734" s="639"/>
      <c r="G734" s="640"/>
      <c r="H734" s="639"/>
    </row>
    <row r="735">
      <c r="A735" s="638"/>
      <c r="B735" s="638"/>
      <c r="C735" s="638"/>
      <c r="D735" s="639"/>
      <c r="E735" s="639"/>
      <c r="F735" s="639"/>
      <c r="G735" s="640"/>
      <c r="H735" s="639"/>
    </row>
    <row r="736">
      <c r="A736" s="638"/>
      <c r="B736" s="638"/>
      <c r="C736" s="638"/>
      <c r="D736" s="639"/>
      <c r="E736" s="639"/>
      <c r="F736" s="639"/>
      <c r="G736" s="640"/>
      <c r="H736" s="639"/>
    </row>
    <row r="737">
      <c r="A737" s="638"/>
      <c r="B737" s="638"/>
      <c r="C737" s="638"/>
      <c r="D737" s="639"/>
      <c r="E737" s="639"/>
      <c r="F737" s="639"/>
      <c r="G737" s="640"/>
      <c r="H737" s="639"/>
    </row>
    <row r="738">
      <c r="A738" s="638"/>
      <c r="B738" s="638"/>
      <c r="C738" s="638"/>
      <c r="D738" s="639"/>
      <c r="E738" s="639"/>
      <c r="F738" s="639"/>
      <c r="G738" s="640"/>
      <c r="H738" s="639"/>
    </row>
    <row r="739">
      <c r="A739" s="638"/>
      <c r="B739" s="638"/>
      <c r="C739" s="638"/>
      <c r="D739" s="639"/>
      <c r="E739" s="639"/>
      <c r="F739" s="639"/>
      <c r="G739" s="640"/>
      <c r="H739" s="639"/>
    </row>
    <row r="740">
      <c r="A740" s="638"/>
      <c r="B740" s="638"/>
      <c r="C740" s="638"/>
      <c r="D740" s="639"/>
      <c r="E740" s="639"/>
      <c r="F740" s="639"/>
      <c r="G740" s="640"/>
      <c r="H740" s="639"/>
    </row>
    <row r="741">
      <c r="A741" s="638"/>
      <c r="B741" s="638"/>
      <c r="C741" s="638"/>
      <c r="D741" s="639"/>
      <c r="E741" s="639"/>
      <c r="F741" s="639"/>
      <c r="G741" s="640"/>
      <c r="H741" s="639"/>
    </row>
    <row r="742">
      <c r="A742" s="638"/>
      <c r="B742" s="638"/>
      <c r="C742" s="638"/>
      <c r="D742" s="639"/>
      <c r="E742" s="639"/>
      <c r="F742" s="639"/>
      <c r="G742" s="640"/>
      <c r="H742" s="639"/>
    </row>
    <row r="743">
      <c r="A743" s="638"/>
      <c r="B743" s="638"/>
      <c r="C743" s="638"/>
      <c r="D743" s="639"/>
      <c r="E743" s="639"/>
      <c r="F743" s="639"/>
      <c r="G743" s="640"/>
      <c r="H743" s="639"/>
    </row>
    <row r="744">
      <c r="A744" s="638"/>
      <c r="B744" s="638"/>
      <c r="C744" s="638"/>
      <c r="D744" s="639"/>
      <c r="E744" s="639"/>
      <c r="F744" s="639"/>
      <c r="G744" s="640"/>
      <c r="H744" s="639"/>
    </row>
    <row r="745">
      <c r="A745" s="638"/>
      <c r="B745" s="638"/>
      <c r="C745" s="638"/>
      <c r="D745" s="639"/>
      <c r="E745" s="639"/>
      <c r="F745" s="639"/>
      <c r="G745" s="640"/>
      <c r="H745" s="639"/>
    </row>
    <row r="746">
      <c r="A746" s="638"/>
      <c r="B746" s="638"/>
      <c r="C746" s="638"/>
      <c r="D746" s="639"/>
      <c r="E746" s="639"/>
      <c r="F746" s="639"/>
      <c r="G746" s="640"/>
      <c r="H746" s="639"/>
    </row>
    <row r="747">
      <c r="A747" s="638"/>
      <c r="B747" s="638"/>
      <c r="C747" s="638"/>
      <c r="D747" s="639"/>
      <c r="E747" s="639"/>
      <c r="F747" s="639"/>
      <c r="G747" s="640"/>
      <c r="H747" s="639"/>
    </row>
    <row r="748">
      <c r="A748" s="638"/>
      <c r="B748" s="638"/>
      <c r="C748" s="638"/>
      <c r="D748" s="639"/>
      <c r="E748" s="639"/>
      <c r="F748" s="639"/>
      <c r="G748" s="640"/>
      <c r="H748" s="639"/>
    </row>
    <row r="749">
      <c r="A749" s="638"/>
      <c r="B749" s="638"/>
      <c r="C749" s="638"/>
      <c r="D749" s="639"/>
      <c r="E749" s="639"/>
      <c r="F749" s="639"/>
      <c r="G749" s="640"/>
      <c r="H749" s="639"/>
    </row>
    <row r="750">
      <c r="A750" s="638"/>
      <c r="B750" s="638"/>
      <c r="C750" s="638"/>
      <c r="D750" s="639"/>
      <c r="E750" s="639"/>
      <c r="F750" s="639"/>
      <c r="G750" s="640"/>
      <c r="H750" s="639"/>
    </row>
    <row r="751">
      <c r="A751" s="638"/>
      <c r="B751" s="638"/>
      <c r="C751" s="638"/>
      <c r="D751" s="639"/>
      <c r="E751" s="639"/>
      <c r="F751" s="639"/>
      <c r="G751" s="640"/>
      <c r="H751" s="639"/>
    </row>
    <row r="752">
      <c r="A752" s="638"/>
      <c r="B752" s="638"/>
      <c r="C752" s="638"/>
      <c r="D752" s="639"/>
      <c r="E752" s="639"/>
      <c r="F752" s="639"/>
      <c r="G752" s="640"/>
      <c r="H752" s="639"/>
    </row>
    <row r="753">
      <c r="A753" s="638"/>
      <c r="B753" s="638"/>
      <c r="C753" s="638"/>
      <c r="D753" s="639"/>
      <c r="E753" s="639"/>
      <c r="F753" s="639"/>
      <c r="G753" s="640"/>
      <c r="H753" s="639"/>
    </row>
    <row r="754">
      <c r="A754" s="638"/>
      <c r="B754" s="638"/>
      <c r="C754" s="638"/>
      <c r="D754" s="639"/>
      <c r="E754" s="639"/>
      <c r="F754" s="639"/>
      <c r="G754" s="640"/>
      <c r="H754" s="639"/>
    </row>
    <row r="755">
      <c r="A755" s="638"/>
      <c r="B755" s="638"/>
      <c r="C755" s="638"/>
      <c r="D755" s="639"/>
      <c r="E755" s="639"/>
      <c r="F755" s="639"/>
      <c r="G755" s="640"/>
      <c r="H755" s="639"/>
    </row>
    <row r="756">
      <c r="A756" s="638"/>
      <c r="B756" s="638"/>
      <c r="C756" s="638"/>
      <c r="D756" s="639"/>
      <c r="E756" s="639"/>
      <c r="F756" s="639"/>
      <c r="G756" s="640"/>
      <c r="H756" s="639"/>
    </row>
    <row r="757">
      <c r="A757" s="638"/>
      <c r="B757" s="638"/>
      <c r="C757" s="638"/>
      <c r="D757" s="639"/>
      <c r="E757" s="639"/>
      <c r="F757" s="639"/>
      <c r="G757" s="640"/>
      <c r="H757" s="639"/>
    </row>
    <row r="758">
      <c r="A758" s="638"/>
      <c r="B758" s="638"/>
      <c r="C758" s="638"/>
      <c r="D758" s="639"/>
      <c r="E758" s="639"/>
      <c r="F758" s="639"/>
      <c r="G758" s="640"/>
      <c r="H758" s="639"/>
    </row>
    <row r="759">
      <c r="A759" s="638"/>
      <c r="B759" s="638"/>
      <c r="C759" s="638"/>
      <c r="D759" s="639"/>
      <c r="E759" s="639"/>
      <c r="F759" s="639"/>
      <c r="G759" s="640"/>
      <c r="H759" s="639"/>
    </row>
    <row r="760">
      <c r="A760" s="638"/>
      <c r="B760" s="638"/>
      <c r="C760" s="638"/>
      <c r="D760" s="639"/>
      <c r="E760" s="639"/>
      <c r="F760" s="639"/>
      <c r="G760" s="640"/>
      <c r="H760" s="639"/>
    </row>
    <row r="761">
      <c r="A761" s="638"/>
      <c r="B761" s="638"/>
      <c r="C761" s="638"/>
      <c r="D761" s="639"/>
      <c r="E761" s="639"/>
      <c r="F761" s="639"/>
      <c r="G761" s="640"/>
      <c r="H761" s="639"/>
    </row>
    <row r="762">
      <c r="A762" s="638"/>
      <c r="B762" s="638"/>
      <c r="C762" s="638"/>
      <c r="D762" s="639"/>
      <c r="E762" s="639"/>
      <c r="F762" s="639"/>
      <c r="G762" s="640"/>
      <c r="H762" s="639"/>
    </row>
    <row r="763">
      <c r="A763" s="638"/>
      <c r="B763" s="638"/>
      <c r="C763" s="638"/>
      <c r="D763" s="639"/>
      <c r="E763" s="639"/>
      <c r="F763" s="639"/>
      <c r="G763" s="640"/>
      <c r="H763" s="639"/>
    </row>
    <row r="764">
      <c r="A764" s="638"/>
      <c r="B764" s="638"/>
      <c r="C764" s="638"/>
      <c r="D764" s="639"/>
      <c r="E764" s="639"/>
      <c r="F764" s="639"/>
      <c r="G764" s="640"/>
      <c r="H764" s="639"/>
    </row>
    <row r="765">
      <c r="A765" s="638"/>
      <c r="B765" s="638"/>
      <c r="C765" s="638"/>
      <c r="D765" s="639"/>
      <c r="E765" s="639"/>
      <c r="F765" s="639"/>
      <c r="G765" s="640"/>
      <c r="H765" s="639"/>
    </row>
    <row r="766">
      <c r="A766" s="638"/>
      <c r="B766" s="638"/>
      <c r="C766" s="638"/>
      <c r="D766" s="639"/>
      <c r="E766" s="639"/>
      <c r="F766" s="639"/>
      <c r="G766" s="640"/>
      <c r="H766" s="639"/>
    </row>
    <row r="767">
      <c r="A767" s="638"/>
      <c r="B767" s="638"/>
      <c r="C767" s="638"/>
      <c r="D767" s="639"/>
      <c r="E767" s="639"/>
      <c r="F767" s="639"/>
      <c r="G767" s="640"/>
      <c r="H767" s="639"/>
    </row>
    <row r="768">
      <c r="A768" s="638"/>
      <c r="B768" s="638"/>
      <c r="C768" s="638"/>
      <c r="D768" s="639"/>
      <c r="E768" s="639"/>
      <c r="F768" s="639"/>
      <c r="G768" s="640"/>
      <c r="H768" s="639"/>
    </row>
    <row r="769">
      <c r="A769" s="638"/>
      <c r="B769" s="638"/>
      <c r="C769" s="638"/>
      <c r="D769" s="639"/>
      <c r="E769" s="639"/>
      <c r="F769" s="639"/>
      <c r="G769" s="640"/>
      <c r="H769" s="639"/>
    </row>
    <row r="770">
      <c r="A770" s="638"/>
      <c r="B770" s="638"/>
      <c r="C770" s="638"/>
      <c r="D770" s="639"/>
      <c r="E770" s="639"/>
      <c r="F770" s="639"/>
      <c r="G770" s="640"/>
      <c r="H770" s="639"/>
    </row>
    <row r="771">
      <c r="A771" s="638"/>
      <c r="B771" s="638"/>
      <c r="C771" s="638"/>
      <c r="D771" s="639"/>
      <c r="E771" s="639"/>
      <c r="F771" s="639"/>
      <c r="G771" s="640"/>
      <c r="H771" s="639"/>
    </row>
    <row r="772">
      <c r="A772" s="638"/>
      <c r="B772" s="638"/>
      <c r="C772" s="638"/>
      <c r="D772" s="639"/>
      <c r="E772" s="639"/>
      <c r="F772" s="639"/>
      <c r="G772" s="640"/>
      <c r="H772" s="639"/>
    </row>
    <row r="773">
      <c r="A773" s="638"/>
      <c r="B773" s="638"/>
      <c r="C773" s="638"/>
      <c r="D773" s="639"/>
      <c r="E773" s="639"/>
      <c r="F773" s="639"/>
      <c r="G773" s="640"/>
      <c r="H773" s="639"/>
    </row>
    <row r="774">
      <c r="A774" s="638"/>
      <c r="B774" s="638"/>
      <c r="C774" s="638"/>
      <c r="D774" s="639"/>
      <c r="E774" s="639"/>
      <c r="F774" s="639"/>
      <c r="G774" s="640"/>
      <c r="H774" s="639"/>
    </row>
    <row r="775">
      <c r="A775" s="638"/>
      <c r="B775" s="638"/>
      <c r="C775" s="638"/>
      <c r="D775" s="639"/>
      <c r="E775" s="639"/>
      <c r="F775" s="639"/>
      <c r="G775" s="640"/>
      <c r="H775" s="639"/>
    </row>
    <row r="776">
      <c r="A776" s="638"/>
      <c r="B776" s="638"/>
      <c r="C776" s="638"/>
      <c r="D776" s="639"/>
      <c r="E776" s="639"/>
      <c r="F776" s="639"/>
      <c r="G776" s="640"/>
      <c r="H776" s="639"/>
    </row>
    <row r="777">
      <c r="A777" s="638"/>
      <c r="B777" s="638"/>
      <c r="C777" s="638"/>
      <c r="D777" s="639"/>
      <c r="E777" s="639"/>
      <c r="F777" s="639"/>
      <c r="G777" s="640"/>
      <c r="H777" s="639"/>
    </row>
    <row r="778">
      <c r="A778" s="638"/>
      <c r="B778" s="638"/>
      <c r="C778" s="638"/>
      <c r="D778" s="639"/>
      <c r="E778" s="639"/>
      <c r="F778" s="639"/>
      <c r="G778" s="640"/>
      <c r="H778" s="639"/>
    </row>
    <row r="779">
      <c r="A779" s="638"/>
      <c r="B779" s="638"/>
      <c r="C779" s="638"/>
      <c r="D779" s="639"/>
      <c r="E779" s="639"/>
      <c r="F779" s="639"/>
      <c r="G779" s="640"/>
      <c r="H779" s="639"/>
    </row>
    <row r="780">
      <c r="A780" s="638"/>
      <c r="B780" s="638"/>
      <c r="C780" s="638"/>
      <c r="D780" s="639"/>
      <c r="E780" s="639"/>
      <c r="F780" s="639"/>
      <c r="G780" s="640"/>
      <c r="H780" s="639"/>
    </row>
    <row r="781">
      <c r="A781" s="638"/>
      <c r="B781" s="638"/>
      <c r="C781" s="638"/>
      <c r="D781" s="639"/>
      <c r="E781" s="639"/>
      <c r="F781" s="639"/>
      <c r="G781" s="640"/>
      <c r="H781" s="639"/>
    </row>
    <row r="782">
      <c r="A782" s="638"/>
      <c r="B782" s="638"/>
      <c r="C782" s="638"/>
      <c r="D782" s="639"/>
      <c r="E782" s="639"/>
      <c r="F782" s="639"/>
      <c r="G782" s="640"/>
      <c r="H782" s="639"/>
    </row>
    <row r="783">
      <c r="A783" s="638"/>
      <c r="B783" s="638"/>
      <c r="C783" s="638"/>
      <c r="D783" s="639"/>
      <c r="E783" s="639"/>
      <c r="F783" s="639"/>
      <c r="G783" s="640"/>
      <c r="H783" s="639"/>
    </row>
    <row r="784">
      <c r="A784" s="638"/>
      <c r="B784" s="638"/>
      <c r="C784" s="638"/>
      <c r="D784" s="639"/>
      <c r="E784" s="639"/>
      <c r="F784" s="639"/>
      <c r="G784" s="640"/>
      <c r="H784" s="639"/>
    </row>
    <row r="785">
      <c r="A785" s="638"/>
      <c r="B785" s="638"/>
      <c r="C785" s="638"/>
      <c r="D785" s="639"/>
      <c r="E785" s="639"/>
      <c r="F785" s="639"/>
      <c r="G785" s="640"/>
      <c r="H785" s="639"/>
    </row>
    <row r="786">
      <c r="A786" s="638"/>
      <c r="B786" s="638"/>
      <c r="C786" s="638"/>
      <c r="D786" s="639"/>
      <c r="E786" s="639"/>
      <c r="F786" s="639"/>
      <c r="G786" s="640"/>
      <c r="H786" s="639"/>
    </row>
    <row r="787">
      <c r="A787" s="638"/>
      <c r="B787" s="638"/>
      <c r="C787" s="638"/>
      <c r="D787" s="639"/>
      <c r="E787" s="639"/>
      <c r="F787" s="639"/>
      <c r="G787" s="640"/>
      <c r="H787" s="639"/>
    </row>
    <row r="788">
      <c r="A788" s="638"/>
      <c r="B788" s="638"/>
      <c r="C788" s="638"/>
      <c r="D788" s="639"/>
      <c r="E788" s="639"/>
      <c r="F788" s="639"/>
      <c r="G788" s="640"/>
      <c r="H788" s="639"/>
    </row>
    <row r="789">
      <c r="A789" s="638"/>
      <c r="B789" s="638"/>
      <c r="C789" s="638"/>
      <c r="D789" s="639"/>
      <c r="E789" s="639"/>
      <c r="F789" s="639"/>
      <c r="G789" s="640"/>
      <c r="H789" s="639"/>
    </row>
    <row r="790">
      <c r="A790" s="638"/>
      <c r="B790" s="638"/>
      <c r="C790" s="638"/>
      <c r="D790" s="639"/>
      <c r="E790" s="639"/>
      <c r="F790" s="639"/>
      <c r="G790" s="640"/>
      <c r="H790" s="639"/>
    </row>
    <row r="791">
      <c r="A791" s="638"/>
      <c r="B791" s="638"/>
      <c r="C791" s="638"/>
      <c r="D791" s="639"/>
      <c r="E791" s="639"/>
      <c r="F791" s="639"/>
      <c r="G791" s="640"/>
      <c r="H791" s="639"/>
    </row>
    <row r="792">
      <c r="A792" s="638"/>
      <c r="B792" s="638"/>
      <c r="C792" s="638"/>
      <c r="D792" s="639"/>
      <c r="E792" s="639"/>
      <c r="F792" s="639"/>
      <c r="G792" s="640"/>
      <c r="H792" s="639"/>
    </row>
    <row r="793">
      <c r="A793" s="638"/>
      <c r="B793" s="638"/>
      <c r="C793" s="638"/>
      <c r="D793" s="639"/>
      <c r="E793" s="639"/>
      <c r="F793" s="639"/>
      <c r="G793" s="640"/>
      <c r="H793" s="639"/>
    </row>
    <row r="794">
      <c r="A794" s="638"/>
      <c r="B794" s="638"/>
      <c r="C794" s="638"/>
      <c r="D794" s="639"/>
      <c r="E794" s="639"/>
      <c r="F794" s="639"/>
      <c r="G794" s="640"/>
      <c r="H794" s="639"/>
    </row>
    <row r="795">
      <c r="A795" s="638"/>
      <c r="B795" s="638"/>
      <c r="C795" s="638"/>
      <c r="D795" s="639"/>
      <c r="E795" s="639"/>
      <c r="F795" s="639"/>
      <c r="G795" s="640"/>
      <c r="H795" s="639"/>
    </row>
    <row r="796">
      <c r="A796" s="638"/>
      <c r="B796" s="638"/>
      <c r="C796" s="638"/>
      <c r="D796" s="639"/>
      <c r="E796" s="639"/>
      <c r="F796" s="639"/>
      <c r="G796" s="640"/>
      <c r="H796" s="639"/>
    </row>
    <row r="797">
      <c r="A797" s="638"/>
      <c r="B797" s="638"/>
      <c r="C797" s="638"/>
      <c r="D797" s="639"/>
      <c r="E797" s="639"/>
      <c r="F797" s="639"/>
      <c r="G797" s="640"/>
      <c r="H797" s="639"/>
    </row>
    <row r="798">
      <c r="A798" s="638"/>
      <c r="B798" s="638"/>
      <c r="C798" s="638"/>
      <c r="D798" s="639"/>
      <c r="E798" s="639"/>
      <c r="F798" s="639"/>
      <c r="G798" s="640"/>
      <c r="H798" s="639"/>
    </row>
    <row r="799">
      <c r="A799" s="638"/>
      <c r="B799" s="638"/>
      <c r="C799" s="638"/>
      <c r="D799" s="639"/>
      <c r="E799" s="639"/>
      <c r="F799" s="639"/>
      <c r="G799" s="640"/>
      <c r="H799" s="639"/>
    </row>
    <row r="800">
      <c r="A800" s="638"/>
      <c r="B800" s="638"/>
      <c r="C800" s="638"/>
      <c r="D800" s="639"/>
      <c r="E800" s="639"/>
      <c r="F800" s="639"/>
      <c r="G800" s="640"/>
      <c r="H800" s="639"/>
    </row>
    <row r="801">
      <c r="A801" s="638"/>
      <c r="B801" s="638"/>
      <c r="C801" s="638"/>
      <c r="D801" s="639"/>
      <c r="E801" s="639"/>
      <c r="F801" s="639"/>
      <c r="G801" s="640"/>
      <c r="H801" s="639"/>
    </row>
    <row r="802">
      <c r="A802" s="638"/>
      <c r="B802" s="638"/>
      <c r="C802" s="638"/>
      <c r="D802" s="639"/>
      <c r="E802" s="639"/>
      <c r="F802" s="639"/>
      <c r="G802" s="640"/>
      <c r="H802" s="639"/>
    </row>
    <row r="803">
      <c r="A803" s="638"/>
      <c r="B803" s="638"/>
      <c r="C803" s="638"/>
      <c r="D803" s="639"/>
      <c r="E803" s="639"/>
      <c r="F803" s="639"/>
      <c r="G803" s="640"/>
      <c r="H803" s="639"/>
    </row>
    <row r="804">
      <c r="A804" s="638"/>
      <c r="B804" s="638"/>
      <c r="C804" s="638"/>
      <c r="D804" s="639"/>
      <c r="E804" s="639"/>
      <c r="F804" s="639"/>
      <c r="G804" s="640"/>
      <c r="H804" s="639"/>
    </row>
    <row r="805">
      <c r="A805" s="638"/>
      <c r="B805" s="638"/>
      <c r="C805" s="638"/>
      <c r="D805" s="639"/>
      <c r="E805" s="639"/>
      <c r="F805" s="639"/>
      <c r="G805" s="640"/>
      <c r="H805" s="639"/>
    </row>
    <row r="806">
      <c r="A806" s="638"/>
      <c r="B806" s="638"/>
      <c r="C806" s="638"/>
      <c r="D806" s="639"/>
      <c r="E806" s="639"/>
      <c r="F806" s="639"/>
      <c r="G806" s="640"/>
      <c r="H806" s="639"/>
    </row>
    <row r="807">
      <c r="A807" s="638"/>
      <c r="B807" s="638"/>
      <c r="C807" s="638"/>
      <c r="D807" s="639"/>
      <c r="E807" s="639"/>
      <c r="F807" s="639"/>
      <c r="G807" s="640"/>
      <c r="H807" s="639"/>
    </row>
    <row r="808">
      <c r="A808" s="638"/>
      <c r="B808" s="638"/>
      <c r="C808" s="638"/>
      <c r="D808" s="639"/>
      <c r="E808" s="639"/>
      <c r="F808" s="639"/>
      <c r="G808" s="640"/>
      <c r="H808" s="639"/>
    </row>
    <row r="809">
      <c r="A809" s="638"/>
      <c r="B809" s="638"/>
      <c r="C809" s="638"/>
      <c r="D809" s="639"/>
      <c r="E809" s="639"/>
      <c r="F809" s="639"/>
      <c r="G809" s="640"/>
      <c r="H809" s="639"/>
    </row>
    <row r="810">
      <c r="A810" s="638"/>
      <c r="B810" s="638"/>
      <c r="C810" s="638"/>
      <c r="D810" s="639"/>
      <c r="E810" s="639"/>
      <c r="F810" s="639"/>
      <c r="G810" s="640"/>
      <c r="H810" s="639"/>
    </row>
    <row r="811">
      <c r="A811" s="638"/>
      <c r="B811" s="638"/>
      <c r="C811" s="638"/>
      <c r="D811" s="639"/>
      <c r="E811" s="639"/>
      <c r="F811" s="639"/>
      <c r="G811" s="640"/>
      <c r="H811" s="639"/>
    </row>
    <row r="812">
      <c r="A812" s="638"/>
      <c r="B812" s="638"/>
      <c r="C812" s="638"/>
      <c r="D812" s="639"/>
      <c r="E812" s="639"/>
      <c r="F812" s="639"/>
      <c r="G812" s="640"/>
      <c r="H812" s="639"/>
    </row>
    <row r="813">
      <c r="A813" s="638"/>
      <c r="B813" s="638"/>
      <c r="C813" s="638"/>
      <c r="D813" s="639"/>
      <c r="E813" s="639"/>
      <c r="F813" s="639"/>
      <c r="G813" s="640"/>
      <c r="H813" s="639"/>
    </row>
    <row r="814">
      <c r="A814" s="638"/>
      <c r="B814" s="638"/>
      <c r="C814" s="638"/>
      <c r="D814" s="639"/>
      <c r="E814" s="639"/>
      <c r="F814" s="639"/>
      <c r="G814" s="640"/>
      <c r="H814" s="639"/>
    </row>
    <row r="815">
      <c r="A815" s="638"/>
      <c r="B815" s="638"/>
      <c r="C815" s="638"/>
      <c r="D815" s="639"/>
      <c r="E815" s="639"/>
      <c r="F815" s="639"/>
      <c r="G815" s="640"/>
      <c r="H815" s="639"/>
    </row>
    <row r="816">
      <c r="A816" s="638"/>
      <c r="B816" s="638"/>
      <c r="C816" s="638"/>
      <c r="D816" s="639"/>
      <c r="E816" s="639"/>
      <c r="F816" s="639"/>
      <c r="G816" s="640"/>
      <c r="H816" s="639"/>
    </row>
    <row r="817">
      <c r="A817" s="638"/>
      <c r="B817" s="638"/>
      <c r="C817" s="638"/>
      <c r="D817" s="639"/>
      <c r="E817" s="639"/>
      <c r="F817" s="639"/>
      <c r="G817" s="640"/>
      <c r="H817" s="639"/>
    </row>
    <row r="818">
      <c r="A818" s="638"/>
      <c r="B818" s="638"/>
      <c r="C818" s="638"/>
      <c r="D818" s="639"/>
      <c r="E818" s="639"/>
      <c r="F818" s="639"/>
      <c r="G818" s="640"/>
      <c r="H818" s="639"/>
    </row>
    <row r="819">
      <c r="A819" s="638"/>
      <c r="B819" s="638"/>
      <c r="C819" s="638"/>
      <c r="D819" s="639"/>
      <c r="E819" s="639"/>
      <c r="F819" s="639"/>
      <c r="G819" s="640"/>
      <c r="H819" s="639"/>
    </row>
    <row r="820">
      <c r="A820" s="638"/>
      <c r="B820" s="638"/>
      <c r="C820" s="638"/>
      <c r="D820" s="639"/>
      <c r="E820" s="639"/>
      <c r="F820" s="639"/>
      <c r="G820" s="640"/>
      <c r="H820" s="639"/>
    </row>
    <row r="821">
      <c r="A821" s="638"/>
      <c r="B821" s="638"/>
      <c r="C821" s="638"/>
      <c r="D821" s="639"/>
      <c r="E821" s="639"/>
      <c r="F821" s="639"/>
      <c r="G821" s="640"/>
      <c r="H821" s="639"/>
    </row>
    <row r="822">
      <c r="A822" s="638"/>
      <c r="B822" s="638"/>
      <c r="C822" s="638"/>
      <c r="D822" s="639"/>
      <c r="E822" s="639"/>
      <c r="F822" s="639"/>
      <c r="G822" s="640"/>
      <c r="H822" s="639"/>
    </row>
    <row r="823">
      <c r="A823" s="638"/>
      <c r="B823" s="638"/>
      <c r="C823" s="638"/>
      <c r="D823" s="639"/>
      <c r="E823" s="639"/>
      <c r="F823" s="639"/>
      <c r="G823" s="640"/>
      <c r="H823" s="639"/>
    </row>
    <row r="824">
      <c r="A824" s="638"/>
      <c r="B824" s="638"/>
      <c r="C824" s="638"/>
      <c r="D824" s="639"/>
      <c r="E824" s="639"/>
      <c r="F824" s="639"/>
      <c r="G824" s="640"/>
      <c r="H824" s="639"/>
    </row>
    <row r="825">
      <c r="A825" s="638"/>
      <c r="B825" s="638"/>
      <c r="C825" s="638"/>
      <c r="D825" s="639"/>
      <c r="E825" s="639"/>
      <c r="F825" s="639"/>
      <c r="G825" s="640"/>
      <c r="H825" s="639"/>
    </row>
    <row r="826">
      <c r="A826" s="638"/>
      <c r="B826" s="638"/>
      <c r="C826" s="638"/>
      <c r="D826" s="639"/>
      <c r="E826" s="639"/>
      <c r="F826" s="639"/>
      <c r="G826" s="640"/>
      <c r="H826" s="639"/>
    </row>
    <row r="827">
      <c r="A827" s="638"/>
      <c r="B827" s="638"/>
      <c r="C827" s="638"/>
      <c r="D827" s="639"/>
      <c r="E827" s="639"/>
      <c r="F827" s="639"/>
      <c r="G827" s="640"/>
      <c r="H827" s="639"/>
    </row>
    <row r="828">
      <c r="A828" s="638"/>
      <c r="B828" s="638"/>
      <c r="C828" s="638"/>
      <c r="D828" s="639"/>
      <c r="E828" s="639"/>
      <c r="F828" s="639"/>
      <c r="G828" s="640"/>
      <c r="H828" s="639"/>
    </row>
    <row r="829">
      <c r="A829" s="638"/>
      <c r="B829" s="638"/>
      <c r="C829" s="638"/>
      <c r="D829" s="639"/>
      <c r="E829" s="639"/>
      <c r="F829" s="639"/>
      <c r="G829" s="640"/>
      <c r="H829" s="639"/>
    </row>
    <row r="830">
      <c r="A830" s="638"/>
      <c r="B830" s="638"/>
      <c r="C830" s="638"/>
      <c r="D830" s="639"/>
      <c r="E830" s="639"/>
      <c r="F830" s="639"/>
      <c r="G830" s="640"/>
      <c r="H830" s="639"/>
    </row>
    <row r="831">
      <c r="A831" s="638"/>
      <c r="B831" s="638"/>
      <c r="C831" s="638"/>
      <c r="D831" s="639"/>
      <c r="E831" s="639"/>
      <c r="F831" s="639"/>
      <c r="G831" s="640"/>
      <c r="H831" s="639"/>
    </row>
    <row r="832">
      <c r="A832" s="638"/>
      <c r="B832" s="638"/>
      <c r="C832" s="638"/>
      <c r="D832" s="639"/>
      <c r="E832" s="639"/>
      <c r="F832" s="639"/>
      <c r="G832" s="640"/>
      <c r="H832" s="639"/>
    </row>
    <row r="833">
      <c r="A833" s="638"/>
      <c r="B833" s="638"/>
      <c r="C833" s="638"/>
      <c r="D833" s="639"/>
      <c r="E833" s="639"/>
      <c r="F833" s="639"/>
      <c r="G833" s="640"/>
      <c r="H833" s="639"/>
    </row>
    <row r="834">
      <c r="A834" s="638"/>
      <c r="B834" s="638"/>
      <c r="C834" s="638"/>
      <c r="D834" s="639"/>
      <c r="E834" s="639"/>
      <c r="F834" s="639"/>
      <c r="G834" s="640"/>
      <c r="H834" s="639"/>
    </row>
    <row r="835">
      <c r="A835" s="638"/>
      <c r="B835" s="638"/>
      <c r="C835" s="638"/>
      <c r="D835" s="639"/>
      <c r="E835" s="639"/>
      <c r="F835" s="639"/>
      <c r="G835" s="640"/>
      <c r="H835" s="639"/>
    </row>
    <row r="836">
      <c r="A836" s="638"/>
      <c r="B836" s="638"/>
      <c r="C836" s="638"/>
      <c r="D836" s="639"/>
      <c r="E836" s="639"/>
      <c r="F836" s="639"/>
      <c r="G836" s="640"/>
      <c r="H836" s="639"/>
    </row>
    <row r="837">
      <c r="A837" s="638"/>
      <c r="B837" s="638"/>
      <c r="C837" s="638"/>
      <c r="D837" s="639"/>
      <c r="E837" s="639"/>
      <c r="F837" s="639"/>
      <c r="G837" s="640"/>
      <c r="H837" s="639"/>
    </row>
    <row r="838">
      <c r="A838" s="638"/>
      <c r="B838" s="638"/>
      <c r="C838" s="638"/>
      <c r="D838" s="639"/>
      <c r="E838" s="639"/>
      <c r="F838" s="639"/>
      <c r="G838" s="640"/>
      <c r="H838" s="639"/>
    </row>
    <row r="839">
      <c r="A839" s="638"/>
      <c r="B839" s="638"/>
      <c r="C839" s="638"/>
      <c r="D839" s="639"/>
      <c r="E839" s="639"/>
      <c r="F839" s="639"/>
      <c r="G839" s="640"/>
      <c r="H839" s="639"/>
    </row>
    <row r="840">
      <c r="A840" s="638"/>
      <c r="B840" s="638"/>
      <c r="C840" s="638"/>
      <c r="D840" s="639"/>
      <c r="E840" s="639"/>
      <c r="F840" s="639"/>
      <c r="G840" s="640"/>
      <c r="H840" s="639"/>
    </row>
    <row r="841">
      <c r="A841" s="638"/>
      <c r="B841" s="638"/>
      <c r="C841" s="638"/>
      <c r="D841" s="639"/>
      <c r="E841" s="639"/>
      <c r="F841" s="639"/>
      <c r="G841" s="640"/>
      <c r="H841" s="639"/>
    </row>
    <row r="842">
      <c r="A842" s="638"/>
      <c r="B842" s="638"/>
      <c r="C842" s="638"/>
      <c r="D842" s="639"/>
      <c r="E842" s="639"/>
      <c r="F842" s="639"/>
      <c r="G842" s="640"/>
      <c r="H842" s="639"/>
    </row>
    <row r="843">
      <c r="A843" s="638"/>
      <c r="B843" s="638"/>
      <c r="C843" s="638"/>
      <c r="D843" s="639"/>
      <c r="E843" s="639"/>
      <c r="F843" s="639"/>
      <c r="G843" s="640"/>
      <c r="H843" s="639"/>
    </row>
    <row r="844">
      <c r="A844" s="638"/>
      <c r="B844" s="638"/>
      <c r="C844" s="638"/>
      <c r="D844" s="639"/>
      <c r="E844" s="639"/>
      <c r="F844" s="639"/>
      <c r="G844" s="640"/>
      <c r="H844" s="639"/>
    </row>
    <row r="845">
      <c r="A845" s="638"/>
      <c r="B845" s="638"/>
      <c r="C845" s="638"/>
      <c r="D845" s="639"/>
      <c r="E845" s="639"/>
      <c r="F845" s="639"/>
      <c r="G845" s="640"/>
      <c r="H845" s="639"/>
    </row>
    <row r="846">
      <c r="A846" s="638"/>
      <c r="B846" s="638"/>
      <c r="C846" s="638"/>
      <c r="D846" s="639"/>
      <c r="E846" s="639"/>
      <c r="F846" s="639"/>
      <c r="G846" s="640"/>
      <c r="H846" s="639"/>
    </row>
    <row r="847">
      <c r="A847" s="638"/>
      <c r="B847" s="638"/>
      <c r="C847" s="638"/>
      <c r="D847" s="639"/>
      <c r="E847" s="639"/>
      <c r="F847" s="639"/>
      <c r="G847" s="640"/>
      <c r="H847" s="639"/>
    </row>
    <row r="848">
      <c r="A848" s="638"/>
      <c r="B848" s="638"/>
      <c r="C848" s="638"/>
      <c r="D848" s="639"/>
      <c r="E848" s="639"/>
      <c r="F848" s="639"/>
      <c r="G848" s="640"/>
      <c r="H848" s="639"/>
    </row>
    <row r="849">
      <c r="A849" s="638"/>
      <c r="B849" s="638"/>
      <c r="C849" s="638"/>
      <c r="D849" s="639"/>
      <c r="E849" s="639"/>
      <c r="F849" s="639"/>
      <c r="G849" s="640"/>
      <c r="H849" s="639"/>
    </row>
    <row r="850">
      <c r="A850" s="638"/>
      <c r="B850" s="638"/>
      <c r="C850" s="638"/>
      <c r="D850" s="639"/>
      <c r="E850" s="639"/>
      <c r="F850" s="639"/>
      <c r="G850" s="640"/>
      <c r="H850" s="639"/>
    </row>
    <row r="851">
      <c r="A851" s="638"/>
      <c r="B851" s="638"/>
      <c r="C851" s="638"/>
      <c r="D851" s="639"/>
      <c r="E851" s="639"/>
      <c r="F851" s="639"/>
      <c r="G851" s="640"/>
      <c r="H851" s="639"/>
    </row>
    <row r="852">
      <c r="A852" s="638"/>
      <c r="B852" s="638"/>
      <c r="C852" s="638"/>
      <c r="D852" s="639"/>
      <c r="E852" s="639"/>
      <c r="F852" s="639"/>
      <c r="G852" s="640"/>
      <c r="H852" s="639"/>
    </row>
    <row r="853">
      <c r="A853" s="638"/>
      <c r="B853" s="638"/>
      <c r="C853" s="638"/>
      <c r="D853" s="639"/>
      <c r="E853" s="639"/>
      <c r="F853" s="639"/>
      <c r="G853" s="640"/>
      <c r="H853" s="639"/>
    </row>
    <row r="854">
      <c r="A854" s="638"/>
      <c r="B854" s="638"/>
      <c r="C854" s="638"/>
      <c r="D854" s="639"/>
      <c r="E854" s="639"/>
      <c r="F854" s="639"/>
      <c r="G854" s="640"/>
      <c r="H854" s="639"/>
    </row>
    <row r="855">
      <c r="A855" s="638"/>
      <c r="B855" s="638"/>
      <c r="C855" s="638"/>
      <c r="D855" s="639"/>
      <c r="E855" s="639"/>
      <c r="F855" s="639"/>
      <c r="G855" s="640"/>
      <c r="H855" s="639"/>
    </row>
    <row r="856">
      <c r="A856" s="638"/>
      <c r="B856" s="638"/>
      <c r="C856" s="638"/>
      <c r="D856" s="639"/>
      <c r="E856" s="639"/>
      <c r="F856" s="639"/>
      <c r="G856" s="640"/>
      <c r="H856" s="639"/>
    </row>
    <row r="857">
      <c r="A857" s="638"/>
      <c r="B857" s="638"/>
      <c r="C857" s="638"/>
      <c r="D857" s="639"/>
      <c r="E857" s="639"/>
      <c r="F857" s="639"/>
      <c r="G857" s="640"/>
      <c r="H857" s="639"/>
    </row>
    <row r="858">
      <c r="A858" s="638"/>
      <c r="B858" s="638"/>
      <c r="C858" s="638"/>
      <c r="D858" s="639"/>
      <c r="E858" s="639"/>
      <c r="F858" s="639"/>
      <c r="G858" s="640"/>
      <c r="H858" s="639"/>
    </row>
    <row r="859">
      <c r="A859" s="638"/>
      <c r="B859" s="638"/>
      <c r="C859" s="638"/>
      <c r="D859" s="639"/>
      <c r="E859" s="639"/>
      <c r="F859" s="639"/>
      <c r="G859" s="640"/>
      <c r="H859" s="639"/>
    </row>
    <row r="860">
      <c r="A860" s="638"/>
      <c r="B860" s="638"/>
      <c r="C860" s="638"/>
      <c r="D860" s="639"/>
      <c r="E860" s="639"/>
      <c r="F860" s="639"/>
      <c r="G860" s="640"/>
      <c r="H860" s="639"/>
    </row>
    <row r="861">
      <c r="A861" s="638"/>
      <c r="B861" s="638"/>
      <c r="C861" s="638"/>
      <c r="D861" s="639"/>
      <c r="E861" s="639"/>
      <c r="F861" s="639"/>
      <c r="G861" s="640"/>
      <c r="H861" s="639"/>
    </row>
    <row r="862">
      <c r="A862" s="638"/>
      <c r="B862" s="638"/>
      <c r="C862" s="638"/>
      <c r="D862" s="639"/>
      <c r="E862" s="639"/>
      <c r="F862" s="639"/>
      <c r="G862" s="640"/>
      <c r="H862" s="639"/>
    </row>
    <row r="863">
      <c r="A863" s="638"/>
      <c r="B863" s="638"/>
      <c r="C863" s="638"/>
      <c r="D863" s="639"/>
      <c r="E863" s="639"/>
      <c r="F863" s="639"/>
      <c r="G863" s="640"/>
      <c r="H863" s="639"/>
    </row>
    <row r="864">
      <c r="A864" s="638"/>
      <c r="B864" s="638"/>
      <c r="C864" s="638"/>
      <c r="D864" s="639"/>
      <c r="E864" s="639"/>
      <c r="F864" s="639"/>
      <c r="G864" s="640"/>
      <c r="H864" s="639"/>
    </row>
    <row r="865">
      <c r="A865" s="638"/>
      <c r="B865" s="638"/>
      <c r="C865" s="638"/>
      <c r="D865" s="639"/>
      <c r="E865" s="639"/>
      <c r="F865" s="639"/>
      <c r="G865" s="640"/>
      <c r="H865" s="639"/>
    </row>
    <row r="866">
      <c r="A866" s="638"/>
      <c r="B866" s="638"/>
      <c r="C866" s="638"/>
      <c r="D866" s="639"/>
      <c r="E866" s="639"/>
      <c r="F866" s="639"/>
      <c r="G866" s="640"/>
      <c r="H866" s="639"/>
    </row>
    <row r="867">
      <c r="A867" s="638"/>
      <c r="B867" s="638"/>
      <c r="C867" s="638"/>
      <c r="D867" s="639"/>
      <c r="E867" s="639"/>
      <c r="F867" s="639"/>
      <c r="G867" s="640"/>
      <c r="H867" s="639"/>
    </row>
    <row r="868">
      <c r="A868" s="638"/>
      <c r="B868" s="638"/>
      <c r="C868" s="638"/>
      <c r="D868" s="639"/>
      <c r="E868" s="639"/>
      <c r="F868" s="639"/>
      <c r="G868" s="640"/>
      <c r="H868" s="639"/>
    </row>
    <row r="869">
      <c r="A869" s="638"/>
      <c r="B869" s="638"/>
      <c r="C869" s="638"/>
      <c r="D869" s="639"/>
      <c r="E869" s="639"/>
      <c r="F869" s="639"/>
      <c r="G869" s="640"/>
      <c r="H869" s="639"/>
    </row>
    <row r="870">
      <c r="A870" s="638"/>
      <c r="B870" s="638"/>
      <c r="C870" s="638"/>
      <c r="D870" s="639"/>
      <c r="E870" s="639"/>
      <c r="F870" s="639"/>
      <c r="G870" s="640"/>
      <c r="H870" s="639"/>
    </row>
    <row r="871">
      <c r="A871" s="638"/>
      <c r="B871" s="638"/>
      <c r="C871" s="638"/>
      <c r="D871" s="639"/>
      <c r="E871" s="639"/>
      <c r="F871" s="639"/>
      <c r="G871" s="640"/>
      <c r="H871" s="639"/>
    </row>
    <row r="872">
      <c r="A872" s="638"/>
      <c r="B872" s="638"/>
      <c r="C872" s="638"/>
      <c r="D872" s="639"/>
      <c r="E872" s="639"/>
      <c r="F872" s="639"/>
      <c r="G872" s="640"/>
      <c r="H872" s="639"/>
    </row>
    <row r="873">
      <c r="A873" s="638"/>
      <c r="B873" s="638"/>
      <c r="C873" s="638"/>
      <c r="D873" s="639"/>
      <c r="E873" s="639"/>
      <c r="F873" s="639"/>
      <c r="G873" s="640"/>
      <c r="H873" s="639"/>
    </row>
    <row r="874">
      <c r="A874" s="638"/>
      <c r="B874" s="638"/>
      <c r="C874" s="638"/>
      <c r="D874" s="639"/>
      <c r="E874" s="639"/>
      <c r="F874" s="639"/>
      <c r="G874" s="640"/>
      <c r="H874" s="639"/>
    </row>
    <row r="875">
      <c r="A875" s="638"/>
      <c r="B875" s="638"/>
      <c r="C875" s="638"/>
      <c r="D875" s="639"/>
      <c r="E875" s="639"/>
      <c r="F875" s="639"/>
      <c r="G875" s="640"/>
      <c r="H875" s="639"/>
    </row>
    <row r="876">
      <c r="A876" s="638"/>
      <c r="B876" s="638"/>
      <c r="C876" s="638"/>
      <c r="D876" s="639"/>
      <c r="E876" s="639"/>
      <c r="F876" s="639"/>
      <c r="G876" s="640"/>
      <c r="H876" s="639"/>
    </row>
    <row r="877">
      <c r="A877" s="638"/>
      <c r="B877" s="638"/>
      <c r="C877" s="638"/>
      <c r="D877" s="639"/>
      <c r="E877" s="639"/>
      <c r="F877" s="639"/>
      <c r="G877" s="640"/>
      <c r="H877" s="639"/>
    </row>
    <row r="878">
      <c r="A878" s="638"/>
      <c r="B878" s="638"/>
      <c r="C878" s="638"/>
      <c r="D878" s="639"/>
      <c r="E878" s="639"/>
      <c r="F878" s="639"/>
      <c r="G878" s="640"/>
      <c r="H878" s="639"/>
    </row>
    <row r="879">
      <c r="A879" s="638"/>
      <c r="B879" s="638"/>
      <c r="C879" s="638"/>
      <c r="D879" s="639"/>
      <c r="E879" s="639"/>
      <c r="F879" s="639"/>
      <c r="G879" s="640"/>
      <c r="H879" s="639"/>
    </row>
    <row r="880">
      <c r="A880" s="638"/>
      <c r="B880" s="638"/>
      <c r="C880" s="638"/>
      <c r="D880" s="639"/>
      <c r="E880" s="639"/>
      <c r="F880" s="639"/>
      <c r="G880" s="640"/>
      <c r="H880" s="639"/>
    </row>
    <row r="881">
      <c r="A881" s="638"/>
      <c r="B881" s="638"/>
      <c r="C881" s="638"/>
      <c r="D881" s="639"/>
      <c r="E881" s="639"/>
      <c r="F881" s="639"/>
      <c r="G881" s="640"/>
      <c r="H881" s="639"/>
    </row>
    <row r="882">
      <c r="A882" s="638"/>
      <c r="B882" s="638"/>
      <c r="C882" s="638"/>
      <c r="D882" s="639"/>
      <c r="E882" s="639"/>
      <c r="F882" s="639"/>
      <c r="G882" s="640"/>
      <c r="H882" s="639"/>
    </row>
    <row r="883">
      <c r="A883" s="638"/>
      <c r="B883" s="638"/>
      <c r="C883" s="638"/>
      <c r="D883" s="639"/>
      <c r="E883" s="639"/>
      <c r="F883" s="639"/>
      <c r="G883" s="640"/>
      <c r="H883" s="639"/>
    </row>
    <row r="884">
      <c r="A884" s="638"/>
      <c r="B884" s="638"/>
      <c r="C884" s="638"/>
      <c r="D884" s="639"/>
      <c r="E884" s="639"/>
      <c r="F884" s="639"/>
      <c r="G884" s="640"/>
      <c r="H884" s="639"/>
    </row>
    <row r="885">
      <c r="A885" s="638"/>
      <c r="B885" s="638"/>
      <c r="C885" s="638"/>
      <c r="D885" s="639"/>
      <c r="E885" s="639"/>
      <c r="F885" s="639"/>
      <c r="G885" s="640"/>
      <c r="H885" s="639"/>
    </row>
    <row r="886">
      <c r="A886" s="638"/>
      <c r="B886" s="638"/>
      <c r="C886" s="638"/>
      <c r="D886" s="639"/>
      <c r="E886" s="639"/>
      <c r="F886" s="639"/>
      <c r="G886" s="640"/>
      <c r="H886" s="639"/>
    </row>
    <row r="887">
      <c r="A887" s="638"/>
      <c r="B887" s="638"/>
      <c r="C887" s="638"/>
      <c r="D887" s="639"/>
      <c r="E887" s="639"/>
      <c r="F887" s="639"/>
      <c r="G887" s="640"/>
      <c r="H887" s="639"/>
    </row>
    <row r="888">
      <c r="A888" s="638"/>
      <c r="B888" s="638"/>
      <c r="C888" s="638"/>
      <c r="D888" s="639"/>
      <c r="E888" s="639"/>
      <c r="F888" s="639"/>
      <c r="G888" s="640"/>
      <c r="H888" s="639"/>
    </row>
    <row r="889">
      <c r="A889" s="638"/>
      <c r="B889" s="638"/>
      <c r="C889" s="638"/>
      <c r="D889" s="639"/>
      <c r="E889" s="639"/>
      <c r="F889" s="639"/>
      <c r="G889" s="640"/>
      <c r="H889" s="639"/>
    </row>
    <row r="890">
      <c r="A890" s="638"/>
      <c r="B890" s="638"/>
      <c r="C890" s="638"/>
      <c r="D890" s="639"/>
      <c r="E890" s="639"/>
      <c r="F890" s="639"/>
      <c r="G890" s="640"/>
      <c r="H890" s="639"/>
    </row>
    <row r="891">
      <c r="A891" s="638"/>
      <c r="B891" s="638"/>
      <c r="C891" s="638"/>
      <c r="D891" s="639"/>
      <c r="E891" s="639"/>
      <c r="F891" s="639"/>
      <c r="G891" s="640"/>
      <c r="H891" s="639"/>
    </row>
    <row r="892">
      <c r="A892" s="638"/>
      <c r="B892" s="638"/>
      <c r="C892" s="638"/>
      <c r="D892" s="639"/>
      <c r="E892" s="639"/>
      <c r="F892" s="639"/>
      <c r="G892" s="640"/>
      <c r="H892" s="639"/>
    </row>
    <row r="893">
      <c r="A893" s="638"/>
      <c r="B893" s="638"/>
      <c r="C893" s="638"/>
      <c r="D893" s="639"/>
      <c r="E893" s="639"/>
      <c r="F893" s="639"/>
      <c r="G893" s="640"/>
      <c r="H893" s="639"/>
    </row>
    <row r="894">
      <c r="A894" s="638"/>
      <c r="B894" s="638"/>
      <c r="C894" s="638"/>
      <c r="D894" s="639"/>
      <c r="E894" s="639"/>
      <c r="F894" s="639"/>
      <c r="G894" s="640"/>
      <c r="H894" s="639"/>
    </row>
    <row r="895">
      <c r="A895" s="638"/>
      <c r="B895" s="638"/>
      <c r="C895" s="638"/>
      <c r="D895" s="639"/>
      <c r="E895" s="639"/>
      <c r="F895" s="639"/>
      <c r="G895" s="640"/>
      <c r="H895" s="639"/>
    </row>
    <row r="896">
      <c r="A896" s="638"/>
      <c r="B896" s="638"/>
      <c r="C896" s="638"/>
      <c r="D896" s="639"/>
      <c r="E896" s="639"/>
      <c r="F896" s="639"/>
      <c r="G896" s="640"/>
      <c r="H896" s="639"/>
    </row>
    <row r="897">
      <c r="A897" s="638"/>
      <c r="B897" s="638"/>
      <c r="C897" s="638"/>
      <c r="D897" s="639"/>
      <c r="E897" s="639"/>
      <c r="F897" s="639"/>
      <c r="G897" s="640"/>
      <c r="H897" s="639"/>
    </row>
    <row r="898">
      <c r="A898" s="638"/>
      <c r="B898" s="638"/>
      <c r="C898" s="638"/>
      <c r="D898" s="639"/>
      <c r="E898" s="639"/>
      <c r="F898" s="639"/>
      <c r="G898" s="640"/>
      <c r="H898" s="639"/>
    </row>
    <row r="899">
      <c r="A899" s="638"/>
      <c r="B899" s="638"/>
      <c r="C899" s="638"/>
      <c r="D899" s="639"/>
      <c r="E899" s="639"/>
      <c r="F899" s="639"/>
      <c r="G899" s="640"/>
      <c r="H899" s="639"/>
    </row>
    <row r="900">
      <c r="A900" s="638"/>
      <c r="B900" s="638"/>
      <c r="C900" s="638"/>
      <c r="D900" s="639"/>
      <c r="E900" s="639"/>
      <c r="F900" s="639"/>
      <c r="G900" s="640"/>
      <c r="H900" s="639"/>
    </row>
    <row r="901">
      <c r="A901" s="638"/>
      <c r="B901" s="638"/>
      <c r="C901" s="638"/>
      <c r="D901" s="639"/>
      <c r="E901" s="639"/>
      <c r="F901" s="639"/>
      <c r="G901" s="640"/>
      <c r="H901" s="639"/>
    </row>
    <row r="902">
      <c r="A902" s="638"/>
      <c r="B902" s="638"/>
      <c r="C902" s="638"/>
      <c r="D902" s="639"/>
      <c r="E902" s="639"/>
      <c r="F902" s="639"/>
      <c r="G902" s="640"/>
      <c r="H902" s="639"/>
    </row>
    <row r="903">
      <c r="A903" s="638"/>
      <c r="B903" s="638"/>
      <c r="C903" s="638"/>
      <c r="D903" s="639"/>
      <c r="E903" s="639"/>
      <c r="F903" s="639"/>
      <c r="G903" s="640"/>
      <c r="H903" s="639"/>
    </row>
    <row r="904">
      <c r="A904" s="638"/>
      <c r="B904" s="638"/>
      <c r="C904" s="638"/>
      <c r="D904" s="639"/>
      <c r="E904" s="639"/>
      <c r="F904" s="639"/>
      <c r="G904" s="640"/>
      <c r="H904" s="639"/>
    </row>
    <row r="905">
      <c r="A905" s="638"/>
      <c r="B905" s="638"/>
      <c r="C905" s="638"/>
      <c r="D905" s="639"/>
      <c r="E905" s="639"/>
      <c r="F905" s="639"/>
      <c r="G905" s="640"/>
      <c r="H905" s="639"/>
    </row>
    <row r="906">
      <c r="A906" s="638"/>
      <c r="B906" s="638"/>
      <c r="C906" s="638"/>
      <c r="D906" s="639"/>
      <c r="E906" s="639"/>
      <c r="F906" s="639"/>
      <c r="G906" s="640"/>
      <c r="H906" s="639"/>
    </row>
    <row r="907">
      <c r="A907" s="638"/>
      <c r="B907" s="638"/>
      <c r="C907" s="638"/>
      <c r="D907" s="639"/>
      <c r="E907" s="639"/>
      <c r="F907" s="639"/>
      <c r="G907" s="640"/>
      <c r="H907" s="639"/>
    </row>
    <row r="908">
      <c r="A908" s="638"/>
      <c r="B908" s="638"/>
      <c r="C908" s="638"/>
      <c r="D908" s="639"/>
      <c r="E908" s="639"/>
      <c r="F908" s="639"/>
      <c r="G908" s="640"/>
      <c r="H908" s="639"/>
    </row>
    <row r="909">
      <c r="A909" s="638"/>
      <c r="B909" s="638"/>
      <c r="C909" s="638"/>
      <c r="D909" s="639"/>
      <c r="E909" s="639"/>
      <c r="F909" s="639"/>
      <c r="G909" s="640"/>
      <c r="H909" s="639"/>
    </row>
    <row r="910">
      <c r="A910" s="638"/>
      <c r="B910" s="638"/>
      <c r="C910" s="638"/>
      <c r="D910" s="639"/>
      <c r="E910" s="639"/>
      <c r="F910" s="639"/>
      <c r="G910" s="640"/>
      <c r="H910" s="639"/>
    </row>
    <row r="911">
      <c r="A911" s="638"/>
      <c r="B911" s="638"/>
      <c r="C911" s="638"/>
      <c r="D911" s="639"/>
      <c r="E911" s="639"/>
      <c r="F911" s="639"/>
      <c r="G911" s="640"/>
      <c r="H911" s="639"/>
    </row>
    <row r="912">
      <c r="A912" s="638"/>
      <c r="B912" s="638"/>
      <c r="C912" s="638"/>
      <c r="D912" s="639"/>
      <c r="E912" s="639"/>
      <c r="F912" s="639"/>
      <c r="G912" s="640"/>
      <c r="H912" s="639"/>
    </row>
    <row r="913">
      <c r="A913" s="638"/>
      <c r="B913" s="638"/>
      <c r="C913" s="638"/>
      <c r="D913" s="639"/>
      <c r="E913" s="639"/>
      <c r="F913" s="639"/>
      <c r="G913" s="640"/>
      <c r="H913" s="639"/>
    </row>
    <row r="914">
      <c r="A914" s="638"/>
      <c r="B914" s="638"/>
      <c r="C914" s="638"/>
      <c r="D914" s="639"/>
      <c r="E914" s="639"/>
      <c r="F914" s="639"/>
      <c r="G914" s="640"/>
      <c r="H914" s="639"/>
    </row>
    <row r="915">
      <c r="A915" s="638"/>
      <c r="B915" s="638"/>
      <c r="C915" s="638"/>
      <c r="D915" s="639"/>
      <c r="E915" s="639"/>
      <c r="F915" s="639"/>
      <c r="G915" s="640"/>
      <c r="H915" s="639"/>
    </row>
    <row r="916">
      <c r="A916" s="638"/>
      <c r="B916" s="638"/>
      <c r="C916" s="638"/>
      <c r="D916" s="639"/>
      <c r="E916" s="639"/>
      <c r="F916" s="639"/>
      <c r="G916" s="640"/>
      <c r="H916" s="639"/>
    </row>
    <row r="917">
      <c r="A917" s="638"/>
      <c r="B917" s="638"/>
      <c r="C917" s="638"/>
      <c r="D917" s="639"/>
      <c r="E917" s="639"/>
      <c r="F917" s="639"/>
      <c r="G917" s="640"/>
      <c r="H917" s="639"/>
    </row>
    <row r="918">
      <c r="A918" s="638"/>
      <c r="B918" s="638"/>
      <c r="C918" s="638"/>
      <c r="D918" s="639"/>
      <c r="E918" s="639"/>
      <c r="F918" s="639"/>
      <c r="G918" s="640"/>
      <c r="H918" s="639"/>
    </row>
    <row r="919">
      <c r="A919" s="638"/>
      <c r="B919" s="638"/>
      <c r="C919" s="638"/>
      <c r="D919" s="639"/>
      <c r="E919" s="639"/>
      <c r="F919" s="639"/>
      <c r="G919" s="640"/>
      <c r="H919" s="639"/>
    </row>
    <row r="920">
      <c r="A920" s="638"/>
      <c r="B920" s="638"/>
      <c r="C920" s="638"/>
      <c r="D920" s="639"/>
      <c r="E920" s="639"/>
      <c r="F920" s="639"/>
      <c r="G920" s="640"/>
      <c r="H920" s="639"/>
    </row>
    <row r="921">
      <c r="A921" s="638"/>
      <c r="B921" s="638"/>
      <c r="C921" s="638"/>
      <c r="D921" s="639"/>
      <c r="E921" s="639"/>
      <c r="F921" s="639"/>
      <c r="G921" s="640"/>
      <c r="H921" s="639"/>
    </row>
    <row r="922">
      <c r="A922" s="638"/>
      <c r="B922" s="638"/>
      <c r="C922" s="638"/>
      <c r="D922" s="639"/>
      <c r="E922" s="639"/>
      <c r="F922" s="639"/>
      <c r="G922" s="640"/>
      <c r="H922" s="639"/>
    </row>
    <row r="923">
      <c r="A923" s="638"/>
      <c r="B923" s="638"/>
      <c r="C923" s="638"/>
      <c r="D923" s="639"/>
      <c r="E923" s="639"/>
      <c r="F923" s="639"/>
      <c r="G923" s="640"/>
      <c r="H923" s="639"/>
    </row>
    <row r="924">
      <c r="A924" s="638"/>
      <c r="B924" s="638"/>
      <c r="C924" s="638"/>
      <c r="D924" s="639"/>
      <c r="E924" s="639"/>
      <c r="F924" s="639"/>
      <c r="G924" s="640"/>
      <c r="H924" s="639"/>
    </row>
    <row r="925">
      <c r="A925" s="638"/>
      <c r="B925" s="638"/>
      <c r="C925" s="638"/>
      <c r="D925" s="639"/>
      <c r="E925" s="639"/>
      <c r="F925" s="639"/>
      <c r="G925" s="640"/>
      <c r="H925" s="639"/>
    </row>
    <row r="926">
      <c r="A926" s="638"/>
      <c r="B926" s="638"/>
      <c r="C926" s="638"/>
      <c r="D926" s="639"/>
      <c r="E926" s="639"/>
      <c r="F926" s="639"/>
      <c r="G926" s="640"/>
      <c r="H926" s="639"/>
    </row>
    <row r="927">
      <c r="A927" s="638"/>
      <c r="B927" s="638"/>
      <c r="C927" s="638"/>
      <c r="D927" s="639"/>
      <c r="E927" s="639"/>
      <c r="F927" s="639"/>
      <c r="G927" s="640"/>
      <c r="H927" s="639"/>
    </row>
    <row r="928">
      <c r="A928" s="638"/>
      <c r="B928" s="638"/>
      <c r="C928" s="638"/>
      <c r="D928" s="639"/>
      <c r="E928" s="639"/>
      <c r="F928" s="639"/>
      <c r="G928" s="640"/>
      <c r="H928" s="639"/>
    </row>
    <row r="929">
      <c r="A929" s="638"/>
      <c r="B929" s="638"/>
      <c r="C929" s="638"/>
      <c r="D929" s="639"/>
      <c r="E929" s="639"/>
      <c r="F929" s="639"/>
      <c r="G929" s="640"/>
      <c r="H929" s="639"/>
    </row>
    <row r="930">
      <c r="A930" s="638"/>
      <c r="B930" s="638"/>
      <c r="C930" s="638"/>
      <c r="D930" s="639"/>
      <c r="E930" s="639"/>
      <c r="F930" s="639"/>
      <c r="G930" s="640"/>
      <c r="H930" s="639"/>
    </row>
    <row r="931">
      <c r="A931" s="638"/>
      <c r="B931" s="638"/>
      <c r="C931" s="638"/>
      <c r="D931" s="639"/>
      <c r="E931" s="639"/>
      <c r="F931" s="639"/>
      <c r="G931" s="640"/>
      <c r="H931" s="639"/>
    </row>
    <row r="932">
      <c r="A932" s="638"/>
      <c r="B932" s="638"/>
      <c r="C932" s="638"/>
      <c r="D932" s="639"/>
      <c r="E932" s="639"/>
      <c r="F932" s="639"/>
      <c r="G932" s="640"/>
      <c r="H932" s="639"/>
    </row>
    <row r="933">
      <c r="A933" s="638"/>
      <c r="B933" s="638"/>
      <c r="C933" s="638"/>
      <c r="D933" s="639"/>
      <c r="E933" s="639"/>
      <c r="F933" s="639"/>
      <c r="G933" s="640"/>
      <c r="H933" s="639"/>
    </row>
    <row r="934">
      <c r="A934" s="638"/>
      <c r="B934" s="638"/>
      <c r="C934" s="638"/>
      <c r="D934" s="639"/>
      <c r="E934" s="639"/>
      <c r="F934" s="639"/>
      <c r="G934" s="640"/>
      <c r="H934" s="639"/>
    </row>
    <row r="935">
      <c r="A935" s="638"/>
      <c r="B935" s="638"/>
      <c r="C935" s="638"/>
      <c r="D935" s="639"/>
      <c r="E935" s="639"/>
      <c r="F935" s="639"/>
      <c r="G935" s="640"/>
      <c r="H935" s="639"/>
    </row>
    <row r="936">
      <c r="A936" s="638"/>
      <c r="B936" s="638"/>
      <c r="C936" s="638"/>
      <c r="D936" s="639"/>
      <c r="E936" s="639"/>
      <c r="F936" s="639"/>
      <c r="G936" s="640"/>
      <c r="H936" s="639"/>
    </row>
    <row r="937">
      <c r="A937" s="638"/>
      <c r="B937" s="638"/>
      <c r="C937" s="638"/>
      <c r="D937" s="639"/>
      <c r="E937" s="639"/>
      <c r="F937" s="639"/>
      <c r="G937" s="640"/>
      <c r="H937" s="639"/>
    </row>
    <row r="938">
      <c r="A938" s="638"/>
      <c r="B938" s="638"/>
      <c r="C938" s="638"/>
      <c r="D938" s="639"/>
      <c r="E938" s="639"/>
      <c r="F938" s="639"/>
      <c r="G938" s="640"/>
      <c r="H938" s="639"/>
    </row>
    <row r="939">
      <c r="A939" s="638"/>
      <c r="B939" s="638"/>
      <c r="C939" s="638"/>
      <c r="D939" s="639"/>
      <c r="E939" s="639"/>
      <c r="F939" s="639"/>
      <c r="G939" s="640"/>
      <c r="H939" s="639"/>
    </row>
    <row r="940">
      <c r="A940" s="638"/>
      <c r="B940" s="638"/>
      <c r="C940" s="638"/>
      <c r="D940" s="639"/>
      <c r="E940" s="639"/>
      <c r="F940" s="639"/>
      <c r="G940" s="640"/>
      <c r="H940" s="639"/>
    </row>
    <row r="941">
      <c r="A941" s="638"/>
      <c r="B941" s="638"/>
      <c r="C941" s="638"/>
      <c r="D941" s="639"/>
      <c r="E941" s="639"/>
      <c r="F941" s="639"/>
      <c r="G941" s="640"/>
      <c r="H941" s="639"/>
    </row>
    <row r="942">
      <c r="A942" s="638"/>
      <c r="B942" s="638"/>
      <c r="C942" s="638"/>
      <c r="D942" s="639"/>
      <c r="E942" s="639"/>
      <c r="F942" s="639"/>
      <c r="G942" s="640"/>
      <c r="H942" s="639"/>
    </row>
    <row r="943">
      <c r="A943" s="638"/>
      <c r="B943" s="638"/>
      <c r="C943" s="638"/>
      <c r="D943" s="639"/>
      <c r="E943" s="639"/>
      <c r="F943" s="639"/>
      <c r="G943" s="640"/>
      <c r="H943" s="639"/>
    </row>
    <row r="944">
      <c r="A944" s="638"/>
      <c r="B944" s="638"/>
      <c r="C944" s="638"/>
      <c r="D944" s="639"/>
      <c r="E944" s="639"/>
      <c r="F944" s="639"/>
      <c r="G944" s="640"/>
      <c r="H944" s="639"/>
    </row>
    <row r="945">
      <c r="A945" s="638"/>
      <c r="B945" s="638"/>
      <c r="C945" s="638"/>
      <c r="D945" s="639"/>
      <c r="E945" s="639"/>
      <c r="F945" s="639"/>
      <c r="G945" s="640"/>
      <c r="H945" s="639"/>
    </row>
    <row r="946">
      <c r="A946" s="638"/>
      <c r="B946" s="638"/>
      <c r="C946" s="638"/>
      <c r="D946" s="639"/>
      <c r="E946" s="639"/>
      <c r="F946" s="639"/>
      <c r="G946" s="640"/>
      <c r="H946" s="639"/>
    </row>
    <row r="947">
      <c r="A947" s="638"/>
      <c r="B947" s="638"/>
      <c r="C947" s="638"/>
      <c r="D947" s="639"/>
      <c r="E947" s="639"/>
      <c r="F947" s="639"/>
      <c r="G947" s="640"/>
      <c r="H947" s="639"/>
    </row>
    <row r="948">
      <c r="A948" s="638"/>
      <c r="B948" s="638"/>
      <c r="C948" s="638"/>
      <c r="D948" s="639"/>
      <c r="E948" s="639"/>
      <c r="F948" s="639"/>
      <c r="G948" s="640"/>
      <c r="H948" s="639"/>
    </row>
    <row r="949">
      <c r="A949" s="638"/>
      <c r="B949" s="638"/>
      <c r="C949" s="638"/>
      <c r="D949" s="639"/>
      <c r="E949" s="639"/>
      <c r="F949" s="639"/>
      <c r="G949" s="640"/>
      <c r="H949" s="639"/>
    </row>
    <row r="950">
      <c r="A950" s="638"/>
      <c r="B950" s="638"/>
      <c r="C950" s="638"/>
      <c r="D950" s="639"/>
      <c r="E950" s="639"/>
      <c r="F950" s="639"/>
      <c r="G950" s="640"/>
      <c r="H950" s="639"/>
    </row>
    <row r="951">
      <c r="A951" s="638"/>
      <c r="B951" s="638"/>
      <c r="C951" s="638"/>
      <c r="D951" s="639"/>
      <c r="E951" s="639"/>
      <c r="F951" s="639"/>
      <c r="G951" s="640"/>
      <c r="H951" s="639"/>
    </row>
    <row r="952">
      <c r="A952" s="638"/>
      <c r="B952" s="638"/>
      <c r="C952" s="638"/>
      <c r="D952" s="639"/>
      <c r="E952" s="639"/>
      <c r="F952" s="639"/>
      <c r="G952" s="640"/>
      <c r="H952" s="639"/>
    </row>
    <row r="953">
      <c r="A953" s="638"/>
      <c r="B953" s="638"/>
      <c r="C953" s="638"/>
      <c r="D953" s="639"/>
      <c r="E953" s="639"/>
      <c r="F953" s="639"/>
      <c r="G953" s="640"/>
      <c r="H953" s="639"/>
    </row>
    <row r="954">
      <c r="A954" s="638"/>
      <c r="B954" s="638"/>
      <c r="C954" s="638"/>
      <c r="D954" s="639"/>
      <c r="E954" s="639"/>
      <c r="F954" s="639"/>
      <c r="G954" s="640"/>
      <c r="H954" s="639"/>
    </row>
    <row r="955">
      <c r="A955" s="638"/>
      <c r="B955" s="638"/>
      <c r="C955" s="638"/>
      <c r="D955" s="639"/>
      <c r="E955" s="639"/>
      <c r="F955" s="639"/>
      <c r="G955" s="640"/>
      <c r="H955" s="639"/>
    </row>
    <row r="956">
      <c r="A956" s="638"/>
      <c r="B956" s="638"/>
      <c r="C956" s="638"/>
      <c r="D956" s="639"/>
      <c r="E956" s="639"/>
      <c r="F956" s="639"/>
      <c r="G956" s="640"/>
      <c r="H956" s="639"/>
    </row>
    <row r="957">
      <c r="A957" s="638"/>
      <c r="B957" s="638"/>
      <c r="C957" s="638"/>
      <c r="D957" s="639"/>
      <c r="E957" s="639"/>
      <c r="F957" s="639"/>
      <c r="G957" s="640"/>
      <c r="H957" s="639"/>
    </row>
    <row r="958">
      <c r="A958" s="638"/>
      <c r="B958" s="638"/>
      <c r="C958" s="638"/>
      <c r="D958" s="639"/>
      <c r="E958" s="639"/>
      <c r="F958" s="639"/>
      <c r="G958" s="640"/>
      <c r="H958" s="639"/>
    </row>
    <row r="959">
      <c r="A959" s="638"/>
      <c r="B959" s="638"/>
      <c r="C959" s="638"/>
      <c r="D959" s="639"/>
      <c r="E959" s="639"/>
      <c r="F959" s="639"/>
      <c r="G959" s="640"/>
      <c r="H959" s="639"/>
    </row>
    <row r="960">
      <c r="A960" s="638"/>
      <c r="B960" s="638"/>
      <c r="C960" s="638"/>
      <c r="D960" s="639"/>
      <c r="E960" s="639"/>
      <c r="F960" s="639"/>
      <c r="G960" s="640"/>
      <c r="H960" s="639"/>
    </row>
    <row r="961">
      <c r="A961" s="638"/>
      <c r="B961" s="638"/>
      <c r="C961" s="638"/>
      <c r="D961" s="639"/>
      <c r="E961" s="639"/>
      <c r="F961" s="639"/>
      <c r="G961" s="640"/>
      <c r="H961" s="639"/>
    </row>
    <row r="962">
      <c r="A962" s="638"/>
      <c r="B962" s="638"/>
      <c r="C962" s="638"/>
      <c r="D962" s="639"/>
      <c r="E962" s="639"/>
      <c r="F962" s="639"/>
      <c r="G962" s="640"/>
      <c r="H962" s="639"/>
    </row>
    <row r="963">
      <c r="A963" s="638"/>
      <c r="B963" s="638"/>
      <c r="C963" s="638"/>
      <c r="D963" s="639"/>
      <c r="E963" s="639"/>
      <c r="F963" s="639"/>
      <c r="G963" s="640"/>
      <c r="H963" s="639"/>
    </row>
    <row r="964">
      <c r="A964" s="638"/>
      <c r="B964" s="638"/>
      <c r="C964" s="638"/>
      <c r="D964" s="639"/>
      <c r="E964" s="639"/>
      <c r="F964" s="639"/>
      <c r="G964" s="640"/>
      <c r="H964" s="639"/>
    </row>
    <row r="965">
      <c r="A965" s="638"/>
      <c r="B965" s="638"/>
      <c r="C965" s="638"/>
      <c r="D965" s="639"/>
      <c r="E965" s="639"/>
      <c r="F965" s="639"/>
      <c r="G965" s="640"/>
      <c r="H965" s="639"/>
    </row>
    <row r="966">
      <c r="A966" s="638"/>
      <c r="B966" s="638"/>
      <c r="C966" s="638"/>
      <c r="D966" s="639"/>
      <c r="E966" s="639"/>
      <c r="F966" s="639"/>
      <c r="G966" s="640"/>
      <c r="H966" s="639"/>
    </row>
    <row r="967">
      <c r="A967" s="638"/>
      <c r="B967" s="638"/>
      <c r="C967" s="638"/>
      <c r="D967" s="639"/>
      <c r="E967" s="639"/>
      <c r="F967" s="639"/>
      <c r="G967" s="640"/>
      <c r="H967" s="639"/>
    </row>
    <row r="968">
      <c r="A968" s="638"/>
      <c r="B968" s="638"/>
      <c r="C968" s="638"/>
      <c r="D968" s="639"/>
      <c r="E968" s="639"/>
      <c r="F968" s="639"/>
      <c r="G968" s="640"/>
      <c r="H968" s="639"/>
    </row>
    <row r="969">
      <c r="A969" s="638"/>
      <c r="B969" s="638"/>
      <c r="C969" s="638"/>
      <c r="D969" s="639"/>
      <c r="E969" s="639"/>
      <c r="F969" s="639"/>
      <c r="G969" s="640"/>
      <c r="H969" s="639"/>
    </row>
    <row r="970">
      <c r="A970" s="638"/>
      <c r="B970" s="638"/>
      <c r="C970" s="638"/>
      <c r="D970" s="639"/>
      <c r="E970" s="639"/>
      <c r="F970" s="639"/>
      <c r="G970" s="640"/>
      <c r="H970" s="639"/>
    </row>
    <row r="971">
      <c r="A971" s="638"/>
      <c r="B971" s="638"/>
      <c r="C971" s="638"/>
      <c r="D971" s="639"/>
      <c r="E971" s="639"/>
      <c r="F971" s="639"/>
      <c r="G971" s="640"/>
      <c r="H971" s="639"/>
    </row>
    <row r="972">
      <c r="A972" s="638"/>
      <c r="B972" s="638"/>
      <c r="C972" s="638"/>
      <c r="D972" s="639"/>
      <c r="E972" s="639"/>
      <c r="F972" s="639"/>
      <c r="G972" s="640"/>
      <c r="H972" s="639"/>
    </row>
    <row r="973">
      <c r="A973" s="638"/>
      <c r="B973" s="638"/>
      <c r="C973" s="638"/>
      <c r="D973" s="639"/>
      <c r="E973" s="639"/>
      <c r="F973" s="639"/>
      <c r="G973" s="640"/>
      <c r="H973" s="639"/>
    </row>
    <row r="974">
      <c r="A974" s="638"/>
      <c r="B974" s="638"/>
      <c r="C974" s="638"/>
      <c r="D974" s="639"/>
      <c r="E974" s="639"/>
      <c r="F974" s="639"/>
      <c r="G974" s="640"/>
      <c r="H974" s="639"/>
    </row>
    <row r="975">
      <c r="A975" s="638"/>
      <c r="B975" s="638"/>
      <c r="C975" s="638"/>
      <c r="D975" s="639"/>
      <c r="E975" s="639"/>
      <c r="F975" s="639"/>
      <c r="G975" s="640"/>
      <c r="H975" s="639"/>
    </row>
    <row r="976">
      <c r="A976" s="638"/>
      <c r="B976" s="638"/>
      <c r="C976" s="638"/>
      <c r="D976" s="639"/>
      <c r="E976" s="639"/>
      <c r="F976" s="639"/>
      <c r="G976" s="640"/>
      <c r="H976" s="639"/>
    </row>
    <row r="977">
      <c r="A977" s="638"/>
      <c r="B977" s="638"/>
      <c r="C977" s="638"/>
      <c r="D977" s="639"/>
      <c r="E977" s="639"/>
      <c r="F977" s="639"/>
      <c r="G977" s="640"/>
      <c r="H977" s="639"/>
    </row>
    <row r="978">
      <c r="A978" s="638"/>
      <c r="B978" s="638"/>
      <c r="C978" s="638"/>
      <c r="D978" s="639"/>
      <c r="E978" s="639"/>
      <c r="F978" s="639"/>
      <c r="G978" s="640"/>
      <c r="H978" s="639"/>
    </row>
    <row r="979">
      <c r="A979" s="638"/>
      <c r="B979" s="638"/>
      <c r="C979" s="638"/>
      <c r="D979" s="639"/>
      <c r="E979" s="639"/>
      <c r="F979" s="639"/>
      <c r="G979" s="640"/>
      <c r="H979" s="639"/>
    </row>
    <row r="980">
      <c r="A980" s="638"/>
      <c r="B980" s="638"/>
      <c r="C980" s="638"/>
      <c r="D980" s="639"/>
      <c r="E980" s="639"/>
      <c r="F980" s="639"/>
      <c r="G980" s="640"/>
      <c r="H980" s="639"/>
    </row>
    <row r="981">
      <c r="A981" s="638"/>
      <c r="B981" s="638"/>
      <c r="C981" s="638"/>
      <c r="D981" s="639"/>
      <c r="E981" s="639"/>
      <c r="F981" s="639"/>
      <c r="G981" s="640"/>
      <c r="H981" s="639"/>
    </row>
    <row r="982">
      <c r="A982" s="638"/>
      <c r="B982" s="638"/>
      <c r="C982" s="638"/>
      <c r="D982" s="639"/>
      <c r="E982" s="639"/>
      <c r="F982" s="639"/>
      <c r="G982" s="640"/>
      <c r="H982" s="639"/>
    </row>
    <row r="983">
      <c r="A983" s="638"/>
      <c r="B983" s="638"/>
      <c r="C983" s="638"/>
      <c r="D983" s="639"/>
      <c r="E983" s="639"/>
      <c r="F983" s="639"/>
      <c r="G983" s="640"/>
      <c r="H983" s="639"/>
    </row>
    <row r="984">
      <c r="A984" s="638"/>
      <c r="B984" s="638"/>
      <c r="C984" s="638"/>
      <c r="D984" s="639"/>
      <c r="E984" s="639"/>
      <c r="F984" s="639"/>
      <c r="G984" s="640"/>
      <c r="H984" s="639"/>
    </row>
    <row r="985">
      <c r="A985" s="638"/>
      <c r="B985" s="638"/>
      <c r="C985" s="638"/>
      <c r="D985" s="639"/>
      <c r="E985" s="639"/>
      <c r="F985" s="639"/>
      <c r="G985" s="640"/>
      <c r="H985" s="639"/>
    </row>
    <row r="986">
      <c r="A986" s="638"/>
      <c r="B986" s="638"/>
      <c r="C986" s="638"/>
      <c r="D986" s="639"/>
      <c r="E986" s="639"/>
      <c r="F986" s="639"/>
      <c r="G986" s="640"/>
      <c r="H986" s="639"/>
    </row>
    <row r="987">
      <c r="A987" s="638"/>
      <c r="B987" s="638"/>
      <c r="C987" s="638"/>
      <c r="D987" s="639"/>
      <c r="E987" s="639"/>
      <c r="F987" s="639"/>
      <c r="G987" s="640"/>
      <c r="H987" s="639"/>
    </row>
    <row r="988">
      <c r="A988" s="638"/>
      <c r="B988" s="638"/>
      <c r="C988" s="638"/>
      <c r="D988" s="639"/>
      <c r="E988" s="639"/>
      <c r="F988" s="639"/>
      <c r="G988" s="640"/>
      <c r="H988" s="639"/>
    </row>
    <row r="989">
      <c r="A989" s="638"/>
      <c r="B989" s="638"/>
      <c r="C989" s="638"/>
      <c r="D989" s="639"/>
      <c r="E989" s="639"/>
      <c r="F989" s="639"/>
      <c r="G989" s="640"/>
      <c r="H989" s="639"/>
    </row>
    <row r="990">
      <c r="A990" s="638"/>
      <c r="B990" s="638"/>
      <c r="C990" s="638"/>
      <c r="D990" s="639"/>
      <c r="E990" s="639"/>
      <c r="F990" s="639"/>
      <c r="G990" s="640"/>
      <c r="H990" s="639"/>
    </row>
    <row r="991">
      <c r="A991" s="638"/>
      <c r="B991" s="638"/>
      <c r="C991" s="638"/>
      <c r="D991" s="639"/>
      <c r="E991" s="639"/>
      <c r="F991" s="639"/>
      <c r="G991" s="640"/>
      <c r="H991" s="639"/>
    </row>
    <row r="992">
      <c r="A992" s="638"/>
      <c r="B992" s="638"/>
      <c r="C992" s="638"/>
      <c r="D992" s="639"/>
      <c r="E992" s="639"/>
      <c r="F992" s="639"/>
      <c r="G992" s="640"/>
      <c r="H992" s="639"/>
    </row>
    <row r="993">
      <c r="A993" s="638"/>
      <c r="B993" s="638"/>
      <c r="C993" s="638"/>
      <c r="D993" s="639"/>
      <c r="E993" s="639"/>
      <c r="F993" s="639"/>
      <c r="G993" s="640"/>
      <c r="H993" s="639"/>
    </row>
    <row r="994">
      <c r="A994" s="638"/>
      <c r="B994" s="638"/>
      <c r="C994" s="638"/>
      <c r="D994" s="639"/>
      <c r="E994" s="639"/>
      <c r="F994" s="639"/>
      <c r="G994" s="640"/>
      <c r="H994" s="639"/>
    </row>
    <row r="995">
      <c r="A995" s="638"/>
      <c r="B995" s="638"/>
      <c r="C995" s="638"/>
      <c r="D995" s="639"/>
      <c r="E995" s="639"/>
      <c r="F995" s="639"/>
      <c r="G995" s="640"/>
      <c r="H995" s="639"/>
    </row>
    <row r="996">
      <c r="A996" s="638"/>
      <c r="B996" s="638"/>
      <c r="C996" s="638"/>
      <c r="D996" s="639"/>
      <c r="E996" s="639"/>
      <c r="F996" s="639"/>
      <c r="G996" s="640"/>
      <c r="H996" s="639"/>
    </row>
    <row r="997">
      <c r="A997" s="638"/>
      <c r="B997" s="638"/>
      <c r="C997" s="638"/>
      <c r="D997" s="639"/>
      <c r="E997" s="639"/>
      <c r="F997" s="639"/>
      <c r="G997" s="640"/>
      <c r="H997" s="639"/>
    </row>
    <row r="998">
      <c r="A998" s="638"/>
      <c r="B998" s="638"/>
      <c r="C998" s="638"/>
      <c r="D998" s="639"/>
      <c r="E998" s="639"/>
      <c r="F998" s="639"/>
      <c r="G998" s="640"/>
      <c r="H998" s="639"/>
    </row>
    <row r="999">
      <c r="A999" s="638"/>
      <c r="B999" s="638"/>
      <c r="C999" s="638"/>
      <c r="D999" s="639"/>
      <c r="E999" s="639"/>
      <c r="F999" s="639"/>
      <c r="G999" s="640"/>
      <c r="H999" s="639"/>
    </row>
    <row r="1000">
      <c r="A1000" s="638"/>
      <c r="B1000" s="638"/>
      <c r="C1000" s="638"/>
      <c r="D1000" s="639"/>
      <c r="E1000" s="639"/>
      <c r="F1000" s="639"/>
      <c r="G1000" s="640"/>
      <c r="H1000" s="639"/>
    </row>
    <row r="1001">
      <c r="A1001" s="638"/>
      <c r="B1001" s="638"/>
      <c r="C1001" s="638"/>
      <c r="D1001" s="639"/>
      <c r="E1001" s="639"/>
      <c r="F1001" s="639"/>
      <c r="G1001" s="640"/>
      <c r="H1001" s="639"/>
    </row>
    <row r="1002">
      <c r="A1002" s="638"/>
      <c r="B1002" s="638"/>
      <c r="C1002" s="638"/>
      <c r="D1002" s="639"/>
      <c r="E1002" s="639"/>
      <c r="F1002" s="639"/>
      <c r="G1002" s="640"/>
      <c r="H1002" s="639"/>
    </row>
    <row r="1003">
      <c r="A1003" s="638"/>
      <c r="B1003" s="638"/>
      <c r="C1003" s="638"/>
      <c r="D1003" s="639"/>
      <c r="E1003" s="639"/>
      <c r="F1003" s="639"/>
      <c r="G1003" s="640"/>
      <c r="H1003" s="639"/>
    </row>
  </sheetData>
  <autoFilter ref="$H$1:$H$1003"/>
  <hyperlinks>
    <hyperlink r:id="rId1" ref="T10"/>
    <hyperlink r:id="rId2" ref="U10"/>
    <hyperlink r:id="rId3" ref="V10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cols>
    <col customWidth="1" min="3" max="3" width="25.14"/>
    <col customWidth="1" min="4" max="4" width="20.86"/>
    <col customWidth="1" min="5" max="5" width="11.29"/>
    <col customWidth="1" min="6" max="6" width="20.29"/>
  </cols>
  <sheetData>
    <row r="1">
      <c r="A1" s="641"/>
      <c r="B1" s="379"/>
      <c r="C1" s="379"/>
      <c r="D1" s="379"/>
      <c r="E1" s="642">
        <v>45196.0</v>
      </c>
    </row>
    <row r="2">
      <c r="A2" s="643" t="s">
        <v>639</v>
      </c>
    </row>
    <row r="3">
      <c r="A3" s="379"/>
      <c r="B3" s="379"/>
      <c r="C3" s="379"/>
      <c r="D3" s="379"/>
      <c r="E3" s="379"/>
    </row>
    <row r="4">
      <c r="A4" s="644"/>
      <c r="B4" s="645" t="s">
        <v>131</v>
      </c>
      <c r="C4" s="645" t="s">
        <v>132</v>
      </c>
      <c r="D4" s="645" t="s">
        <v>1</v>
      </c>
      <c r="E4" s="645" t="s">
        <v>640</v>
      </c>
    </row>
    <row r="5">
      <c r="A5" s="644"/>
      <c r="B5" s="645">
        <v>1.0</v>
      </c>
      <c r="C5" s="645" t="s">
        <v>641</v>
      </c>
      <c r="D5" s="645" t="s">
        <v>642</v>
      </c>
      <c r="E5" s="646">
        <v>45000.0</v>
      </c>
    </row>
    <row r="6">
      <c r="A6" s="644"/>
      <c r="B6" s="645">
        <v>2.0</v>
      </c>
      <c r="C6" s="645" t="s">
        <v>643</v>
      </c>
      <c r="D6" s="645" t="s">
        <v>644</v>
      </c>
      <c r="E6" s="646">
        <v>45000.0</v>
      </c>
    </row>
    <row r="7">
      <c r="A7" s="644"/>
      <c r="B7" s="645">
        <v>3.0</v>
      </c>
      <c r="C7" s="645" t="s">
        <v>645</v>
      </c>
      <c r="D7" s="645" t="s">
        <v>646</v>
      </c>
      <c r="E7" s="646">
        <v>88000.0</v>
      </c>
    </row>
    <row r="8">
      <c r="A8" s="644"/>
      <c r="B8" s="645">
        <v>4.0</v>
      </c>
      <c r="C8" s="645" t="s">
        <v>647</v>
      </c>
      <c r="D8" s="645" t="s">
        <v>648</v>
      </c>
      <c r="E8" s="646">
        <v>89000.0</v>
      </c>
    </row>
    <row r="9">
      <c r="A9" s="644"/>
      <c r="B9" s="645">
        <v>5.0</v>
      </c>
      <c r="C9" s="645" t="s">
        <v>649</v>
      </c>
      <c r="D9" s="645" t="s">
        <v>650</v>
      </c>
      <c r="E9" s="646">
        <v>93000.0</v>
      </c>
    </row>
    <row r="10">
      <c r="A10" s="644"/>
      <c r="B10" s="645">
        <v>6.0</v>
      </c>
      <c r="C10" s="645" t="s">
        <v>651</v>
      </c>
      <c r="D10" s="645" t="s">
        <v>650</v>
      </c>
      <c r="E10" s="646">
        <v>97000.0</v>
      </c>
    </row>
    <row r="11">
      <c r="A11" s="644"/>
      <c r="B11" s="645">
        <v>7.0</v>
      </c>
      <c r="C11" s="645" t="s">
        <v>652</v>
      </c>
      <c r="D11" s="645" t="s">
        <v>646</v>
      </c>
      <c r="E11" s="646">
        <v>108000.0</v>
      </c>
    </row>
    <row r="12">
      <c r="A12" s="644"/>
      <c r="B12" s="645">
        <v>8.0</v>
      </c>
      <c r="C12" s="645" t="s">
        <v>653</v>
      </c>
      <c r="D12" s="645" t="s">
        <v>644</v>
      </c>
      <c r="E12" s="646">
        <v>108000.0</v>
      </c>
    </row>
    <row r="13">
      <c r="A13" s="644"/>
      <c r="B13" s="645">
        <v>9.0</v>
      </c>
      <c r="C13" s="645" t="s">
        <v>654</v>
      </c>
      <c r="D13" s="645" t="s">
        <v>655</v>
      </c>
      <c r="E13" s="646">
        <v>119000.0</v>
      </c>
    </row>
    <row r="14">
      <c r="A14" s="644"/>
      <c r="B14" s="645">
        <v>10.0</v>
      </c>
      <c r="C14" s="645" t="s">
        <v>656</v>
      </c>
      <c r="D14" s="645" t="s">
        <v>646</v>
      </c>
      <c r="E14" s="646">
        <v>122000.0</v>
      </c>
    </row>
    <row r="15">
      <c r="A15" s="644"/>
      <c r="B15" s="645">
        <v>11.0</v>
      </c>
      <c r="C15" s="645" t="s">
        <v>657</v>
      </c>
      <c r="D15" s="645" t="s">
        <v>644</v>
      </c>
      <c r="E15" s="646">
        <v>127500.0</v>
      </c>
    </row>
    <row r="16">
      <c r="A16" s="644"/>
      <c r="B16" s="645">
        <v>12.0</v>
      </c>
      <c r="C16" s="645" t="s">
        <v>658</v>
      </c>
      <c r="D16" s="645" t="s">
        <v>646</v>
      </c>
      <c r="E16" s="646">
        <v>132000.0</v>
      </c>
    </row>
    <row r="17">
      <c r="A17" s="644"/>
      <c r="B17" s="645">
        <v>13.0</v>
      </c>
      <c r="C17" s="645" t="s">
        <v>658</v>
      </c>
      <c r="D17" s="645" t="s">
        <v>644</v>
      </c>
      <c r="E17" s="646">
        <v>135000.0</v>
      </c>
    </row>
    <row r="18">
      <c r="A18" s="644"/>
      <c r="B18" s="645">
        <v>14.0</v>
      </c>
      <c r="C18" s="645" t="s">
        <v>659</v>
      </c>
      <c r="D18" s="645" t="s">
        <v>646</v>
      </c>
      <c r="E18" s="646">
        <v>172000.0</v>
      </c>
    </row>
    <row r="19">
      <c r="A19" s="644"/>
      <c r="B19" s="645">
        <v>15.0</v>
      </c>
      <c r="C19" s="645" t="s">
        <v>660</v>
      </c>
      <c r="D19" s="645" t="s">
        <v>646</v>
      </c>
      <c r="E19" s="646">
        <v>141500.0</v>
      </c>
    </row>
    <row r="20">
      <c r="A20" s="644"/>
      <c r="B20" s="645">
        <v>16.0</v>
      </c>
      <c r="C20" s="645" t="s">
        <v>660</v>
      </c>
      <c r="D20" s="645" t="s">
        <v>644</v>
      </c>
      <c r="E20" s="646">
        <v>155000.0</v>
      </c>
    </row>
    <row r="21">
      <c r="A21" s="644"/>
      <c r="B21" s="645">
        <v>17.0</v>
      </c>
      <c r="C21" s="645" t="s">
        <v>661</v>
      </c>
      <c r="D21" s="645" t="s">
        <v>646</v>
      </c>
      <c r="E21" s="646">
        <v>193500.0</v>
      </c>
    </row>
    <row r="22">
      <c r="A22" s="644"/>
      <c r="B22" s="645">
        <v>18.0</v>
      </c>
      <c r="C22" s="645" t="s">
        <v>662</v>
      </c>
      <c r="D22" s="645" t="s">
        <v>644</v>
      </c>
      <c r="E22" s="646">
        <v>200000.0</v>
      </c>
    </row>
    <row r="23">
      <c r="A23" s="644"/>
      <c r="B23" s="645">
        <v>19.0</v>
      </c>
      <c r="C23" s="645" t="s">
        <v>663</v>
      </c>
      <c r="D23" s="645" t="s">
        <v>646</v>
      </c>
      <c r="E23" s="646">
        <v>229500.0</v>
      </c>
    </row>
    <row r="24">
      <c r="A24" s="644"/>
      <c r="B24" s="645">
        <v>20.0</v>
      </c>
      <c r="C24" s="645" t="s">
        <v>664</v>
      </c>
      <c r="D24" s="645" t="s">
        <v>646</v>
      </c>
      <c r="E24" s="646">
        <v>287500.0</v>
      </c>
    </row>
    <row r="25">
      <c r="A25" s="644"/>
      <c r="B25" s="645">
        <v>21.0</v>
      </c>
      <c r="C25" s="645" t="s">
        <v>665</v>
      </c>
      <c r="D25" s="645" t="s">
        <v>646</v>
      </c>
      <c r="E25" s="646">
        <v>210000.0</v>
      </c>
    </row>
    <row r="26">
      <c r="A26" s="644"/>
      <c r="B26" s="645">
        <v>22.0</v>
      </c>
      <c r="C26" s="645" t="s">
        <v>665</v>
      </c>
      <c r="D26" s="645" t="s">
        <v>644</v>
      </c>
      <c r="E26" s="646">
        <v>221000.0</v>
      </c>
    </row>
    <row r="27">
      <c r="A27" s="644"/>
      <c r="B27" s="645">
        <v>23.0</v>
      </c>
      <c r="C27" s="645" t="s">
        <v>666</v>
      </c>
      <c r="D27" s="645" t="s">
        <v>655</v>
      </c>
      <c r="E27" s="646">
        <v>221000.0</v>
      </c>
    </row>
    <row r="28">
      <c r="A28" s="644"/>
      <c r="B28" s="645">
        <v>24.0</v>
      </c>
      <c r="C28" s="645" t="s">
        <v>666</v>
      </c>
      <c r="D28" s="645" t="s">
        <v>667</v>
      </c>
      <c r="E28" s="646">
        <v>227000.0</v>
      </c>
    </row>
    <row r="29">
      <c r="A29" s="644"/>
      <c r="B29" s="645">
        <v>25.0</v>
      </c>
      <c r="C29" s="645" t="s">
        <v>668</v>
      </c>
      <c r="D29" s="645" t="s">
        <v>646</v>
      </c>
      <c r="E29" s="646">
        <v>227000.0</v>
      </c>
    </row>
    <row r="30">
      <c r="A30" s="644"/>
      <c r="B30" s="645">
        <v>26.0</v>
      </c>
      <c r="C30" s="645" t="s">
        <v>668</v>
      </c>
      <c r="D30" s="645" t="s">
        <v>644</v>
      </c>
      <c r="E30" s="646">
        <v>245500.0</v>
      </c>
    </row>
    <row r="31">
      <c r="A31" s="644"/>
      <c r="B31" s="645">
        <v>27.0</v>
      </c>
      <c r="C31" s="645" t="s">
        <v>669</v>
      </c>
      <c r="D31" s="645" t="s">
        <v>646</v>
      </c>
      <c r="E31" s="646">
        <v>317000.0</v>
      </c>
    </row>
    <row r="32">
      <c r="A32" s="644"/>
      <c r="B32" s="645">
        <v>28.0</v>
      </c>
      <c r="C32" s="645" t="s">
        <v>669</v>
      </c>
      <c r="D32" s="645" t="s">
        <v>644</v>
      </c>
      <c r="E32" s="646">
        <v>326000.0</v>
      </c>
    </row>
    <row r="33">
      <c r="A33" s="644"/>
      <c r="B33" s="645">
        <v>29.0</v>
      </c>
      <c r="C33" s="645" t="s">
        <v>669</v>
      </c>
      <c r="D33" s="645" t="s">
        <v>650</v>
      </c>
      <c r="E33" s="646">
        <v>362500.0</v>
      </c>
    </row>
    <row r="34">
      <c r="A34" s="644"/>
      <c r="B34" s="645">
        <v>30.0</v>
      </c>
      <c r="C34" s="645" t="s">
        <v>670</v>
      </c>
      <c r="D34" s="645" t="s">
        <v>655</v>
      </c>
      <c r="E34" s="646">
        <v>342500.0</v>
      </c>
    </row>
    <row r="35">
      <c r="A35" s="644"/>
      <c r="B35" s="645">
        <v>31.0</v>
      </c>
      <c r="C35" s="645" t="s">
        <v>671</v>
      </c>
      <c r="D35" s="645" t="s">
        <v>644</v>
      </c>
      <c r="E35" s="646">
        <v>345000.0</v>
      </c>
    </row>
    <row r="36">
      <c r="A36" s="644"/>
      <c r="B36" s="645">
        <v>32.0</v>
      </c>
      <c r="C36" s="645" t="s">
        <v>671</v>
      </c>
      <c r="D36" s="645" t="s">
        <v>672</v>
      </c>
      <c r="E36" s="646">
        <v>348000.0</v>
      </c>
    </row>
    <row r="37">
      <c r="A37" s="644"/>
      <c r="B37" s="645">
        <v>33.0</v>
      </c>
      <c r="C37" s="645" t="s">
        <v>671</v>
      </c>
      <c r="D37" s="645" t="s">
        <v>650</v>
      </c>
      <c r="E37" s="646">
        <v>347000.0</v>
      </c>
    </row>
    <row r="38">
      <c r="A38" s="644"/>
      <c r="B38" s="645">
        <v>34.0</v>
      </c>
      <c r="C38" s="645" t="s">
        <v>673</v>
      </c>
      <c r="D38" s="645" t="s">
        <v>674</v>
      </c>
      <c r="E38" s="646">
        <v>430000.0</v>
      </c>
    </row>
    <row r="39">
      <c r="A39" s="644"/>
      <c r="B39" s="645">
        <v>35.0</v>
      </c>
      <c r="C39" s="645" t="s">
        <v>675</v>
      </c>
      <c r="D39" s="645" t="s">
        <v>672</v>
      </c>
      <c r="E39" s="646">
        <v>464000.0</v>
      </c>
    </row>
    <row r="40">
      <c r="A40" s="644"/>
      <c r="B40" s="645">
        <v>36.0</v>
      </c>
      <c r="C40" s="645" t="s">
        <v>675</v>
      </c>
      <c r="D40" s="645" t="s">
        <v>650</v>
      </c>
      <c r="E40" s="646">
        <v>445000.0</v>
      </c>
    </row>
    <row r="41">
      <c r="A41" s="644"/>
      <c r="B41" s="645">
        <v>37.0</v>
      </c>
      <c r="C41" s="645" t="s">
        <v>676</v>
      </c>
      <c r="D41" s="645" t="s">
        <v>674</v>
      </c>
      <c r="E41" s="646">
        <v>451000.0</v>
      </c>
    </row>
    <row r="42">
      <c r="A42" s="644"/>
      <c r="B42" s="645">
        <v>38.0</v>
      </c>
      <c r="C42" s="645" t="s">
        <v>676</v>
      </c>
      <c r="D42" s="645" t="s">
        <v>677</v>
      </c>
      <c r="E42" s="646">
        <v>460000.0</v>
      </c>
    </row>
    <row r="43">
      <c r="A43" s="644"/>
      <c r="B43" s="645">
        <v>39.0</v>
      </c>
      <c r="C43" s="645" t="s">
        <v>678</v>
      </c>
      <c r="D43" s="645" t="s">
        <v>672</v>
      </c>
      <c r="E43" s="646">
        <v>515000.0</v>
      </c>
    </row>
    <row r="44">
      <c r="A44" s="644"/>
      <c r="B44" s="645">
        <v>40.0</v>
      </c>
      <c r="C44" s="645" t="s">
        <v>678</v>
      </c>
      <c r="D44" s="645" t="s">
        <v>650</v>
      </c>
      <c r="E44" s="646">
        <v>465500.0</v>
      </c>
    </row>
    <row r="45">
      <c r="A45" s="644"/>
      <c r="B45" s="645">
        <v>41.0</v>
      </c>
      <c r="C45" s="645" t="s">
        <v>679</v>
      </c>
      <c r="D45" s="645" t="s">
        <v>672</v>
      </c>
      <c r="E45" s="646">
        <v>630500.0</v>
      </c>
    </row>
    <row r="46">
      <c r="A46" s="644"/>
      <c r="B46" s="645">
        <v>42.0</v>
      </c>
      <c r="C46" s="645" t="s">
        <v>679</v>
      </c>
      <c r="D46" s="645" t="s">
        <v>650</v>
      </c>
      <c r="E46" s="646">
        <v>550500.0</v>
      </c>
    </row>
    <row r="47">
      <c r="A47" s="644"/>
      <c r="B47" s="645">
        <v>43.0</v>
      </c>
      <c r="C47" s="645" t="s">
        <v>680</v>
      </c>
      <c r="D47" s="645" t="s">
        <v>650</v>
      </c>
      <c r="E47" s="646">
        <v>610500.0</v>
      </c>
    </row>
    <row r="48">
      <c r="A48" s="644"/>
      <c r="B48" s="645">
        <v>44.0</v>
      </c>
      <c r="C48" s="645" t="s">
        <v>681</v>
      </c>
      <c r="D48" s="645" t="s">
        <v>682</v>
      </c>
      <c r="E48" s="646">
        <v>234000.0</v>
      </c>
    </row>
    <row r="49">
      <c r="A49" s="644"/>
      <c r="B49" s="645">
        <v>45.0</v>
      </c>
      <c r="C49" s="645" t="s">
        <v>666</v>
      </c>
      <c r="D49" s="645" t="s">
        <v>682</v>
      </c>
      <c r="E49" s="646">
        <v>252500.0</v>
      </c>
    </row>
    <row r="50">
      <c r="A50" s="644"/>
      <c r="B50" s="645">
        <v>46.0</v>
      </c>
      <c r="C50" s="645" t="s">
        <v>683</v>
      </c>
      <c r="D50" s="645" t="s">
        <v>682</v>
      </c>
      <c r="E50" s="646">
        <v>279000.0</v>
      </c>
    </row>
    <row r="51">
      <c r="A51" s="644"/>
      <c r="B51" s="645">
        <v>47.0</v>
      </c>
      <c r="C51" s="645" t="s">
        <v>684</v>
      </c>
      <c r="D51" s="645" t="s">
        <v>685</v>
      </c>
      <c r="E51" s="646">
        <v>120500.0</v>
      </c>
    </row>
    <row r="52">
      <c r="A52" s="644"/>
      <c r="B52" s="645">
        <v>48.0</v>
      </c>
      <c r="C52" s="645" t="s">
        <v>686</v>
      </c>
      <c r="D52" s="645" t="s">
        <v>685</v>
      </c>
      <c r="E52" s="646">
        <v>169500.0</v>
      </c>
    </row>
    <row r="53">
      <c r="A53" s="644"/>
      <c r="B53" s="645">
        <v>49.0</v>
      </c>
      <c r="C53" s="645" t="s">
        <v>687</v>
      </c>
      <c r="D53" s="645" t="s">
        <v>688</v>
      </c>
      <c r="E53" s="646">
        <v>218000.0</v>
      </c>
    </row>
    <row r="54">
      <c r="A54" s="644"/>
      <c r="B54" s="645">
        <v>50.0</v>
      </c>
      <c r="C54" s="645" t="s">
        <v>689</v>
      </c>
      <c r="D54" s="645" t="s">
        <v>685</v>
      </c>
      <c r="E54" s="646">
        <v>228500.0</v>
      </c>
    </row>
    <row r="55">
      <c r="A55" s="644"/>
      <c r="B55" s="645">
        <v>51.0</v>
      </c>
      <c r="C55" s="645" t="s">
        <v>690</v>
      </c>
      <c r="D55" s="645" t="s">
        <v>685</v>
      </c>
      <c r="E55" s="646">
        <v>240500.0</v>
      </c>
    </row>
    <row r="56">
      <c r="A56" s="644"/>
      <c r="B56" s="645">
        <v>52.0</v>
      </c>
      <c r="C56" s="645" t="s">
        <v>691</v>
      </c>
      <c r="D56" s="645" t="s">
        <v>692</v>
      </c>
      <c r="E56" s="646">
        <v>352000.0</v>
      </c>
    </row>
    <row r="57">
      <c r="A57" s="644"/>
      <c r="B57" s="645">
        <v>53.0</v>
      </c>
      <c r="C57" s="645" t="s">
        <v>693</v>
      </c>
      <c r="D57" s="645" t="s">
        <v>692</v>
      </c>
      <c r="E57" s="646">
        <v>430500.0</v>
      </c>
    </row>
    <row r="58">
      <c r="A58" s="644"/>
      <c r="B58" s="645">
        <v>54.0</v>
      </c>
      <c r="C58" s="645" t="s">
        <v>694</v>
      </c>
      <c r="D58" s="645" t="s">
        <v>692</v>
      </c>
      <c r="E58" s="646">
        <v>408000.0</v>
      </c>
    </row>
    <row r="59">
      <c r="A59" s="644"/>
      <c r="B59" s="645">
        <v>55.0</v>
      </c>
      <c r="C59" s="645" t="s">
        <v>695</v>
      </c>
      <c r="D59" s="645" t="s">
        <v>692</v>
      </c>
      <c r="E59" s="646">
        <v>419000.0</v>
      </c>
    </row>
    <row r="60">
      <c r="A60" s="644"/>
      <c r="B60" s="645">
        <v>56.0</v>
      </c>
      <c r="C60" s="645" t="s">
        <v>696</v>
      </c>
      <c r="D60" s="645" t="s">
        <v>697</v>
      </c>
      <c r="E60" s="646">
        <v>472500.0</v>
      </c>
    </row>
    <row r="61">
      <c r="A61" s="644"/>
      <c r="B61" s="645">
        <v>57.0</v>
      </c>
      <c r="C61" s="645" t="s">
        <v>698</v>
      </c>
      <c r="D61" s="645" t="s">
        <v>697</v>
      </c>
      <c r="E61" s="646">
        <v>520000.0</v>
      </c>
    </row>
    <row r="62">
      <c r="A62" s="644"/>
      <c r="B62" s="645">
        <v>58.0</v>
      </c>
      <c r="C62" s="645" t="s">
        <v>699</v>
      </c>
      <c r="D62" s="645" t="s">
        <v>692</v>
      </c>
      <c r="E62" s="646">
        <v>529500.0</v>
      </c>
    </row>
    <row r="63">
      <c r="A63" s="644"/>
      <c r="B63" s="645">
        <v>59.0</v>
      </c>
      <c r="C63" s="645" t="s">
        <v>700</v>
      </c>
      <c r="D63" s="645" t="s">
        <v>692</v>
      </c>
      <c r="E63" s="646">
        <v>630500.0</v>
      </c>
    </row>
    <row r="64">
      <c r="A64" s="644"/>
      <c r="B64" s="645">
        <v>60.0</v>
      </c>
      <c r="C64" s="645" t="s">
        <v>700</v>
      </c>
      <c r="D64" s="645" t="s">
        <v>701</v>
      </c>
      <c r="E64" s="646">
        <v>630500.0</v>
      </c>
    </row>
    <row r="65">
      <c r="A65" s="644"/>
      <c r="B65" s="644"/>
      <c r="C65" s="644"/>
      <c r="D65" s="644"/>
      <c r="E65" s="647"/>
    </row>
    <row r="66">
      <c r="A66" s="644"/>
      <c r="B66" s="644"/>
      <c r="C66" s="644"/>
      <c r="D66" s="644"/>
      <c r="E66" s="644"/>
    </row>
    <row r="67">
      <c r="A67" s="644" t="s">
        <v>702</v>
      </c>
      <c r="B67" s="644"/>
      <c r="C67" s="644"/>
      <c r="D67" s="644"/>
      <c r="E67" s="644"/>
    </row>
    <row r="68">
      <c r="A68" s="647"/>
      <c r="B68" s="644"/>
      <c r="C68" s="644"/>
      <c r="D68" s="644"/>
      <c r="E68" s="648"/>
    </row>
    <row r="69">
      <c r="A69" s="647"/>
      <c r="B69" s="645" t="s">
        <v>703</v>
      </c>
      <c r="C69" s="645" t="s">
        <v>132</v>
      </c>
      <c r="D69" s="645" t="s">
        <v>1</v>
      </c>
      <c r="E69" s="649" t="s">
        <v>704</v>
      </c>
    </row>
    <row r="70">
      <c r="A70" s="647"/>
      <c r="B70" s="645">
        <v>1.0</v>
      </c>
      <c r="C70" s="645" t="s">
        <v>705</v>
      </c>
      <c r="D70" s="645" t="s">
        <v>706</v>
      </c>
      <c r="E70" s="646">
        <v>75500.0</v>
      </c>
    </row>
    <row r="71">
      <c r="A71" s="647"/>
      <c r="B71" s="645">
        <v>2.0</v>
      </c>
      <c r="C71" s="645" t="s">
        <v>707</v>
      </c>
      <c r="D71" s="645" t="s">
        <v>706</v>
      </c>
      <c r="E71" s="646">
        <v>84000.0</v>
      </c>
    </row>
    <row r="72">
      <c r="A72" s="647"/>
      <c r="B72" s="645">
        <v>3.0</v>
      </c>
      <c r="C72" s="645" t="s">
        <v>708</v>
      </c>
      <c r="D72" s="645" t="s">
        <v>709</v>
      </c>
      <c r="E72" s="646">
        <v>82000.0</v>
      </c>
    </row>
    <row r="73">
      <c r="A73" s="647"/>
      <c r="B73" s="645">
        <v>4.0</v>
      </c>
      <c r="C73" s="645" t="s">
        <v>710</v>
      </c>
      <c r="D73" s="645" t="s">
        <v>706</v>
      </c>
      <c r="E73" s="646">
        <v>101000.0</v>
      </c>
    </row>
    <row r="74">
      <c r="A74" s="647"/>
      <c r="B74" s="645">
        <v>5.0</v>
      </c>
      <c r="C74" s="645" t="s">
        <v>711</v>
      </c>
      <c r="D74" s="645" t="s">
        <v>712</v>
      </c>
      <c r="E74" s="646">
        <v>85500.0</v>
      </c>
    </row>
    <row r="75">
      <c r="A75" s="647"/>
      <c r="B75" s="645">
        <v>6.0</v>
      </c>
      <c r="C75" s="645" t="s">
        <v>713</v>
      </c>
      <c r="D75" s="645" t="s">
        <v>706</v>
      </c>
      <c r="E75" s="646">
        <v>114000.0</v>
      </c>
    </row>
    <row r="76">
      <c r="A76" s="647"/>
      <c r="B76" s="645">
        <v>7.0</v>
      </c>
      <c r="C76" s="645" t="s">
        <v>714</v>
      </c>
      <c r="D76" s="645" t="s">
        <v>706</v>
      </c>
      <c r="E76" s="646">
        <v>121500.0</v>
      </c>
    </row>
    <row r="77">
      <c r="A77" s="647"/>
      <c r="B77" s="645">
        <v>8.0</v>
      </c>
      <c r="C77" s="645" t="s">
        <v>715</v>
      </c>
      <c r="D77" s="645" t="s">
        <v>716</v>
      </c>
      <c r="E77" s="646">
        <v>88500.0</v>
      </c>
    </row>
    <row r="78">
      <c r="A78" s="647"/>
      <c r="B78" s="645">
        <v>9.0</v>
      </c>
      <c r="C78" s="645" t="s">
        <v>717</v>
      </c>
      <c r="D78" s="645" t="s">
        <v>706</v>
      </c>
      <c r="E78" s="646">
        <v>141500.0</v>
      </c>
    </row>
    <row r="79">
      <c r="A79" s="647"/>
      <c r="B79" s="645">
        <v>10.0</v>
      </c>
      <c r="C79" s="645" t="s">
        <v>718</v>
      </c>
      <c r="D79" s="645" t="s">
        <v>719</v>
      </c>
      <c r="E79" s="646">
        <v>99500.0</v>
      </c>
    </row>
    <row r="80">
      <c r="A80" s="647"/>
      <c r="B80" s="645">
        <v>11.0</v>
      </c>
      <c r="C80" s="645" t="s">
        <v>718</v>
      </c>
      <c r="D80" s="645" t="s">
        <v>720</v>
      </c>
      <c r="E80" s="646"/>
    </row>
    <row r="81">
      <c r="A81" s="647"/>
      <c r="B81" s="645">
        <v>11.0</v>
      </c>
      <c r="C81" s="645" t="s">
        <v>721</v>
      </c>
      <c r="D81" s="645" t="s">
        <v>706</v>
      </c>
      <c r="E81" s="646">
        <v>154000.0</v>
      </c>
    </row>
    <row r="82">
      <c r="A82" s="647"/>
      <c r="B82" s="645">
        <v>12.0</v>
      </c>
      <c r="C82" s="645" t="s">
        <v>722</v>
      </c>
      <c r="D82" s="645" t="s">
        <v>723</v>
      </c>
      <c r="E82" s="646">
        <v>121500.0</v>
      </c>
    </row>
    <row r="83">
      <c r="A83" s="647"/>
      <c r="B83" s="645">
        <v>13.0</v>
      </c>
      <c r="C83" s="645" t="s">
        <v>724</v>
      </c>
      <c r="D83" s="645" t="s">
        <v>706</v>
      </c>
      <c r="E83" s="646">
        <v>158000.0</v>
      </c>
    </row>
    <row r="84">
      <c r="A84" s="647"/>
      <c r="B84" s="645">
        <v>14.0</v>
      </c>
      <c r="C84" s="645" t="s">
        <v>725</v>
      </c>
      <c r="D84" s="645" t="s">
        <v>720</v>
      </c>
      <c r="E84" s="646">
        <v>124000.0</v>
      </c>
    </row>
    <row r="85">
      <c r="A85" s="647"/>
      <c r="B85" s="645">
        <v>15.0</v>
      </c>
      <c r="C85" s="645" t="s">
        <v>726</v>
      </c>
      <c r="D85" s="645" t="s">
        <v>720</v>
      </c>
      <c r="E85" s="646">
        <v>117000.0</v>
      </c>
    </row>
    <row r="86">
      <c r="A86" s="647"/>
      <c r="B86" s="645">
        <v>16.0</v>
      </c>
      <c r="C86" s="645" t="s">
        <v>404</v>
      </c>
      <c r="D86" s="645" t="s">
        <v>727</v>
      </c>
      <c r="E86" s="646">
        <v>155000.0</v>
      </c>
    </row>
    <row r="87">
      <c r="A87" s="647"/>
      <c r="B87" s="645">
        <v>17.0</v>
      </c>
      <c r="C87" s="645" t="s">
        <v>728</v>
      </c>
      <c r="D87" s="645" t="s">
        <v>729</v>
      </c>
      <c r="E87" s="646">
        <v>172000.0</v>
      </c>
    </row>
    <row r="88">
      <c r="A88" s="647"/>
      <c r="B88" s="645">
        <v>18.0</v>
      </c>
      <c r="C88" s="645" t="s">
        <v>730</v>
      </c>
      <c r="D88" s="645" t="s">
        <v>731</v>
      </c>
      <c r="E88" s="646">
        <v>181000.0</v>
      </c>
    </row>
    <row r="89">
      <c r="A89" s="647"/>
      <c r="B89" s="645">
        <v>19.0</v>
      </c>
      <c r="C89" s="645" t="s">
        <v>732</v>
      </c>
      <c r="D89" s="645" t="s">
        <v>733</v>
      </c>
      <c r="E89" s="646">
        <v>188500.0</v>
      </c>
    </row>
    <row r="90">
      <c r="A90" s="647"/>
      <c r="B90" s="645">
        <v>20.0</v>
      </c>
      <c r="C90" s="645" t="s">
        <v>322</v>
      </c>
      <c r="D90" s="645" t="s">
        <v>734</v>
      </c>
      <c r="E90" s="646">
        <v>218000.0</v>
      </c>
    </row>
    <row r="91">
      <c r="A91" s="647"/>
      <c r="B91" s="645">
        <v>21.0</v>
      </c>
      <c r="C91" s="645" t="s">
        <v>735</v>
      </c>
      <c r="D91" s="645" t="s">
        <v>736</v>
      </c>
      <c r="E91" s="646">
        <v>212500.0</v>
      </c>
    </row>
    <row r="92">
      <c r="A92" s="647"/>
      <c r="B92" s="645">
        <v>22.0</v>
      </c>
      <c r="C92" s="645" t="s">
        <v>737</v>
      </c>
      <c r="D92" s="645" t="s">
        <v>738</v>
      </c>
      <c r="E92" s="646">
        <v>193000.0</v>
      </c>
    </row>
    <row r="93">
      <c r="A93" s="647"/>
      <c r="B93" s="645">
        <v>23.0</v>
      </c>
      <c r="C93" s="645" t="s">
        <v>739</v>
      </c>
      <c r="D93" s="645" t="s">
        <v>736</v>
      </c>
      <c r="E93" s="646">
        <v>207500.0</v>
      </c>
    </row>
    <row r="94">
      <c r="A94" s="647"/>
      <c r="B94" s="645">
        <v>24.0</v>
      </c>
      <c r="C94" s="645" t="s">
        <v>739</v>
      </c>
      <c r="D94" s="645" t="s">
        <v>740</v>
      </c>
      <c r="E94" s="646">
        <v>207500.0</v>
      </c>
    </row>
  </sheetData>
  <mergeCells count="1">
    <mergeCell ref="A2:E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cols>
    <col customWidth="1" min="1" max="1" width="5.14"/>
    <col customWidth="1" min="2" max="2" width="9.57"/>
    <col customWidth="1" min="3" max="3" width="6.43"/>
    <col customWidth="1" min="4" max="4" width="6.86"/>
    <col customWidth="1" min="5" max="5" width="7.57"/>
    <col customWidth="1" min="6" max="6" width="6.43"/>
    <col customWidth="1" min="7" max="8" width="10.14"/>
    <col customWidth="1" min="9" max="9" width="8.71"/>
    <col customWidth="1" min="10" max="10" width="15.29"/>
    <col customWidth="1" min="11" max="11" width="11.14"/>
    <col customWidth="1" min="12" max="12" width="14.14"/>
    <col customWidth="1" min="13" max="13" width="7.14"/>
    <col customWidth="1" min="14" max="14" width="9.29"/>
  </cols>
  <sheetData>
    <row r="1">
      <c r="A1" s="1" t="s">
        <v>249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2</v>
      </c>
      <c r="H1" s="1" t="s">
        <v>741</v>
      </c>
      <c r="I1" s="650" t="s">
        <v>18</v>
      </c>
      <c r="J1" s="651" t="s">
        <v>742</v>
      </c>
      <c r="K1" s="1" t="s">
        <v>743</v>
      </c>
      <c r="L1" s="650" t="s">
        <v>744</v>
      </c>
      <c r="M1" s="1">
        <v>2022.0</v>
      </c>
      <c r="N1" s="1" t="s">
        <v>514</v>
      </c>
      <c r="O1" s="650" t="s">
        <v>17</v>
      </c>
      <c r="P1" s="650" t="s">
        <v>18</v>
      </c>
      <c r="Q1" s="652"/>
      <c r="R1" s="652"/>
      <c r="S1" s="652"/>
      <c r="T1" s="652"/>
      <c r="U1" s="652"/>
      <c r="V1" s="652"/>
      <c r="W1" s="652"/>
    </row>
    <row r="2">
      <c r="A2" s="17">
        <v>39.0</v>
      </c>
      <c r="B2" s="653" t="s">
        <v>48</v>
      </c>
      <c r="C2" s="17">
        <v>8.0</v>
      </c>
      <c r="D2" s="17">
        <v>18.0</v>
      </c>
      <c r="E2" s="654">
        <v>555.0</v>
      </c>
      <c r="F2" s="17">
        <v>8.0</v>
      </c>
      <c r="G2" s="610" t="s">
        <v>46</v>
      </c>
      <c r="H2" s="19">
        <v>240500.0</v>
      </c>
      <c r="I2" s="655">
        <f t="shared" ref="I2:I11" si="1">N2/12</f>
        <v>39.33333333</v>
      </c>
      <c r="J2" s="656">
        <v>110.0</v>
      </c>
      <c r="K2" s="654">
        <v>393.0</v>
      </c>
      <c r="L2" s="657">
        <v>140.0</v>
      </c>
      <c r="M2" s="17">
        <v>777.0</v>
      </c>
      <c r="N2" s="17">
        <v>472.0</v>
      </c>
      <c r="O2" s="658">
        <v>77.7</v>
      </c>
      <c r="P2" s="39">
        <f t="shared" ref="P2:P12" si="2">N2/12</f>
        <v>39.33333333</v>
      </c>
      <c r="Q2" s="39"/>
      <c r="R2" s="39"/>
      <c r="S2" s="39"/>
      <c r="T2" s="39"/>
      <c r="U2" s="39"/>
      <c r="V2" s="39"/>
      <c r="W2" s="39"/>
    </row>
    <row r="3">
      <c r="A3" s="17">
        <v>51.0</v>
      </c>
      <c r="B3" s="653" t="s">
        <v>50</v>
      </c>
      <c r="C3" s="17">
        <v>9.5</v>
      </c>
      <c r="D3" s="17">
        <v>22.0</v>
      </c>
      <c r="E3" s="654">
        <v>357.0</v>
      </c>
      <c r="F3" s="17">
        <v>6.0</v>
      </c>
      <c r="G3" s="610" t="s">
        <v>46</v>
      </c>
      <c r="H3" s="19">
        <v>430500.0</v>
      </c>
      <c r="I3" s="655">
        <f t="shared" si="1"/>
        <v>22.33333333</v>
      </c>
      <c r="J3" s="656">
        <v>0.0</v>
      </c>
      <c r="K3" s="654">
        <v>223.0</v>
      </c>
      <c r="L3" s="657">
        <v>60.0</v>
      </c>
      <c r="M3" s="610"/>
      <c r="N3" s="17">
        <v>268.0</v>
      </c>
      <c r="O3" s="658">
        <v>0.0</v>
      </c>
      <c r="P3" s="39">
        <f t="shared" si="2"/>
        <v>22.33333333</v>
      </c>
      <c r="Q3" s="39"/>
      <c r="R3" s="39"/>
      <c r="S3" s="39"/>
      <c r="T3" s="39"/>
      <c r="U3" s="39"/>
      <c r="V3" s="39"/>
      <c r="W3" s="39"/>
    </row>
    <row r="4">
      <c r="A4" s="17">
        <v>52.0</v>
      </c>
      <c r="B4" s="653" t="s">
        <v>51</v>
      </c>
      <c r="C4" s="17">
        <v>8.3</v>
      </c>
      <c r="D4" s="17">
        <v>24.0</v>
      </c>
      <c r="E4" s="654">
        <v>357.0</v>
      </c>
      <c r="F4" s="17">
        <v>8.0</v>
      </c>
      <c r="G4" s="610" t="s">
        <v>46</v>
      </c>
      <c r="H4" s="19">
        <v>352000.0</v>
      </c>
      <c r="I4" s="655">
        <f t="shared" si="1"/>
        <v>8.166666667</v>
      </c>
      <c r="J4" s="656">
        <v>0.0</v>
      </c>
      <c r="K4" s="654">
        <v>82.0</v>
      </c>
      <c r="L4" s="657">
        <v>80.0</v>
      </c>
      <c r="M4" s="17">
        <v>286.0</v>
      </c>
      <c r="N4" s="17">
        <v>98.0</v>
      </c>
      <c r="O4" s="658">
        <v>28.6</v>
      </c>
      <c r="P4" s="39">
        <f t="shared" si="2"/>
        <v>8.166666667</v>
      </c>
      <c r="Q4" s="39"/>
      <c r="R4" s="39"/>
      <c r="S4" s="39"/>
      <c r="T4" s="39"/>
      <c r="U4" s="39"/>
      <c r="V4" s="39"/>
      <c r="W4" s="39"/>
    </row>
    <row r="5">
      <c r="A5" s="17">
        <v>53.0</v>
      </c>
      <c r="B5" s="653" t="s">
        <v>52</v>
      </c>
      <c r="C5" s="17">
        <v>9.5</v>
      </c>
      <c r="D5" s="17">
        <v>24.0</v>
      </c>
      <c r="E5" s="654">
        <v>357.0</v>
      </c>
      <c r="F5" s="17">
        <v>8.0</v>
      </c>
      <c r="G5" s="610" t="s">
        <v>46</v>
      </c>
      <c r="H5" s="19">
        <v>408000.0</v>
      </c>
      <c r="I5" s="655">
        <f t="shared" si="1"/>
        <v>36.08333333</v>
      </c>
      <c r="J5" s="656">
        <v>0.0</v>
      </c>
      <c r="K5" s="654">
        <v>361.0</v>
      </c>
      <c r="L5" s="657">
        <v>0.0</v>
      </c>
      <c r="M5" s="17">
        <v>699.0</v>
      </c>
      <c r="N5" s="17">
        <v>433.0</v>
      </c>
      <c r="O5" s="658">
        <v>69.9</v>
      </c>
      <c r="P5" s="39">
        <f t="shared" si="2"/>
        <v>36.08333333</v>
      </c>
      <c r="Q5" s="39"/>
      <c r="R5" s="39"/>
      <c r="S5" s="39"/>
      <c r="T5" s="39"/>
      <c r="U5" s="39"/>
      <c r="V5" s="39"/>
      <c r="W5" s="39"/>
    </row>
    <row r="6">
      <c r="A6" s="17">
        <v>54.0</v>
      </c>
      <c r="B6" s="653" t="s">
        <v>52</v>
      </c>
      <c r="C6" s="17">
        <v>9.5</v>
      </c>
      <c r="D6" s="17">
        <v>24.0</v>
      </c>
      <c r="E6" s="654">
        <v>357.0</v>
      </c>
      <c r="F6" s="17">
        <v>12.0</v>
      </c>
      <c r="G6" s="610" t="s">
        <v>46</v>
      </c>
      <c r="H6" s="19">
        <v>419000.0</v>
      </c>
      <c r="I6" s="655">
        <f t="shared" si="1"/>
        <v>71.91666667</v>
      </c>
      <c r="J6" s="656">
        <v>77.0</v>
      </c>
      <c r="K6" s="654">
        <v>719.0</v>
      </c>
      <c r="L6" s="657">
        <v>155.0</v>
      </c>
      <c r="M6" s="17">
        <v>772.0</v>
      </c>
      <c r="N6" s="17">
        <v>863.0</v>
      </c>
      <c r="O6" s="658">
        <v>77.2</v>
      </c>
      <c r="P6" s="39">
        <f t="shared" si="2"/>
        <v>71.91666667</v>
      </c>
      <c r="Q6" s="39"/>
      <c r="R6" s="39"/>
      <c r="S6" s="39"/>
      <c r="T6" s="39"/>
      <c r="U6" s="39"/>
      <c r="V6" s="39"/>
      <c r="W6" s="39"/>
    </row>
    <row r="7">
      <c r="A7" s="17">
        <v>55.0</v>
      </c>
      <c r="B7" s="653" t="s">
        <v>53</v>
      </c>
      <c r="C7" s="17">
        <v>11.2</v>
      </c>
      <c r="D7" s="17">
        <v>24.0</v>
      </c>
      <c r="E7" s="654">
        <v>135.0</v>
      </c>
      <c r="F7" s="17">
        <v>8.0</v>
      </c>
      <c r="G7" s="610" t="s">
        <v>46</v>
      </c>
      <c r="H7" s="19">
        <v>472500.0</v>
      </c>
      <c r="I7" s="655">
        <f t="shared" si="1"/>
        <v>54.83333333</v>
      </c>
      <c r="J7" s="656">
        <v>0.0</v>
      </c>
      <c r="K7" s="654">
        <v>548.0</v>
      </c>
      <c r="L7" s="657">
        <v>0.0</v>
      </c>
      <c r="M7" s="17">
        <v>539.0</v>
      </c>
      <c r="N7" s="17">
        <v>658.0</v>
      </c>
      <c r="O7" s="658">
        <v>53.9</v>
      </c>
      <c r="P7" s="39">
        <f t="shared" si="2"/>
        <v>54.83333333</v>
      </c>
      <c r="Q7" s="39"/>
      <c r="R7" s="39"/>
      <c r="S7" s="39"/>
      <c r="T7" s="39"/>
      <c r="U7" s="39"/>
      <c r="V7" s="39"/>
      <c r="W7" s="39"/>
    </row>
    <row r="8">
      <c r="A8" s="17">
        <v>56.0</v>
      </c>
      <c r="B8" s="653" t="s">
        <v>53</v>
      </c>
      <c r="C8" s="17">
        <v>11.2</v>
      </c>
      <c r="D8" s="17">
        <v>24.0</v>
      </c>
      <c r="E8" s="654">
        <v>135.0</v>
      </c>
      <c r="F8" s="17">
        <v>12.0</v>
      </c>
      <c r="G8" s="610" t="s">
        <v>46</v>
      </c>
      <c r="H8" s="19">
        <v>520000.0</v>
      </c>
      <c r="I8" s="655">
        <f t="shared" si="1"/>
        <v>5.166666667</v>
      </c>
      <c r="J8" s="656">
        <v>154.0</v>
      </c>
      <c r="K8" s="654">
        <v>52.0</v>
      </c>
      <c r="L8" s="657">
        <v>130.0</v>
      </c>
      <c r="M8" s="17">
        <v>276.0</v>
      </c>
      <c r="N8" s="17">
        <v>62.0</v>
      </c>
      <c r="O8" s="658">
        <v>27.6</v>
      </c>
      <c r="P8" s="39">
        <f t="shared" si="2"/>
        <v>5.166666667</v>
      </c>
      <c r="Q8" s="39"/>
      <c r="R8" s="39"/>
      <c r="S8" s="39"/>
      <c r="T8" s="39"/>
      <c r="U8" s="39"/>
      <c r="V8" s="39"/>
      <c r="W8" s="39"/>
    </row>
    <row r="9">
      <c r="A9" s="17">
        <v>57.0</v>
      </c>
      <c r="B9" s="653" t="s">
        <v>54</v>
      </c>
      <c r="C9" s="17">
        <v>12.4</v>
      </c>
      <c r="D9" s="17">
        <v>24.0</v>
      </c>
      <c r="E9" s="654">
        <v>357.0</v>
      </c>
      <c r="F9" s="17">
        <v>8.0</v>
      </c>
      <c r="G9" s="610" t="s">
        <v>46</v>
      </c>
      <c r="H9" s="19">
        <v>529500.0</v>
      </c>
      <c r="I9" s="655">
        <f t="shared" si="1"/>
        <v>54.83333333</v>
      </c>
      <c r="J9" s="656">
        <v>35.0</v>
      </c>
      <c r="K9" s="654">
        <v>548.0</v>
      </c>
      <c r="L9" s="657">
        <v>110.0</v>
      </c>
      <c r="M9" s="17">
        <v>447.0</v>
      </c>
      <c r="N9" s="17">
        <v>658.0</v>
      </c>
      <c r="O9" s="658">
        <v>44.7</v>
      </c>
      <c r="P9" s="39">
        <f t="shared" si="2"/>
        <v>54.83333333</v>
      </c>
      <c r="Q9" s="39"/>
      <c r="R9" s="39"/>
      <c r="S9" s="39"/>
      <c r="T9" s="39"/>
      <c r="U9" s="39"/>
      <c r="V9" s="39"/>
      <c r="W9" s="39"/>
    </row>
    <row r="10">
      <c r="A10" s="17">
        <v>58.0</v>
      </c>
      <c r="B10" s="653" t="s">
        <v>54</v>
      </c>
      <c r="C10" s="17">
        <v>12.4</v>
      </c>
      <c r="D10" s="17">
        <v>24.0</v>
      </c>
      <c r="E10" s="654">
        <v>357.0</v>
      </c>
      <c r="F10" s="17">
        <v>12.0</v>
      </c>
      <c r="G10" s="610" t="s">
        <v>46</v>
      </c>
      <c r="H10" s="19">
        <v>630500.0</v>
      </c>
      <c r="I10" s="655">
        <f t="shared" si="1"/>
        <v>63.41666667</v>
      </c>
      <c r="J10" s="656">
        <v>280.0</v>
      </c>
      <c r="K10" s="654">
        <v>634.0</v>
      </c>
      <c r="L10" s="657">
        <v>239.0</v>
      </c>
      <c r="M10" s="17">
        <v>1097.0</v>
      </c>
      <c r="N10" s="17">
        <v>761.0</v>
      </c>
      <c r="O10" s="658">
        <v>109.7</v>
      </c>
      <c r="P10" s="39">
        <f t="shared" si="2"/>
        <v>63.41666667</v>
      </c>
      <c r="Q10" s="39"/>
      <c r="R10" s="39"/>
      <c r="S10" s="39"/>
      <c r="T10" s="39"/>
      <c r="U10" s="39"/>
      <c r="V10" s="39"/>
      <c r="W10" s="39"/>
    </row>
    <row r="11">
      <c r="A11" s="17">
        <v>59.0</v>
      </c>
      <c r="B11" s="653" t="s">
        <v>54</v>
      </c>
      <c r="C11" s="17">
        <v>12.4</v>
      </c>
      <c r="D11" s="17">
        <v>24.0</v>
      </c>
      <c r="E11" s="654">
        <v>557.0</v>
      </c>
      <c r="F11" s="17">
        <v>12.0</v>
      </c>
      <c r="G11" s="610" t="s">
        <v>46</v>
      </c>
      <c r="H11" s="19">
        <v>630500.0</v>
      </c>
      <c r="I11" s="655">
        <f t="shared" si="1"/>
        <v>18.91666667</v>
      </c>
      <c r="J11" s="656">
        <v>0.0</v>
      </c>
      <c r="K11" s="654">
        <v>189.0</v>
      </c>
      <c r="L11" s="657">
        <v>74.0</v>
      </c>
      <c r="M11" s="17">
        <v>142.0</v>
      </c>
      <c r="N11" s="17">
        <v>227.0</v>
      </c>
      <c r="O11" s="658">
        <v>14.2</v>
      </c>
      <c r="P11" s="39">
        <f t="shared" si="2"/>
        <v>18.91666667</v>
      </c>
      <c r="Q11" s="39"/>
      <c r="R11" s="39"/>
      <c r="S11" s="39"/>
      <c r="T11" s="39"/>
      <c r="U11" s="39"/>
      <c r="V11" s="39"/>
      <c r="W11" s="39"/>
    </row>
    <row r="12">
      <c r="I12" s="659">
        <f>SUM(I2:I11)</f>
        <v>375</v>
      </c>
      <c r="J12" s="656">
        <f t="shared" ref="J12:K12" si="3">sum(J2:J11)</f>
        <v>656</v>
      </c>
      <c r="K12" s="644">
        <f t="shared" si="3"/>
        <v>3749</v>
      </c>
      <c r="L12" s="660">
        <v>988.0</v>
      </c>
      <c r="M12" s="40">
        <f t="shared" ref="M12:O12" si="4">SUM(M2:M11)</f>
        <v>5035</v>
      </c>
      <c r="N12" s="40">
        <f t="shared" si="4"/>
        <v>4500</v>
      </c>
      <c r="O12" s="11">
        <f t="shared" si="4"/>
        <v>503.5</v>
      </c>
      <c r="P12" s="39">
        <f t="shared" si="2"/>
        <v>375</v>
      </c>
    </row>
    <row r="13">
      <c r="J13" s="644"/>
      <c r="K13" s="644"/>
    </row>
    <row r="14">
      <c r="B14" s="379"/>
      <c r="C14" s="379"/>
      <c r="J14" s="644"/>
      <c r="K14" s="644"/>
    </row>
    <row r="15">
      <c r="B15" s="379"/>
      <c r="C15" s="383"/>
      <c r="J15" s="644"/>
      <c r="K15" s="644"/>
    </row>
    <row r="16">
      <c r="B16" s="379"/>
      <c r="C16" s="383"/>
      <c r="J16" s="644"/>
      <c r="K16" s="644"/>
    </row>
    <row r="17">
      <c r="B17" s="379"/>
      <c r="C17" s="383"/>
      <c r="J17" s="644"/>
      <c r="K17" s="644"/>
    </row>
    <row r="18">
      <c r="B18" s="379"/>
      <c r="C18" s="383"/>
      <c r="J18" s="644"/>
      <c r="K18" s="644"/>
    </row>
    <row r="19">
      <c r="B19" s="379"/>
      <c r="C19" s="383"/>
      <c r="J19" s="644"/>
      <c r="K19" s="644"/>
    </row>
    <row r="20">
      <c r="B20" s="379"/>
      <c r="C20" s="383"/>
      <c r="J20" s="644"/>
      <c r="K20" s="644"/>
    </row>
    <row r="21">
      <c r="B21" s="379"/>
      <c r="C21" s="383"/>
      <c r="J21" s="644"/>
      <c r="K21" s="644"/>
    </row>
    <row r="22">
      <c r="B22" s="379"/>
      <c r="C22" s="383"/>
      <c r="J22" s="644"/>
      <c r="K22" s="644"/>
    </row>
    <row r="23">
      <c r="B23" s="379"/>
      <c r="C23" s="383"/>
      <c r="J23" s="644"/>
      <c r="K23" s="644"/>
    </row>
    <row r="24">
      <c r="B24" s="379"/>
      <c r="C24" s="383"/>
      <c r="J24" s="644"/>
      <c r="K24" s="644"/>
    </row>
    <row r="25">
      <c r="B25" s="379"/>
      <c r="C25" s="383"/>
      <c r="J25" s="644"/>
      <c r="K25" s="644"/>
    </row>
    <row r="26">
      <c r="J26" s="644"/>
      <c r="K26" s="644"/>
    </row>
    <row r="27">
      <c r="J27" s="644"/>
      <c r="K27" s="644"/>
    </row>
    <row r="28">
      <c r="J28" s="644"/>
      <c r="K28" s="644"/>
    </row>
    <row r="29">
      <c r="J29" s="644"/>
      <c r="K29" s="644"/>
    </row>
    <row r="30">
      <c r="J30" s="644"/>
      <c r="K30" s="644"/>
    </row>
    <row r="31">
      <c r="J31" s="644"/>
      <c r="K31" s="644"/>
    </row>
    <row r="32">
      <c r="J32" s="644"/>
      <c r="K32" s="644"/>
    </row>
    <row r="33">
      <c r="J33" s="644"/>
      <c r="K33" s="644"/>
    </row>
    <row r="34">
      <c r="J34" s="644"/>
      <c r="K34" s="644"/>
    </row>
    <row r="35">
      <c r="J35" s="644"/>
      <c r="K35" s="644"/>
    </row>
    <row r="36">
      <c r="J36" s="644"/>
      <c r="K36" s="644"/>
    </row>
    <row r="37">
      <c r="J37" s="644"/>
      <c r="K37" s="644"/>
    </row>
    <row r="38">
      <c r="J38" s="644"/>
      <c r="K38" s="644"/>
    </row>
    <row r="39">
      <c r="J39" s="644"/>
      <c r="K39" s="644"/>
    </row>
    <row r="40">
      <c r="J40" s="644"/>
      <c r="K40" s="644"/>
    </row>
    <row r="41">
      <c r="J41" s="644"/>
      <c r="K41" s="644"/>
    </row>
    <row r="42">
      <c r="J42" s="644"/>
      <c r="K42" s="644"/>
    </row>
    <row r="43">
      <c r="J43" s="644"/>
      <c r="K43" s="644"/>
    </row>
    <row r="44">
      <c r="J44" s="644"/>
      <c r="K44" s="644"/>
    </row>
    <row r="45">
      <c r="J45" s="644"/>
      <c r="K45" s="644"/>
    </row>
    <row r="46">
      <c r="J46" s="644"/>
      <c r="K46" s="644"/>
    </row>
    <row r="47">
      <c r="J47" s="644"/>
      <c r="K47" s="644"/>
    </row>
    <row r="48">
      <c r="J48" s="644"/>
      <c r="K48" s="644"/>
    </row>
    <row r="49">
      <c r="J49" s="644"/>
      <c r="K49" s="644"/>
    </row>
    <row r="50">
      <c r="J50" s="644"/>
      <c r="K50" s="644"/>
    </row>
    <row r="51">
      <c r="J51" s="644"/>
      <c r="K51" s="644"/>
    </row>
    <row r="52">
      <c r="J52" s="644"/>
      <c r="K52" s="644"/>
    </row>
    <row r="53">
      <c r="J53" s="644"/>
      <c r="K53" s="644"/>
    </row>
    <row r="54">
      <c r="J54" s="644"/>
      <c r="K54" s="644"/>
    </row>
    <row r="55">
      <c r="J55" s="644"/>
      <c r="K55" s="644"/>
    </row>
    <row r="56">
      <c r="J56" s="644"/>
      <c r="K56" s="644"/>
    </row>
    <row r="57">
      <c r="J57" s="644"/>
      <c r="K57" s="644"/>
    </row>
    <row r="58">
      <c r="J58" s="644"/>
      <c r="K58" s="644"/>
    </row>
    <row r="59">
      <c r="J59" s="644"/>
      <c r="K59" s="644"/>
    </row>
    <row r="60">
      <c r="J60" s="644"/>
      <c r="K60" s="644"/>
    </row>
    <row r="61">
      <c r="B61" s="661" t="s">
        <v>3</v>
      </c>
      <c r="C61" s="661" t="s">
        <v>4</v>
      </c>
      <c r="D61" s="661" t="s">
        <v>1</v>
      </c>
      <c r="E61" s="661" t="s">
        <v>5</v>
      </c>
      <c r="F61" s="661" t="s">
        <v>743</v>
      </c>
      <c r="G61" s="662" t="s">
        <v>744</v>
      </c>
      <c r="J61" s="644"/>
      <c r="K61" s="644"/>
    </row>
    <row r="62">
      <c r="B62" s="17">
        <v>8.0</v>
      </c>
      <c r="C62" s="17">
        <v>18.0</v>
      </c>
      <c r="D62" s="654">
        <v>555.0</v>
      </c>
      <c r="E62" s="17">
        <v>8.0</v>
      </c>
      <c r="F62" s="654">
        <v>393.0</v>
      </c>
      <c r="G62" s="655">
        <v>140.0</v>
      </c>
      <c r="J62" s="644"/>
      <c r="K62" s="644"/>
    </row>
    <row r="63">
      <c r="B63" s="17">
        <v>9.5</v>
      </c>
      <c r="C63" s="17">
        <v>22.0</v>
      </c>
      <c r="D63" s="654">
        <v>357.0</v>
      </c>
      <c r="E63" s="17">
        <v>6.0</v>
      </c>
      <c r="F63" s="654">
        <v>223.0</v>
      </c>
      <c r="G63" s="655">
        <v>60.0</v>
      </c>
      <c r="J63" s="644"/>
      <c r="K63" s="644"/>
    </row>
    <row r="64">
      <c r="B64" s="17">
        <v>8.3</v>
      </c>
      <c r="C64" s="17">
        <v>24.0</v>
      </c>
      <c r="D64" s="654">
        <v>357.0</v>
      </c>
      <c r="E64" s="17">
        <v>8.0</v>
      </c>
      <c r="F64" s="654">
        <v>82.0</v>
      </c>
      <c r="G64" s="655">
        <v>80.0</v>
      </c>
      <c r="J64" s="644"/>
      <c r="K64" s="644"/>
    </row>
    <row r="65">
      <c r="B65" s="17">
        <v>9.5</v>
      </c>
      <c r="C65" s="17">
        <v>24.0</v>
      </c>
      <c r="D65" s="654">
        <v>357.0</v>
      </c>
      <c r="E65" s="17">
        <v>8.0</v>
      </c>
      <c r="F65" s="654">
        <v>361.0</v>
      </c>
      <c r="G65" s="655">
        <v>0.0</v>
      </c>
      <c r="J65" s="644"/>
      <c r="K65" s="644"/>
    </row>
    <row r="66">
      <c r="B66" s="17">
        <v>9.5</v>
      </c>
      <c r="C66" s="17">
        <v>24.0</v>
      </c>
      <c r="D66" s="654">
        <v>357.0</v>
      </c>
      <c r="E66" s="17">
        <v>12.0</v>
      </c>
      <c r="F66" s="654">
        <v>719.0</v>
      </c>
      <c r="G66" s="655">
        <v>155.0</v>
      </c>
      <c r="J66" s="644"/>
      <c r="K66" s="644"/>
    </row>
    <row r="67">
      <c r="B67" s="17">
        <v>11.2</v>
      </c>
      <c r="C67" s="17">
        <v>24.0</v>
      </c>
      <c r="D67" s="654">
        <v>135.0</v>
      </c>
      <c r="E67" s="17">
        <v>8.0</v>
      </c>
      <c r="F67" s="654">
        <v>548.0</v>
      </c>
      <c r="G67" s="655">
        <v>0.0</v>
      </c>
      <c r="J67" s="644"/>
      <c r="K67" s="644"/>
    </row>
    <row r="68">
      <c r="B68" s="17">
        <v>11.2</v>
      </c>
      <c r="C68" s="17">
        <v>24.0</v>
      </c>
      <c r="D68" s="654">
        <v>135.0</v>
      </c>
      <c r="E68" s="17">
        <v>12.0</v>
      </c>
      <c r="F68" s="654">
        <v>52.0</v>
      </c>
      <c r="G68" s="655">
        <v>130.0</v>
      </c>
      <c r="J68" s="644"/>
      <c r="K68" s="644"/>
    </row>
    <row r="69">
      <c r="B69" s="17">
        <v>12.4</v>
      </c>
      <c r="C69" s="17">
        <v>24.0</v>
      </c>
      <c r="D69" s="654">
        <v>357.0</v>
      </c>
      <c r="E69" s="17">
        <v>8.0</v>
      </c>
      <c r="F69" s="654">
        <v>548.0</v>
      </c>
      <c r="G69" s="655">
        <v>110.0</v>
      </c>
      <c r="J69" s="644"/>
      <c r="K69" s="644"/>
    </row>
    <row r="70">
      <c r="B70" s="17">
        <v>12.4</v>
      </c>
      <c r="C70" s="17">
        <v>24.0</v>
      </c>
      <c r="D70" s="654">
        <v>357.0</v>
      </c>
      <c r="E70" s="17">
        <v>12.0</v>
      </c>
      <c r="F70" s="654">
        <v>634.0</v>
      </c>
      <c r="G70" s="655">
        <v>239.0</v>
      </c>
      <c r="J70" s="644"/>
      <c r="K70" s="644"/>
    </row>
    <row r="71">
      <c r="B71" s="17">
        <v>12.4</v>
      </c>
      <c r="C71" s="17">
        <v>24.0</v>
      </c>
      <c r="D71" s="654">
        <v>557.0</v>
      </c>
      <c r="E71" s="17">
        <v>12.0</v>
      </c>
      <c r="F71" s="654">
        <v>189.0</v>
      </c>
      <c r="G71" s="655">
        <v>74.0</v>
      </c>
      <c r="J71" s="644"/>
      <c r="K71" s="644"/>
    </row>
    <row r="72">
      <c r="B72" s="610"/>
      <c r="C72" s="610"/>
      <c r="D72" s="610"/>
      <c r="E72" s="610"/>
      <c r="F72" s="654">
        <f>sum(F62:F71)</f>
        <v>3749</v>
      </c>
      <c r="G72" s="654">
        <v>988.0</v>
      </c>
      <c r="J72" s="644"/>
      <c r="K72" s="644"/>
    </row>
    <row r="73">
      <c r="B73" s="610"/>
      <c r="C73" s="610"/>
      <c r="D73" s="610"/>
      <c r="E73" s="610"/>
      <c r="F73" s="610"/>
      <c r="G73" s="610"/>
      <c r="J73" s="644"/>
      <c r="K73" s="644"/>
    </row>
    <row r="74">
      <c r="B74" s="610"/>
      <c r="C74" s="610"/>
      <c r="D74" s="610"/>
      <c r="E74" s="610"/>
      <c r="F74" s="610"/>
      <c r="G74" s="610"/>
      <c r="J74" s="644"/>
      <c r="K74" s="644"/>
    </row>
    <row r="75">
      <c r="B75" s="610"/>
      <c r="C75" s="610"/>
      <c r="D75" s="610"/>
      <c r="E75" s="610"/>
      <c r="F75" s="610"/>
      <c r="G75" s="610"/>
      <c r="J75" s="644"/>
      <c r="K75" s="644"/>
    </row>
    <row r="76">
      <c r="B76" s="610"/>
      <c r="C76" s="610"/>
      <c r="D76" s="610"/>
      <c r="E76" s="610"/>
      <c r="F76" s="610"/>
      <c r="G76" s="610"/>
      <c r="J76" s="644"/>
      <c r="K76" s="644"/>
    </row>
    <row r="77">
      <c r="B77" s="610"/>
      <c r="C77" s="610"/>
      <c r="D77" s="610"/>
      <c r="E77" s="610"/>
      <c r="F77" s="610"/>
      <c r="G77" s="610"/>
      <c r="J77" s="644"/>
      <c r="K77" s="644"/>
    </row>
    <row r="78">
      <c r="B78" s="610"/>
      <c r="C78" s="610"/>
      <c r="D78" s="610"/>
      <c r="E78" s="610"/>
      <c r="F78" s="610"/>
      <c r="G78" s="610"/>
      <c r="J78" s="644"/>
      <c r="K78" s="644"/>
    </row>
    <row r="79">
      <c r="B79" s="610"/>
      <c r="C79" s="610"/>
      <c r="D79" s="610"/>
      <c r="E79" s="610"/>
      <c r="F79" s="610"/>
      <c r="G79" s="610"/>
      <c r="J79" s="644"/>
      <c r="K79" s="644"/>
    </row>
    <row r="80">
      <c r="B80" s="610"/>
      <c r="C80" s="610"/>
      <c r="D80" s="610"/>
      <c r="E80" s="610"/>
      <c r="F80" s="610"/>
      <c r="G80" s="610"/>
      <c r="J80" s="644"/>
      <c r="K80" s="644"/>
    </row>
    <row r="81">
      <c r="B81" s="610"/>
      <c r="C81" s="610"/>
      <c r="D81" s="610"/>
      <c r="E81" s="610"/>
      <c r="F81" s="610"/>
      <c r="G81" s="610"/>
      <c r="J81" s="644"/>
      <c r="K81" s="644"/>
    </row>
    <row r="82">
      <c r="B82" s="610"/>
      <c r="C82" s="610"/>
      <c r="D82" s="610"/>
      <c r="E82" s="610"/>
      <c r="F82" s="610"/>
      <c r="G82" s="610"/>
      <c r="J82" s="644"/>
      <c r="K82" s="644"/>
    </row>
    <row r="83">
      <c r="B83" s="610"/>
      <c r="C83" s="610"/>
      <c r="D83" s="610"/>
      <c r="E83" s="610"/>
      <c r="F83" s="610"/>
      <c r="G83" s="610"/>
      <c r="J83" s="644"/>
      <c r="K83" s="644"/>
    </row>
    <row r="84">
      <c r="B84" s="610"/>
      <c r="C84" s="610"/>
      <c r="D84" s="610"/>
      <c r="E84" s="610"/>
      <c r="F84" s="610"/>
      <c r="G84" s="610"/>
      <c r="J84" s="644"/>
      <c r="K84" s="644"/>
    </row>
    <row r="85">
      <c r="B85" s="610"/>
      <c r="C85" s="610"/>
      <c r="D85" s="610"/>
      <c r="E85" s="610"/>
      <c r="F85" s="610"/>
      <c r="G85" s="610"/>
      <c r="J85" s="644"/>
      <c r="K85" s="644"/>
    </row>
    <row r="86">
      <c r="B86" s="610"/>
      <c r="C86" s="610"/>
      <c r="D86" s="610"/>
      <c r="E86" s="610"/>
      <c r="F86" s="610"/>
      <c r="G86" s="610"/>
      <c r="J86" s="644"/>
      <c r="K86" s="644"/>
    </row>
    <row r="87">
      <c r="B87" s="610"/>
      <c r="C87" s="610"/>
      <c r="D87" s="610"/>
      <c r="E87" s="610"/>
      <c r="F87" s="610"/>
      <c r="G87" s="610"/>
      <c r="J87" s="644"/>
      <c r="K87" s="644"/>
    </row>
    <row r="88">
      <c r="B88" s="610"/>
      <c r="C88" s="610"/>
      <c r="D88" s="610"/>
      <c r="E88" s="610"/>
      <c r="F88" s="610"/>
      <c r="G88" s="610"/>
      <c r="J88" s="644"/>
      <c r="K88" s="644"/>
    </row>
    <row r="89">
      <c r="B89" s="610"/>
      <c r="C89" s="610"/>
      <c r="D89" s="610"/>
      <c r="E89" s="610"/>
      <c r="F89" s="610"/>
      <c r="G89" s="610"/>
      <c r="J89" s="644"/>
      <c r="K89" s="644"/>
    </row>
    <row r="90">
      <c r="B90" s="610"/>
      <c r="C90" s="610"/>
      <c r="D90" s="610"/>
      <c r="E90" s="610"/>
      <c r="F90" s="610"/>
      <c r="G90" s="610"/>
      <c r="J90" s="644"/>
      <c r="K90" s="644"/>
    </row>
    <row r="91">
      <c r="B91" s="610"/>
      <c r="C91" s="610"/>
      <c r="D91" s="610"/>
      <c r="E91" s="610"/>
      <c r="F91" s="610"/>
      <c r="G91" s="610"/>
      <c r="J91" s="644"/>
      <c r="K91" s="644"/>
    </row>
    <row r="92">
      <c r="B92" s="610"/>
      <c r="C92" s="610"/>
      <c r="D92" s="610"/>
      <c r="E92" s="610"/>
      <c r="F92" s="610"/>
      <c r="G92" s="610"/>
      <c r="J92" s="644"/>
      <c r="K92" s="644"/>
    </row>
    <row r="93">
      <c r="B93" s="610"/>
      <c r="C93" s="610"/>
      <c r="D93" s="610"/>
      <c r="E93" s="610"/>
      <c r="F93" s="610"/>
      <c r="G93" s="610"/>
      <c r="J93" s="644"/>
      <c r="K93" s="644"/>
    </row>
    <row r="94">
      <c r="B94" s="610"/>
      <c r="C94" s="610"/>
      <c r="D94" s="610"/>
      <c r="E94" s="610"/>
      <c r="F94" s="610"/>
      <c r="G94" s="610"/>
      <c r="J94" s="644"/>
      <c r="K94" s="644"/>
    </row>
    <row r="95">
      <c r="B95" s="610"/>
      <c r="C95" s="610"/>
      <c r="D95" s="610"/>
      <c r="E95" s="610"/>
      <c r="F95" s="610"/>
      <c r="G95" s="610"/>
      <c r="J95" s="644"/>
      <c r="K95" s="644"/>
    </row>
    <row r="96">
      <c r="B96" s="610"/>
      <c r="C96" s="610"/>
      <c r="D96" s="610"/>
      <c r="E96" s="610"/>
      <c r="F96" s="610"/>
      <c r="G96" s="610"/>
      <c r="J96" s="644"/>
      <c r="K96" s="644"/>
    </row>
    <row r="97">
      <c r="B97" s="610"/>
      <c r="C97" s="610"/>
      <c r="D97" s="610"/>
      <c r="E97" s="610"/>
      <c r="F97" s="610"/>
      <c r="G97" s="610"/>
      <c r="J97" s="644"/>
      <c r="K97" s="644"/>
    </row>
    <row r="98">
      <c r="B98" s="610"/>
      <c r="C98" s="610"/>
      <c r="D98" s="610"/>
      <c r="E98" s="610"/>
      <c r="F98" s="610"/>
      <c r="G98" s="610"/>
      <c r="J98" s="644"/>
      <c r="K98" s="644"/>
    </row>
    <row r="99">
      <c r="B99" s="610"/>
      <c r="C99" s="610"/>
      <c r="D99" s="610"/>
      <c r="E99" s="610"/>
      <c r="F99" s="610"/>
      <c r="G99" s="610"/>
      <c r="J99" s="644"/>
      <c r="K99" s="644"/>
    </row>
    <row r="100">
      <c r="B100" s="610"/>
      <c r="C100" s="610"/>
      <c r="D100" s="610"/>
      <c r="E100" s="610"/>
      <c r="F100" s="610"/>
      <c r="G100" s="610"/>
      <c r="J100" s="644"/>
      <c r="K100" s="644"/>
    </row>
    <row r="101">
      <c r="B101" s="610"/>
      <c r="C101" s="610"/>
      <c r="D101" s="610"/>
      <c r="E101" s="610"/>
      <c r="F101" s="610"/>
      <c r="G101" s="610"/>
      <c r="J101" s="644"/>
      <c r="K101" s="644"/>
    </row>
    <row r="102">
      <c r="B102" s="610"/>
      <c r="C102" s="610"/>
      <c r="D102" s="610"/>
      <c r="E102" s="610"/>
      <c r="F102" s="610"/>
      <c r="G102" s="610"/>
      <c r="J102" s="644"/>
      <c r="K102" s="644"/>
    </row>
    <row r="103">
      <c r="B103" s="610"/>
      <c r="C103" s="610"/>
      <c r="D103" s="610"/>
      <c r="E103" s="610"/>
      <c r="F103" s="610"/>
      <c r="G103" s="610"/>
      <c r="J103" s="644"/>
      <c r="K103" s="644"/>
    </row>
    <row r="104">
      <c r="B104" s="610"/>
      <c r="C104" s="610"/>
      <c r="D104" s="610"/>
      <c r="E104" s="610"/>
      <c r="F104" s="610"/>
      <c r="G104" s="610"/>
      <c r="J104" s="644"/>
      <c r="K104" s="644"/>
    </row>
    <row r="105">
      <c r="B105" s="610"/>
      <c r="C105" s="610"/>
      <c r="D105" s="610"/>
      <c r="E105" s="610"/>
      <c r="F105" s="610"/>
      <c r="G105" s="610"/>
      <c r="J105" s="644"/>
      <c r="K105" s="644"/>
    </row>
    <row r="106">
      <c r="B106" s="610"/>
      <c r="C106" s="610"/>
      <c r="D106" s="610"/>
      <c r="E106" s="610"/>
      <c r="F106" s="610"/>
      <c r="G106" s="610"/>
      <c r="J106" s="644"/>
      <c r="K106" s="644"/>
    </row>
    <row r="107">
      <c r="B107" s="610"/>
      <c r="C107" s="610"/>
      <c r="D107" s="610"/>
      <c r="E107" s="610"/>
      <c r="F107" s="610"/>
      <c r="G107" s="610"/>
      <c r="J107" s="644"/>
      <c r="K107" s="644"/>
    </row>
    <row r="108">
      <c r="B108" s="610"/>
      <c r="C108" s="610"/>
      <c r="D108" s="610"/>
      <c r="E108" s="610"/>
      <c r="F108" s="610"/>
      <c r="G108" s="610"/>
      <c r="J108" s="644"/>
      <c r="K108" s="644"/>
    </row>
    <row r="109">
      <c r="B109" s="610"/>
      <c r="C109" s="610"/>
      <c r="D109" s="610"/>
      <c r="E109" s="610"/>
      <c r="F109" s="610"/>
      <c r="G109" s="610"/>
      <c r="J109" s="644"/>
      <c r="K109" s="644"/>
    </row>
    <row r="110">
      <c r="B110" s="610"/>
      <c r="C110" s="610"/>
      <c r="D110" s="610"/>
      <c r="E110" s="610"/>
      <c r="F110" s="610"/>
      <c r="G110" s="610"/>
      <c r="J110" s="644"/>
      <c r="K110" s="644"/>
    </row>
    <row r="111">
      <c r="B111" s="610"/>
      <c r="C111" s="610"/>
      <c r="D111" s="610"/>
      <c r="E111" s="610"/>
      <c r="F111" s="610"/>
      <c r="G111" s="610"/>
      <c r="J111" s="644"/>
      <c r="K111" s="644"/>
    </row>
    <row r="112">
      <c r="B112" s="610"/>
      <c r="C112" s="610"/>
      <c r="D112" s="610"/>
      <c r="E112" s="610"/>
      <c r="F112" s="610"/>
      <c r="G112" s="610"/>
      <c r="J112" s="644"/>
      <c r="K112" s="644"/>
    </row>
    <row r="113">
      <c r="B113" s="610"/>
      <c r="C113" s="610"/>
      <c r="D113" s="610"/>
      <c r="E113" s="610"/>
      <c r="F113" s="610"/>
      <c r="G113" s="610"/>
      <c r="J113" s="644"/>
      <c r="K113" s="644"/>
    </row>
    <row r="114">
      <c r="B114" s="610"/>
      <c r="C114" s="610"/>
      <c r="D114" s="610"/>
      <c r="E114" s="610"/>
      <c r="F114" s="610"/>
      <c r="G114" s="610"/>
      <c r="J114" s="644"/>
      <c r="K114" s="644"/>
    </row>
    <row r="115">
      <c r="B115" s="610"/>
      <c r="C115" s="610"/>
      <c r="D115" s="610"/>
      <c r="E115" s="610"/>
      <c r="F115" s="610"/>
      <c r="G115" s="610"/>
      <c r="J115" s="644"/>
      <c r="K115" s="644"/>
    </row>
    <row r="116">
      <c r="B116" s="610"/>
      <c r="C116" s="610"/>
      <c r="D116" s="610"/>
      <c r="E116" s="610"/>
      <c r="F116" s="610"/>
      <c r="G116" s="610"/>
      <c r="J116" s="644"/>
      <c r="K116" s="644"/>
    </row>
    <row r="117">
      <c r="B117" s="610"/>
      <c r="C117" s="610"/>
      <c r="D117" s="610"/>
      <c r="E117" s="610"/>
      <c r="F117" s="610"/>
      <c r="G117" s="610"/>
      <c r="J117" s="644"/>
      <c r="K117" s="644"/>
    </row>
    <row r="118">
      <c r="B118" s="610"/>
      <c r="C118" s="610"/>
      <c r="D118" s="610"/>
      <c r="E118" s="610"/>
      <c r="F118" s="610"/>
      <c r="G118" s="610"/>
      <c r="J118" s="644"/>
      <c r="K118" s="644"/>
    </row>
    <row r="119">
      <c r="B119" s="610"/>
      <c r="C119" s="610"/>
      <c r="D119" s="610"/>
      <c r="E119" s="610"/>
      <c r="F119" s="610"/>
      <c r="G119" s="610"/>
      <c r="J119" s="644"/>
      <c r="K119" s="644"/>
    </row>
    <row r="120">
      <c r="B120" s="610"/>
      <c r="C120" s="610"/>
      <c r="D120" s="610"/>
      <c r="E120" s="610"/>
      <c r="F120" s="610"/>
      <c r="G120" s="610"/>
      <c r="J120" s="644"/>
      <c r="K120" s="644"/>
    </row>
    <row r="121">
      <c r="B121" s="610"/>
      <c r="C121" s="610"/>
      <c r="D121" s="610"/>
      <c r="E121" s="610"/>
      <c r="F121" s="610"/>
      <c r="G121" s="610"/>
      <c r="J121" s="644"/>
      <c r="K121" s="644"/>
    </row>
    <row r="122">
      <c r="B122" s="610"/>
      <c r="C122" s="610"/>
      <c r="D122" s="610"/>
      <c r="E122" s="610"/>
      <c r="F122" s="610"/>
      <c r="G122" s="610"/>
      <c r="J122" s="644"/>
      <c r="K122" s="644"/>
    </row>
    <row r="123">
      <c r="B123" s="610"/>
      <c r="C123" s="610"/>
      <c r="D123" s="610"/>
      <c r="E123" s="610"/>
      <c r="F123" s="610"/>
      <c r="G123" s="610"/>
      <c r="J123" s="644"/>
      <c r="K123" s="644"/>
    </row>
    <row r="124">
      <c r="B124" s="610"/>
      <c r="C124" s="610"/>
      <c r="D124" s="610"/>
      <c r="E124" s="610"/>
      <c r="F124" s="610"/>
      <c r="G124" s="610"/>
      <c r="J124" s="644"/>
      <c r="K124" s="644"/>
    </row>
    <row r="125">
      <c r="B125" s="610"/>
      <c r="C125" s="610"/>
      <c r="D125" s="610"/>
      <c r="E125" s="610"/>
      <c r="F125" s="610"/>
      <c r="G125" s="610"/>
      <c r="J125" s="644"/>
      <c r="K125" s="644"/>
    </row>
    <row r="126">
      <c r="B126" s="610"/>
      <c r="C126" s="610"/>
      <c r="D126" s="610"/>
      <c r="E126" s="610"/>
      <c r="F126" s="610"/>
      <c r="G126" s="610"/>
      <c r="J126" s="644"/>
      <c r="K126" s="644"/>
    </row>
    <row r="127">
      <c r="B127" s="610"/>
      <c r="C127" s="610"/>
      <c r="D127" s="610"/>
      <c r="E127" s="610"/>
      <c r="F127" s="610"/>
      <c r="G127" s="610"/>
      <c r="J127" s="644"/>
      <c r="K127" s="644"/>
    </row>
    <row r="128">
      <c r="B128" s="610"/>
      <c r="C128" s="610"/>
      <c r="D128" s="610"/>
      <c r="E128" s="610"/>
      <c r="F128" s="610"/>
      <c r="G128" s="610"/>
      <c r="J128" s="644"/>
      <c r="K128" s="644"/>
    </row>
    <row r="129">
      <c r="B129" s="610"/>
      <c r="C129" s="610"/>
      <c r="D129" s="610"/>
      <c r="E129" s="610"/>
      <c r="F129" s="610"/>
      <c r="G129" s="610"/>
      <c r="J129" s="644"/>
      <c r="K129" s="644"/>
    </row>
    <row r="130">
      <c r="B130" s="610"/>
      <c r="C130" s="610"/>
      <c r="D130" s="610"/>
      <c r="E130" s="610"/>
      <c r="F130" s="610"/>
      <c r="G130" s="610"/>
      <c r="J130" s="644"/>
      <c r="K130" s="644"/>
    </row>
    <row r="131">
      <c r="B131" s="610"/>
      <c r="C131" s="610"/>
      <c r="D131" s="610"/>
      <c r="E131" s="610"/>
      <c r="F131" s="610"/>
      <c r="G131" s="610"/>
      <c r="J131" s="644"/>
      <c r="K131" s="644"/>
    </row>
    <row r="132">
      <c r="B132" s="610"/>
      <c r="C132" s="610"/>
      <c r="D132" s="610"/>
      <c r="E132" s="610"/>
      <c r="F132" s="610"/>
      <c r="G132" s="610"/>
      <c r="J132" s="644"/>
      <c r="K132" s="644"/>
    </row>
    <row r="133">
      <c r="B133" s="610"/>
      <c r="C133" s="610"/>
      <c r="D133" s="610"/>
      <c r="E133" s="610"/>
      <c r="F133" s="610"/>
      <c r="G133" s="610"/>
      <c r="J133" s="644"/>
      <c r="K133" s="644"/>
    </row>
    <row r="134">
      <c r="B134" s="610"/>
      <c r="C134" s="610"/>
      <c r="D134" s="610"/>
      <c r="E134" s="610"/>
      <c r="F134" s="610"/>
      <c r="G134" s="610"/>
      <c r="J134" s="644"/>
      <c r="K134" s="644"/>
    </row>
    <row r="135">
      <c r="B135" s="610"/>
      <c r="C135" s="610"/>
      <c r="D135" s="610"/>
      <c r="E135" s="610"/>
      <c r="F135" s="610"/>
      <c r="G135" s="610"/>
      <c r="J135" s="644"/>
      <c r="K135" s="644"/>
    </row>
    <row r="136">
      <c r="B136" s="610"/>
      <c r="C136" s="610"/>
      <c r="D136" s="610"/>
      <c r="E136" s="610"/>
      <c r="F136" s="610"/>
      <c r="G136" s="610"/>
      <c r="J136" s="644"/>
      <c r="K136" s="644"/>
    </row>
    <row r="137">
      <c r="B137" s="610"/>
      <c r="C137" s="610"/>
      <c r="D137" s="610"/>
      <c r="E137" s="610"/>
      <c r="F137" s="610"/>
      <c r="G137" s="610"/>
      <c r="J137" s="644"/>
      <c r="K137" s="644"/>
    </row>
    <row r="138">
      <c r="B138" s="610"/>
      <c r="C138" s="610"/>
      <c r="D138" s="610"/>
      <c r="E138" s="610"/>
      <c r="F138" s="610"/>
      <c r="G138" s="610"/>
      <c r="J138" s="644"/>
      <c r="K138" s="644"/>
    </row>
    <row r="139">
      <c r="B139" s="610"/>
      <c r="C139" s="610"/>
      <c r="D139" s="610"/>
      <c r="E139" s="610"/>
      <c r="F139" s="610"/>
      <c r="G139" s="610"/>
      <c r="J139" s="644"/>
      <c r="K139" s="644"/>
    </row>
    <row r="140">
      <c r="B140" s="610"/>
      <c r="C140" s="610"/>
      <c r="D140" s="610"/>
      <c r="E140" s="610"/>
      <c r="F140" s="610"/>
      <c r="G140" s="610"/>
      <c r="J140" s="644"/>
      <c r="K140" s="644"/>
    </row>
    <row r="141">
      <c r="B141" s="610"/>
      <c r="C141" s="610"/>
      <c r="D141" s="610"/>
      <c r="E141" s="610"/>
      <c r="F141" s="610"/>
      <c r="G141" s="610"/>
      <c r="J141" s="644"/>
      <c r="K141" s="644"/>
    </row>
    <row r="142">
      <c r="B142" s="610"/>
      <c r="C142" s="610"/>
      <c r="D142" s="610"/>
      <c r="E142" s="610"/>
      <c r="F142" s="610"/>
      <c r="G142" s="610"/>
      <c r="J142" s="644"/>
      <c r="K142" s="644"/>
    </row>
    <row r="143">
      <c r="B143" s="610"/>
      <c r="C143" s="610"/>
      <c r="D143" s="610"/>
      <c r="E143" s="610"/>
      <c r="F143" s="610"/>
      <c r="G143" s="610"/>
      <c r="J143" s="644"/>
      <c r="K143" s="644"/>
    </row>
    <row r="144">
      <c r="B144" s="610"/>
      <c r="C144" s="610"/>
      <c r="D144" s="610"/>
      <c r="E144" s="610"/>
      <c r="F144" s="610"/>
      <c r="G144" s="610"/>
      <c r="J144" s="644"/>
      <c r="K144" s="644"/>
    </row>
    <row r="145">
      <c r="B145" s="610"/>
      <c r="C145" s="610"/>
      <c r="D145" s="610"/>
      <c r="E145" s="610"/>
      <c r="F145" s="610"/>
      <c r="G145" s="610"/>
      <c r="J145" s="644"/>
      <c r="K145" s="644"/>
    </row>
    <row r="146">
      <c r="B146" s="610"/>
      <c r="C146" s="610"/>
      <c r="D146" s="610"/>
      <c r="E146" s="610"/>
      <c r="F146" s="610"/>
      <c r="G146" s="610"/>
      <c r="J146" s="644"/>
      <c r="K146" s="644"/>
    </row>
    <row r="147">
      <c r="B147" s="610"/>
      <c r="C147" s="610"/>
      <c r="D147" s="610"/>
      <c r="E147" s="610"/>
      <c r="F147" s="610"/>
      <c r="G147" s="610"/>
      <c r="J147" s="644"/>
      <c r="K147" s="644"/>
    </row>
    <row r="148">
      <c r="B148" s="610"/>
      <c r="C148" s="610"/>
      <c r="D148" s="610"/>
      <c r="E148" s="610"/>
      <c r="F148" s="610"/>
      <c r="G148" s="610"/>
      <c r="J148" s="644"/>
      <c r="K148" s="644"/>
    </row>
    <row r="149">
      <c r="B149" s="610"/>
      <c r="C149" s="610"/>
      <c r="D149" s="610"/>
      <c r="E149" s="610"/>
      <c r="F149" s="610"/>
      <c r="G149" s="610"/>
      <c r="J149" s="644"/>
      <c r="K149" s="644"/>
    </row>
    <row r="150">
      <c r="B150" s="610"/>
      <c r="C150" s="610"/>
      <c r="D150" s="610"/>
      <c r="E150" s="610"/>
      <c r="F150" s="610"/>
      <c r="G150" s="610"/>
      <c r="J150" s="644"/>
      <c r="K150" s="644"/>
    </row>
    <row r="151">
      <c r="B151" s="610"/>
      <c r="C151" s="610"/>
      <c r="D151" s="610"/>
      <c r="E151" s="610"/>
      <c r="F151" s="610"/>
      <c r="G151" s="610"/>
      <c r="J151" s="644"/>
      <c r="K151" s="644"/>
    </row>
    <row r="152">
      <c r="B152" s="610"/>
      <c r="C152" s="610"/>
      <c r="D152" s="610"/>
      <c r="E152" s="610"/>
      <c r="F152" s="610"/>
      <c r="G152" s="610"/>
      <c r="J152" s="644"/>
      <c r="K152" s="644"/>
    </row>
    <row r="153">
      <c r="B153" s="610"/>
      <c r="C153" s="610"/>
      <c r="D153" s="610"/>
      <c r="E153" s="610"/>
      <c r="F153" s="610"/>
      <c r="G153" s="610"/>
      <c r="J153" s="644"/>
      <c r="K153" s="644"/>
    </row>
    <row r="154">
      <c r="B154" s="610"/>
      <c r="C154" s="610"/>
      <c r="D154" s="610"/>
      <c r="E154" s="610"/>
      <c r="F154" s="610"/>
      <c r="G154" s="610"/>
      <c r="J154" s="644"/>
      <c r="K154" s="644"/>
    </row>
    <row r="155">
      <c r="B155" s="610"/>
      <c r="C155" s="610"/>
      <c r="D155" s="610"/>
      <c r="E155" s="610"/>
      <c r="F155" s="610"/>
      <c r="G155" s="610"/>
      <c r="J155" s="644"/>
      <c r="K155" s="644"/>
    </row>
    <row r="156">
      <c r="B156" s="610"/>
      <c r="C156" s="610"/>
      <c r="D156" s="610"/>
      <c r="E156" s="610"/>
      <c r="F156" s="610"/>
      <c r="G156" s="610"/>
      <c r="J156" s="644"/>
      <c r="K156" s="644"/>
    </row>
    <row r="157">
      <c r="B157" s="610"/>
      <c r="C157" s="610"/>
      <c r="D157" s="610"/>
      <c r="E157" s="610"/>
      <c r="F157" s="610"/>
      <c r="G157" s="610"/>
      <c r="J157" s="644"/>
      <c r="K157" s="644"/>
    </row>
    <row r="158">
      <c r="B158" s="610"/>
      <c r="C158" s="610"/>
      <c r="D158" s="610"/>
      <c r="E158" s="610"/>
      <c r="F158" s="610"/>
      <c r="G158" s="610"/>
      <c r="J158" s="644"/>
      <c r="K158" s="644"/>
    </row>
    <row r="159">
      <c r="B159" s="610"/>
      <c r="C159" s="610"/>
      <c r="D159" s="610"/>
      <c r="E159" s="610"/>
      <c r="F159" s="610"/>
      <c r="G159" s="610"/>
      <c r="J159" s="644"/>
      <c r="K159" s="644"/>
    </row>
    <row r="160">
      <c r="B160" s="610"/>
      <c r="C160" s="610"/>
      <c r="D160" s="610"/>
      <c r="E160" s="610"/>
      <c r="F160" s="610"/>
      <c r="G160" s="610"/>
      <c r="J160" s="644"/>
      <c r="K160" s="644"/>
    </row>
    <row r="161">
      <c r="B161" s="610"/>
      <c r="C161" s="610"/>
      <c r="D161" s="610"/>
      <c r="E161" s="610"/>
      <c r="F161" s="610"/>
      <c r="G161" s="610"/>
      <c r="J161" s="644"/>
      <c r="K161" s="644"/>
    </row>
    <row r="162">
      <c r="B162" s="610"/>
      <c r="C162" s="610"/>
      <c r="D162" s="610"/>
      <c r="E162" s="610"/>
      <c r="F162" s="610"/>
      <c r="G162" s="610"/>
      <c r="J162" s="644"/>
      <c r="K162" s="644"/>
    </row>
    <row r="163">
      <c r="B163" s="610"/>
      <c r="C163" s="610"/>
      <c r="D163" s="610"/>
      <c r="E163" s="610"/>
      <c r="F163" s="610"/>
      <c r="G163" s="610"/>
      <c r="J163" s="644"/>
      <c r="K163" s="644"/>
    </row>
    <row r="164">
      <c r="B164" s="610"/>
      <c r="C164" s="610"/>
      <c r="D164" s="610"/>
      <c r="E164" s="610"/>
      <c r="F164" s="610"/>
      <c r="G164" s="610"/>
      <c r="J164" s="644"/>
      <c r="K164" s="644"/>
    </row>
    <row r="165">
      <c r="B165" s="610"/>
      <c r="C165" s="610"/>
      <c r="D165" s="610"/>
      <c r="E165" s="610"/>
      <c r="F165" s="610"/>
      <c r="G165" s="610"/>
      <c r="J165" s="644"/>
      <c r="K165" s="644"/>
    </row>
    <row r="166">
      <c r="B166" s="610"/>
      <c r="C166" s="610"/>
      <c r="D166" s="610"/>
      <c r="E166" s="610"/>
      <c r="F166" s="610"/>
      <c r="G166" s="610"/>
      <c r="J166" s="644"/>
      <c r="K166" s="644"/>
    </row>
    <row r="167">
      <c r="B167" s="610"/>
      <c r="C167" s="610"/>
      <c r="D167" s="610"/>
      <c r="E167" s="610"/>
      <c r="F167" s="610"/>
      <c r="G167" s="610"/>
      <c r="J167" s="644"/>
      <c r="K167" s="644"/>
    </row>
    <row r="168">
      <c r="B168" s="610"/>
      <c r="C168" s="610"/>
      <c r="D168" s="610"/>
      <c r="E168" s="610"/>
      <c r="F168" s="610"/>
      <c r="G168" s="610"/>
      <c r="J168" s="644"/>
      <c r="K168" s="644"/>
    </row>
    <row r="169">
      <c r="B169" s="610"/>
      <c r="C169" s="610"/>
      <c r="D169" s="610"/>
      <c r="E169" s="610"/>
      <c r="F169" s="610"/>
      <c r="G169" s="610"/>
      <c r="J169" s="644"/>
      <c r="K169" s="644"/>
    </row>
    <row r="170">
      <c r="B170" s="610"/>
      <c r="C170" s="610"/>
      <c r="D170" s="610"/>
      <c r="E170" s="610"/>
      <c r="F170" s="610"/>
      <c r="G170" s="610"/>
      <c r="J170" s="644"/>
      <c r="K170" s="644"/>
    </row>
    <row r="171">
      <c r="B171" s="610"/>
      <c r="C171" s="610"/>
      <c r="D171" s="610"/>
      <c r="E171" s="610"/>
      <c r="F171" s="610"/>
      <c r="G171" s="610"/>
      <c r="J171" s="644"/>
      <c r="K171" s="644"/>
    </row>
    <row r="172">
      <c r="B172" s="610"/>
      <c r="C172" s="610"/>
      <c r="D172" s="610"/>
      <c r="E172" s="610"/>
      <c r="F172" s="610"/>
      <c r="G172" s="610"/>
      <c r="J172" s="644"/>
      <c r="K172" s="644"/>
    </row>
    <row r="173">
      <c r="B173" s="610"/>
      <c r="C173" s="610"/>
      <c r="D173" s="610"/>
      <c r="E173" s="610"/>
      <c r="F173" s="610"/>
      <c r="G173" s="610"/>
      <c r="J173" s="644"/>
      <c r="K173" s="644"/>
    </row>
    <row r="174">
      <c r="B174" s="610"/>
      <c r="C174" s="610"/>
      <c r="D174" s="610"/>
      <c r="E174" s="610"/>
      <c r="F174" s="610"/>
      <c r="G174" s="610"/>
      <c r="J174" s="644"/>
      <c r="K174" s="644"/>
    </row>
    <row r="175">
      <c r="B175" s="610"/>
      <c r="C175" s="610"/>
      <c r="D175" s="610"/>
      <c r="E175" s="610"/>
      <c r="F175" s="610"/>
      <c r="G175" s="610"/>
      <c r="J175" s="644"/>
      <c r="K175" s="644"/>
    </row>
    <row r="176">
      <c r="B176" s="610"/>
      <c r="C176" s="610"/>
      <c r="D176" s="610"/>
      <c r="E176" s="610"/>
      <c r="F176" s="610"/>
      <c r="G176" s="610"/>
      <c r="J176" s="644"/>
      <c r="K176" s="644"/>
    </row>
    <row r="177">
      <c r="B177" s="610"/>
      <c r="C177" s="610"/>
      <c r="D177" s="610"/>
      <c r="E177" s="610"/>
      <c r="F177" s="610"/>
      <c r="G177" s="610"/>
      <c r="J177" s="644"/>
      <c r="K177" s="644"/>
    </row>
    <row r="178">
      <c r="B178" s="610"/>
      <c r="C178" s="610"/>
      <c r="D178" s="610"/>
      <c r="E178" s="610"/>
      <c r="F178" s="610"/>
      <c r="G178" s="610"/>
      <c r="J178" s="644"/>
      <c r="K178" s="644"/>
    </row>
    <row r="179">
      <c r="B179" s="610"/>
      <c r="C179" s="610"/>
      <c r="D179" s="610"/>
      <c r="E179" s="610"/>
      <c r="F179" s="610"/>
      <c r="G179" s="610"/>
      <c r="J179" s="644"/>
      <c r="K179" s="644"/>
    </row>
    <row r="180">
      <c r="B180" s="610"/>
      <c r="C180" s="610"/>
      <c r="D180" s="610"/>
      <c r="E180" s="610"/>
      <c r="F180" s="610"/>
      <c r="G180" s="610"/>
      <c r="J180" s="644"/>
      <c r="K180" s="644"/>
    </row>
    <row r="181">
      <c r="B181" s="610"/>
      <c r="C181" s="610"/>
      <c r="D181" s="610"/>
      <c r="E181" s="610"/>
      <c r="F181" s="610"/>
      <c r="G181" s="610"/>
      <c r="J181" s="644"/>
      <c r="K181" s="644"/>
    </row>
    <row r="182">
      <c r="B182" s="610"/>
      <c r="C182" s="610"/>
      <c r="D182" s="610"/>
      <c r="E182" s="610"/>
      <c r="F182" s="610"/>
      <c r="G182" s="610"/>
      <c r="J182" s="644"/>
      <c r="K182" s="644"/>
    </row>
    <row r="183">
      <c r="B183" s="610"/>
      <c r="C183" s="610"/>
      <c r="D183" s="610"/>
      <c r="E183" s="610"/>
      <c r="F183" s="610"/>
      <c r="G183" s="610"/>
      <c r="J183" s="644"/>
      <c r="K183" s="644"/>
    </row>
    <row r="184">
      <c r="B184" s="610"/>
      <c r="C184" s="610"/>
      <c r="D184" s="610"/>
      <c r="E184" s="610"/>
      <c r="F184" s="610"/>
      <c r="G184" s="610"/>
      <c r="J184" s="644"/>
      <c r="K184" s="644"/>
    </row>
    <row r="185">
      <c r="B185" s="610"/>
      <c r="C185" s="610"/>
      <c r="D185" s="610"/>
      <c r="E185" s="610"/>
      <c r="F185" s="610"/>
      <c r="G185" s="610"/>
      <c r="J185" s="644"/>
      <c r="K185" s="644"/>
    </row>
    <row r="186">
      <c r="B186" s="610"/>
      <c r="C186" s="610"/>
      <c r="D186" s="610"/>
      <c r="E186" s="610"/>
      <c r="F186" s="610"/>
      <c r="G186" s="610"/>
      <c r="J186" s="644"/>
      <c r="K186" s="644"/>
    </row>
    <row r="187">
      <c r="B187" s="610"/>
      <c r="C187" s="610"/>
      <c r="D187" s="610"/>
      <c r="E187" s="610"/>
      <c r="F187" s="610"/>
      <c r="G187" s="610"/>
      <c r="J187" s="644"/>
      <c r="K187" s="644"/>
    </row>
    <row r="188">
      <c r="B188" s="610"/>
      <c r="C188" s="610"/>
      <c r="D188" s="610"/>
      <c r="E188" s="610"/>
      <c r="F188" s="610"/>
      <c r="G188" s="610"/>
      <c r="J188" s="644"/>
      <c r="K188" s="644"/>
    </row>
    <row r="189">
      <c r="B189" s="610"/>
      <c r="C189" s="610"/>
      <c r="D189" s="610"/>
      <c r="E189" s="610"/>
      <c r="F189" s="610"/>
      <c r="G189" s="610"/>
      <c r="J189" s="644"/>
      <c r="K189" s="644"/>
    </row>
    <row r="190">
      <c r="B190" s="610"/>
      <c r="C190" s="610"/>
      <c r="D190" s="610"/>
      <c r="E190" s="610"/>
      <c r="F190" s="610"/>
      <c r="G190" s="610"/>
      <c r="J190" s="644"/>
      <c r="K190" s="644"/>
    </row>
    <row r="191">
      <c r="B191" s="610"/>
      <c r="C191" s="610"/>
      <c r="D191" s="610"/>
      <c r="E191" s="610"/>
      <c r="F191" s="610"/>
      <c r="G191" s="610"/>
      <c r="J191" s="644"/>
      <c r="K191" s="644"/>
    </row>
    <row r="192">
      <c r="B192" s="610"/>
      <c r="C192" s="610"/>
      <c r="D192" s="610"/>
      <c r="E192" s="610"/>
      <c r="F192" s="610"/>
      <c r="G192" s="610"/>
      <c r="J192" s="644"/>
      <c r="K192" s="644"/>
    </row>
    <row r="193">
      <c r="B193" s="610"/>
      <c r="C193" s="610"/>
      <c r="D193" s="610"/>
      <c r="E193" s="610"/>
      <c r="F193" s="610"/>
      <c r="G193" s="610"/>
      <c r="J193" s="644"/>
      <c r="K193" s="644"/>
    </row>
    <row r="194">
      <c r="B194" s="610"/>
      <c r="C194" s="610"/>
      <c r="D194" s="610"/>
      <c r="E194" s="610"/>
      <c r="F194" s="610"/>
      <c r="G194" s="610"/>
      <c r="J194" s="644"/>
      <c r="K194" s="644"/>
    </row>
    <row r="195">
      <c r="B195" s="610"/>
      <c r="C195" s="610"/>
      <c r="D195" s="610"/>
      <c r="E195" s="610"/>
      <c r="F195" s="610"/>
      <c r="G195" s="610"/>
      <c r="J195" s="644"/>
      <c r="K195" s="644"/>
    </row>
    <row r="196">
      <c r="B196" s="610"/>
      <c r="C196" s="610"/>
      <c r="D196" s="610"/>
      <c r="E196" s="610"/>
      <c r="F196" s="610"/>
      <c r="G196" s="610"/>
      <c r="J196" s="644"/>
      <c r="K196" s="644"/>
    </row>
    <row r="197">
      <c r="B197" s="610"/>
      <c r="C197" s="610"/>
      <c r="D197" s="610"/>
      <c r="E197" s="610"/>
      <c r="F197" s="610"/>
      <c r="G197" s="610"/>
      <c r="J197" s="644"/>
      <c r="K197" s="644"/>
    </row>
    <row r="198">
      <c r="B198" s="610"/>
      <c r="C198" s="610"/>
      <c r="D198" s="610"/>
      <c r="E198" s="610"/>
      <c r="F198" s="610"/>
      <c r="G198" s="610"/>
      <c r="J198" s="644"/>
      <c r="K198" s="644"/>
    </row>
    <row r="199">
      <c r="B199" s="610"/>
      <c r="C199" s="610"/>
      <c r="D199" s="610"/>
      <c r="E199" s="610"/>
      <c r="F199" s="610"/>
      <c r="G199" s="610"/>
      <c r="J199" s="644"/>
      <c r="K199" s="644"/>
    </row>
    <row r="200">
      <c r="B200" s="610"/>
      <c r="C200" s="610"/>
      <c r="D200" s="610"/>
      <c r="E200" s="610"/>
      <c r="F200" s="610"/>
      <c r="G200" s="610"/>
      <c r="J200" s="644"/>
      <c r="K200" s="644"/>
    </row>
    <row r="201">
      <c r="B201" s="610"/>
      <c r="C201" s="610"/>
      <c r="D201" s="610"/>
      <c r="E201" s="610"/>
      <c r="F201" s="610"/>
      <c r="G201" s="610"/>
      <c r="J201" s="644"/>
      <c r="K201" s="644"/>
    </row>
    <row r="202">
      <c r="B202" s="610"/>
      <c r="C202" s="610"/>
      <c r="D202" s="610"/>
      <c r="E202" s="610"/>
      <c r="F202" s="610"/>
      <c r="G202" s="610"/>
      <c r="J202" s="644"/>
      <c r="K202" s="644"/>
    </row>
    <row r="203">
      <c r="B203" s="610"/>
      <c r="C203" s="610"/>
      <c r="D203" s="610"/>
      <c r="E203" s="610"/>
      <c r="F203" s="610"/>
      <c r="G203" s="610"/>
      <c r="J203" s="644"/>
      <c r="K203" s="644"/>
    </row>
    <row r="204">
      <c r="B204" s="610"/>
      <c r="C204" s="610"/>
      <c r="D204" s="610"/>
      <c r="E204" s="610"/>
      <c r="F204" s="610"/>
      <c r="G204" s="610"/>
      <c r="J204" s="644"/>
      <c r="K204" s="644"/>
    </row>
    <row r="205">
      <c r="B205" s="610"/>
      <c r="C205" s="610"/>
      <c r="D205" s="610"/>
      <c r="E205" s="610"/>
      <c r="F205" s="610"/>
      <c r="G205" s="610"/>
      <c r="J205" s="644"/>
      <c r="K205" s="644"/>
    </row>
    <row r="206">
      <c r="B206" s="610"/>
      <c r="C206" s="610"/>
      <c r="D206" s="610"/>
      <c r="E206" s="610"/>
      <c r="F206" s="610"/>
      <c r="G206" s="610"/>
      <c r="J206" s="644"/>
      <c r="K206" s="644"/>
    </row>
    <row r="207">
      <c r="B207" s="610"/>
      <c r="C207" s="610"/>
      <c r="D207" s="610"/>
      <c r="E207" s="610"/>
      <c r="F207" s="610"/>
      <c r="G207" s="610"/>
      <c r="J207" s="644"/>
      <c r="K207" s="644"/>
    </row>
    <row r="208">
      <c r="B208" s="610"/>
      <c r="C208" s="610"/>
      <c r="D208" s="610"/>
      <c r="E208" s="610"/>
      <c r="F208" s="610"/>
      <c r="G208" s="610"/>
      <c r="J208" s="644"/>
      <c r="K208" s="644"/>
    </row>
    <row r="209">
      <c r="B209" s="610"/>
      <c r="C209" s="610"/>
      <c r="D209" s="610"/>
      <c r="E209" s="610"/>
      <c r="F209" s="610"/>
      <c r="G209" s="610"/>
      <c r="J209" s="644"/>
      <c r="K209" s="644"/>
    </row>
    <row r="210">
      <c r="B210" s="610"/>
      <c r="C210" s="610"/>
      <c r="D210" s="610"/>
      <c r="E210" s="610"/>
      <c r="F210" s="610"/>
      <c r="G210" s="610"/>
      <c r="J210" s="644"/>
      <c r="K210" s="644"/>
    </row>
    <row r="211">
      <c r="B211" s="610"/>
      <c r="C211" s="610"/>
      <c r="D211" s="610"/>
      <c r="E211" s="610"/>
      <c r="F211" s="610"/>
      <c r="G211" s="610"/>
      <c r="J211" s="644"/>
      <c r="K211" s="644"/>
    </row>
    <row r="212">
      <c r="B212" s="610"/>
      <c r="C212" s="610"/>
      <c r="D212" s="610"/>
      <c r="E212" s="610"/>
      <c r="F212" s="610"/>
      <c r="G212" s="610"/>
      <c r="J212" s="644"/>
      <c r="K212" s="644"/>
    </row>
    <row r="213">
      <c r="B213" s="610"/>
      <c r="C213" s="610"/>
      <c r="D213" s="610"/>
      <c r="E213" s="610"/>
      <c r="F213" s="610"/>
      <c r="G213" s="610"/>
      <c r="J213" s="644"/>
      <c r="K213" s="644"/>
    </row>
    <row r="214">
      <c r="B214" s="610"/>
      <c r="C214" s="610"/>
      <c r="D214" s="610"/>
      <c r="E214" s="610"/>
      <c r="F214" s="610"/>
      <c r="G214" s="610"/>
      <c r="J214" s="644"/>
      <c r="K214" s="644"/>
    </row>
    <row r="215">
      <c r="B215" s="610"/>
      <c r="C215" s="610"/>
      <c r="D215" s="610"/>
      <c r="E215" s="610"/>
      <c r="F215" s="610"/>
      <c r="G215" s="610"/>
      <c r="J215" s="644"/>
      <c r="K215" s="644"/>
    </row>
    <row r="216">
      <c r="B216" s="610"/>
      <c r="C216" s="610"/>
      <c r="D216" s="610"/>
      <c r="E216" s="610"/>
      <c r="F216" s="610"/>
      <c r="G216" s="610"/>
      <c r="J216" s="644"/>
      <c r="K216" s="644"/>
    </row>
    <row r="217">
      <c r="B217" s="610"/>
      <c r="C217" s="610"/>
      <c r="D217" s="610"/>
      <c r="E217" s="610"/>
      <c r="F217" s="610"/>
      <c r="G217" s="610"/>
      <c r="J217" s="644"/>
      <c r="K217" s="644"/>
    </row>
    <row r="218">
      <c r="B218" s="610"/>
      <c r="C218" s="610"/>
      <c r="D218" s="610"/>
      <c r="E218" s="610"/>
      <c r="F218" s="610"/>
      <c r="G218" s="610"/>
      <c r="J218" s="644"/>
      <c r="K218" s="644"/>
    </row>
    <row r="219">
      <c r="B219" s="610"/>
      <c r="C219" s="610"/>
      <c r="D219" s="610"/>
      <c r="E219" s="610"/>
      <c r="F219" s="610"/>
      <c r="G219" s="610"/>
      <c r="J219" s="644"/>
      <c r="K219" s="644"/>
    </row>
    <row r="220">
      <c r="B220" s="610"/>
      <c r="C220" s="610"/>
      <c r="D220" s="610"/>
      <c r="E220" s="610"/>
      <c r="F220" s="610"/>
      <c r="G220" s="610"/>
      <c r="J220" s="644"/>
      <c r="K220" s="644"/>
    </row>
    <row r="221">
      <c r="B221" s="610"/>
      <c r="C221" s="610"/>
      <c r="D221" s="610"/>
      <c r="E221" s="610"/>
      <c r="F221" s="610"/>
      <c r="G221" s="610"/>
      <c r="J221" s="644"/>
      <c r="K221" s="644"/>
    </row>
    <row r="222">
      <c r="B222" s="610"/>
      <c r="C222" s="610"/>
      <c r="D222" s="610"/>
      <c r="E222" s="610"/>
      <c r="F222" s="610"/>
      <c r="G222" s="610"/>
      <c r="J222" s="644"/>
      <c r="K222" s="644"/>
    </row>
    <row r="223">
      <c r="B223" s="610"/>
      <c r="C223" s="610"/>
      <c r="D223" s="610"/>
      <c r="E223" s="610"/>
      <c r="F223" s="610"/>
      <c r="G223" s="610"/>
      <c r="J223" s="644"/>
      <c r="K223" s="644"/>
    </row>
    <row r="224">
      <c r="B224" s="610"/>
      <c r="C224" s="610"/>
      <c r="D224" s="610"/>
      <c r="E224" s="610"/>
      <c r="F224" s="610"/>
      <c r="G224" s="610"/>
      <c r="J224" s="644"/>
      <c r="K224" s="644"/>
    </row>
    <row r="225">
      <c r="B225" s="610"/>
      <c r="C225" s="610"/>
      <c r="D225" s="610"/>
      <c r="E225" s="610"/>
      <c r="F225" s="610"/>
      <c r="G225" s="610"/>
      <c r="J225" s="644"/>
      <c r="K225" s="644"/>
    </row>
    <row r="226">
      <c r="B226" s="610"/>
      <c r="C226" s="610"/>
      <c r="D226" s="610"/>
      <c r="E226" s="610"/>
      <c r="F226" s="610"/>
      <c r="G226" s="610"/>
      <c r="J226" s="644"/>
      <c r="K226" s="644"/>
    </row>
    <row r="227">
      <c r="B227" s="610"/>
      <c r="C227" s="610"/>
      <c r="D227" s="610"/>
      <c r="E227" s="610"/>
      <c r="F227" s="610"/>
      <c r="G227" s="610"/>
      <c r="J227" s="644"/>
      <c r="K227" s="644"/>
    </row>
    <row r="228">
      <c r="B228" s="610"/>
      <c r="C228" s="610"/>
      <c r="D228" s="610"/>
      <c r="E228" s="610"/>
      <c r="F228" s="610"/>
      <c r="G228" s="610"/>
      <c r="J228" s="644"/>
      <c r="K228" s="644"/>
    </row>
    <row r="229">
      <c r="B229" s="610"/>
      <c r="C229" s="610"/>
      <c r="D229" s="610"/>
      <c r="E229" s="610"/>
      <c r="F229" s="610"/>
      <c r="G229" s="610"/>
      <c r="J229" s="644"/>
      <c r="K229" s="644"/>
    </row>
    <row r="230">
      <c r="B230" s="610"/>
      <c r="C230" s="610"/>
      <c r="D230" s="610"/>
      <c r="E230" s="610"/>
      <c r="F230" s="610"/>
      <c r="G230" s="610"/>
      <c r="J230" s="644"/>
      <c r="K230" s="644"/>
    </row>
    <row r="231">
      <c r="B231" s="610"/>
      <c r="C231" s="610"/>
      <c r="D231" s="610"/>
      <c r="E231" s="610"/>
      <c r="F231" s="610"/>
      <c r="G231" s="610"/>
      <c r="J231" s="644"/>
      <c r="K231" s="644"/>
    </row>
    <row r="232">
      <c r="B232" s="610"/>
      <c r="C232" s="610"/>
      <c r="D232" s="610"/>
      <c r="E232" s="610"/>
      <c r="F232" s="610"/>
      <c r="G232" s="610"/>
      <c r="J232" s="644"/>
      <c r="K232" s="644"/>
    </row>
    <row r="233">
      <c r="B233" s="610"/>
      <c r="C233" s="610"/>
      <c r="D233" s="610"/>
      <c r="E233" s="610"/>
      <c r="F233" s="610"/>
      <c r="G233" s="610"/>
      <c r="J233" s="644"/>
      <c r="K233" s="644"/>
    </row>
    <row r="234">
      <c r="B234" s="610"/>
      <c r="C234" s="610"/>
      <c r="D234" s="610"/>
      <c r="E234" s="610"/>
      <c r="F234" s="610"/>
      <c r="G234" s="610"/>
      <c r="J234" s="644"/>
      <c r="K234" s="644"/>
    </row>
    <row r="235">
      <c r="B235" s="610"/>
      <c r="C235" s="610"/>
      <c r="D235" s="610"/>
      <c r="E235" s="610"/>
      <c r="F235" s="610"/>
      <c r="G235" s="610"/>
      <c r="J235" s="644"/>
      <c r="K235" s="644"/>
    </row>
    <row r="236">
      <c r="B236" s="610"/>
      <c r="C236" s="610"/>
      <c r="D236" s="610"/>
      <c r="E236" s="610"/>
      <c r="F236" s="610"/>
      <c r="G236" s="610"/>
      <c r="J236" s="644"/>
      <c r="K236" s="644"/>
    </row>
    <row r="237">
      <c r="B237" s="610"/>
      <c r="C237" s="610"/>
      <c r="D237" s="610"/>
      <c r="E237" s="610"/>
      <c r="F237" s="610"/>
      <c r="G237" s="610"/>
      <c r="J237" s="644"/>
      <c r="K237" s="644"/>
    </row>
    <row r="238">
      <c r="B238" s="610"/>
      <c r="C238" s="610"/>
      <c r="D238" s="610"/>
      <c r="E238" s="610"/>
      <c r="F238" s="610"/>
      <c r="G238" s="610"/>
      <c r="J238" s="644"/>
      <c r="K238" s="644"/>
    </row>
    <row r="239">
      <c r="B239" s="610"/>
      <c r="C239" s="610"/>
      <c r="D239" s="610"/>
      <c r="E239" s="610"/>
      <c r="F239" s="610"/>
      <c r="G239" s="610"/>
      <c r="J239" s="644"/>
      <c r="K239" s="644"/>
    </row>
    <row r="240">
      <c r="B240" s="610"/>
      <c r="C240" s="610"/>
      <c r="D240" s="610"/>
      <c r="E240" s="610"/>
      <c r="F240" s="610"/>
      <c r="G240" s="610"/>
      <c r="J240" s="644"/>
      <c r="K240" s="644"/>
    </row>
    <row r="241">
      <c r="B241" s="610"/>
      <c r="C241" s="610"/>
      <c r="D241" s="610"/>
      <c r="E241" s="610"/>
      <c r="F241" s="610"/>
      <c r="G241" s="610"/>
      <c r="J241" s="644"/>
      <c r="K241" s="644"/>
    </row>
    <row r="242">
      <c r="B242" s="610"/>
      <c r="C242" s="610"/>
      <c r="D242" s="610"/>
      <c r="E242" s="610"/>
      <c r="F242" s="610"/>
      <c r="G242" s="610"/>
      <c r="J242" s="644"/>
      <c r="K242" s="644"/>
    </row>
    <row r="243">
      <c r="B243" s="610"/>
      <c r="C243" s="610"/>
      <c r="D243" s="610"/>
      <c r="E243" s="610"/>
      <c r="F243" s="610"/>
      <c r="G243" s="610"/>
      <c r="J243" s="644"/>
      <c r="K243" s="644"/>
    </row>
    <row r="244">
      <c r="B244" s="610"/>
      <c r="C244" s="610"/>
      <c r="D244" s="610"/>
      <c r="E244" s="610"/>
      <c r="F244" s="610"/>
      <c r="G244" s="610"/>
      <c r="J244" s="644"/>
      <c r="K244" s="644"/>
    </row>
    <row r="245">
      <c r="B245" s="610"/>
      <c r="C245" s="610"/>
      <c r="D245" s="610"/>
      <c r="E245" s="610"/>
      <c r="F245" s="610"/>
      <c r="G245" s="610"/>
      <c r="J245" s="644"/>
      <c r="K245" s="644"/>
    </row>
    <row r="246">
      <c r="B246" s="610"/>
      <c r="C246" s="610"/>
      <c r="D246" s="610"/>
      <c r="E246" s="610"/>
      <c r="F246" s="610"/>
      <c r="G246" s="610"/>
      <c r="J246" s="644"/>
      <c r="K246" s="644"/>
    </row>
    <row r="247">
      <c r="B247" s="610"/>
      <c r="C247" s="610"/>
      <c r="D247" s="610"/>
      <c r="E247" s="610"/>
      <c r="F247" s="610"/>
      <c r="G247" s="610"/>
      <c r="J247" s="644"/>
      <c r="K247" s="644"/>
    </row>
    <row r="248">
      <c r="B248" s="610"/>
      <c r="C248" s="610"/>
      <c r="D248" s="610"/>
      <c r="E248" s="610"/>
      <c r="F248" s="610"/>
      <c r="G248" s="610"/>
      <c r="J248" s="644"/>
      <c r="K248" s="644"/>
    </row>
    <row r="249">
      <c r="B249" s="610"/>
      <c r="C249" s="610"/>
      <c r="D249" s="610"/>
      <c r="E249" s="610"/>
      <c r="F249" s="610"/>
      <c r="G249" s="610"/>
      <c r="J249" s="644"/>
      <c r="K249" s="644"/>
    </row>
    <row r="250">
      <c r="B250" s="610"/>
      <c r="C250" s="610"/>
      <c r="D250" s="610"/>
      <c r="E250" s="610"/>
      <c r="F250" s="610"/>
      <c r="G250" s="610"/>
      <c r="J250" s="644"/>
      <c r="K250" s="644"/>
    </row>
    <row r="251">
      <c r="B251" s="610"/>
      <c r="C251" s="610"/>
      <c r="D251" s="610"/>
      <c r="E251" s="610"/>
      <c r="F251" s="610"/>
      <c r="G251" s="610"/>
      <c r="J251" s="644"/>
      <c r="K251" s="644"/>
    </row>
    <row r="252">
      <c r="B252" s="610"/>
      <c r="C252" s="610"/>
      <c r="D252" s="610"/>
      <c r="E252" s="610"/>
      <c r="F252" s="610"/>
      <c r="G252" s="610"/>
      <c r="J252" s="644"/>
      <c r="K252" s="644"/>
    </row>
    <row r="253">
      <c r="B253" s="610"/>
      <c r="C253" s="610"/>
      <c r="D253" s="610"/>
      <c r="E253" s="610"/>
      <c r="F253" s="610"/>
      <c r="G253" s="610"/>
      <c r="J253" s="644"/>
      <c r="K253" s="644"/>
    </row>
    <row r="254">
      <c r="B254" s="610"/>
      <c r="C254" s="610"/>
      <c r="D254" s="610"/>
      <c r="E254" s="610"/>
      <c r="F254" s="610"/>
      <c r="G254" s="610"/>
      <c r="J254" s="644"/>
      <c r="K254" s="644"/>
    </row>
    <row r="255">
      <c r="B255" s="610"/>
      <c r="C255" s="610"/>
      <c r="D255" s="610"/>
      <c r="E255" s="610"/>
      <c r="F255" s="610"/>
      <c r="G255" s="610"/>
      <c r="J255" s="644"/>
      <c r="K255" s="644"/>
    </row>
    <row r="256">
      <c r="B256" s="610"/>
      <c r="C256" s="610"/>
      <c r="D256" s="610"/>
      <c r="E256" s="610"/>
      <c r="F256" s="610"/>
      <c r="G256" s="610"/>
      <c r="J256" s="644"/>
      <c r="K256" s="644"/>
    </row>
    <row r="257">
      <c r="B257" s="610"/>
      <c r="C257" s="610"/>
      <c r="D257" s="610"/>
      <c r="E257" s="610"/>
      <c r="F257" s="610"/>
      <c r="G257" s="610"/>
      <c r="J257" s="644"/>
      <c r="K257" s="644"/>
    </row>
    <row r="258">
      <c r="B258" s="610"/>
      <c r="C258" s="610"/>
      <c r="D258" s="610"/>
      <c r="E258" s="610"/>
      <c r="F258" s="610"/>
      <c r="G258" s="610"/>
      <c r="J258" s="644"/>
      <c r="K258" s="644"/>
    </row>
    <row r="259">
      <c r="B259" s="610"/>
      <c r="C259" s="610"/>
      <c r="D259" s="610"/>
      <c r="E259" s="610"/>
      <c r="F259" s="610"/>
      <c r="G259" s="610"/>
      <c r="J259" s="644"/>
      <c r="K259" s="644"/>
    </row>
    <row r="260">
      <c r="B260" s="610"/>
      <c r="C260" s="610"/>
      <c r="D260" s="610"/>
      <c r="E260" s="610"/>
      <c r="F260" s="610"/>
      <c r="G260" s="610"/>
      <c r="J260" s="644"/>
      <c r="K260" s="644"/>
    </row>
    <row r="261">
      <c r="B261" s="610"/>
      <c r="C261" s="610"/>
      <c r="D261" s="610"/>
      <c r="E261" s="610"/>
      <c r="F261" s="610"/>
      <c r="G261" s="610"/>
      <c r="J261" s="644"/>
      <c r="K261" s="644"/>
    </row>
    <row r="262">
      <c r="B262" s="610"/>
      <c r="C262" s="610"/>
      <c r="D262" s="610"/>
      <c r="E262" s="610"/>
      <c r="F262" s="610"/>
      <c r="G262" s="610"/>
      <c r="J262" s="644"/>
      <c r="K262" s="644"/>
    </row>
    <row r="263">
      <c r="B263" s="610"/>
      <c r="C263" s="610"/>
      <c r="D263" s="610"/>
      <c r="E263" s="610"/>
      <c r="F263" s="610"/>
      <c r="G263" s="610"/>
      <c r="J263" s="644"/>
      <c r="K263" s="644"/>
    </row>
    <row r="264">
      <c r="B264" s="610"/>
      <c r="C264" s="610"/>
      <c r="D264" s="610"/>
      <c r="E264" s="610"/>
      <c r="F264" s="610"/>
      <c r="G264" s="610"/>
      <c r="J264" s="644"/>
      <c r="K264" s="644"/>
    </row>
    <row r="265">
      <c r="B265" s="610"/>
      <c r="C265" s="610"/>
      <c r="D265" s="610"/>
      <c r="E265" s="610"/>
      <c r="F265" s="610"/>
      <c r="G265" s="610"/>
      <c r="J265" s="644"/>
      <c r="K265" s="644"/>
    </row>
    <row r="266">
      <c r="B266" s="610"/>
      <c r="C266" s="610"/>
      <c r="D266" s="610"/>
      <c r="E266" s="610"/>
      <c r="F266" s="610"/>
      <c r="G266" s="610"/>
      <c r="J266" s="644"/>
      <c r="K266" s="644"/>
    </row>
    <row r="267">
      <c r="B267" s="610"/>
      <c r="C267" s="610"/>
      <c r="D267" s="610"/>
      <c r="E267" s="610"/>
      <c r="F267" s="610"/>
      <c r="G267" s="610"/>
      <c r="J267" s="644"/>
      <c r="K267" s="644"/>
    </row>
    <row r="268">
      <c r="B268" s="610"/>
      <c r="C268" s="610"/>
      <c r="D268" s="610"/>
      <c r="E268" s="610"/>
      <c r="F268" s="610"/>
      <c r="G268" s="610"/>
      <c r="J268" s="644"/>
      <c r="K268" s="644"/>
    </row>
    <row r="269">
      <c r="B269" s="610"/>
      <c r="C269" s="610"/>
      <c r="D269" s="610"/>
      <c r="E269" s="610"/>
      <c r="F269" s="610"/>
      <c r="G269" s="610"/>
      <c r="J269" s="644"/>
      <c r="K269" s="644"/>
    </row>
    <row r="270">
      <c r="B270" s="610"/>
      <c r="C270" s="610"/>
      <c r="D270" s="610"/>
      <c r="E270" s="610"/>
      <c r="F270" s="610"/>
      <c r="G270" s="610"/>
      <c r="J270" s="644"/>
      <c r="K270" s="644"/>
    </row>
    <row r="271">
      <c r="B271" s="610"/>
      <c r="C271" s="610"/>
      <c r="D271" s="610"/>
      <c r="E271" s="610"/>
      <c r="F271" s="610"/>
      <c r="G271" s="610"/>
      <c r="J271" s="644"/>
      <c r="K271" s="644"/>
    </row>
    <row r="272">
      <c r="B272" s="610"/>
      <c r="C272" s="610"/>
      <c r="D272" s="610"/>
      <c r="E272" s="610"/>
      <c r="F272" s="610"/>
      <c r="G272" s="610"/>
      <c r="J272" s="644"/>
      <c r="K272" s="644"/>
    </row>
    <row r="273">
      <c r="B273" s="610"/>
      <c r="C273" s="610"/>
      <c r="D273" s="610"/>
      <c r="E273" s="610"/>
      <c r="F273" s="610"/>
      <c r="G273" s="610"/>
      <c r="J273" s="644"/>
      <c r="K273" s="644"/>
    </row>
    <row r="274">
      <c r="B274" s="610"/>
      <c r="C274" s="610"/>
      <c r="D274" s="610"/>
      <c r="E274" s="610"/>
      <c r="F274" s="610"/>
      <c r="G274" s="610"/>
      <c r="J274" s="644"/>
      <c r="K274" s="644"/>
    </row>
    <row r="275">
      <c r="B275" s="610"/>
      <c r="C275" s="610"/>
      <c r="D275" s="610"/>
      <c r="E275" s="610"/>
      <c r="F275" s="610"/>
      <c r="G275" s="610"/>
      <c r="J275" s="644"/>
      <c r="K275" s="644"/>
    </row>
    <row r="276">
      <c r="B276" s="610"/>
      <c r="C276" s="610"/>
      <c r="D276" s="610"/>
      <c r="E276" s="610"/>
      <c r="F276" s="610"/>
      <c r="G276" s="610"/>
      <c r="J276" s="644"/>
      <c r="K276" s="644"/>
    </row>
    <row r="277">
      <c r="B277" s="610"/>
      <c r="C277" s="610"/>
      <c r="D277" s="610"/>
      <c r="E277" s="610"/>
      <c r="F277" s="610"/>
      <c r="G277" s="610"/>
      <c r="J277" s="644"/>
      <c r="K277" s="644"/>
    </row>
    <row r="278">
      <c r="B278" s="610"/>
      <c r="C278" s="610"/>
      <c r="D278" s="610"/>
      <c r="E278" s="610"/>
      <c r="F278" s="610"/>
      <c r="G278" s="610"/>
      <c r="J278" s="644"/>
      <c r="K278" s="644"/>
    </row>
    <row r="279">
      <c r="B279" s="610"/>
      <c r="C279" s="610"/>
      <c r="D279" s="610"/>
      <c r="E279" s="610"/>
      <c r="F279" s="610"/>
      <c r="G279" s="610"/>
      <c r="J279" s="644"/>
      <c r="K279" s="644"/>
    </row>
    <row r="280">
      <c r="B280" s="610"/>
      <c r="C280" s="610"/>
      <c r="D280" s="610"/>
      <c r="E280" s="610"/>
      <c r="F280" s="610"/>
      <c r="G280" s="610"/>
      <c r="J280" s="644"/>
      <c r="K280" s="644"/>
    </row>
    <row r="281">
      <c r="B281" s="610"/>
      <c r="C281" s="610"/>
      <c r="D281" s="610"/>
      <c r="E281" s="610"/>
      <c r="F281" s="610"/>
      <c r="G281" s="610"/>
      <c r="J281" s="644"/>
      <c r="K281" s="644"/>
    </row>
    <row r="282">
      <c r="B282" s="610"/>
      <c r="C282" s="610"/>
      <c r="D282" s="610"/>
      <c r="E282" s="610"/>
      <c r="F282" s="610"/>
      <c r="G282" s="610"/>
      <c r="J282" s="644"/>
      <c r="K282" s="644"/>
    </row>
    <row r="283">
      <c r="B283" s="610"/>
      <c r="C283" s="610"/>
      <c r="D283" s="610"/>
      <c r="E283" s="610"/>
      <c r="F283" s="610"/>
      <c r="G283" s="610"/>
      <c r="J283" s="644"/>
      <c r="K283" s="644"/>
    </row>
    <row r="284">
      <c r="B284" s="610"/>
      <c r="C284" s="610"/>
      <c r="D284" s="610"/>
      <c r="E284" s="610"/>
      <c r="F284" s="610"/>
      <c r="G284" s="610"/>
      <c r="J284" s="644"/>
      <c r="K284" s="644"/>
    </row>
    <row r="285">
      <c r="B285" s="610"/>
      <c r="C285" s="610"/>
      <c r="D285" s="610"/>
      <c r="E285" s="610"/>
      <c r="F285" s="610"/>
      <c r="G285" s="610"/>
      <c r="J285" s="644"/>
      <c r="K285" s="644"/>
    </row>
    <row r="286">
      <c r="B286" s="610"/>
      <c r="C286" s="610"/>
      <c r="D286" s="610"/>
      <c r="E286" s="610"/>
      <c r="F286" s="610"/>
      <c r="G286" s="610"/>
      <c r="J286" s="644"/>
      <c r="K286" s="644"/>
    </row>
    <row r="287">
      <c r="B287" s="610"/>
      <c r="C287" s="610"/>
      <c r="D287" s="610"/>
      <c r="E287" s="610"/>
      <c r="F287" s="610"/>
      <c r="G287" s="610"/>
      <c r="J287" s="644"/>
      <c r="K287" s="644"/>
    </row>
    <row r="288">
      <c r="B288" s="610"/>
      <c r="C288" s="610"/>
      <c r="D288" s="610"/>
      <c r="E288" s="610"/>
      <c r="F288" s="610"/>
      <c r="G288" s="610"/>
      <c r="J288" s="644"/>
      <c r="K288" s="644"/>
    </row>
    <row r="289">
      <c r="B289" s="610"/>
      <c r="C289" s="610"/>
      <c r="D289" s="610"/>
      <c r="E289" s="610"/>
      <c r="F289" s="610"/>
      <c r="G289" s="610"/>
      <c r="J289" s="644"/>
      <c r="K289" s="644"/>
    </row>
    <row r="290">
      <c r="B290" s="610"/>
      <c r="C290" s="610"/>
      <c r="D290" s="610"/>
      <c r="E290" s="610"/>
      <c r="F290" s="610"/>
      <c r="G290" s="610"/>
      <c r="J290" s="644"/>
      <c r="K290" s="644"/>
    </row>
    <row r="291">
      <c r="B291" s="610"/>
      <c r="C291" s="610"/>
      <c r="D291" s="610"/>
      <c r="E291" s="610"/>
      <c r="F291" s="610"/>
      <c r="G291" s="610"/>
      <c r="J291" s="644"/>
      <c r="K291" s="644"/>
    </row>
    <row r="292">
      <c r="B292" s="610"/>
      <c r="C292" s="610"/>
      <c r="D292" s="610"/>
      <c r="E292" s="610"/>
      <c r="F292" s="610"/>
      <c r="G292" s="610"/>
      <c r="J292" s="644"/>
      <c r="K292" s="644"/>
    </row>
    <row r="293">
      <c r="B293" s="610"/>
      <c r="C293" s="610"/>
      <c r="D293" s="610"/>
      <c r="E293" s="610"/>
      <c r="F293" s="610"/>
      <c r="G293" s="610"/>
      <c r="J293" s="644"/>
      <c r="K293" s="644"/>
    </row>
    <row r="294">
      <c r="B294" s="610"/>
      <c r="C294" s="610"/>
      <c r="D294" s="610"/>
      <c r="E294" s="610"/>
      <c r="F294" s="610"/>
      <c r="G294" s="610"/>
      <c r="J294" s="644"/>
      <c r="K294" s="644"/>
    </row>
    <row r="295">
      <c r="B295" s="610"/>
      <c r="C295" s="610"/>
      <c r="D295" s="610"/>
      <c r="E295" s="610"/>
      <c r="F295" s="610"/>
      <c r="G295" s="610"/>
      <c r="J295" s="644"/>
      <c r="K295" s="644"/>
    </row>
    <row r="296">
      <c r="B296" s="610"/>
      <c r="C296" s="610"/>
      <c r="D296" s="610"/>
      <c r="E296" s="610"/>
      <c r="F296" s="610"/>
      <c r="G296" s="610"/>
      <c r="J296" s="644"/>
      <c r="K296" s="644"/>
    </row>
    <row r="297">
      <c r="B297" s="610"/>
      <c r="C297" s="610"/>
      <c r="D297" s="610"/>
      <c r="E297" s="610"/>
      <c r="F297" s="610"/>
      <c r="G297" s="610"/>
      <c r="J297" s="644"/>
      <c r="K297" s="644"/>
    </row>
    <row r="298">
      <c r="B298" s="610"/>
      <c r="C298" s="610"/>
      <c r="D298" s="610"/>
      <c r="E298" s="610"/>
      <c r="F298" s="610"/>
      <c r="G298" s="610"/>
      <c r="J298" s="644"/>
      <c r="K298" s="644"/>
    </row>
    <row r="299">
      <c r="B299" s="610"/>
      <c r="C299" s="610"/>
      <c r="D299" s="610"/>
      <c r="E299" s="610"/>
      <c r="F299" s="610"/>
      <c r="G299" s="610"/>
      <c r="J299" s="644"/>
      <c r="K299" s="644"/>
    </row>
    <row r="300">
      <c r="B300" s="610"/>
      <c r="C300" s="610"/>
      <c r="D300" s="610"/>
      <c r="E300" s="610"/>
      <c r="F300" s="610"/>
      <c r="G300" s="610"/>
      <c r="J300" s="644"/>
      <c r="K300" s="644"/>
    </row>
    <row r="301">
      <c r="B301" s="610"/>
      <c r="C301" s="610"/>
      <c r="D301" s="610"/>
      <c r="E301" s="610"/>
      <c r="F301" s="610"/>
      <c r="G301" s="610"/>
      <c r="J301" s="644"/>
      <c r="K301" s="644"/>
    </row>
    <row r="302">
      <c r="B302" s="610"/>
      <c r="C302" s="610"/>
      <c r="D302" s="610"/>
      <c r="E302" s="610"/>
      <c r="F302" s="610"/>
      <c r="G302" s="610"/>
      <c r="J302" s="644"/>
      <c r="K302" s="644"/>
    </row>
    <row r="303">
      <c r="B303" s="610"/>
      <c r="C303" s="610"/>
      <c r="D303" s="610"/>
      <c r="E303" s="610"/>
      <c r="F303" s="610"/>
      <c r="G303" s="610"/>
      <c r="J303" s="644"/>
      <c r="K303" s="644"/>
    </row>
    <row r="304">
      <c r="B304" s="610"/>
      <c r="C304" s="610"/>
      <c r="D304" s="610"/>
      <c r="E304" s="610"/>
      <c r="F304" s="610"/>
      <c r="G304" s="610"/>
      <c r="J304" s="644"/>
      <c r="K304" s="644"/>
    </row>
    <row r="305">
      <c r="B305" s="610"/>
      <c r="C305" s="610"/>
      <c r="D305" s="610"/>
      <c r="E305" s="610"/>
      <c r="F305" s="610"/>
      <c r="G305" s="610"/>
      <c r="J305" s="644"/>
      <c r="K305" s="644"/>
    </row>
    <row r="306">
      <c r="B306" s="610"/>
      <c r="C306" s="610"/>
      <c r="D306" s="610"/>
      <c r="E306" s="610"/>
      <c r="F306" s="610"/>
      <c r="G306" s="610"/>
      <c r="J306" s="644"/>
      <c r="K306" s="644"/>
    </row>
    <row r="307">
      <c r="B307" s="610"/>
      <c r="C307" s="610"/>
      <c r="D307" s="610"/>
      <c r="E307" s="610"/>
      <c r="F307" s="610"/>
      <c r="G307" s="610"/>
      <c r="J307" s="644"/>
      <c r="K307" s="644"/>
    </row>
    <row r="308">
      <c r="B308" s="610"/>
      <c r="C308" s="610"/>
      <c r="D308" s="610"/>
      <c r="E308" s="610"/>
      <c r="F308" s="610"/>
      <c r="G308" s="610"/>
      <c r="J308" s="644"/>
      <c r="K308" s="644"/>
    </row>
    <row r="309">
      <c r="B309" s="610"/>
      <c r="C309" s="610"/>
      <c r="D309" s="610"/>
      <c r="E309" s="610"/>
      <c r="F309" s="610"/>
      <c r="G309" s="610"/>
      <c r="J309" s="644"/>
      <c r="K309" s="644"/>
    </row>
    <row r="310">
      <c r="B310" s="610"/>
      <c r="C310" s="610"/>
      <c r="D310" s="610"/>
      <c r="E310" s="610"/>
      <c r="F310" s="610"/>
      <c r="G310" s="610"/>
      <c r="J310" s="644"/>
      <c r="K310" s="644"/>
    </row>
    <row r="311">
      <c r="B311" s="610"/>
      <c r="C311" s="610"/>
      <c r="D311" s="610"/>
      <c r="E311" s="610"/>
      <c r="F311" s="610"/>
      <c r="G311" s="610"/>
      <c r="J311" s="644"/>
      <c r="K311" s="644"/>
    </row>
    <row r="312">
      <c r="B312" s="610"/>
      <c r="C312" s="610"/>
      <c r="D312" s="610"/>
      <c r="E312" s="610"/>
      <c r="F312" s="610"/>
      <c r="G312" s="610"/>
      <c r="J312" s="644"/>
      <c r="K312" s="644"/>
    </row>
    <row r="313">
      <c r="B313" s="610"/>
      <c r="C313" s="610"/>
      <c r="D313" s="610"/>
      <c r="E313" s="610"/>
      <c r="F313" s="610"/>
      <c r="G313" s="610"/>
      <c r="J313" s="644"/>
      <c r="K313" s="644"/>
    </row>
    <row r="314">
      <c r="B314" s="610"/>
      <c r="C314" s="610"/>
      <c r="D314" s="610"/>
      <c r="E314" s="610"/>
      <c r="F314" s="610"/>
      <c r="G314" s="610"/>
      <c r="J314" s="644"/>
      <c r="K314" s="644"/>
    </row>
    <row r="315">
      <c r="B315" s="610"/>
      <c r="C315" s="610"/>
      <c r="D315" s="610"/>
      <c r="E315" s="610"/>
      <c r="F315" s="610"/>
      <c r="G315" s="610"/>
      <c r="J315" s="644"/>
      <c r="K315" s="644"/>
    </row>
    <row r="316">
      <c r="B316" s="610"/>
      <c r="C316" s="610"/>
      <c r="D316" s="610"/>
      <c r="E316" s="610"/>
      <c r="F316" s="610"/>
      <c r="G316" s="610"/>
      <c r="J316" s="644"/>
      <c r="K316" s="644"/>
    </row>
    <row r="317">
      <c r="B317" s="610"/>
      <c r="C317" s="610"/>
      <c r="D317" s="610"/>
      <c r="E317" s="610"/>
      <c r="F317" s="610"/>
      <c r="G317" s="610"/>
      <c r="J317" s="644"/>
      <c r="K317" s="644"/>
    </row>
    <row r="318">
      <c r="B318" s="610"/>
      <c r="C318" s="610"/>
      <c r="D318" s="610"/>
      <c r="E318" s="610"/>
      <c r="F318" s="610"/>
      <c r="G318" s="610"/>
      <c r="J318" s="644"/>
      <c r="K318" s="644"/>
    </row>
    <row r="319">
      <c r="B319" s="610"/>
      <c r="C319" s="610"/>
      <c r="D319" s="610"/>
      <c r="E319" s="610"/>
      <c r="F319" s="610"/>
      <c r="G319" s="610"/>
      <c r="J319" s="644"/>
      <c r="K319" s="644"/>
    </row>
    <row r="320">
      <c r="B320" s="610"/>
      <c r="C320" s="610"/>
      <c r="D320" s="610"/>
      <c r="E320" s="610"/>
      <c r="F320" s="610"/>
      <c r="G320" s="610"/>
      <c r="J320" s="644"/>
      <c r="K320" s="644"/>
    </row>
    <row r="321">
      <c r="B321" s="610"/>
      <c r="C321" s="610"/>
      <c r="D321" s="610"/>
      <c r="E321" s="610"/>
      <c r="F321" s="610"/>
      <c r="G321" s="610"/>
      <c r="J321" s="644"/>
      <c r="K321" s="644"/>
    </row>
    <row r="322">
      <c r="B322" s="610"/>
      <c r="C322" s="610"/>
      <c r="D322" s="610"/>
      <c r="E322" s="610"/>
      <c r="F322" s="610"/>
      <c r="G322" s="610"/>
      <c r="J322" s="644"/>
      <c r="K322" s="644"/>
    </row>
    <row r="323">
      <c r="B323" s="610"/>
      <c r="C323" s="610"/>
      <c r="D323" s="610"/>
      <c r="E323" s="610"/>
      <c r="F323" s="610"/>
      <c r="G323" s="610"/>
      <c r="J323" s="644"/>
      <c r="K323" s="644"/>
    </row>
    <row r="324">
      <c r="B324" s="610"/>
      <c r="C324" s="610"/>
      <c r="D324" s="610"/>
      <c r="E324" s="610"/>
      <c r="F324" s="610"/>
      <c r="G324" s="610"/>
      <c r="J324" s="644"/>
      <c r="K324" s="644"/>
    </row>
    <row r="325">
      <c r="B325" s="610"/>
      <c r="C325" s="610"/>
      <c r="D325" s="610"/>
      <c r="E325" s="610"/>
      <c r="F325" s="610"/>
      <c r="G325" s="610"/>
      <c r="J325" s="644"/>
      <c r="K325" s="644"/>
    </row>
    <row r="326">
      <c r="B326" s="610"/>
      <c r="C326" s="610"/>
      <c r="D326" s="610"/>
      <c r="E326" s="610"/>
      <c r="F326" s="610"/>
      <c r="G326" s="610"/>
      <c r="J326" s="644"/>
      <c r="K326" s="644"/>
    </row>
    <row r="327">
      <c r="B327" s="610"/>
      <c r="C327" s="610"/>
      <c r="D327" s="610"/>
      <c r="E327" s="610"/>
      <c r="F327" s="610"/>
      <c r="G327" s="610"/>
      <c r="J327" s="644"/>
      <c r="K327" s="644"/>
    </row>
    <row r="328">
      <c r="B328" s="610"/>
      <c r="C328" s="610"/>
      <c r="D328" s="610"/>
      <c r="E328" s="610"/>
      <c r="F328" s="610"/>
      <c r="G328" s="610"/>
      <c r="J328" s="644"/>
      <c r="K328" s="644"/>
    </row>
    <row r="329">
      <c r="B329" s="610"/>
      <c r="C329" s="610"/>
      <c r="D329" s="610"/>
      <c r="E329" s="610"/>
      <c r="F329" s="610"/>
      <c r="G329" s="610"/>
      <c r="J329" s="644"/>
      <c r="K329" s="644"/>
    </row>
    <row r="330">
      <c r="B330" s="610"/>
      <c r="C330" s="610"/>
      <c r="D330" s="610"/>
      <c r="E330" s="610"/>
      <c r="F330" s="610"/>
      <c r="G330" s="610"/>
      <c r="J330" s="644"/>
      <c r="K330" s="644"/>
    </row>
    <row r="331">
      <c r="B331" s="610"/>
      <c r="C331" s="610"/>
      <c r="D331" s="610"/>
      <c r="E331" s="610"/>
      <c r="F331" s="610"/>
      <c r="G331" s="610"/>
      <c r="J331" s="644"/>
      <c r="K331" s="644"/>
    </row>
    <row r="332">
      <c r="B332" s="610"/>
      <c r="C332" s="610"/>
      <c r="D332" s="610"/>
      <c r="E332" s="610"/>
      <c r="F332" s="610"/>
      <c r="G332" s="610"/>
      <c r="J332" s="644"/>
      <c r="K332" s="644"/>
    </row>
    <row r="333">
      <c r="B333" s="610"/>
      <c r="C333" s="610"/>
      <c r="D333" s="610"/>
      <c r="E333" s="610"/>
      <c r="F333" s="610"/>
      <c r="G333" s="610"/>
      <c r="J333" s="644"/>
      <c r="K333" s="644"/>
    </row>
    <row r="334">
      <c r="B334" s="610"/>
      <c r="C334" s="610"/>
      <c r="D334" s="610"/>
      <c r="E334" s="610"/>
      <c r="F334" s="610"/>
      <c r="G334" s="610"/>
      <c r="J334" s="644"/>
      <c r="K334" s="644"/>
    </row>
    <row r="335">
      <c r="B335" s="610"/>
      <c r="C335" s="610"/>
      <c r="D335" s="610"/>
      <c r="E335" s="610"/>
      <c r="F335" s="610"/>
      <c r="G335" s="610"/>
      <c r="J335" s="644"/>
      <c r="K335" s="644"/>
    </row>
    <row r="336">
      <c r="B336" s="610"/>
      <c r="C336" s="610"/>
      <c r="D336" s="610"/>
      <c r="E336" s="610"/>
      <c r="F336" s="610"/>
      <c r="G336" s="610"/>
      <c r="J336" s="644"/>
      <c r="K336" s="644"/>
    </row>
    <row r="337">
      <c r="B337" s="610"/>
      <c r="C337" s="610"/>
      <c r="D337" s="610"/>
      <c r="E337" s="610"/>
      <c r="F337" s="610"/>
      <c r="G337" s="610"/>
      <c r="J337" s="644"/>
      <c r="K337" s="644"/>
    </row>
    <row r="338">
      <c r="B338" s="610"/>
      <c r="C338" s="610"/>
      <c r="D338" s="610"/>
      <c r="E338" s="610"/>
      <c r="F338" s="610"/>
      <c r="G338" s="610"/>
      <c r="J338" s="644"/>
      <c r="K338" s="644"/>
    </row>
    <row r="339">
      <c r="B339" s="610"/>
      <c r="C339" s="610"/>
      <c r="D339" s="610"/>
      <c r="E339" s="610"/>
      <c r="F339" s="610"/>
      <c r="G339" s="610"/>
      <c r="J339" s="644"/>
      <c r="K339" s="644"/>
    </row>
    <row r="340">
      <c r="B340" s="610"/>
      <c r="C340" s="610"/>
      <c r="D340" s="610"/>
      <c r="E340" s="610"/>
      <c r="F340" s="610"/>
      <c r="G340" s="610"/>
      <c r="J340" s="644"/>
      <c r="K340" s="644"/>
    </row>
    <row r="341">
      <c r="B341" s="610"/>
      <c r="C341" s="610"/>
      <c r="D341" s="610"/>
      <c r="E341" s="610"/>
      <c r="F341" s="610"/>
      <c r="G341" s="610"/>
      <c r="J341" s="644"/>
      <c r="K341" s="644"/>
    </row>
    <row r="342">
      <c r="B342" s="610"/>
      <c r="C342" s="610"/>
      <c r="D342" s="610"/>
      <c r="E342" s="610"/>
      <c r="F342" s="610"/>
      <c r="G342" s="610"/>
      <c r="J342" s="644"/>
      <c r="K342" s="644"/>
    </row>
    <row r="343">
      <c r="B343" s="610"/>
      <c r="C343" s="610"/>
      <c r="D343" s="610"/>
      <c r="E343" s="610"/>
      <c r="F343" s="610"/>
      <c r="G343" s="610"/>
      <c r="J343" s="644"/>
      <c r="K343" s="644"/>
    </row>
    <row r="344">
      <c r="B344" s="610"/>
      <c r="C344" s="610"/>
      <c r="D344" s="610"/>
      <c r="E344" s="610"/>
      <c r="F344" s="610"/>
      <c r="G344" s="610"/>
      <c r="J344" s="644"/>
      <c r="K344" s="644"/>
    </row>
    <row r="345">
      <c r="B345" s="610"/>
      <c r="C345" s="610"/>
      <c r="D345" s="610"/>
      <c r="E345" s="610"/>
      <c r="F345" s="610"/>
      <c r="G345" s="610"/>
      <c r="J345" s="644"/>
      <c r="K345" s="644"/>
    </row>
    <row r="346">
      <c r="B346" s="610"/>
      <c r="C346" s="610"/>
      <c r="D346" s="610"/>
      <c r="E346" s="610"/>
      <c r="F346" s="610"/>
      <c r="G346" s="610"/>
      <c r="J346" s="644"/>
      <c r="K346" s="644"/>
    </row>
    <row r="347">
      <c r="B347" s="610"/>
      <c r="C347" s="610"/>
      <c r="D347" s="610"/>
      <c r="E347" s="610"/>
      <c r="F347" s="610"/>
      <c r="G347" s="610"/>
      <c r="J347" s="644"/>
      <c r="K347" s="644"/>
    </row>
    <row r="348">
      <c r="B348" s="610"/>
      <c r="C348" s="610"/>
      <c r="D348" s="610"/>
      <c r="E348" s="610"/>
      <c r="F348" s="610"/>
      <c r="G348" s="610"/>
      <c r="J348" s="644"/>
      <c r="K348" s="644"/>
    </row>
    <row r="349">
      <c r="B349" s="610"/>
      <c r="C349" s="610"/>
      <c r="D349" s="610"/>
      <c r="E349" s="610"/>
      <c r="F349" s="610"/>
      <c r="G349" s="610"/>
      <c r="J349" s="644"/>
      <c r="K349" s="644"/>
    </row>
    <row r="350">
      <c r="B350" s="610"/>
      <c r="C350" s="610"/>
      <c r="D350" s="610"/>
      <c r="E350" s="610"/>
      <c r="F350" s="610"/>
      <c r="G350" s="610"/>
      <c r="J350" s="644"/>
      <c r="K350" s="644"/>
    </row>
    <row r="351">
      <c r="B351" s="610"/>
      <c r="C351" s="610"/>
      <c r="D351" s="610"/>
      <c r="E351" s="610"/>
      <c r="F351" s="610"/>
      <c r="G351" s="610"/>
      <c r="J351" s="644"/>
      <c r="K351" s="644"/>
    </row>
    <row r="352">
      <c r="B352" s="610"/>
      <c r="C352" s="610"/>
      <c r="D352" s="610"/>
      <c r="E352" s="610"/>
      <c r="F352" s="610"/>
      <c r="G352" s="610"/>
      <c r="J352" s="644"/>
      <c r="K352" s="644"/>
    </row>
    <row r="353">
      <c r="B353" s="610"/>
      <c r="C353" s="610"/>
      <c r="D353" s="610"/>
      <c r="E353" s="610"/>
      <c r="F353" s="610"/>
      <c r="G353" s="610"/>
      <c r="J353" s="644"/>
      <c r="K353" s="644"/>
    </row>
    <row r="354">
      <c r="B354" s="610"/>
      <c r="C354" s="610"/>
      <c r="D354" s="610"/>
      <c r="E354" s="610"/>
      <c r="F354" s="610"/>
      <c r="G354" s="610"/>
      <c r="J354" s="644"/>
      <c r="K354" s="644"/>
    </row>
    <row r="355">
      <c r="B355" s="610"/>
      <c r="C355" s="610"/>
      <c r="D355" s="610"/>
      <c r="E355" s="610"/>
      <c r="F355" s="610"/>
      <c r="G355" s="610"/>
      <c r="J355" s="644"/>
      <c r="K355" s="644"/>
    </row>
    <row r="356">
      <c r="B356" s="610"/>
      <c r="C356" s="610"/>
      <c r="D356" s="610"/>
      <c r="E356" s="610"/>
      <c r="F356" s="610"/>
      <c r="G356" s="610"/>
      <c r="J356" s="644"/>
      <c r="K356" s="644"/>
    </row>
    <row r="357">
      <c r="B357" s="610"/>
      <c r="C357" s="610"/>
      <c r="D357" s="610"/>
      <c r="E357" s="610"/>
      <c r="F357" s="610"/>
      <c r="G357" s="610"/>
      <c r="J357" s="644"/>
      <c r="K357" s="644"/>
    </row>
    <row r="358">
      <c r="B358" s="610"/>
      <c r="C358" s="610"/>
      <c r="D358" s="610"/>
      <c r="E358" s="610"/>
      <c r="F358" s="610"/>
      <c r="G358" s="610"/>
      <c r="J358" s="644"/>
      <c r="K358" s="644"/>
    </row>
    <row r="359">
      <c r="B359" s="610"/>
      <c r="C359" s="610"/>
      <c r="D359" s="610"/>
      <c r="E359" s="610"/>
      <c r="F359" s="610"/>
      <c r="G359" s="610"/>
      <c r="J359" s="644"/>
      <c r="K359" s="644"/>
    </row>
    <row r="360">
      <c r="B360" s="610"/>
      <c r="C360" s="610"/>
      <c r="D360" s="610"/>
      <c r="E360" s="610"/>
      <c r="F360" s="610"/>
      <c r="G360" s="610"/>
      <c r="J360" s="644"/>
      <c r="K360" s="644"/>
    </row>
    <row r="361">
      <c r="B361" s="610"/>
      <c r="C361" s="610"/>
      <c r="D361" s="610"/>
      <c r="E361" s="610"/>
      <c r="F361" s="610"/>
      <c r="G361" s="610"/>
      <c r="J361" s="644"/>
      <c r="K361" s="644"/>
    </row>
    <row r="362">
      <c r="B362" s="610"/>
      <c r="C362" s="610"/>
      <c r="D362" s="610"/>
      <c r="E362" s="610"/>
      <c r="F362" s="610"/>
      <c r="G362" s="610"/>
      <c r="J362" s="644"/>
      <c r="K362" s="644"/>
    </row>
    <row r="363">
      <c r="B363" s="610"/>
      <c r="C363" s="610"/>
      <c r="D363" s="610"/>
      <c r="E363" s="610"/>
      <c r="F363" s="610"/>
      <c r="G363" s="610"/>
      <c r="J363" s="644"/>
      <c r="K363" s="644"/>
    </row>
    <row r="364">
      <c r="B364" s="610"/>
      <c r="C364" s="610"/>
      <c r="D364" s="610"/>
      <c r="E364" s="610"/>
      <c r="F364" s="610"/>
      <c r="G364" s="610"/>
      <c r="J364" s="644"/>
      <c r="K364" s="644"/>
    </row>
    <row r="365">
      <c r="B365" s="610"/>
      <c r="C365" s="610"/>
      <c r="D365" s="610"/>
      <c r="E365" s="610"/>
      <c r="F365" s="610"/>
      <c r="G365" s="610"/>
      <c r="J365" s="644"/>
      <c r="K365" s="644"/>
    </row>
    <row r="366">
      <c r="B366" s="610"/>
      <c r="C366" s="610"/>
      <c r="D366" s="610"/>
      <c r="E366" s="610"/>
      <c r="F366" s="610"/>
      <c r="G366" s="610"/>
      <c r="J366" s="644"/>
      <c r="K366" s="644"/>
    </row>
    <row r="367">
      <c r="B367" s="610"/>
      <c r="C367" s="610"/>
      <c r="D367" s="610"/>
      <c r="E367" s="610"/>
      <c r="F367" s="610"/>
      <c r="G367" s="610"/>
      <c r="J367" s="644"/>
      <c r="K367" s="644"/>
    </row>
    <row r="368">
      <c r="B368" s="610"/>
      <c r="C368" s="610"/>
      <c r="D368" s="610"/>
      <c r="E368" s="610"/>
      <c r="F368" s="610"/>
      <c r="G368" s="610"/>
      <c r="J368" s="644"/>
      <c r="K368" s="644"/>
    </row>
    <row r="369">
      <c r="B369" s="610"/>
      <c r="C369" s="610"/>
      <c r="D369" s="610"/>
      <c r="E369" s="610"/>
      <c r="F369" s="610"/>
      <c r="G369" s="610"/>
      <c r="J369" s="644"/>
      <c r="K369" s="644"/>
    </row>
    <row r="370">
      <c r="B370" s="610"/>
      <c r="C370" s="610"/>
      <c r="D370" s="610"/>
      <c r="E370" s="610"/>
      <c r="F370" s="610"/>
      <c r="G370" s="610"/>
      <c r="J370" s="644"/>
      <c r="K370" s="644"/>
    </row>
    <row r="371">
      <c r="B371" s="610"/>
      <c r="C371" s="610"/>
      <c r="D371" s="610"/>
      <c r="E371" s="610"/>
      <c r="F371" s="610"/>
      <c r="G371" s="610"/>
      <c r="J371" s="644"/>
      <c r="K371" s="644"/>
    </row>
    <row r="372">
      <c r="B372" s="610"/>
      <c r="C372" s="610"/>
      <c r="D372" s="610"/>
      <c r="E372" s="610"/>
      <c r="F372" s="610"/>
      <c r="G372" s="610"/>
      <c r="J372" s="644"/>
      <c r="K372" s="644"/>
    </row>
    <row r="373">
      <c r="B373" s="610"/>
      <c r="C373" s="610"/>
      <c r="D373" s="610"/>
      <c r="E373" s="610"/>
      <c r="F373" s="610"/>
      <c r="G373" s="610"/>
      <c r="J373" s="644"/>
      <c r="K373" s="644"/>
    </row>
    <row r="374">
      <c r="B374" s="610"/>
      <c r="C374" s="610"/>
      <c r="D374" s="610"/>
      <c r="E374" s="610"/>
      <c r="F374" s="610"/>
      <c r="G374" s="610"/>
      <c r="J374" s="644"/>
      <c r="K374" s="644"/>
    </row>
    <row r="375">
      <c r="B375" s="610"/>
      <c r="C375" s="610"/>
      <c r="D375" s="610"/>
      <c r="E375" s="610"/>
      <c r="F375" s="610"/>
      <c r="G375" s="610"/>
      <c r="J375" s="644"/>
      <c r="K375" s="644"/>
    </row>
    <row r="376">
      <c r="B376" s="610"/>
      <c r="C376" s="610"/>
      <c r="D376" s="610"/>
      <c r="E376" s="610"/>
      <c r="F376" s="610"/>
      <c r="G376" s="610"/>
      <c r="J376" s="644"/>
      <c r="K376" s="644"/>
    </row>
    <row r="377">
      <c r="B377" s="610"/>
      <c r="C377" s="610"/>
      <c r="D377" s="610"/>
      <c r="E377" s="610"/>
      <c r="F377" s="610"/>
      <c r="G377" s="610"/>
      <c r="J377" s="644"/>
      <c r="K377" s="644"/>
    </row>
    <row r="378">
      <c r="B378" s="610"/>
      <c r="C378" s="610"/>
      <c r="D378" s="610"/>
      <c r="E378" s="610"/>
      <c r="F378" s="610"/>
      <c r="G378" s="610"/>
      <c r="J378" s="644"/>
      <c r="K378" s="644"/>
    </row>
    <row r="379">
      <c r="B379" s="610"/>
      <c r="C379" s="610"/>
      <c r="D379" s="610"/>
      <c r="E379" s="610"/>
      <c r="F379" s="610"/>
      <c r="G379" s="610"/>
      <c r="J379" s="644"/>
      <c r="K379" s="644"/>
    </row>
    <row r="380">
      <c r="B380" s="610"/>
      <c r="C380" s="610"/>
      <c r="D380" s="610"/>
      <c r="E380" s="610"/>
      <c r="F380" s="610"/>
      <c r="G380" s="610"/>
      <c r="J380" s="644"/>
      <c r="K380" s="644"/>
    </row>
    <row r="381">
      <c r="B381" s="610"/>
      <c r="C381" s="610"/>
      <c r="D381" s="610"/>
      <c r="E381" s="610"/>
      <c r="F381" s="610"/>
      <c r="G381" s="610"/>
      <c r="J381" s="644"/>
      <c r="K381" s="644"/>
    </row>
    <row r="382">
      <c r="B382" s="610"/>
      <c r="C382" s="610"/>
      <c r="D382" s="610"/>
      <c r="E382" s="610"/>
      <c r="F382" s="610"/>
      <c r="G382" s="610"/>
      <c r="J382" s="644"/>
      <c r="K382" s="644"/>
    </row>
    <row r="383">
      <c r="B383" s="610"/>
      <c r="C383" s="610"/>
      <c r="D383" s="610"/>
      <c r="E383" s="610"/>
      <c r="F383" s="610"/>
      <c r="G383" s="610"/>
      <c r="J383" s="644"/>
      <c r="K383" s="644"/>
    </row>
    <row r="384">
      <c r="B384" s="610"/>
      <c r="C384" s="610"/>
      <c r="D384" s="610"/>
      <c r="E384" s="610"/>
      <c r="F384" s="610"/>
      <c r="G384" s="610"/>
      <c r="J384" s="644"/>
      <c r="K384" s="644"/>
    </row>
    <row r="385">
      <c r="B385" s="610"/>
      <c r="C385" s="610"/>
      <c r="D385" s="610"/>
      <c r="E385" s="610"/>
      <c r="F385" s="610"/>
      <c r="G385" s="610"/>
      <c r="J385" s="644"/>
      <c r="K385" s="644"/>
    </row>
    <row r="386">
      <c r="B386" s="610"/>
      <c r="C386" s="610"/>
      <c r="D386" s="610"/>
      <c r="E386" s="610"/>
      <c r="F386" s="610"/>
      <c r="G386" s="610"/>
      <c r="J386" s="644"/>
      <c r="K386" s="644"/>
    </row>
    <row r="387">
      <c r="B387" s="610"/>
      <c r="C387" s="610"/>
      <c r="D387" s="610"/>
      <c r="E387" s="610"/>
      <c r="F387" s="610"/>
      <c r="G387" s="610"/>
      <c r="J387" s="644"/>
      <c r="K387" s="644"/>
    </row>
    <row r="388">
      <c r="B388" s="610"/>
      <c r="C388" s="610"/>
      <c r="D388" s="610"/>
      <c r="E388" s="610"/>
      <c r="F388" s="610"/>
      <c r="G388" s="610"/>
      <c r="J388" s="644"/>
      <c r="K388" s="644"/>
    </row>
    <row r="389">
      <c r="B389" s="610"/>
      <c r="C389" s="610"/>
      <c r="D389" s="610"/>
      <c r="E389" s="610"/>
      <c r="F389" s="610"/>
      <c r="G389" s="610"/>
      <c r="J389" s="644"/>
      <c r="K389" s="644"/>
    </row>
    <row r="390">
      <c r="B390" s="610"/>
      <c r="C390" s="610"/>
      <c r="D390" s="610"/>
      <c r="E390" s="610"/>
      <c r="F390" s="610"/>
      <c r="G390" s="610"/>
      <c r="J390" s="644"/>
      <c r="K390" s="644"/>
    </row>
    <row r="391">
      <c r="B391" s="610"/>
      <c r="C391" s="610"/>
      <c r="D391" s="610"/>
      <c r="E391" s="610"/>
      <c r="F391" s="610"/>
      <c r="G391" s="610"/>
      <c r="J391" s="644"/>
      <c r="K391" s="644"/>
    </row>
    <row r="392">
      <c r="B392" s="610"/>
      <c r="C392" s="610"/>
      <c r="D392" s="610"/>
      <c r="E392" s="610"/>
      <c r="F392" s="610"/>
      <c r="G392" s="610"/>
      <c r="J392" s="644"/>
      <c r="K392" s="644"/>
    </row>
    <row r="393">
      <c r="B393" s="610"/>
      <c r="C393" s="610"/>
      <c r="D393" s="610"/>
      <c r="E393" s="610"/>
      <c r="F393" s="610"/>
      <c r="G393" s="610"/>
      <c r="J393" s="644"/>
      <c r="K393" s="644"/>
    </row>
    <row r="394">
      <c r="B394" s="610"/>
      <c r="C394" s="610"/>
      <c r="D394" s="610"/>
      <c r="E394" s="610"/>
      <c r="F394" s="610"/>
      <c r="G394" s="610"/>
      <c r="J394" s="644"/>
      <c r="K394" s="644"/>
    </row>
    <row r="395">
      <c r="B395" s="610"/>
      <c r="C395" s="610"/>
      <c r="D395" s="610"/>
      <c r="E395" s="610"/>
      <c r="F395" s="610"/>
      <c r="G395" s="610"/>
      <c r="J395" s="644"/>
      <c r="K395" s="644"/>
    </row>
    <row r="396">
      <c r="B396" s="610"/>
      <c r="C396" s="610"/>
      <c r="D396" s="610"/>
      <c r="E396" s="610"/>
      <c r="F396" s="610"/>
      <c r="G396" s="610"/>
      <c r="J396" s="644"/>
      <c r="K396" s="644"/>
    </row>
    <row r="397">
      <c r="B397" s="610"/>
      <c r="C397" s="610"/>
      <c r="D397" s="610"/>
      <c r="E397" s="610"/>
      <c r="F397" s="610"/>
      <c r="G397" s="610"/>
      <c r="J397" s="644"/>
      <c r="K397" s="644"/>
    </row>
    <row r="398">
      <c r="B398" s="610"/>
      <c r="C398" s="610"/>
      <c r="D398" s="610"/>
      <c r="E398" s="610"/>
      <c r="F398" s="610"/>
      <c r="G398" s="610"/>
      <c r="J398" s="644"/>
      <c r="K398" s="644"/>
    </row>
    <row r="399">
      <c r="B399" s="610"/>
      <c r="C399" s="610"/>
      <c r="D399" s="610"/>
      <c r="E399" s="610"/>
      <c r="F399" s="610"/>
      <c r="G399" s="610"/>
      <c r="J399" s="644"/>
      <c r="K399" s="644"/>
    </row>
    <row r="400">
      <c r="B400" s="610"/>
      <c r="C400" s="610"/>
      <c r="D400" s="610"/>
      <c r="E400" s="610"/>
      <c r="F400" s="610"/>
      <c r="G400" s="610"/>
      <c r="J400" s="644"/>
      <c r="K400" s="644"/>
    </row>
    <row r="401">
      <c r="B401" s="610"/>
      <c r="C401" s="610"/>
      <c r="D401" s="610"/>
      <c r="E401" s="610"/>
      <c r="F401" s="610"/>
      <c r="G401" s="610"/>
      <c r="J401" s="644"/>
      <c r="K401" s="644"/>
    </row>
    <row r="402">
      <c r="B402" s="610"/>
      <c r="C402" s="610"/>
      <c r="D402" s="610"/>
      <c r="E402" s="610"/>
      <c r="F402" s="610"/>
      <c r="G402" s="610"/>
      <c r="J402" s="644"/>
      <c r="K402" s="644"/>
    </row>
    <row r="403">
      <c r="B403" s="610"/>
      <c r="C403" s="610"/>
      <c r="D403" s="610"/>
      <c r="E403" s="610"/>
      <c r="F403" s="610"/>
      <c r="G403" s="610"/>
      <c r="J403" s="644"/>
      <c r="K403" s="644"/>
    </row>
    <row r="404">
      <c r="B404" s="610"/>
      <c r="C404" s="610"/>
      <c r="D404" s="610"/>
      <c r="E404" s="610"/>
      <c r="F404" s="610"/>
      <c r="G404" s="610"/>
      <c r="J404" s="644"/>
      <c r="K404" s="644"/>
    </row>
    <row r="405">
      <c r="B405" s="610"/>
      <c r="C405" s="610"/>
      <c r="D405" s="610"/>
      <c r="E405" s="610"/>
      <c r="F405" s="610"/>
      <c r="G405" s="610"/>
      <c r="J405" s="644"/>
      <c r="K405" s="644"/>
    </row>
    <row r="406">
      <c r="B406" s="610"/>
      <c r="C406" s="610"/>
      <c r="D406" s="610"/>
      <c r="E406" s="610"/>
      <c r="F406" s="610"/>
      <c r="G406" s="610"/>
      <c r="J406" s="644"/>
      <c r="K406" s="644"/>
    </row>
    <row r="407">
      <c r="B407" s="610"/>
      <c r="C407" s="610"/>
      <c r="D407" s="610"/>
      <c r="E407" s="610"/>
      <c r="F407" s="610"/>
      <c r="G407" s="610"/>
      <c r="J407" s="644"/>
      <c r="K407" s="644"/>
    </row>
    <row r="408">
      <c r="B408" s="610"/>
      <c r="C408" s="610"/>
      <c r="D408" s="610"/>
      <c r="E408" s="610"/>
      <c r="F408" s="610"/>
      <c r="G408" s="610"/>
      <c r="J408" s="644"/>
      <c r="K408" s="644"/>
    </row>
    <row r="409">
      <c r="B409" s="610"/>
      <c r="C409" s="610"/>
      <c r="D409" s="610"/>
      <c r="E409" s="610"/>
      <c r="F409" s="610"/>
      <c r="G409" s="610"/>
      <c r="J409" s="644"/>
      <c r="K409" s="644"/>
    </row>
    <row r="410">
      <c r="B410" s="610"/>
      <c r="C410" s="610"/>
      <c r="D410" s="610"/>
      <c r="E410" s="610"/>
      <c r="F410" s="610"/>
      <c r="G410" s="610"/>
      <c r="J410" s="644"/>
      <c r="K410" s="644"/>
    </row>
    <row r="411">
      <c r="B411" s="610"/>
      <c r="C411" s="610"/>
      <c r="D411" s="610"/>
      <c r="E411" s="610"/>
      <c r="F411" s="610"/>
      <c r="G411" s="610"/>
      <c r="J411" s="644"/>
      <c r="K411" s="644"/>
    </row>
    <row r="412">
      <c r="B412" s="610"/>
      <c r="C412" s="610"/>
      <c r="D412" s="610"/>
      <c r="E412" s="610"/>
      <c r="F412" s="610"/>
      <c r="G412" s="610"/>
      <c r="J412" s="644"/>
      <c r="K412" s="644"/>
    </row>
    <row r="413">
      <c r="B413" s="610"/>
      <c r="C413" s="610"/>
      <c r="D413" s="610"/>
      <c r="E413" s="610"/>
      <c r="F413" s="610"/>
      <c r="G413" s="610"/>
      <c r="J413" s="644"/>
      <c r="K413" s="644"/>
    </row>
    <row r="414">
      <c r="B414" s="610"/>
      <c r="C414" s="610"/>
      <c r="D414" s="610"/>
      <c r="E414" s="610"/>
      <c r="F414" s="610"/>
      <c r="G414" s="610"/>
      <c r="J414" s="644"/>
      <c r="K414" s="644"/>
    </row>
    <row r="415">
      <c r="B415" s="610"/>
      <c r="C415" s="610"/>
      <c r="D415" s="610"/>
      <c r="E415" s="610"/>
      <c r="F415" s="610"/>
      <c r="G415" s="610"/>
      <c r="J415" s="644"/>
      <c r="K415" s="644"/>
    </row>
    <row r="416">
      <c r="B416" s="610"/>
      <c r="C416" s="610"/>
      <c r="D416" s="610"/>
      <c r="E416" s="610"/>
      <c r="F416" s="610"/>
      <c r="G416" s="610"/>
      <c r="J416" s="644"/>
      <c r="K416" s="644"/>
    </row>
    <row r="417">
      <c r="B417" s="610"/>
      <c r="C417" s="610"/>
      <c r="D417" s="610"/>
      <c r="E417" s="610"/>
      <c r="F417" s="610"/>
      <c r="G417" s="610"/>
      <c r="J417" s="644"/>
      <c r="K417" s="644"/>
    </row>
    <row r="418">
      <c r="B418" s="610"/>
      <c r="C418" s="610"/>
      <c r="D418" s="610"/>
      <c r="E418" s="610"/>
      <c r="F418" s="610"/>
      <c r="G418" s="610"/>
      <c r="J418" s="644"/>
      <c r="K418" s="644"/>
    </row>
    <row r="419">
      <c r="B419" s="610"/>
      <c r="C419" s="610"/>
      <c r="D419" s="610"/>
      <c r="E419" s="610"/>
      <c r="F419" s="610"/>
      <c r="G419" s="610"/>
      <c r="J419" s="644"/>
      <c r="K419" s="644"/>
    </row>
    <row r="420">
      <c r="B420" s="610"/>
      <c r="C420" s="610"/>
      <c r="D420" s="610"/>
      <c r="E420" s="610"/>
      <c r="F420" s="610"/>
      <c r="G420" s="610"/>
      <c r="J420" s="644"/>
      <c r="K420" s="644"/>
    </row>
    <row r="421">
      <c r="B421" s="610"/>
      <c r="C421" s="610"/>
      <c r="D421" s="610"/>
      <c r="E421" s="610"/>
      <c r="F421" s="610"/>
      <c r="G421" s="610"/>
      <c r="J421" s="644"/>
      <c r="K421" s="644"/>
    </row>
    <row r="422">
      <c r="B422" s="610"/>
      <c r="C422" s="610"/>
      <c r="D422" s="610"/>
      <c r="E422" s="610"/>
      <c r="F422" s="610"/>
      <c r="G422" s="610"/>
      <c r="J422" s="644"/>
      <c r="K422" s="644"/>
    </row>
    <row r="423">
      <c r="B423" s="610"/>
      <c r="C423" s="610"/>
      <c r="D423" s="610"/>
      <c r="E423" s="610"/>
      <c r="F423" s="610"/>
      <c r="G423" s="610"/>
      <c r="J423" s="644"/>
      <c r="K423" s="644"/>
    </row>
    <row r="424">
      <c r="B424" s="610"/>
      <c r="C424" s="610"/>
      <c r="D424" s="610"/>
      <c r="E424" s="610"/>
      <c r="F424" s="610"/>
      <c r="G424" s="610"/>
      <c r="J424" s="644"/>
      <c r="K424" s="644"/>
    </row>
    <row r="425">
      <c r="B425" s="610"/>
      <c r="C425" s="610"/>
      <c r="D425" s="610"/>
      <c r="E425" s="610"/>
      <c r="F425" s="610"/>
      <c r="G425" s="610"/>
      <c r="J425" s="644"/>
      <c r="K425" s="644"/>
    </row>
    <row r="426">
      <c r="B426" s="610"/>
      <c r="C426" s="610"/>
      <c r="D426" s="610"/>
      <c r="E426" s="610"/>
      <c r="F426" s="610"/>
      <c r="G426" s="610"/>
      <c r="J426" s="644"/>
      <c r="K426" s="644"/>
    </row>
    <row r="427">
      <c r="B427" s="610"/>
      <c r="C427" s="610"/>
      <c r="D427" s="610"/>
      <c r="E427" s="610"/>
      <c r="F427" s="610"/>
      <c r="G427" s="610"/>
      <c r="J427" s="644"/>
      <c r="K427" s="644"/>
    </row>
    <row r="428">
      <c r="B428" s="610"/>
      <c r="C428" s="610"/>
      <c r="D428" s="610"/>
      <c r="E428" s="610"/>
      <c r="F428" s="610"/>
      <c r="G428" s="610"/>
      <c r="J428" s="644"/>
      <c r="K428" s="644"/>
    </row>
    <row r="429">
      <c r="B429" s="610"/>
      <c r="C429" s="610"/>
      <c r="D429" s="610"/>
      <c r="E429" s="610"/>
      <c r="F429" s="610"/>
      <c r="G429" s="610"/>
      <c r="J429" s="644"/>
      <c r="K429" s="644"/>
    </row>
    <row r="430">
      <c r="B430" s="610"/>
      <c r="C430" s="610"/>
      <c r="D430" s="610"/>
      <c r="E430" s="610"/>
      <c r="F430" s="610"/>
      <c r="G430" s="610"/>
      <c r="J430" s="644"/>
      <c r="K430" s="644"/>
    </row>
    <row r="431">
      <c r="B431" s="610"/>
      <c r="C431" s="610"/>
      <c r="D431" s="610"/>
      <c r="E431" s="610"/>
      <c r="F431" s="610"/>
      <c r="G431" s="610"/>
      <c r="J431" s="644"/>
      <c r="K431" s="644"/>
    </row>
    <row r="432">
      <c r="B432" s="610"/>
      <c r="C432" s="610"/>
      <c r="D432" s="610"/>
      <c r="E432" s="610"/>
      <c r="F432" s="610"/>
      <c r="G432" s="610"/>
      <c r="J432" s="644"/>
      <c r="K432" s="644"/>
    </row>
    <row r="433">
      <c r="B433" s="610"/>
      <c r="C433" s="610"/>
      <c r="D433" s="610"/>
      <c r="E433" s="610"/>
      <c r="F433" s="610"/>
      <c r="G433" s="610"/>
      <c r="J433" s="644"/>
      <c r="K433" s="644"/>
    </row>
    <row r="434">
      <c r="B434" s="610"/>
      <c r="C434" s="610"/>
      <c r="D434" s="610"/>
      <c r="E434" s="610"/>
      <c r="F434" s="610"/>
      <c r="G434" s="610"/>
      <c r="J434" s="644"/>
      <c r="K434" s="644"/>
    </row>
    <row r="435">
      <c r="B435" s="610"/>
      <c r="C435" s="610"/>
      <c r="D435" s="610"/>
      <c r="E435" s="610"/>
      <c r="F435" s="610"/>
      <c r="G435" s="610"/>
      <c r="J435" s="644"/>
      <c r="K435" s="644"/>
    </row>
    <row r="436">
      <c r="B436" s="610"/>
      <c r="C436" s="610"/>
      <c r="D436" s="610"/>
      <c r="E436" s="610"/>
      <c r="F436" s="610"/>
      <c r="G436" s="610"/>
      <c r="J436" s="644"/>
      <c r="K436" s="644"/>
    </row>
    <row r="437">
      <c r="B437" s="610"/>
      <c r="C437" s="610"/>
      <c r="D437" s="610"/>
      <c r="E437" s="610"/>
      <c r="F437" s="610"/>
      <c r="G437" s="610"/>
      <c r="J437" s="644"/>
      <c r="K437" s="644"/>
    </row>
    <row r="438">
      <c r="B438" s="610"/>
      <c r="C438" s="610"/>
      <c r="D438" s="610"/>
      <c r="E438" s="610"/>
      <c r="F438" s="610"/>
      <c r="G438" s="610"/>
      <c r="J438" s="644"/>
      <c r="K438" s="644"/>
    </row>
    <row r="439">
      <c r="B439" s="610"/>
      <c r="C439" s="610"/>
      <c r="D439" s="610"/>
      <c r="E439" s="610"/>
      <c r="F439" s="610"/>
      <c r="G439" s="610"/>
      <c r="J439" s="644"/>
      <c r="K439" s="644"/>
    </row>
    <row r="440">
      <c r="B440" s="610"/>
      <c r="C440" s="610"/>
      <c r="D440" s="610"/>
      <c r="E440" s="610"/>
      <c r="F440" s="610"/>
      <c r="G440" s="610"/>
      <c r="J440" s="644"/>
      <c r="K440" s="644"/>
    </row>
    <row r="441">
      <c r="B441" s="610"/>
      <c r="C441" s="610"/>
      <c r="D441" s="610"/>
      <c r="E441" s="610"/>
      <c r="F441" s="610"/>
      <c r="G441" s="610"/>
      <c r="J441" s="644"/>
      <c r="K441" s="644"/>
    </row>
    <row r="442">
      <c r="B442" s="610"/>
      <c r="C442" s="610"/>
      <c r="D442" s="610"/>
      <c r="E442" s="610"/>
      <c r="F442" s="610"/>
      <c r="G442" s="610"/>
      <c r="J442" s="644"/>
      <c r="K442" s="644"/>
    </row>
    <row r="443">
      <c r="B443" s="610"/>
      <c r="C443" s="610"/>
      <c r="D443" s="610"/>
      <c r="E443" s="610"/>
      <c r="F443" s="610"/>
      <c r="G443" s="610"/>
      <c r="J443" s="644"/>
      <c r="K443" s="644"/>
    </row>
    <row r="444">
      <c r="B444" s="610"/>
      <c r="C444" s="610"/>
      <c r="D444" s="610"/>
      <c r="E444" s="610"/>
      <c r="F444" s="610"/>
      <c r="G444" s="610"/>
      <c r="J444" s="644"/>
      <c r="K444" s="644"/>
    </row>
    <row r="445">
      <c r="B445" s="610"/>
      <c r="C445" s="610"/>
      <c r="D445" s="610"/>
      <c r="E445" s="610"/>
      <c r="F445" s="610"/>
      <c r="G445" s="610"/>
      <c r="J445" s="644"/>
      <c r="K445" s="644"/>
    </row>
    <row r="446">
      <c r="B446" s="610"/>
      <c r="C446" s="610"/>
      <c r="D446" s="610"/>
      <c r="E446" s="610"/>
      <c r="F446" s="610"/>
      <c r="G446" s="610"/>
      <c r="J446" s="644"/>
      <c r="K446" s="644"/>
    </row>
    <row r="447">
      <c r="B447" s="610"/>
      <c r="C447" s="610"/>
      <c r="D447" s="610"/>
      <c r="E447" s="610"/>
      <c r="F447" s="610"/>
      <c r="G447" s="610"/>
      <c r="J447" s="644"/>
      <c r="K447" s="644"/>
    </row>
    <row r="448">
      <c r="B448" s="610"/>
      <c r="C448" s="610"/>
      <c r="D448" s="610"/>
      <c r="E448" s="610"/>
      <c r="F448" s="610"/>
      <c r="G448" s="610"/>
      <c r="J448" s="644"/>
      <c r="K448" s="644"/>
    </row>
    <row r="449">
      <c r="B449" s="610"/>
      <c r="C449" s="610"/>
      <c r="D449" s="610"/>
      <c r="E449" s="610"/>
      <c r="F449" s="610"/>
      <c r="G449" s="610"/>
      <c r="J449" s="644"/>
      <c r="K449" s="644"/>
    </row>
    <row r="450">
      <c r="B450" s="610"/>
      <c r="C450" s="610"/>
      <c r="D450" s="610"/>
      <c r="E450" s="610"/>
      <c r="F450" s="610"/>
      <c r="G450" s="610"/>
      <c r="J450" s="644"/>
      <c r="K450" s="644"/>
    </row>
    <row r="451">
      <c r="B451" s="610"/>
      <c r="C451" s="610"/>
      <c r="D451" s="610"/>
      <c r="E451" s="610"/>
      <c r="F451" s="610"/>
      <c r="G451" s="610"/>
      <c r="J451" s="644"/>
      <c r="K451" s="644"/>
    </row>
    <row r="452">
      <c r="B452" s="610"/>
      <c r="C452" s="610"/>
      <c r="D452" s="610"/>
      <c r="E452" s="610"/>
      <c r="F452" s="610"/>
      <c r="G452" s="610"/>
      <c r="J452" s="644"/>
      <c r="K452" s="644"/>
    </row>
    <row r="453">
      <c r="B453" s="610"/>
      <c r="C453" s="610"/>
      <c r="D453" s="610"/>
      <c r="E453" s="610"/>
      <c r="F453" s="610"/>
      <c r="G453" s="610"/>
      <c r="J453" s="644"/>
      <c r="K453" s="644"/>
    </row>
    <row r="454">
      <c r="B454" s="610"/>
      <c r="C454" s="610"/>
      <c r="D454" s="610"/>
      <c r="E454" s="610"/>
      <c r="F454" s="610"/>
      <c r="G454" s="610"/>
      <c r="J454" s="644"/>
      <c r="K454" s="644"/>
    </row>
    <row r="455">
      <c r="B455" s="610"/>
      <c r="C455" s="610"/>
      <c r="D455" s="610"/>
      <c r="E455" s="610"/>
      <c r="F455" s="610"/>
      <c r="G455" s="610"/>
      <c r="J455" s="644"/>
      <c r="K455" s="644"/>
    </row>
    <row r="456">
      <c r="B456" s="610"/>
      <c r="C456" s="610"/>
      <c r="D456" s="610"/>
      <c r="E456" s="610"/>
      <c r="F456" s="610"/>
      <c r="G456" s="610"/>
      <c r="J456" s="644"/>
      <c r="K456" s="644"/>
    </row>
    <row r="457">
      <c r="B457" s="610"/>
      <c r="C457" s="610"/>
      <c r="D457" s="610"/>
      <c r="E457" s="610"/>
      <c r="F457" s="610"/>
      <c r="G457" s="610"/>
      <c r="J457" s="644"/>
      <c r="K457" s="644"/>
    </row>
    <row r="458">
      <c r="B458" s="610"/>
      <c r="C458" s="610"/>
      <c r="D458" s="610"/>
      <c r="E458" s="610"/>
      <c r="F458" s="610"/>
      <c r="G458" s="610"/>
      <c r="J458" s="644"/>
      <c r="K458" s="644"/>
    </row>
    <row r="459">
      <c r="B459" s="610"/>
      <c r="C459" s="610"/>
      <c r="D459" s="610"/>
      <c r="E459" s="610"/>
      <c r="F459" s="610"/>
      <c r="G459" s="610"/>
      <c r="J459" s="644"/>
      <c r="K459" s="644"/>
    </row>
    <row r="460">
      <c r="B460" s="610"/>
      <c r="C460" s="610"/>
      <c r="D460" s="610"/>
      <c r="E460" s="610"/>
      <c r="F460" s="610"/>
      <c r="G460" s="610"/>
      <c r="J460" s="644"/>
      <c r="K460" s="644"/>
    </row>
    <row r="461">
      <c r="B461" s="610"/>
      <c r="C461" s="610"/>
      <c r="D461" s="610"/>
      <c r="E461" s="610"/>
      <c r="F461" s="610"/>
      <c r="G461" s="610"/>
      <c r="J461" s="644"/>
      <c r="K461" s="644"/>
    </row>
    <row r="462">
      <c r="B462" s="610"/>
      <c r="C462" s="610"/>
      <c r="D462" s="610"/>
      <c r="E462" s="610"/>
      <c r="F462" s="610"/>
      <c r="G462" s="610"/>
      <c r="J462" s="644"/>
      <c r="K462" s="644"/>
    </row>
    <row r="463">
      <c r="B463" s="610"/>
      <c r="C463" s="610"/>
      <c r="D463" s="610"/>
      <c r="E463" s="610"/>
      <c r="F463" s="610"/>
      <c r="G463" s="610"/>
      <c r="J463" s="644"/>
      <c r="K463" s="644"/>
    </row>
    <row r="464">
      <c r="B464" s="610"/>
      <c r="C464" s="610"/>
      <c r="D464" s="610"/>
      <c r="E464" s="610"/>
      <c r="F464" s="610"/>
      <c r="G464" s="610"/>
      <c r="J464" s="644"/>
      <c r="K464" s="644"/>
    </row>
    <row r="465">
      <c r="B465" s="610"/>
      <c r="C465" s="610"/>
      <c r="D465" s="610"/>
      <c r="E465" s="610"/>
      <c r="F465" s="610"/>
      <c r="G465" s="610"/>
      <c r="J465" s="644"/>
      <c r="K465" s="644"/>
    </row>
    <row r="466">
      <c r="B466" s="610"/>
      <c r="C466" s="610"/>
      <c r="D466" s="610"/>
      <c r="E466" s="610"/>
      <c r="F466" s="610"/>
      <c r="G466" s="610"/>
      <c r="J466" s="644"/>
      <c r="K466" s="644"/>
    </row>
    <row r="467">
      <c r="B467" s="610"/>
      <c r="C467" s="610"/>
      <c r="D467" s="610"/>
      <c r="E467" s="610"/>
      <c r="F467" s="610"/>
      <c r="G467" s="610"/>
      <c r="J467" s="644"/>
      <c r="K467" s="644"/>
    </row>
    <row r="468">
      <c r="B468" s="610"/>
      <c r="C468" s="610"/>
      <c r="D468" s="610"/>
      <c r="E468" s="610"/>
      <c r="F468" s="610"/>
      <c r="G468" s="610"/>
      <c r="J468" s="644"/>
      <c r="K468" s="644"/>
    </row>
    <row r="469">
      <c r="B469" s="610"/>
      <c r="C469" s="610"/>
      <c r="D469" s="610"/>
      <c r="E469" s="610"/>
      <c r="F469" s="610"/>
      <c r="G469" s="610"/>
      <c r="J469" s="644"/>
      <c r="K469" s="644"/>
    </row>
    <row r="470">
      <c r="B470" s="610"/>
      <c r="C470" s="610"/>
      <c r="D470" s="610"/>
      <c r="E470" s="610"/>
      <c r="F470" s="610"/>
      <c r="G470" s="610"/>
      <c r="J470" s="644"/>
      <c r="K470" s="644"/>
    </row>
    <row r="471">
      <c r="B471" s="610"/>
      <c r="C471" s="610"/>
      <c r="D471" s="610"/>
      <c r="E471" s="610"/>
      <c r="F471" s="610"/>
      <c r="G471" s="610"/>
      <c r="J471" s="644"/>
      <c r="K471" s="644"/>
    </row>
    <row r="472">
      <c r="B472" s="610"/>
      <c r="C472" s="610"/>
      <c r="D472" s="610"/>
      <c r="E472" s="610"/>
      <c r="F472" s="610"/>
      <c r="G472" s="610"/>
      <c r="J472" s="644"/>
      <c r="K472" s="644"/>
    </row>
    <row r="473">
      <c r="B473" s="610"/>
      <c r="C473" s="610"/>
      <c r="D473" s="610"/>
      <c r="E473" s="610"/>
      <c r="F473" s="610"/>
      <c r="G473" s="610"/>
      <c r="J473" s="644"/>
      <c r="K473" s="644"/>
    </row>
    <row r="474">
      <c r="B474" s="610"/>
      <c r="C474" s="610"/>
      <c r="D474" s="610"/>
      <c r="E474" s="610"/>
      <c r="F474" s="610"/>
      <c r="G474" s="610"/>
      <c r="J474" s="644"/>
      <c r="K474" s="644"/>
    </row>
    <row r="475">
      <c r="B475" s="610"/>
      <c r="C475" s="610"/>
      <c r="D475" s="610"/>
      <c r="E475" s="610"/>
      <c r="F475" s="610"/>
      <c r="G475" s="610"/>
      <c r="J475" s="644"/>
      <c r="K475" s="644"/>
    </row>
    <row r="476">
      <c r="B476" s="610"/>
      <c r="C476" s="610"/>
      <c r="D476" s="610"/>
      <c r="E476" s="610"/>
      <c r="F476" s="610"/>
      <c r="G476" s="610"/>
      <c r="J476" s="644"/>
      <c r="K476" s="644"/>
    </row>
    <row r="477">
      <c r="B477" s="610"/>
      <c r="C477" s="610"/>
      <c r="D477" s="610"/>
      <c r="E477" s="610"/>
      <c r="F477" s="610"/>
      <c r="G477" s="610"/>
      <c r="J477" s="644"/>
      <c r="K477" s="644"/>
    </row>
    <row r="478">
      <c r="B478" s="610"/>
      <c r="C478" s="610"/>
      <c r="D478" s="610"/>
      <c r="E478" s="610"/>
      <c r="F478" s="610"/>
      <c r="G478" s="610"/>
      <c r="J478" s="644"/>
      <c r="K478" s="644"/>
    </row>
    <row r="479">
      <c r="B479" s="610"/>
      <c r="C479" s="610"/>
      <c r="D479" s="610"/>
      <c r="E479" s="610"/>
      <c r="F479" s="610"/>
      <c r="G479" s="610"/>
      <c r="J479" s="644"/>
      <c r="K479" s="644"/>
    </row>
    <row r="480">
      <c r="B480" s="610"/>
      <c r="C480" s="610"/>
      <c r="D480" s="610"/>
      <c r="E480" s="610"/>
      <c r="F480" s="610"/>
      <c r="G480" s="610"/>
      <c r="J480" s="644"/>
      <c r="K480" s="644"/>
    </row>
    <row r="481">
      <c r="B481" s="610"/>
      <c r="C481" s="610"/>
      <c r="D481" s="610"/>
      <c r="E481" s="610"/>
      <c r="F481" s="610"/>
      <c r="G481" s="610"/>
      <c r="J481" s="644"/>
      <c r="K481" s="644"/>
    </row>
    <row r="482">
      <c r="B482" s="610"/>
      <c r="C482" s="610"/>
      <c r="D482" s="610"/>
      <c r="E482" s="610"/>
      <c r="F482" s="610"/>
      <c r="G482" s="610"/>
      <c r="J482" s="644"/>
      <c r="K482" s="644"/>
    </row>
    <row r="483">
      <c r="B483" s="610"/>
      <c r="C483" s="610"/>
      <c r="D483" s="610"/>
      <c r="E483" s="610"/>
      <c r="F483" s="610"/>
      <c r="G483" s="610"/>
      <c r="J483" s="644"/>
      <c r="K483" s="644"/>
    </row>
    <row r="484">
      <c r="B484" s="610"/>
      <c r="C484" s="610"/>
      <c r="D484" s="610"/>
      <c r="E484" s="610"/>
      <c r="F484" s="610"/>
      <c r="G484" s="610"/>
      <c r="J484" s="644"/>
      <c r="K484" s="644"/>
    </row>
    <row r="485">
      <c r="B485" s="610"/>
      <c r="C485" s="610"/>
      <c r="D485" s="610"/>
      <c r="E485" s="610"/>
      <c r="F485" s="610"/>
      <c r="G485" s="610"/>
      <c r="J485" s="644"/>
      <c r="K485" s="644"/>
    </row>
    <row r="486">
      <c r="B486" s="610"/>
      <c r="C486" s="610"/>
      <c r="D486" s="610"/>
      <c r="E486" s="610"/>
      <c r="F486" s="610"/>
      <c r="G486" s="610"/>
      <c r="J486" s="644"/>
      <c r="K486" s="644"/>
    </row>
    <row r="487">
      <c r="B487" s="610"/>
      <c r="C487" s="610"/>
      <c r="D487" s="610"/>
      <c r="E487" s="610"/>
      <c r="F487" s="610"/>
      <c r="G487" s="610"/>
      <c r="J487" s="644"/>
      <c r="K487" s="644"/>
    </row>
    <row r="488">
      <c r="B488" s="610"/>
      <c r="C488" s="610"/>
      <c r="D488" s="610"/>
      <c r="E488" s="610"/>
      <c r="F488" s="610"/>
      <c r="G488" s="610"/>
      <c r="J488" s="644"/>
      <c r="K488" s="644"/>
    </row>
    <row r="489">
      <c r="B489" s="610"/>
      <c r="C489" s="610"/>
      <c r="D489" s="610"/>
      <c r="E489" s="610"/>
      <c r="F489" s="610"/>
      <c r="G489" s="610"/>
      <c r="J489" s="644"/>
      <c r="K489" s="644"/>
    </row>
    <row r="490">
      <c r="B490" s="610"/>
      <c r="C490" s="610"/>
      <c r="D490" s="610"/>
      <c r="E490" s="610"/>
      <c r="F490" s="610"/>
      <c r="G490" s="610"/>
      <c r="J490" s="644"/>
      <c r="K490" s="644"/>
    </row>
    <row r="491">
      <c r="B491" s="610"/>
      <c r="C491" s="610"/>
      <c r="D491" s="610"/>
      <c r="E491" s="610"/>
      <c r="F491" s="610"/>
      <c r="G491" s="610"/>
      <c r="J491" s="644"/>
      <c r="K491" s="644"/>
    </row>
    <row r="492">
      <c r="B492" s="610"/>
      <c r="C492" s="610"/>
      <c r="D492" s="610"/>
      <c r="E492" s="610"/>
      <c r="F492" s="610"/>
      <c r="G492" s="610"/>
      <c r="J492" s="644"/>
      <c r="K492" s="644"/>
    </row>
    <row r="493">
      <c r="B493" s="610"/>
      <c r="C493" s="610"/>
      <c r="D493" s="610"/>
      <c r="E493" s="610"/>
      <c r="F493" s="610"/>
      <c r="G493" s="610"/>
      <c r="J493" s="644"/>
      <c r="K493" s="644"/>
    </row>
    <row r="494">
      <c r="B494" s="610"/>
      <c r="C494" s="610"/>
      <c r="D494" s="610"/>
      <c r="E494" s="610"/>
      <c r="F494" s="610"/>
      <c r="G494" s="610"/>
      <c r="J494" s="644"/>
      <c r="K494" s="644"/>
    </row>
    <row r="495">
      <c r="B495" s="610"/>
      <c r="C495" s="610"/>
      <c r="D495" s="610"/>
      <c r="E495" s="610"/>
      <c r="F495" s="610"/>
      <c r="G495" s="610"/>
      <c r="J495" s="644"/>
      <c r="K495" s="644"/>
    </row>
    <row r="496">
      <c r="B496" s="610"/>
      <c r="C496" s="610"/>
      <c r="D496" s="610"/>
      <c r="E496" s="610"/>
      <c r="F496" s="610"/>
      <c r="G496" s="610"/>
      <c r="J496" s="644"/>
      <c r="K496" s="644"/>
    </row>
    <row r="497">
      <c r="B497" s="610"/>
      <c r="C497" s="610"/>
      <c r="D497" s="610"/>
      <c r="E497" s="610"/>
      <c r="F497" s="610"/>
      <c r="G497" s="610"/>
      <c r="J497" s="644"/>
      <c r="K497" s="644"/>
    </row>
    <row r="498">
      <c r="B498" s="610"/>
      <c r="C498" s="610"/>
      <c r="D498" s="610"/>
      <c r="E498" s="610"/>
      <c r="F498" s="610"/>
      <c r="G498" s="610"/>
      <c r="J498" s="644"/>
      <c r="K498" s="644"/>
    </row>
    <row r="499">
      <c r="B499" s="610"/>
      <c r="C499" s="610"/>
      <c r="D499" s="610"/>
      <c r="E499" s="610"/>
      <c r="F499" s="610"/>
      <c r="G499" s="610"/>
      <c r="J499" s="644"/>
      <c r="K499" s="644"/>
    </row>
    <row r="500">
      <c r="B500" s="610"/>
      <c r="C500" s="610"/>
      <c r="D500" s="610"/>
      <c r="E500" s="610"/>
      <c r="F500" s="610"/>
      <c r="G500" s="610"/>
      <c r="J500" s="644"/>
      <c r="K500" s="644"/>
    </row>
    <row r="501">
      <c r="B501" s="610"/>
      <c r="C501" s="610"/>
      <c r="D501" s="610"/>
      <c r="E501" s="610"/>
      <c r="F501" s="610"/>
      <c r="G501" s="610"/>
      <c r="J501" s="644"/>
      <c r="K501" s="644"/>
    </row>
    <row r="502">
      <c r="B502" s="610"/>
      <c r="C502" s="610"/>
      <c r="D502" s="610"/>
      <c r="E502" s="610"/>
      <c r="F502" s="610"/>
      <c r="G502" s="610"/>
      <c r="J502" s="644"/>
      <c r="K502" s="644"/>
    </row>
    <row r="503">
      <c r="B503" s="610"/>
      <c r="C503" s="610"/>
      <c r="D503" s="610"/>
      <c r="E503" s="610"/>
      <c r="F503" s="610"/>
      <c r="G503" s="610"/>
      <c r="J503" s="644"/>
      <c r="K503" s="644"/>
    </row>
    <row r="504">
      <c r="B504" s="610"/>
      <c r="C504" s="610"/>
      <c r="D504" s="610"/>
      <c r="E504" s="610"/>
      <c r="F504" s="610"/>
      <c r="G504" s="610"/>
      <c r="J504" s="644"/>
      <c r="K504" s="644"/>
    </row>
    <row r="505">
      <c r="B505" s="610"/>
      <c r="C505" s="610"/>
      <c r="D505" s="610"/>
      <c r="E505" s="610"/>
      <c r="F505" s="610"/>
      <c r="G505" s="610"/>
      <c r="J505" s="644"/>
      <c r="K505" s="644"/>
    </row>
    <row r="506">
      <c r="B506" s="610"/>
      <c r="C506" s="610"/>
      <c r="D506" s="610"/>
      <c r="E506" s="610"/>
      <c r="F506" s="610"/>
      <c r="G506" s="610"/>
      <c r="J506" s="644"/>
      <c r="K506" s="644"/>
    </row>
    <row r="507">
      <c r="B507" s="610"/>
      <c r="C507" s="610"/>
      <c r="D507" s="610"/>
      <c r="E507" s="610"/>
      <c r="F507" s="610"/>
      <c r="G507" s="610"/>
      <c r="J507" s="644"/>
      <c r="K507" s="644"/>
    </row>
    <row r="508">
      <c r="B508" s="610"/>
      <c r="C508" s="610"/>
      <c r="D508" s="610"/>
      <c r="E508" s="610"/>
      <c r="F508" s="610"/>
      <c r="G508" s="610"/>
      <c r="J508" s="644"/>
      <c r="K508" s="644"/>
    </row>
    <row r="509">
      <c r="B509" s="610"/>
      <c r="C509" s="610"/>
      <c r="D509" s="610"/>
      <c r="E509" s="610"/>
      <c r="F509" s="610"/>
      <c r="G509" s="610"/>
      <c r="J509" s="644"/>
      <c r="K509" s="644"/>
    </row>
    <row r="510">
      <c r="B510" s="610"/>
      <c r="C510" s="610"/>
      <c r="D510" s="610"/>
      <c r="E510" s="610"/>
      <c r="F510" s="610"/>
      <c r="G510" s="610"/>
      <c r="J510" s="644"/>
      <c r="K510" s="644"/>
    </row>
    <row r="511">
      <c r="B511" s="610"/>
      <c r="C511" s="610"/>
      <c r="D511" s="610"/>
      <c r="E511" s="610"/>
      <c r="F511" s="610"/>
      <c r="G511" s="610"/>
      <c r="J511" s="644"/>
      <c r="K511" s="644"/>
    </row>
    <row r="512">
      <c r="B512" s="610"/>
      <c r="C512" s="610"/>
      <c r="D512" s="610"/>
      <c r="E512" s="610"/>
      <c r="F512" s="610"/>
      <c r="G512" s="610"/>
      <c r="J512" s="644"/>
      <c r="K512" s="644"/>
    </row>
    <row r="513">
      <c r="B513" s="610"/>
      <c r="C513" s="610"/>
      <c r="D513" s="610"/>
      <c r="E513" s="610"/>
      <c r="F513" s="610"/>
      <c r="G513" s="610"/>
      <c r="J513" s="644"/>
      <c r="K513" s="644"/>
    </row>
    <row r="514">
      <c r="B514" s="610"/>
      <c r="C514" s="610"/>
      <c r="D514" s="610"/>
      <c r="E514" s="610"/>
      <c r="F514" s="610"/>
      <c r="G514" s="610"/>
      <c r="J514" s="644"/>
      <c r="K514" s="644"/>
    </row>
    <row r="515">
      <c r="B515" s="610"/>
      <c r="C515" s="610"/>
      <c r="D515" s="610"/>
      <c r="E515" s="610"/>
      <c r="F515" s="610"/>
      <c r="G515" s="610"/>
      <c r="J515" s="644"/>
      <c r="K515" s="644"/>
    </row>
    <row r="516">
      <c r="B516" s="610"/>
      <c r="C516" s="610"/>
      <c r="D516" s="610"/>
      <c r="E516" s="610"/>
      <c r="F516" s="610"/>
      <c r="G516" s="610"/>
      <c r="J516" s="644"/>
      <c r="K516" s="644"/>
    </row>
    <row r="517">
      <c r="B517" s="610"/>
      <c r="C517" s="610"/>
      <c r="D517" s="610"/>
      <c r="E517" s="610"/>
      <c r="F517" s="610"/>
      <c r="G517" s="610"/>
      <c r="J517" s="644"/>
      <c r="K517" s="644"/>
    </row>
    <row r="518">
      <c r="B518" s="610"/>
      <c r="C518" s="610"/>
      <c r="D518" s="610"/>
      <c r="E518" s="610"/>
      <c r="F518" s="610"/>
      <c r="G518" s="610"/>
      <c r="J518" s="644"/>
      <c r="K518" s="644"/>
    </row>
    <row r="519">
      <c r="B519" s="610"/>
      <c r="C519" s="610"/>
      <c r="D519" s="610"/>
      <c r="E519" s="610"/>
      <c r="F519" s="610"/>
      <c r="G519" s="610"/>
      <c r="J519" s="644"/>
      <c r="K519" s="644"/>
    </row>
    <row r="520">
      <c r="B520" s="610"/>
      <c r="C520" s="610"/>
      <c r="D520" s="610"/>
      <c r="E520" s="610"/>
      <c r="F520" s="610"/>
      <c r="G520" s="610"/>
      <c r="J520" s="644"/>
      <c r="K520" s="644"/>
    </row>
    <row r="521">
      <c r="B521" s="610"/>
      <c r="C521" s="610"/>
      <c r="D521" s="610"/>
      <c r="E521" s="610"/>
      <c r="F521" s="610"/>
      <c r="G521" s="610"/>
      <c r="J521" s="644"/>
      <c r="K521" s="644"/>
    </row>
    <row r="522">
      <c r="B522" s="610"/>
      <c r="C522" s="610"/>
      <c r="D522" s="610"/>
      <c r="E522" s="610"/>
      <c r="F522" s="610"/>
      <c r="G522" s="610"/>
      <c r="J522" s="644"/>
      <c r="K522" s="644"/>
    </row>
    <row r="523">
      <c r="B523" s="610"/>
      <c r="C523" s="610"/>
      <c r="D523" s="610"/>
      <c r="E523" s="610"/>
      <c r="F523" s="610"/>
      <c r="G523" s="610"/>
      <c r="J523" s="644"/>
      <c r="K523" s="644"/>
    </row>
    <row r="524">
      <c r="B524" s="610"/>
      <c r="C524" s="610"/>
      <c r="D524" s="610"/>
      <c r="E524" s="610"/>
      <c r="F524" s="610"/>
      <c r="G524" s="610"/>
      <c r="J524" s="644"/>
      <c r="K524" s="644"/>
    </row>
    <row r="525">
      <c r="B525" s="610"/>
      <c r="C525" s="610"/>
      <c r="D525" s="610"/>
      <c r="E525" s="610"/>
      <c r="F525" s="610"/>
      <c r="G525" s="610"/>
      <c r="J525" s="644"/>
      <c r="K525" s="644"/>
    </row>
    <row r="526">
      <c r="B526" s="610"/>
      <c r="C526" s="610"/>
      <c r="D526" s="610"/>
      <c r="E526" s="610"/>
      <c r="F526" s="610"/>
      <c r="G526" s="610"/>
      <c r="J526" s="644"/>
      <c r="K526" s="644"/>
    </row>
    <row r="527">
      <c r="B527" s="610"/>
      <c r="C527" s="610"/>
      <c r="D527" s="610"/>
      <c r="E527" s="610"/>
      <c r="F527" s="610"/>
      <c r="G527" s="610"/>
      <c r="J527" s="644"/>
      <c r="K527" s="644"/>
    </row>
    <row r="528">
      <c r="B528" s="610"/>
      <c r="C528" s="610"/>
      <c r="D528" s="610"/>
      <c r="E528" s="610"/>
      <c r="F528" s="610"/>
      <c r="G528" s="610"/>
      <c r="J528" s="644"/>
      <c r="K528" s="644"/>
    </row>
    <row r="529">
      <c r="B529" s="610"/>
      <c r="C529" s="610"/>
      <c r="D529" s="610"/>
      <c r="E529" s="610"/>
      <c r="F529" s="610"/>
      <c r="G529" s="610"/>
      <c r="J529" s="644"/>
      <c r="K529" s="644"/>
    </row>
    <row r="530">
      <c r="B530" s="610"/>
      <c r="C530" s="610"/>
      <c r="D530" s="610"/>
      <c r="E530" s="610"/>
      <c r="F530" s="610"/>
      <c r="G530" s="610"/>
      <c r="J530" s="644"/>
      <c r="K530" s="644"/>
    </row>
    <row r="531">
      <c r="B531" s="610"/>
      <c r="C531" s="610"/>
      <c r="D531" s="610"/>
      <c r="E531" s="610"/>
      <c r="F531" s="610"/>
      <c r="G531" s="610"/>
      <c r="J531" s="644"/>
      <c r="K531" s="644"/>
    </row>
    <row r="532">
      <c r="B532" s="610"/>
      <c r="C532" s="610"/>
      <c r="D532" s="610"/>
      <c r="E532" s="610"/>
      <c r="F532" s="610"/>
      <c r="G532" s="610"/>
      <c r="J532" s="644"/>
      <c r="K532" s="644"/>
    </row>
    <row r="533">
      <c r="B533" s="610"/>
      <c r="C533" s="610"/>
      <c r="D533" s="610"/>
      <c r="E533" s="610"/>
      <c r="F533" s="610"/>
      <c r="G533" s="610"/>
      <c r="J533" s="644"/>
      <c r="K533" s="644"/>
    </row>
    <row r="534">
      <c r="B534" s="610"/>
      <c r="C534" s="610"/>
      <c r="D534" s="610"/>
      <c r="E534" s="610"/>
      <c r="F534" s="610"/>
      <c r="G534" s="610"/>
      <c r="J534" s="644"/>
      <c r="K534" s="644"/>
    </row>
    <row r="535">
      <c r="B535" s="610"/>
      <c r="C535" s="610"/>
      <c r="D535" s="610"/>
      <c r="E535" s="610"/>
      <c r="F535" s="610"/>
      <c r="G535" s="610"/>
      <c r="J535" s="644"/>
      <c r="K535" s="644"/>
    </row>
    <row r="536">
      <c r="B536" s="610"/>
      <c r="C536" s="610"/>
      <c r="D536" s="610"/>
      <c r="E536" s="610"/>
      <c r="F536" s="610"/>
      <c r="G536" s="610"/>
      <c r="J536" s="644"/>
      <c r="K536" s="644"/>
    </row>
    <row r="537">
      <c r="B537" s="610"/>
      <c r="C537" s="610"/>
      <c r="D537" s="610"/>
      <c r="E537" s="610"/>
      <c r="F537" s="610"/>
      <c r="G537" s="610"/>
      <c r="J537" s="644"/>
      <c r="K537" s="644"/>
    </row>
    <row r="538">
      <c r="B538" s="610"/>
      <c r="C538" s="610"/>
      <c r="D538" s="610"/>
      <c r="E538" s="610"/>
      <c r="F538" s="610"/>
      <c r="G538" s="610"/>
      <c r="J538" s="644"/>
      <c r="K538" s="644"/>
    </row>
    <row r="539">
      <c r="B539" s="610"/>
      <c r="C539" s="610"/>
      <c r="D539" s="610"/>
      <c r="E539" s="610"/>
      <c r="F539" s="610"/>
      <c r="G539" s="610"/>
      <c r="J539" s="644"/>
      <c r="K539" s="644"/>
    </row>
    <row r="540">
      <c r="B540" s="610"/>
      <c r="C540" s="610"/>
      <c r="D540" s="610"/>
      <c r="E540" s="610"/>
      <c r="F540" s="610"/>
      <c r="G540" s="610"/>
      <c r="J540" s="644"/>
      <c r="K540" s="644"/>
    </row>
    <row r="541">
      <c r="B541" s="610"/>
      <c r="C541" s="610"/>
      <c r="D541" s="610"/>
      <c r="E541" s="610"/>
      <c r="F541" s="610"/>
      <c r="G541" s="610"/>
      <c r="J541" s="644"/>
      <c r="K541" s="644"/>
    </row>
    <row r="542">
      <c r="B542" s="610"/>
      <c r="C542" s="610"/>
      <c r="D542" s="610"/>
      <c r="E542" s="610"/>
      <c r="F542" s="610"/>
      <c r="G542" s="610"/>
      <c r="J542" s="644"/>
      <c r="K542" s="644"/>
    </row>
    <row r="543">
      <c r="B543" s="610"/>
      <c r="C543" s="610"/>
      <c r="D543" s="610"/>
      <c r="E543" s="610"/>
      <c r="F543" s="610"/>
      <c r="G543" s="610"/>
      <c r="J543" s="644"/>
      <c r="K543" s="644"/>
    </row>
    <row r="544">
      <c r="B544" s="610"/>
      <c r="C544" s="610"/>
      <c r="D544" s="610"/>
      <c r="E544" s="610"/>
      <c r="F544" s="610"/>
      <c r="G544" s="610"/>
      <c r="J544" s="644"/>
      <c r="K544" s="644"/>
    </row>
    <row r="545">
      <c r="B545" s="610"/>
      <c r="C545" s="610"/>
      <c r="D545" s="610"/>
      <c r="E545" s="610"/>
      <c r="F545" s="610"/>
      <c r="G545" s="610"/>
      <c r="J545" s="644"/>
      <c r="K545" s="644"/>
    </row>
    <row r="546">
      <c r="B546" s="610"/>
      <c r="C546" s="610"/>
      <c r="D546" s="610"/>
      <c r="E546" s="610"/>
      <c r="F546" s="610"/>
      <c r="G546" s="610"/>
      <c r="J546" s="644"/>
      <c r="K546" s="644"/>
    </row>
    <row r="547">
      <c r="B547" s="610"/>
      <c r="C547" s="610"/>
      <c r="D547" s="610"/>
      <c r="E547" s="610"/>
      <c r="F547" s="610"/>
      <c r="G547" s="610"/>
      <c r="J547" s="644"/>
      <c r="K547" s="644"/>
    </row>
    <row r="548">
      <c r="B548" s="610"/>
      <c r="C548" s="610"/>
      <c r="D548" s="610"/>
      <c r="E548" s="610"/>
      <c r="F548" s="610"/>
      <c r="G548" s="610"/>
      <c r="J548" s="644"/>
      <c r="K548" s="644"/>
    </row>
    <row r="549">
      <c r="B549" s="610"/>
      <c r="C549" s="610"/>
      <c r="D549" s="610"/>
      <c r="E549" s="610"/>
      <c r="F549" s="610"/>
      <c r="G549" s="610"/>
      <c r="J549" s="644"/>
      <c r="K549" s="644"/>
    </row>
    <row r="550">
      <c r="B550" s="610"/>
      <c r="C550" s="610"/>
      <c r="D550" s="610"/>
      <c r="E550" s="610"/>
      <c r="F550" s="610"/>
      <c r="G550" s="610"/>
      <c r="J550" s="644"/>
      <c r="K550" s="644"/>
    </row>
    <row r="551">
      <c r="B551" s="610"/>
      <c r="C551" s="610"/>
      <c r="D551" s="610"/>
      <c r="E551" s="610"/>
      <c r="F551" s="610"/>
      <c r="G551" s="610"/>
      <c r="J551" s="644"/>
      <c r="K551" s="644"/>
    </row>
    <row r="552">
      <c r="B552" s="610"/>
      <c r="C552" s="610"/>
      <c r="D552" s="610"/>
      <c r="E552" s="610"/>
      <c r="F552" s="610"/>
      <c r="G552" s="610"/>
      <c r="J552" s="644"/>
      <c r="K552" s="644"/>
    </row>
    <row r="553">
      <c r="B553" s="610"/>
      <c r="C553" s="610"/>
      <c r="D553" s="610"/>
      <c r="E553" s="610"/>
      <c r="F553" s="610"/>
      <c r="G553" s="610"/>
      <c r="J553" s="644"/>
      <c r="K553" s="644"/>
    </row>
    <row r="554">
      <c r="B554" s="610"/>
      <c r="C554" s="610"/>
      <c r="D554" s="610"/>
      <c r="E554" s="610"/>
      <c r="F554" s="610"/>
      <c r="G554" s="610"/>
      <c r="J554" s="644"/>
      <c r="K554" s="644"/>
    </row>
    <row r="555">
      <c r="B555" s="610"/>
      <c r="C555" s="610"/>
      <c r="D555" s="610"/>
      <c r="E555" s="610"/>
      <c r="F555" s="610"/>
      <c r="G555" s="610"/>
      <c r="J555" s="644"/>
      <c r="K555" s="644"/>
    </row>
    <row r="556">
      <c r="B556" s="610"/>
      <c r="C556" s="610"/>
      <c r="D556" s="610"/>
      <c r="E556" s="610"/>
      <c r="F556" s="610"/>
      <c r="G556" s="610"/>
      <c r="J556" s="644"/>
      <c r="K556" s="644"/>
    </row>
    <row r="557">
      <c r="B557" s="610"/>
      <c r="C557" s="610"/>
      <c r="D557" s="610"/>
      <c r="E557" s="610"/>
      <c r="F557" s="610"/>
      <c r="G557" s="610"/>
      <c r="J557" s="644"/>
      <c r="K557" s="644"/>
    </row>
    <row r="558">
      <c r="B558" s="610"/>
      <c r="C558" s="610"/>
      <c r="D558" s="610"/>
      <c r="E558" s="610"/>
      <c r="F558" s="610"/>
      <c r="G558" s="610"/>
      <c r="J558" s="644"/>
      <c r="K558" s="644"/>
    </row>
    <row r="559">
      <c r="B559" s="610"/>
      <c r="C559" s="610"/>
      <c r="D559" s="610"/>
      <c r="E559" s="610"/>
      <c r="F559" s="610"/>
      <c r="G559" s="610"/>
      <c r="J559" s="644"/>
      <c r="K559" s="644"/>
    </row>
    <row r="560">
      <c r="B560" s="610"/>
      <c r="C560" s="610"/>
      <c r="D560" s="610"/>
      <c r="E560" s="610"/>
      <c r="F560" s="610"/>
      <c r="G560" s="610"/>
      <c r="J560" s="644"/>
      <c r="K560" s="644"/>
    </row>
    <row r="561">
      <c r="B561" s="610"/>
      <c r="C561" s="610"/>
      <c r="D561" s="610"/>
      <c r="E561" s="610"/>
      <c r="F561" s="610"/>
      <c r="G561" s="610"/>
      <c r="J561" s="644"/>
      <c r="K561" s="644"/>
    </row>
    <row r="562">
      <c r="B562" s="610"/>
      <c r="C562" s="610"/>
      <c r="D562" s="610"/>
      <c r="E562" s="610"/>
      <c r="F562" s="610"/>
      <c r="G562" s="610"/>
      <c r="J562" s="644"/>
      <c r="K562" s="644"/>
    </row>
    <row r="563">
      <c r="B563" s="610"/>
      <c r="C563" s="610"/>
      <c r="D563" s="610"/>
      <c r="E563" s="610"/>
      <c r="F563" s="610"/>
      <c r="G563" s="610"/>
      <c r="J563" s="644"/>
      <c r="K563" s="644"/>
    </row>
    <row r="564">
      <c r="B564" s="610"/>
      <c r="C564" s="610"/>
      <c r="D564" s="610"/>
      <c r="E564" s="610"/>
      <c r="F564" s="610"/>
      <c r="G564" s="610"/>
      <c r="J564" s="644"/>
      <c r="K564" s="644"/>
    </row>
    <row r="565">
      <c r="B565" s="610"/>
      <c r="C565" s="610"/>
      <c r="D565" s="610"/>
      <c r="E565" s="610"/>
      <c r="F565" s="610"/>
      <c r="G565" s="610"/>
      <c r="J565" s="644"/>
      <c r="K565" s="644"/>
    </row>
    <row r="566">
      <c r="B566" s="610"/>
      <c r="C566" s="610"/>
      <c r="D566" s="610"/>
      <c r="E566" s="610"/>
      <c r="F566" s="610"/>
      <c r="G566" s="610"/>
      <c r="J566" s="644"/>
      <c r="K566" s="644"/>
    </row>
    <row r="567">
      <c r="B567" s="610"/>
      <c r="C567" s="610"/>
      <c r="D567" s="610"/>
      <c r="E567" s="610"/>
      <c r="F567" s="610"/>
      <c r="G567" s="610"/>
      <c r="J567" s="644"/>
      <c r="K567" s="644"/>
    </row>
    <row r="568">
      <c r="B568" s="610"/>
      <c r="C568" s="610"/>
      <c r="D568" s="610"/>
      <c r="E568" s="610"/>
      <c r="F568" s="610"/>
      <c r="G568" s="610"/>
      <c r="J568" s="644"/>
      <c r="K568" s="644"/>
    </row>
    <row r="569">
      <c r="B569" s="610"/>
      <c r="C569" s="610"/>
      <c r="D569" s="610"/>
      <c r="E569" s="610"/>
      <c r="F569" s="610"/>
      <c r="G569" s="610"/>
      <c r="J569" s="644"/>
      <c r="K569" s="644"/>
    </row>
    <row r="570">
      <c r="B570" s="610"/>
      <c r="C570" s="610"/>
      <c r="D570" s="610"/>
      <c r="E570" s="610"/>
      <c r="F570" s="610"/>
      <c r="G570" s="610"/>
      <c r="J570" s="644"/>
      <c r="K570" s="644"/>
    </row>
    <row r="571">
      <c r="B571" s="610"/>
      <c r="C571" s="610"/>
      <c r="D571" s="610"/>
      <c r="E571" s="610"/>
      <c r="F571" s="610"/>
      <c r="G571" s="610"/>
      <c r="J571" s="644"/>
      <c r="K571" s="644"/>
    </row>
    <row r="572">
      <c r="B572" s="610"/>
      <c r="C572" s="610"/>
      <c r="D572" s="610"/>
      <c r="E572" s="610"/>
      <c r="F572" s="610"/>
      <c r="G572" s="610"/>
      <c r="J572" s="644"/>
      <c r="K572" s="644"/>
    </row>
    <row r="573">
      <c r="B573" s="610"/>
      <c r="C573" s="610"/>
      <c r="D573" s="610"/>
      <c r="E573" s="610"/>
      <c r="F573" s="610"/>
      <c r="G573" s="610"/>
      <c r="J573" s="644"/>
      <c r="K573" s="644"/>
    </row>
    <row r="574">
      <c r="B574" s="610"/>
      <c r="C574" s="610"/>
      <c r="D574" s="610"/>
      <c r="E574" s="610"/>
      <c r="F574" s="610"/>
      <c r="G574" s="610"/>
      <c r="J574" s="644"/>
      <c r="K574" s="644"/>
    </row>
    <row r="575">
      <c r="B575" s="610"/>
      <c r="C575" s="610"/>
      <c r="D575" s="610"/>
      <c r="E575" s="610"/>
      <c r="F575" s="610"/>
      <c r="G575" s="610"/>
      <c r="J575" s="644"/>
      <c r="K575" s="644"/>
    </row>
    <row r="576">
      <c r="B576" s="610"/>
      <c r="C576" s="610"/>
      <c r="D576" s="610"/>
      <c r="E576" s="610"/>
      <c r="F576" s="610"/>
      <c r="G576" s="610"/>
      <c r="J576" s="644"/>
      <c r="K576" s="644"/>
    </row>
    <row r="577">
      <c r="B577" s="610"/>
      <c r="C577" s="610"/>
      <c r="D577" s="610"/>
      <c r="E577" s="610"/>
      <c r="F577" s="610"/>
      <c r="G577" s="610"/>
      <c r="J577" s="644"/>
      <c r="K577" s="644"/>
    </row>
    <row r="578">
      <c r="B578" s="610"/>
      <c r="C578" s="610"/>
      <c r="D578" s="610"/>
      <c r="E578" s="610"/>
      <c r="F578" s="610"/>
      <c r="G578" s="610"/>
      <c r="J578" s="644"/>
      <c r="K578" s="644"/>
    </row>
    <row r="579">
      <c r="B579" s="610"/>
      <c r="C579" s="610"/>
      <c r="D579" s="610"/>
      <c r="E579" s="610"/>
      <c r="F579" s="610"/>
      <c r="G579" s="610"/>
      <c r="J579" s="644"/>
      <c r="K579" s="644"/>
    </row>
    <row r="580">
      <c r="B580" s="610"/>
      <c r="C580" s="610"/>
      <c r="D580" s="610"/>
      <c r="E580" s="610"/>
      <c r="F580" s="610"/>
      <c r="G580" s="610"/>
      <c r="J580" s="644"/>
      <c r="K580" s="644"/>
    </row>
    <row r="581">
      <c r="B581" s="610"/>
      <c r="C581" s="610"/>
      <c r="D581" s="610"/>
      <c r="E581" s="610"/>
      <c r="F581" s="610"/>
      <c r="G581" s="610"/>
      <c r="J581" s="644"/>
      <c r="K581" s="644"/>
    </row>
    <row r="582">
      <c r="B582" s="610"/>
      <c r="C582" s="610"/>
      <c r="D582" s="610"/>
      <c r="E582" s="610"/>
      <c r="F582" s="610"/>
      <c r="G582" s="610"/>
      <c r="J582" s="644"/>
      <c r="K582" s="644"/>
    </row>
    <row r="583">
      <c r="B583" s="610"/>
      <c r="C583" s="610"/>
      <c r="D583" s="610"/>
      <c r="E583" s="610"/>
      <c r="F583" s="610"/>
      <c r="G583" s="610"/>
      <c r="J583" s="644"/>
      <c r="K583" s="644"/>
    </row>
    <row r="584">
      <c r="B584" s="610"/>
      <c r="C584" s="610"/>
      <c r="D584" s="610"/>
      <c r="E584" s="610"/>
      <c r="F584" s="610"/>
      <c r="G584" s="610"/>
      <c r="J584" s="644"/>
      <c r="K584" s="644"/>
    </row>
    <row r="585">
      <c r="B585" s="610"/>
      <c r="C585" s="610"/>
      <c r="D585" s="610"/>
      <c r="E585" s="610"/>
      <c r="F585" s="610"/>
      <c r="G585" s="610"/>
      <c r="J585" s="644"/>
      <c r="K585" s="644"/>
    </row>
    <row r="586">
      <c r="B586" s="610"/>
      <c r="C586" s="610"/>
      <c r="D586" s="610"/>
      <c r="E586" s="610"/>
      <c r="F586" s="610"/>
      <c r="G586" s="610"/>
      <c r="J586" s="644"/>
      <c r="K586" s="644"/>
    </row>
    <row r="587">
      <c r="B587" s="610"/>
      <c r="C587" s="610"/>
      <c r="D587" s="610"/>
      <c r="E587" s="610"/>
      <c r="F587" s="610"/>
      <c r="G587" s="610"/>
      <c r="J587" s="644"/>
      <c r="K587" s="644"/>
    </row>
    <row r="588">
      <c r="B588" s="610"/>
      <c r="C588" s="610"/>
      <c r="D588" s="610"/>
      <c r="E588" s="610"/>
      <c r="F588" s="610"/>
      <c r="G588" s="610"/>
      <c r="J588" s="644"/>
      <c r="K588" s="644"/>
    </row>
    <row r="589">
      <c r="B589" s="610"/>
      <c r="C589" s="610"/>
      <c r="D589" s="610"/>
      <c r="E589" s="610"/>
      <c r="F589" s="610"/>
      <c r="G589" s="610"/>
      <c r="J589" s="644"/>
      <c r="K589" s="644"/>
    </row>
    <row r="590">
      <c r="B590" s="610"/>
      <c r="C590" s="610"/>
      <c r="D590" s="610"/>
      <c r="E590" s="610"/>
      <c r="F590" s="610"/>
      <c r="G590" s="610"/>
      <c r="J590" s="644"/>
      <c r="K590" s="644"/>
    </row>
    <row r="591">
      <c r="B591" s="610"/>
      <c r="C591" s="610"/>
      <c r="D591" s="610"/>
      <c r="E591" s="610"/>
      <c r="F591" s="610"/>
      <c r="G591" s="610"/>
      <c r="J591" s="644"/>
      <c r="K591" s="644"/>
    </row>
    <row r="592">
      <c r="B592" s="610"/>
      <c r="C592" s="610"/>
      <c r="D592" s="610"/>
      <c r="E592" s="610"/>
      <c r="F592" s="610"/>
      <c r="G592" s="610"/>
      <c r="J592" s="644"/>
      <c r="K592" s="644"/>
    </row>
    <row r="593">
      <c r="B593" s="610"/>
      <c r="C593" s="610"/>
      <c r="D593" s="610"/>
      <c r="E593" s="610"/>
      <c r="F593" s="610"/>
      <c r="G593" s="610"/>
      <c r="J593" s="644"/>
      <c r="K593" s="644"/>
    </row>
    <row r="594">
      <c r="B594" s="610"/>
      <c r="C594" s="610"/>
      <c r="D594" s="610"/>
      <c r="E594" s="610"/>
      <c r="F594" s="610"/>
      <c r="G594" s="610"/>
      <c r="J594" s="644"/>
      <c r="K594" s="644"/>
    </row>
    <row r="595">
      <c r="B595" s="610"/>
      <c r="C595" s="610"/>
      <c r="D595" s="610"/>
      <c r="E595" s="610"/>
      <c r="F595" s="610"/>
      <c r="G595" s="610"/>
      <c r="J595" s="644"/>
      <c r="K595" s="644"/>
    </row>
    <row r="596">
      <c r="B596" s="610"/>
      <c r="C596" s="610"/>
      <c r="D596" s="610"/>
      <c r="E596" s="610"/>
      <c r="F596" s="610"/>
      <c r="G596" s="610"/>
      <c r="J596" s="644"/>
      <c r="K596" s="644"/>
    </row>
    <row r="597">
      <c r="B597" s="610"/>
      <c r="C597" s="610"/>
      <c r="D597" s="610"/>
      <c r="E597" s="610"/>
      <c r="F597" s="610"/>
      <c r="G597" s="610"/>
      <c r="J597" s="644"/>
      <c r="K597" s="644"/>
    </row>
    <row r="598">
      <c r="B598" s="610"/>
      <c r="C598" s="610"/>
      <c r="D598" s="610"/>
      <c r="E598" s="610"/>
      <c r="F598" s="610"/>
      <c r="G598" s="610"/>
      <c r="J598" s="644"/>
      <c r="K598" s="644"/>
    </row>
    <row r="599">
      <c r="B599" s="610"/>
      <c r="C599" s="610"/>
      <c r="D599" s="610"/>
      <c r="E599" s="610"/>
      <c r="F599" s="610"/>
      <c r="G599" s="610"/>
      <c r="J599" s="644"/>
      <c r="K599" s="644"/>
    </row>
    <row r="600">
      <c r="B600" s="610"/>
      <c r="C600" s="610"/>
      <c r="D600" s="610"/>
      <c r="E600" s="610"/>
      <c r="F600" s="610"/>
      <c r="G600" s="610"/>
      <c r="J600" s="644"/>
      <c r="K600" s="644"/>
    </row>
    <row r="601">
      <c r="B601" s="610"/>
      <c r="C601" s="610"/>
      <c r="D601" s="610"/>
      <c r="E601" s="610"/>
      <c r="F601" s="610"/>
      <c r="G601" s="610"/>
      <c r="J601" s="644"/>
      <c r="K601" s="644"/>
    </row>
    <row r="602">
      <c r="B602" s="610"/>
      <c r="C602" s="610"/>
      <c r="D602" s="610"/>
      <c r="E602" s="610"/>
      <c r="F602" s="610"/>
      <c r="G602" s="610"/>
      <c r="J602" s="644"/>
      <c r="K602" s="644"/>
    </row>
    <row r="603">
      <c r="B603" s="610"/>
      <c r="C603" s="610"/>
      <c r="D603" s="610"/>
      <c r="E603" s="610"/>
      <c r="F603" s="610"/>
      <c r="G603" s="610"/>
      <c r="J603" s="644"/>
      <c r="K603" s="644"/>
    </row>
    <row r="604">
      <c r="B604" s="610"/>
      <c r="C604" s="610"/>
      <c r="D604" s="610"/>
      <c r="E604" s="610"/>
      <c r="F604" s="610"/>
      <c r="G604" s="610"/>
      <c r="J604" s="644"/>
      <c r="K604" s="644"/>
    </row>
    <row r="605">
      <c r="B605" s="610"/>
      <c r="C605" s="610"/>
      <c r="D605" s="610"/>
      <c r="E605" s="610"/>
      <c r="F605" s="610"/>
      <c r="G605" s="610"/>
      <c r="J605" s="644"/>
      <c r="K605" s="644"/>
    </row>
    <row r="606">
      <c r="B606" s="610"/>
      <c r="C606" s="610"/>
      <c r="D606" s="610"/>
      <c r="E606" s="610"/>
      <c r="F606" s="610"/>
      <c r="G606" s="610"/>
      <c r="J606" s="644"/>
      <c r="K606" s="644"/>
    </row>
    <row r="607">
      <c r="B607" s="610"/>
      <c r="C607" s="610"/>
      <c r="D607" s="610"/>
      <c r="E607" s="610"/>
      <c r="F607" s="610"/>
      <c r="G607" s="610"/>
      <c r="J607" s="644"/>
      <c r="K607" s="644"/>
    </row>
    <row r="608">
      <c r="B608" s="610"/>
      <c r="C608" s="610"/>
      <c r="D608" s="610"/>
      <c r="E608" s="610"/>
      <c r="F608" s="610"/>
      <c r="G608" s="610"/>
      <c r="J608" s="644"/>
      <c r="K608" s="644"/>
    </row>
    <row r="609">
      <c r="B609" s="610"/>
      <c r="C609" s="610"/>
      <c r="D609" s="610"/>
      <c r="E609" s="610"/>
      <c r="F609" s="610"/>
      <c r="G609" s="610"/>
      <c r="J609" s="644"/>
      <c r="K609" s="644"/>
    </row>
    <row r="610">
      <c r="B610" s="610"/>
      <c r="C610" s="610"/>
      <c r="D610" s="610"/>
      <c r="E610" s="610"/>
      <c r="F610" s="610"/>
      <c r="G610" s="610"/>
      <c r="J610" s="644"/>
      <c r="K610" s="644"/>
    </row>
    <row r="611">
      <c r="B611" s="610"/>
      <c r="C611" s="610"/>
      <c r="D611" s="610"/>
      <c r="E611" s="610"/>
      <c r="F611" s="610"/>
      <c r="G611" s="610"/>
      <c r="J611" s="644"/>
      <c r="K611" s="644"/>
    </row>
    <row r="612">
      <c r="B612" s="610"/>
      <c r="C612" s="610"/>
      <c r="D612" s="610"/>
      <c r="E612" s="610"/>
      <c r="F612" s="610"/>
      <c r="G612" s="610"/>
      <c r="J612" s="644"/>
      <c r="K612" s="644"/>
    </row>
    <row r="613">
      <c r="B613" s="610"/>
      <c r="C613" s="610"/>
      <c r="D613" s="610"/>
      <c r="E613" s="610"/>
      <c r="F613" s="610"/>
      <c r="G613" s="610"/>
      <c r="J613" s="644"/>
      <c r="K613" s="644"/>
    </row>
    <row r="614">
      <c r="B614" s="610"/>
      <c r="C614" s="610"/>
      <c r="D614" s="610"/>
      <c r="E614" s="610"/>
      <c r="F614" s="610"/>
      <c r="G614" s="610"/>
      <c r="J614" s="644"/>
      <c r="K614" s="644"/>
    </row>
    <row r="615">
      <c r="B615" s="610"/>
      <c r="C615" s="610"/>
      <c r="D615" s="610"/>
      <c r="E615" s="610"/>
      <c r="F615" s="610"/>
      <c r="G615" s="610"/>
      <c r="J615" s="644"/>
      <c r="K615" s="644"/>
    </row>
    <row r="616">
      <c r="B616" s="610"/>
      <c r="C616" s="610"/>
      <c r="D616" s="610"/>
      <c r="E616" s="610"/>
      <c r="F616" s="610"/>
      <c r="G616" s="610"/>
      <c r="J616" s="644"/>
      <c r="K616" s="644"/>
    </row>
    <row r="617">
      <c r="B617" s="610"/>
      <c r="C617" s="610"/>
      <c r="D617" s="610"/>
      <c r="E617" s="610"/>
      <c r="F617" s="610"/>
      <c r="G617" s="610"/>
      <c r="J617" s="644"/>
      <c r="K617" s="644"/>
    </row>
    <row r="618">
      <c r="B618" s="610"/>
      <c r="C618" s="610"/>
      <c r="D618" s="610"/>
      <c r="E618" s="610"/>
      <c r="F618" s="610"/>
      <c r="G618" s="610"/>
      <c r="J618" s="644"/>
      <c r="K618" s="644"/>
    </row>
    <row r="619">
      <c r="B619" s="610"/>
      <c r="C619" s="610"/>
      <c r="D619" s="610"/>
      <c r="E619" s="610"/>
      <c r="F619" s="610"/>
      <c r="G619" s="610"/>
      <c r="J619" s="644"/>
      <c r="K619" s="644"/>
    </row>
    <row r="620">
      <c r="B620" s="610"/>
      <c r="C620" s="610"/>
      <c r="D620" s="610"/>
      <c r="E620" s="610"/>
      <c r="F620" s="610"/>
      <c r="G620" s="610"/>
      <c r="J620" s="644"/>
      <c r="K620" s="644"/>
    </row>
    <row r="621">
      <c r="B621" s="610"/>
      <c r="C621" s="610"/>
      <c r="D621" s="610"/>
      <c r="E621" s="610"/>
      <c r="F621" s="610"/>
      <c r="G621" s="610"/>
      <c r="J621" s="644"/>
      <c r="K621" s="644"/>
    </row>
    <row r="622">
      <c r="B622" s="610"/>
      <c r="C622" s="610"/>
      <c r="D622" s="610"/>
      <c r="E622" s="610"/>
      <c r="F622" s="610"/>
      <c r="G622" s="610"/>
      <c r="J622" s="644"/>
      <c r="K622" s="644"/>
    </row>
    <row r="623">
      <c r="B623" s="610"/>
      <c r="C623" s="610"/>
      <c r="D623" s="610"/>
      <c r="E623" s="610"/>
      <c r="F623" s="610"/>
      <c r="G623" s="610"/>
      <c r="J623" s="644"/>
      <c r="K623" s="644"/>
    </row>
    <row r="624">
      <c r="B624" s="610"/>
      <c r="C624" s="610"/>
      <c r="D624" s="610"/>
      <c r="E624" s="610"/>
      <c r="F624" s="610"/>
      <c r="G624" s="610"/>
      <c r="J624" s="644"/>
      <c r="K624" s="644"/>
    </row>
    <row r="625">
      <c r="B625" s="610"/>
      <c r="C625" s="610"/>
      <c r="D625" s="610"/>
      <c r="E625" s="610"/>
      <c r="F625" s="610"/>
      <c r="G625" s="610"/>
      <c r="J625" s="644"/>
      <c r="K625" s="644"/>
    </row>
    <row r="626">
      <c r="B626" s="610"/>
      <c r="C626" s="610"/>
      <c r="D626" s="610"/>
      <c r="E626" s="610"/>
      <c r="F626" s="610"/>
      <c r="G626" s="610"/>
      <c r="J626" s="644"/>
      <c r="K626" s="644"/>
    </row>
    <row r="627">
      <c r="B627" s="610"/>
      <c r="C627" s="610"/>
      <c r="D627" s="610"/>
      <c r="E627" s="610"/>
      <c r="F627" s="610"/>
      <c r="G627" s="610"/>
      <c r="J627" s="644"/>
      <c r="K627" s="644"/>
    </row>
    <row r="628">
      <c r="B628" s="610"/>
      <c r="C628" s="610"/>
      <c r="D628" s="610"/>
      <c r="E628" s="610"/>
      <c r="F628" s="610"/>
      <c r="G628" s="610"/>
      <c r="J628" s="644"/>
      <c r="K628" s="644"/>
    </row>
    <row r="629">
      <c r="B629" s="610"/>
      <c r="C629" s="610"/>
      <c r="D629" s="610"/>
      <c r="E629" s="610"/>
      <c r="F629" s="610"/>
      <c r="G629" s="610"/>
      <c r="J629" s="644"/>
      <c r="K629" s="644"/>
    </row>
    <row r="630">
      <c r="B630" s="610"/>
      <c r="C630" s="610"/>
      <c r="D630" s="610"/>
      <c r="E630" s="610"/>
      <c r="F630" s="610"/>
      <c r="G630" s="610"/>
      <c r="J630" s="644"/>
      <c r="K630" s="644"/>
    </row>
    <row r="631">
      <c r="B631" s="610"/>
      <c r="C631" s="610"/>
      <c r="D631" s="610"/>
      <c r="E631" s="610"/>
      <c r="F631" s="610"/>
      <c r="G631" s="610"/>
      <c r="J631" s="644"/>
      <c r="K631" s="644"/>
    </row>
    <row r="632">
      <c r="B632" s="610"/>
      <c r="C632" s="610"/>
      <c r="D632" s="610"/>
      <c r="E632" s="610"/>
      <c r="F632" s="610"/>
      <c r="G632" s="610"/>
      <c r="J632" s="644"/>
      <c r="K632" s="644"/>
    </row>
    <row r="633">
      <c r="B633" s="610"/>
      <c r="C633" s="610"/>
      <c r="D633" s="610"/>
      <c r="E633" s="610"/>
      <c r="F633" s="610"/>
      <c r="G633" s="610"/>
      <c r="J633" s="644"/>
      <c r="K633" s="644"/>
    </row>
    <row r="634">
      <c r="B634" s="610"/>
      <c r="C634" s="610"/>
      <c r="D634" s="610"/>
      <c r="E634" s="610"/>
      <c r="F634" s="610"/>
      <c r="G634" s="610"/>
      <c r="J634" s="644"/>
      <c r="K634" s="644"/>
    </row>
    <row r="635">
      <c r="B635" s="610"/>
      <c r="C635" s="610"/>
      <c r="D635" s="610"/>
      <c r="E635" s="610"/>
      <c r="F635" s="610"/>
      <c r="G635" s="610"/>
      <c r="J635" s="644"/>
      <c r="K635" s="644"/>
    </row>
    <row r="636">
      <c r="B636" s="610"/>
      <c r="C636" s="610"/>
      <c r="D636" s="610"/>
      <c r="E636" s="610"/>
      <c r="F636" s="610"/>
      <c r="G636" s="610"/>
      <c r="J636" s="644"/>
      <c r="K636" s="644"/>
    </row>
    <row r="637">
      <c r="B637" s="610"/>
      <c r="C637" s="610"/>
      <c r="D637" s="610"/>
      <c r="E637" s="610"/>
      <c r="F637" s="610"/>
      <c r="G637" s="610"/>
      <c r="J637" s="644"/>
      <c r="K637" s="644"/>
    </row>
    <row r="638">
      <c r="B638" s="610"/>
      <c r="C638" s="610"/>
      <c r="D638" s="610"/>
      <c r="E638" s="610"/>
      <c r="F638" s="610"/>
      <c r="G638" s="610"/>
      <c r="J638" s="644"/>
      <c r="K638" s="644"/>
    </row>
    <row r="639">
      <c r="B639" s="610"/>
      <c r="C639" s="610"/>
      <c r="D639" s="610"/>
      <c r="E639" s="610"/>
      <c r="F639" s="610"/>
      <c r="G639" s="610"/>
      <c r="J639" s="644"/>
      <c r="K639" s="644"/>
    </row>
    <row r="640">
      <c r="B640" s="610"/>
      <c r="C640" s="610"/>
      <c r="D640" s="610"/>
      <c r="E640" s="610"/>
      <c r="F640" s="610"/>
      <c r="G640" s="610"/>
      <c r="J640" s="644"/>
      <c r="K640" s="644"/>
    </row>
    <row r="641">
      <c r="B641" s="610"/>
      <c r="C641" s="610"/>
      <c r="D641" s="610"/>
      <c r="E641" s="610"/>
      <c r="F641" s="610"/>
      <c r="G641" s="610"/>
      <c r="J641" s="644"/>
      <c r="K641" s="644"/>
    </row>
    <row r="642">
      <c r="B642" s="610"/>
      <c r="C642" s="610"/>
      <c r="D642" s="610"/>
      <c r="E642" s="610"/>
      <c r="F642" s="610"/>
      <c r="G642" s="610"/>
      <c r="J642" s="644"/>
      <c r="K642" s="644"/>
    </row>
    <row r="643">
      <c r="B643" s="610"/>
      <c r="C643" s="610"/>
      <c r="D643" s="610"/>
      <c r="E643" s="610"/>
      <c r="F643" s="610"/>
      <c r="G643" s="610"/>
      <c r="J643" s="644"/>
      <c r="K643" s="644"/>
    </row>
    <row r="644">
      <c r="B644" s="610"/>
      <c r="C644" s="610"/>
      <c r="D644" s="610"/>
      <c r="E644" s="610"/>
      <c r="F644" s="610"/>
      <c r="G644" s="610"/>
      <c r="J644" s="644"/>
      <c r="K644" s="644"/>
    </row>
    <row r="645">
      <c r="B645" s="610"/>
      <c r="C645" s="610"/>
      <c r="D645" s="610"/>
      <c r="E645" s="610"/>
      <c r="F645" s="610"/>
      <c r="G645" s="610"/>
      <c r="J645" s="644"/>
      <c r="K645" s="644"/>
    </row>
    <row r="646">
      <c r="B646" s="610"/>
      <c r="C646" s="610"/>
      <c r="D646" s="610"/>
      <c r="E646" s="610"/>
      <c r="F646" s="610"/>
      <c r="G646" s="610"/>
      <c r="J646" s="644"/>
      <c r="K646" s="644"/>
    </row>
    <row r="647">
      <c r="B647" s="610"/>
      <c r="C647" s="610"/>
      <c r="D647" s="610"/>
      <c r="E647" s="610"/>
      <c r="F647" s="610"/>
      <c r="G647" s="610"/>
      <c r="J647" s="644"/>
      <c r="K647" s="644"/>
    </row>
    <row r="648">
      <c r="B648" s="610"/>
      <c r="C648" s="610"/>
      <c r="D648" s="610"/>
      <c r="E648" s="610"/>
      <c r="F648" s="610"/>
      <c r="G648" s="610"/>
      <c r="J648" s="644"/>
      <c r="K648" s="644"/>
    </row>
    <row r="649">
      <c r="B649" s="610"/>
      <c r="C649" s="610"/>
      <c r="D649" s="610"/>
      <c r="E649" s="610"/>
      <c r="F649" s="610"/>
      <c r="G649" s="610"/>
      <c r="J649" s="644"/>
      <c r="K649" s="644"/>
    </row>
    <row r="650">
      <c r="B650" s="610"/>
      <c r="C650" s="610"/>
      <c r="D650" s="610"/>
      <c r="E650" s="610"/>
      <c r="F650" s="610"/>
      <c r="G650" s="610"/>
      <c r="J650" s="644"/>
      <c r="K650" s="644"/>
    </row>
    <row r="651">
      <c r="B651" s="610"/>
      <c r="C651" s="610"/>
      <c r="D651" s="610"/>
      <c r="E651" s="610"/>
      <c r="F651" s="610"/>
      <c r="G651" s="610"/>
      <c r="J651" s="644"/>
      <c r="K651" s="644"/>
    </row>
    <row r="652">
      <c r="B652" s="610"/>
      <c r="C652" s="610"/>
      <c r="D652" s="610"/>
      <c r="E652" s="610"/>
      <c r="F652" s="610"/>
      <c r="G652" s="610"/>
      <c r="J652" s="644"/>
      <c r="K652" s="644"/>
    </row>
    <row r="653">
      <c r="B653" s="610"/>
      <c r="C653" s="610"/>
      <c r="D653" s="610"/>
      <c r="E653" s="610"/>
      <c r="F653" s="610"/>
      <c r="G653" s="610"/>
      <c r="J653" s="644"/>
      <c r="K653" s="644"/>
    </row>
    <row r="654">
      <c r="B654" s="610"/>
      <c r="C654" s="610"/>
      <c r="D654" s="610"/>
      <c r="E654" s="610"/>
      <c r="F654" s="610"/>
      <c r="G654" s="610"/>
      <c r="J654" s="644"/>
      <c r="K654" s="644"/>
    </row>
    <row r="655">
      <c r="B655" s="610"/>
      <c r="C655" s="610"/>
      <c r="D655" s="610"/>
      <c r="E655" s="610"/>
      <c r="F655" s="610"/>
      <c r="G655" s="610"/>
      <c r="J655" s="644"/>
      <c r="K655" s="644"/>
    </row>
    <row r="656">
      <c r="B656" s="610"/>
      <c r="C656" s="610"/>
      <c r="D656" s="610"/>
      <c r="E656" s="610"/>
      <c r="F656" s="610"/>
      <c r="G656" s="610"/>
      <c r="J656" s="644"/>
      <c r="K656" s="644"/>
    </row>
    <row r="657">
      <c r="B657" s="610"/>
      <c r="C657" s="610"/>
      <c r="D657" s="610"/>
      <c r="E657" s="610"/>
      <c r="F657" s="610"/>
      <c r="G657" s="610"/>
      <c r="J657" s="644"/>
      <c r="K657" s="644"/>
    </row>
    <row r="658">
      <c r="B658" s="610"/>
      <c r="C658" s="610"/>
      <c r="D658" s="610"/>
      <c r="E658" s="610"/>
      <c r="F658" s="610"/>
      <c r="G658" s="610"/>
      <c r="J658" s="644"/>
      <c r="K658" s="644"/>
    </row>
    <row r="659">
      <c r="B659" s="610"/>
      <c r="C659" s="610"/>
      <c r="D659" s="610"/>
      <c r="E659" s="610"/>
      <c r="F659" s="610"/>
      <c r="G659" s="610"/>
      <c r="J659" s="644"/>
      <c r="K659" s="644"/>
    </row>
    <row r="660">
      <c r="B660" s="610"/>
      <c r="C660" s="610"/>
      <c r="D660" s="610"/>
      <c r="E660" s="610"/>
      <c r="F660" s="610"/>
      <c r="G660" s="610"/>
      <c r="J660" s="644"/>
      <c r="K660" s="644"/>
    </row>
    <row r="661">
      <c r="B661" s="610"/>
      <c r="C661" s="610"/>
      <c r="D661" s="610"/>
      <c r="E661" s="610"/>
      <c r="F661" s="610"/>
      <c r="G661" s="610"/>
      <c r="J661" s="644"/>
      <c r="K661" s="644"/>
    </row>
    <row r="662">
      <c r="B662" s="610"/>
      <c r="C662" s="610"/>
      <c r="D662" s="610"/>
      <c r="E662" s="610"/>
      <c r="F662" s="610"/>
      <c r="G662" s="610"/>
      <c r="J662" s="644"/>
      <c r="K662" s="644"/>
    </row>
    <row r="663">
      <c r="B663" s="610"/>
      <c r="C663" s="610"/>
      <c r="D663" s="610"/>
      <c r="E663" s="610"/>
      <c r="F663" s="610"/>
      <c r="G663" s="610"/>
      <c r="J663" s="644"/>
      <c r="K663" s="644"/>
    </row>
    <row r="664">
      <c r="B664" s="610"/>
      <c r="C664" s="610"/>
      <c r="D664" s="610"/>
      <c r="E664" s="610"/>
      <c r="F664" s="610"/>
      <c r="G664" s="610"/>
      <c r="J664" s="644"/>
      <c r="K664" s="644"/>
    </row>
    <row r="665">
      <c r="B665" s="610"/>
      <c r="C665" s="610"/>
      <c r="D665" s="610"/>
      <c r="E665" s="610"/>
      <c r="F665" s="610"/>
      <c r="G665" s="610"/>
      <c r="J665" s="644"/>
      <c r="K665" s="644"/>
    </row>
    <row r="666">
      <c r="B666" s="610"/>
      <c r="C666" s="610"/>
      <c r="D666" s="610"/>
      <c r="E666" s="610"/>
      <c r="F666" s="610"/>
      <c r="G666" s="610"/>
      <c r="J666" s="644"/>
      <c r="K666" s="644"/>
    </row>
    <row r="667">
      <c r="B667" s="610"/>
      <c r="C667" s="610"/>
      <c r="D667" s="610"/>
      <c r="E667" s="610"/>
      <c r="F667" s="610"/>
      <c r="G667" s="610"/>
      <c r="J667" s="644"/>
      <c r="K667" s="644"/>
    </row>
    <row r="668">
      <c r="B668" s="610"/>
      <c r="C668" s="610"/>
      <c r="D668" s="610"/>
      <c r="E668" s="610"/>
      <c r="F668" s="610"/>
      <c r="G668" s="610"/>
      <c r="J668" s="644"/>
      <c r="K668" s="644"/>
    </row>
    <row r="669">
      <c r="B669" s="610"/>
      <c r="C669" s="610"/>
      <c r="D669" s="610"/>
      <c r="E669" s="610"/>
      <c r="F669" s="610"/>
      <c r="G669" s="610"/>
      <c r="J669" s="644"/>
      <c r="K669" s="644"/>
    </row>
    <row r="670">
      <c r="B670" s="610"/>
      <c r="C670" s="610"/>
      <c r="D670" s="610"/>
      <c r="E670" s="610"/>
      <c r="F670" s="610"/>
      <c r="G670" s="610"/>
      <c r="J670" s="644"/>
      <c r="K670" s="644"/>
    </row>
    <row r="671">
      <c r="B671" s="610"/>
      <c r="C671" s="610"/>
      <c r="D671" s="610"/>
      <c r="E671" s="610"/>
      <c r="F671" s="610"/>
      <c r="G671" s="610"/>
      <c r="J671" s="644"/>
      <c r="K671" s="644"/>
    </row>
    <row r="672">
      <c r="B672" s="610"/>
      <c r="C672" s="610"/>
      <c r="D672" s="610"/>
      <c r="E672" s="610"/>
      <c r="F672" s="610"/>
      <c r="G672" s="610"/>
      <c r="J672" s="644"/>
      <c r="K672" s="644"/>
    </row>
    <row r="673">
      <c r="B673" s="610"/>
      <c r="C673" s="610"/>
      <c r="D673" s="610"/>
      <c r="E673" s="610"/>
      <c r="F673" s="610"/>
      <c r="G673" s="610"/>
      <c r="J673" s="644"/>
      <c r="K673" s="644"/>
    </row>
    <row r="674">
      <c r="B674" s="610"/>
      <c r="C674" s="610"/>
      <c r="D674" s="610"/>
      <c r="E674" s="610"/>
      <c r="F674" s="610"/>
      <c r="G674" s="610"/>
      <c r="J674" s="644"/>
      <c r="K674" s="644"/>
    </row>
    <row r="675">
      <c r="B675" s="610"/>
      <c r="C675" s="610"/>
      <c r="D675" s="610"/>
      <c r="E675" s="610"/>
      <c r="F675" s="610"/>
      <c r="G675" s="610"/>
      <c r="J675" s="644"/>
      <c r="K675" s="644"/>
    </row>
    <row r="676">
      <c r="B676" s="610"/>
      <c r="C676" s="610"/>
      <c r="D676" s="610"/>
      <c r="E676" s="610"/>
      <c r="F676" s="610"/>
      <c r="G676" s="610"/>
      <c r="J676" s="644"/>
      <c r="K676" s="644"/>
    </row>
    <row r="677">
      <c r="B677" s="610"/>
      <c r="C677" s="610"/>
      <c r="D677" s="610"/>
      <c r="E677" s="610"/>
      <c r="F677" s="610"/>
      <c r="G677" s="610"/>
      <c r="J677" s="644"/>
      <c r="K677" s="644"/>
    </row>
    <row r="678">
      <c r="B678" s="610"/>
      <c r="C678" s="610"/>
      <c r="D678" s="610"/>
      <c r="E678" s="610"/>
      <c r="F678" s="610"/>
      <c r="G678" s="610"/>
      <c r="J678" s="644"/>
      <c r="K678" s="644"/>
    </row>
    <row r="679">
      <c r="B679" s="610"/>
      <c r="C679" s="610"/>
      <c r="D679" s="610"/>
      <c r="E679" s="610"/>
      <c r="F679" s="610"/>
      <c r="G679" s="610"/>
      <c r="J679" s="644"/>
      <c r="K679" s="644"/>
    </row>
    <row r="680">
      <c r="B680" s="610"/>
      <c r="C680" s="610"/>
      <c r="D680" s="610"/>
      <c r="E680" s="610"/>
      <c r="F680" s="610"/>
      <c r="G680" s="610"/>
      <c r="J680" s="644"/>
      <c r="K680" s="644"/>
    </row>
    <row r="681">
      <c r="B681" s="610"/>
      <c r="C681" s="610"/>
      <c r="D681" s="610"/>
      <c r="E681" s="610"/>
      <c r="F681" s="610"/>
      <c r="G681" s="610"/>
      <c r="J681" s="644"/>
      <c r="K681" s="644"/>
    </row>
    <row r="682">
      <c r="B682" s="610"/>
      <c r="C682" s="610"/>
      <c r="D682" s="610"/>
      <c r="E682" s="610"/>
      <c r="F682" s="610"/>
      <c r="G682" s="610"/>
      <c r="J682" s="644"/>
      <c r="K682" s="644"/>
    </row>
    <row r="683">
      <c r="B683" s="610"/>
      <c r="C683" s="610"/>
      <c r="D683" s="610"/>
      <c r="E683" s="610"/>
      <c r="F683" s="610"/>
      <c r="G683" s="610"/>
      <c r="J683" s="644"/>
      <c r="K683" s="644"/>
    </row>
    <row r="684">
      <c r="B684" s="610"/>
      <c r="C684" s="610"/>
      <c r="D684" s="610"/>
      <c r="E684" s="610"/>
      <c r="F684" s="610"/>
      <c r="G684" s="610"/>
      <c r="J684" s="644"/>
      <c r="K684" s="644"/>
    </row>
    <row r="685">
      <c r="B685" s="610"/>
      <c r="C685" s="610"/>
      <c r="D685" s="610"/>
      <c r="E685" s="610"/>
      <c r="F685" s="610"/>
      <c r="G685" s="610"/>
      <c r="J685" s="644"/>
      <c r="K685" s="644"/>
    </row>
    <row r="686">
      <c r="B686" s="610"/>
      <c r="C686" s="610"/>
      <c r="D686" s="610"/>
      <c r="E686" s="610"/>
      <c r="F686" s="610"/>
      <c r="G686" s="610"/>
      <c r="J686" s="644"/>
      <c r="K686" s="644"/>
    </row>
    <row r="687">
      <c r="B687" s="610"/>
      <c r="C687" s="610"/>
      <c r="D687" s="610"/>
      <c r="E687" s="610"/>
      <c r="F687" s="610"/>
      <c r="G687" s="610"/>
      <c r="J687" s="644"/>
      <c r="K687" s="644"/>
    </row>
    <row r="688">
      <c r="B688" s="610"/>
      <c r="C688" s="610"/>
      <c r="D688" s="610"/>
      <c r="E688" s="610"/>
      <c r="F688" s="610"/>
      <c r="G688" s="610"/>
      <c r="J688" s="644"/>
      <c r="K688" s="644"/>
    </row>
    <row r="689">
      <c r="B689" s="610"/>
      <c r="C689" s="610"/>
      <c r="D689" s="610"/>
      <c r="E689" s="610"/>
      <c r="F689" s="610"/>
      <c r="G689" s="610"/>
      <c r="J689" s="644"/>
      <c r="K689" s="644"/>
    </row>
    <row r="690">
      <c r="B690" s="610"/>
      <c r="C690" s="610"/>
      <c r="D690" s="610"/>
      <c r="E690" s="610"/>
      <c r="F690" s="610"/>
      <c r="G690" s="610"/>
      <c r="J690" s="644"/>
      <c r="K690" s="644"/>
    </row>
    <row r="691">
      <c r="B691" s="610"/>
      <c r="C691" s="610"/>
      <c r="D691" s="610"/>
      <c r="E691" s="610"/>
      <c r="F691" s="610"/>
      <c r="G691" s="610"/>
      <c r="J691" s="644"/>
      <c r="K691" s="644"/>
    </row>
    <row r="692">
      <c r="B692" s="610"/>
      <c r="C692" s="610"/>
      <c r="D692" s="610"/>
      <c r="E692" s="610"/>
      <c r="F692" s="610"/>
      <c r="G692" s="610"/>
      <c r="J692" s="644"/>
      <c r="K692" s="644"/>
    </row>
    <row r="693">
      <c r="B693" s="610"/>
      <c r="C693" s="610"/>
      <c r="D693" s="610"/>
      <c r="E693" s="610"/>
      <c r="F693" s="610"/>
      <c r="G693" s="610"/>
      <c r="J693" s="644"/>
      <c r="K693" s="644"/>
    </row>
    <row r="694">
      <c r="B694" s="610"/>
      <c r="C694" s="610"/>
      <c r="D694" s="610"/>
      <c r="E694" s="610"/>
      <c r="F694" s="610"/>
      <c r="G694" s="610"/>
      <c r="J694" s="644"/>
      <c r="K694" s="644"/>
    </row>
    <row r="695">
      <c r="B695" s="610"/>
      <c r="C695" s="610"/>
      <c r="D695" s="610"/>
      <c r="E695" s="610"/>
      <c r="F695" s="610"/>
      <c r="G695" s="610"/>
      <c r="J695" s="644"/>
      <c r="K695" s="644"/>
    </row>
    <row r="696">
      <c r="B696" s="610"/>
      <c r="C696" s="610"/>
      <c r="D696" s="610"/>
      <c r="E696" s="610"/>
      <c r="F696" s="610"/>
      <c r="G696" s="610"/>
      <c r="J696" s="644"/>
      <c r="K696" s="644"/>
    </row>
    <row r="697">
      <c r="B697" s="610"/>
      <c r="C697" s="610"/>
      <c r="D697" s="610"/>
      <c r="E697" s="610"/>
      <c r="F697" s="610"/>
      <c r="G697" s="610"/>
      <c r="J697" s="644"/>
      <c r="K697" s="644"/>
    </row>
    <row r="698">
      <c r="B698" s="610"/>
      <c r="C698" s="610"/>
      <c r="D698" s="610"/>
      <c r="E698" s="610"/>
      <c r="F698" s="610"/>
      <c r="G698" s="610"/>
      <c r="J698" s="644"/>
      <c r="K698" s="644"/>
    </row>
    <row r="699">
      <c r="B699" s="610"/>
      <c r="C699" s="610"/>
      <c r="D699" s="610"/>
      <c r="E699" s="610"/>
      <c r="F699" s="610"/>
      <c r="G699" s="610"/>
      <c r="J699" s="644"/>
      <c r="K699" s="644"/>
    </row>
    <row r="700">
      <c r="B700" s="610"/>
      <c r="C700" s="610"/>
      <c r="D700" s="610"/>
      <c r="E700" s="610"/>
      <c r="F700" s="610"/>
      <c r="G700" s="610"/>
      <c r="J700" s="644"/>
      <c r="K700" s="644"/>
    </row>
    <row r="701">
      <c r="B701" s="610"/>
      <c r="C701" s="610"/>
      <c r="D701" s="610"/>
      <c r="E701" s="610"/>
      <c r="F701" s="610"/>
      <c r="G701" s="610"/>
      <c r="J701" s="644"/>
      <c r="K701" s="644"/>
    </row>
    <row r="702">
      <c r="B702" s="610"/>
      <c r="C702" s="610"/>
      <c r="D702" s="610"/>
      <c r="E702" s="610"/>
      <c r="F702" s="610"/>
      <c r="G702" s="610"/>
      <c r="J702" s="644"/>
      <c r="K702" s="644"/>
    </row>
    <row r="703">
      <c r="B703" s="610"/>
      <c r="C703" s="610"/>
      <c r="D703" s="610"/>
      <c r="E703" s="610"/>
      <c r="F703" s="610"/>
      <c r="G703" s="610"/>
      <c r="J703" s="644"/>
      <c r="K703" s="644"/>
    </row>
    <row r="704">
      <c r="B704" s="610"/>
      <c r="C704" s="610"/>
      <c r="D704" s="610"/>
      <c r="E704" s="610"/>
      <c r="F704" s="610"/>
      <c r="G704" s="610"/>
      <c r="J704" s="644"/>
      <c r="K704" s="644"/>
    </row>
    <row r="705">
      <c r="B705" s="610"/>
      <c r="C705" s="610"/>
      <c r="D705" s="610"/>
      <c r="E705" s="610"/>
      <c r="F705" s="610"/>
      <c r="G705" s="610"/>
      <c r="J705" s="644"/>
      <c r="K705" s="644"/>
    </row>
    <row r="706">
      <c r="B706" s="610"/>
      <c r="C706" s="610"/>
      <c r="D706" s="610"/>
      <c r="E706" s="610"/>
      <c r="F706" s="610"/>
      <c r="G706" s="610"/>
      <c r="J706" s="644"/>
      <c r="K706" s="644"/>
    </row>
    <row r="707">
      <c r="B707" s="610"/>
      <c r="C707" s="610"/>
      <c r="D707" s="610"/>
      <c r="E707" s="610"/>
      <c r="F707" s="610"/>
      <c r="G707" s="610"/>
      <c r="J707" s="644"/>
      <c r="K707" s="644"/>
    </row>
    <row r="708">
      <c r="B708" s="610"/>
      <c r="C708" s="610"/>
      <c r="D708" s="610"/>
      <c r="E708" s="610"/>
      <c r="F708" s="610"/>
      <c r="G708" s="610"/>
      <c r="J708" s="644"/>
      <c r="K708" s="644"/>
    </row>
    <row r="709">
      <c r="B709" s="610"/>
      <c r="C709" s="610"/>
      <c r="D709" s="610"/>
      <c r="E709" s="610"/>
      <c r="F709" s="610"/>
      <c r="G709" s="610"/>
      <c r="J709" s="644"/>
      <c r="K709" s="644"/>
    </row>
    <row r="710">
      <c r="B710" s="610"/>
      <c r="C710" s="610"/>
      <c r="D710" s="610"/>
      <c r="E710" s="610"/>
      <c r="F710" s="610"/>
      <c r="G710" s="610"/>
      <c r="J710" s="644"/>
      <c r="K710" s="644"/>
    </row>
    <row r="711">
      <c r="B711" s="610"/>
      <c r="C711" s="610"/>
      <c r="D711" s="610"/>
      <c r="E711" s="610"/>
      <c r="F711" s="610"/>
      <c r="G711" s="610"/>
      <c r="J711" s="644"/>
      <c r="K711" s="644"/>
    </row>
    <row r="712">
      <c r="B712" s="610"/>
      <c r="C712" s="610"/>
      <c r="D712" s="610"/>
      <c r="E712" s="610"/>
      <c r="F712" s="610"/>
      <c r="G712" s="610"/>
      <c r="J712" s="644"/>
      <c r="K712" s="644"/>
    </row>
    <row r="713">
      <c r="B713" s="610"/>
      <c r="C713" s="610"/>
      <c r="D713" s="610"/>
      <c r="E713" s="610"/>
      <c r="F713" s="610"/>
      <c r="G713" s="610"/>
      <c r="J713" s="644"/>
      <c r="K713" s="644"/>
    </row>
    <row r="714">
      <c r="B714" s="610"/>
      <c r="C714" s="610"/>
      <c r="D714" s="610"/>
      <c r="E714" s="610"/>
      <c r="F714" s="610"/>
      <c r="G714" s="610"/>
      <c r="J714" s="644"/>
      <c r="K714" s="644"/>
    </row>
    <row r="715">
      <c r="B715" s="610"/>
      <c r="C715" s="610"/>
      <c r="D715" s="610"/>
      <c r="E715" s="610"/>
      <c r="F715" s="610"/>
      <c r="G715" s="610"/>
      <c r="J715" s="644"/>
      <c r="K715" s="644"/>
    </row>
    <row r="716">
      <c r="B716" s="610"/>
      <c r="C716" s="610"/>
      <c r="D716" s="610"/>
      <c r="E716" s="610"/>
      <c r="F716" s="610"/>
      <c r="G716" s="610"/>
      <c r="J716" s="644"/>
      <c r="K716" s="644"/>
    </row>
    <row r="717">
      <c r="B717" s="610"/>
      <c r="C717" s="610"/>
      <c r="D717" s="610"/>
      <c r="E717" s="610"/>
      <c r="F717" s="610"/>
      <c r="G717" s="610"/>
      <c r="J717" s="644"/>
      <c r="K717" s="644"/>
    </row>
    <row r="718">
      <c r="B718" s="610"/>
      <c r="C718" s="610"/>
      <c r="D718" s="610"/>
      <c r="E718" s="610"/>
      <c r="F718" s="610"/>
      <c r="G718" s="610"/>
      <c r="J718" s="644"/>
      <c r="K718" s="644"/>
    </row>
    <row r="719">
      <c r="B719" s="610"/>
      <c r="C719" s="610"/>
      <c r="D719" s="610"/>
      <c r="E719" s="610"/>
      <c r="F719" s="610"/>
      <c r="G719" s="610"/>
      <c r="J719" s="644"/>
      <c r="K719" s="644"/>
    </row>
    <row r="720">
      <c r="B720" s="610"/>
      <c r="C720" s="610"/>
      <c r="D720" s="610"/>
      <c r="E720" s="610"/>
      <c r="F720" s="610"/>
      <c r="G720" s="610"/>
      <c r="J720" s="644"/>
      <c r="K720" s="644"/>
    </row>
    <row r="721">
      <c r="B721" s="610"/>
      <c r="C721" s="610"/>
      <c r="D721" s="610"/>
      <c r="E721" s="610"/>
      <c r="F721" s="610"/>
      <c r="G721" s="610"/>
      <c r="J721" s="644"/>
      <c r="K721" s="644"/>
    </row>
    <row r="722">
      <c r="B722" s="610"/>
      <c r="C722" s="610"/>
      <c r="D722" s="610"/>
      <c r="E722" s="610"/>
      <c r="F722" s="610"/>
      <c r="G722" s="610"/>
      <c r="J722" s="644"/>
      <c r="K722" s="644"/>
    </row>
    <row r="723">
      <c r="B723" s="610"/>
      <c r="C723" s="610"/>
      <c r="D723" s="610"/>
      <c r="E723" s="610"/>
      <c r="F723" s="610"/>
      <c r="G723" s="610"/>
      <c r="J723" s="644"/>
      <c r="K723" s="644"/>
    </row>
    <row r="724">
      <c r="B724" s="610"/>
      <c r="C724" s="610"/>
      <c r="D724" s="610"/>
      <c r="E724" s="610"/>
      <c r="F724" s="610"/>
      <c r="G724" s="610"/>
      <c r="J724" s="644"/>
      <c r="K724" s="644"/>
    </row>
    <row r="725">
      <c r="B725" s="610"/>
      <c r="C725" s="610"/>
      <c r="D725" s="610"/>
      <c r="E725" s="610"/>
      <c r="F725" s="610"/>
      <c r="G725" s="610"/>
      <c r="J725" s="644"/>
      <c r="K725" s="644"/>
    </row>
    <row r="726">
      <c r="B726" s="610"/>
      <c r="C726" s="610"/>
      <c r="D726" s="610"/>
      <c r="E726" s="610"/>
      <c r="F726" s="610"/>
      <c r="G726" s="610"/>
      <c r="J726" s="644"/>
      <c r="K726" s="644"/>
    </row>
    <row r="727">
      <c r="B727" s="610"/>
      <c r="C727" s="610"/>
      <c r="D727" s="610"/>
      <c r="E727" s="610"/>
      <c r="F727" s="610"/>
      <c r="G727" s="610"/>
      <c r="J727" s="644"/>
      <c r="K727" s="644"/>
    </row>
    <row r="728">
      <c r="B728" s="610"/>
      <c r="C728" s="610"/>
      <c r="D728" s="610"/>
      <c r="E728" s="610"/>
      <c r="F728" s="610"/>
      <c r="G728" s="610"/>
      <c r="J728" s="644"/>
      <c r="K728" s="644"/>
    </row>
    <row r="729">
      <c r="B729" s="610"/>
      <c r="C729" s="610"/>
      <c r="D729" s="610"/>
      <c r="E729" s="610"/>
      <c r="F729" s="610"/>
      <c r="G729" s="610"/>
      <c r="J729" s="644"/>
      <c r="K729" s="644"/>
    </row>
    <row r="730">
      <c r="B730" s="610"/>
      <c r="C730" s="610"/>
      <c r="D730" s="610"/>
      <c r="E730" s="610"/>
      <c r="F730" s="610"/>
      <c r="G730" s="610"/>
      <c r="J730" s="644"/>
      <c r="K730" s="644"/>
    </row>
    <row r="731">
      <c r="B731" s="610"/>
      <c r="C731" s="610"/>
      <c r="D731" s="610"/>
      <c r="E731" s="610"/>
      <c r="F731" s="610"/>
      <c r="G731" s="610"/>
      <c r="J731" s="644"/>
      <c r="K731" s="644"/>
    </row>
    <row r="732">
      <c r="B732" s="610"/>
      <c r="C732" s="610"/>
      <c r="D732" s="610"/>
      <c r="E732" s="610"/>
      <c r="F732" s="610"/>
      <c r="G732" s="610"/>
      <c r="J732" s="644"/>
      <c r="K732" s="644"/>
    </row>
    <row r="733">
      <c r="B733" s="610"/>
      <c r="C733" s="610"/>
      <c r="D733" s="610"/>
      <c r="E733" s="610"/>
      <c r="F733" s="610"/>
      <c r="G733" s="610"/>
      <c r="J733" s="644"/>
      <c r="K733" s="644"/>
    </row>
    <row r="734">
      <c r="B734" s="610"/>
      <c r="C734" s="610"/>
      <c r="D734" s="610"/>
      <c r="E734" s="610"/>
      <c r="F734" s="610"/>
      <c r="G734" s="610"/>
      <c r="J734" s="644"/>
      <c r="K734" s="644"/>
    </row>
    <row r="735">
      <c r="B735" s="610"/>
      <c r="C735" s="610"/>
      <c r="D735" s="610"/>
      <c r="E735" s="610"/>
      <c r="F735" s="610"/>
      <c r="G735" s="610"/>
      <c r="J735" s="644"/>
      <c r="K735" s="644"/>
    </row>
    <row r="736">
      <c r="B736" s="610"/>
      <c r="C736" s="610"/>
      <c r="D736" s="610"/>
      <c r="E736" s="610"/>
      <c r="F736" s="610"/>
      <c r="G736" s="610"/>
      <c r="J736" s="644"/>
      <c r="K736" s="644"/>
    </row>
    <row r="737">
      <c r="B737" s="610"/>
      <c r="C737" s="610"/>
      <c r="D737" s="610"/>
      <c r="E737" s="610"/>
      <c r="F737" s="610"/>
      <c r="G737" s="610"/>
      <c r="J737" s="644"/>
      <c r="K737" s="644"/>
    </row>
    <row r="738">
      <c r="B738" s="610"/>
      <c r="C738" s="610"/>
      <c r="D738" s="610"/>
      <c r="E738" s="610"/>
      <c r="F738" s="610"/>
      <c r="G738" s="610"/>
      <c r="J738" s="644"/>
      <c r="K738" s="644"/>
    </row>
    <row r="739">
      <c r="B739" s="610"/>
      <c r="C739" s="610"/>
      <c r="D739" s="610"/>
      <c r="E739" s="610"/>
      <c r="F739" s="610"/>
      <c r="G739" s="610"/>
      <c r="J739" s="644"/>
      <c r="K739" s="644"/>
    </row>
    <row r="740">
      <c r="B740" s="610"/>
      <c r="C740" s="610"/>
      <c r="D740" s="610"/>
      <c r="E740" s="610"/>
      <c r="F740" s="610"/>
      <c r="G740" s="610"/>
      <c r="J740" s="644"/>
      <c r="K740" s="644"/>
    </row>
    <row r="741">
      <c r="B741" s="610"/>
      <c r="C741" s="610"/>
      <c r="D741" s="610"/>
      <c r="E741" s="610"/>
      <c r="F741" s="610"/>
      <c r="G741" s="610"/>
      <c r="J741" s="644"/>
      <c r="K741" s="644"/>
    </row>
    <row r="742">
      <c r="B742" s="610"/>
      <c r="C742" s="610"/>
      <c r="D742" s="610"/>
      <c r="E742" s="610"/>
      <c r="F742" s="610"/>
      <c r="G742" s="610"/>
      <c r="J742" s="644"/>
      <c r="K742" s="644"/>
    </row>
    <row r="743">
      <c r="B743" s="610"/>
      <c r="C743" s="610"/>
      <c r="D743" s="610"/>
      <c r="E743" s="610"/>
      <c r="F743" s="610"/>
      <c r="G743" s="610"/>
      <c r="J743" s="644"/>
      <c r="K743" s="644"/>
    </row>
    <row r="744">
      <c r="B744" s="610"/>
      <c r="C744" s="610"/>
      <c r="D744" s="610"/>
      <c r="E744" s="610"/>
      <c r="F744" s="610"/>
      <c r="G744" s="610"/>
      <c r="J744" s="644"/>
      <c r="K744" s="644"/>
    </row>
    <row r="745">
      <c r="B745" s="610"/>
      <c r="C745" s="610"/>
      <c r="D745" s="610"/>
      <c r="E745" s="610"/>
      <c r="F745" s="610"/>
      <c r="G745" s="610"/>
      <c r="J745" s="644"/>
      <c r="K745" s="644"/>
    </row>
    <row r="746">
      <c r="B746" s="610"/>
      <c r="C746" s="610"/>
      <c r="D746" s="610"/>
      <c r="E746" s="610"/>
      <c r="F746" s="610"/>
      <c r="G746" s="610"/>
      <c r="J746" s="644"/>
      <c r="K746" s="644"/>
    </row>
    <row r="747">
      <c r="B747" s="610"/>
      <c r="C747" s="610"/>
      <c r="D747" s="610"/>
      <c r="E747" s="610"/>
      <c r="F747" s="610"/>
      <c r="G747" s="610"/>
      <c r="J747" s="644"/>
      <c r="K747" s="644"/>
    </row>
    <row r="748">
      <c r="B748" s="610"/>
      <c r="C748" s="610"/>
      <c r="D748" s="610"/>
      <c r="E748" s="610"/>
      <c r="F748" s="610"/>
      <c r="G748" s="610"/>
      <c r="J748" s="644"/>
      <c r="K748" s="644"/>
    </row>
    <row r="749">
      <c r="B749" s="610"/>
      <c r="C749" s="610"/>
      <c r="D749" s="610"/>
      <c r="E749" s="610"/>
      <c r="F749" s="610"/>
      <c r="G749" s="610"/>
      <c r="J749" s="644"/>
      <c r="K749" s="644"/>
    </row>
    <row r="750">
      <c r="B750" s="610"/>
      <c r="C750" s="610"/>
      <c r="D750" s="610"/>
      <c r="E750" s="610"/>
      <c r="F750" s="610"/>
      <c r="G750" s="610"/>
      <c r="J750" s="644"/>
      <c r="K750" s="644"/>
    </row>
    <row r="751">
      <c r="B751" s="610"/>
      <c r="C751" s="610"/>
      <c r="D751" s="610"/>
      <c r="E751" s="610"/>
      <c r="F751" s="610"/>
      <c r="G751" s="610"/>
      <c r="J751" s="644"/>
      <c r="K751" s="644"/>
    </row>
    <row r="752">
      <c r="B752" s="610"/>
      <c r="C752" s="610"/>
      <c r="D752" s="610"/>
      <c r="E752" s="610"/>
      <c r="F752" s="610"/>
      <c r="G752" s="610"/>
      <c r="J752" s="644"/>
      <c r="K752" s="644"/>
    </row>
    <row r="753">
      <c r="B753" s="610"/>
      <c r="C753" s="610"/>
      <c r="D753" s="610"/>
      <c r="E753" s="610"/>
      <c r="F753" s="610"/>
      <c r="G753" s="610"/>
      <c r="J753" s="644"/>
      <c r="K753" s="644"/>
    </row>
    <row r="754">
      <c r="B754" s="610"/>
      <c r="C754" s="610"/>
      <c r="D754" s="610"/>
      <c r="E754" s="610"/>
      <c r="F754" s="610"/>
      <c r="G754" s="610"/>
      <c r="J754" s="644"/>
      <c r="K754" s="644"/>
    </row>
    <row r="755">
      <c r="B755" s="610"/>
      <c r="C755" s="610"/>
      <c r="D755" s="610"/>
      <c r="E755" s="610"/>
      <c r="F755" s="610"/>
      <c r="G755" s="610"/>
      <c r="J755" s="644"/>
      <c r="K755" s="644"/>
    </row>
    <row r="756">
      <c r="B756" s="610"/>
      <c r="C756" s="610"/>
      <c r="D756" s="610"/>
      <c r="E756" s="610"/>
      <c r="F756" s="610"/>
      <c r="G756" s="610"/>
      <c r="J756" s="644"/>
      <c r="K756" s="644"/>
    </row>
    <row r="757">
      <c r="B757" s="610"/>
      <c r="C757" s="610"/>
      <c r="D757" s="610"/>
      <c r="E757" s="610"/>
      <c r="F757" s="610"/>
      <c r="G757" s="610"/>
      <c r="J757" s="644"/>
      <c r="K757" s="644"/>
    </row>
    <row r="758">
      <c r="B758" s="610"/>
      <c r="C758" s="610"/>
      <c r="D758" s="610"/>
      <c r="E758" s="610"/>
      <c r="F758" s="610"/>
      <c r="G758" s="610"/>
      <c r="J758" s="644"/>
      <c r="K758" s="644"/>
    </row>
    <row r="759">
      <c r="B759" s="610"/>
      <c r="C759" s="610"/>
      <c r="D759" s="610"/>
      <c r="E759" s="610"/>
      <c r="F759" s="610"/>
      <c r="G759" s="610"/>
      <c r="J759" s="644"/>
      <c r="K759" s="644"/>
    </row>
    <row r="760">
      <c r="B760" s="610"/>
      <c r="C760" s="610"/>
      <c r="D760" s="610"/>
      <c r="E760" s="610"/>
      <c r="F760" s="610"/>
      <c r="G760" s="610"/>
      <c r="J760" s="644"/>
      <c r="K760" s="644"/>
    </row>
    <row r="761">
      <c r="B761" s="610"/>
      <c r="C761" s="610"/>
      <c r="D761" s="610"/>
      <c r="E761" s="610"/>
      <c r="F761" s="610"/>
      <c r="G761" s="610"/>
      <c r="J761" s="644"/>
      <c r="K761" s="644"/>
    </row>
    <row r="762">
      <c r="B762" s="610"/>
      <c r="C762" s="610"/>
      <c r="D762" s="610"/>
      <c r="E762" s="610"/>
      <c r="F762" s="610"/>
      <c r="G762" s="610"/>
      <c r="J762" s="644"/>
      <c r="K762" s="644"/>
    </row>
    <row r="763">
      <c r="B763" s="610"/>
      <c r="C763" s="610"/>
      <c r="D763" s="610"/>
      <c r="E763" s="610"/>
      <c r="F763" s="610"/>
      <c r="G763" s="610"/>
      <c r="J763" s="644"/>
      <c r="K763" s="644"/>
    </row>
    <row r="764">
      <c r="B764" s="610"/>
      <c r="C764" s="610"/>
      <c r="D764" s="610"/>
      <c r="E764" s="610"/>
      <c r="F764" s="610"/>
      <c r="G764" s="610"/>
      <c r="J764" s="644"/>
      <c r="K764" s="644"/>
    </row>
    <row r="765">
      <c r="B765" s="610"/>
      <c r="C765" s="610"/>
      <c r="D765" s="610"/>
      <c r="E765" s="610"/>
      <c r="F765" s="610"/>
      <c r="G765" s="610"/>
      <c r="J765" s="644"/>
      <c r="K765" s="644"/>
    </row>
    <row r="766">
      <c r="B766" s="610"/>
      <c r="C766" s="610"/>
      <c r="D766" s="610"/>
      <c r="E766" s="610"/>
      <c r="F766" s="610"/>
      <c r="G766" s="610"/>
      <c r="J766" s="644"/>
      <c r="K766" s="644"/>
    </row>
    <row r="767">
      <c r="B767" s="610"/>
      <c r="C767" s="610"/>
      <c r="D767" s="610"/>
      <c r="E767" s="610"/>
      <c r="F767" s="610"/>
      <c r="G767" s="610"/>
      <c r="J767" s="644"/>
      <c r="K767" s="644"/>
    </row>
    <row r="768">
      <c r="B768" s="610"/>
      <c r="C768" s="610"/>
      <c r="D768" s="610"/>
      <c r="E768" s="610"/>
      <c r="F768" s="610"/>
      <c r="G768" s="610"/>
      <c r="J768" s="644"/>
      <c r="K768" s="644"/>
    </row>
    <row r="769">
      <c r="B769" s="610"/>
      <c r="C769" s="610"/>
      <c r="D769" s="610"/>
      <c r="E769" s="610"/>
      <c r="F769" s="610"/>
      <c r="G769" s="610"/>
      <c r="J769" s="644"/>
      <c r="K769" s="644"/>
    </row>
    <row r="770">
      <c r="B770" s="610"/>
      <c r="C770" s="610"/>
      <c r="D770" s="610"/>
      <c r="E770" s="610"/>
      <c r="F770" s="610"/>
      <c r="G770" s="610"/>
      <c r="J770" s="644"/>
      <c r="K770" s="644"/>
    </row>
    <row r="771">
      <c r="B771" s="610"/>
      <c r="C771" s="610"/>
      <c r="D771" s="610"/>
      <c r="E771" s="610"/>
      <c r="F771" s="610"/>
      <c r="G771" s="610"/>
      <c r="J771" s="644"/>
      <c r="K771" s="644"/>
    </row>
    <row r="772">
      <c r="B772" s="610"/>
      <c r="C772" s="610"/>
      <c r="D772" s="610"/>
      <c r="E772" s="610"/>
      <c r="F772" s="610"/>
      <c r="G772" s="610"/>
      <c r="J772" s="644"/>
      <c r="K772" s="644"/>
    </row>
    <row r="773">
      <c r="B773" s="610"/>
      <c r="C773" s="610"/>
      <c r="D773" s="610"/>
      <c r="E773" s="610"/>
      <c r="F773" s="610"/>
      <c r="G773" s="610"/>
      <c r="J773" s="644"/>
      <c r="K773" s="644"/>
    </row>
    <row r="774">
      <c r="B774" s="610"/>
      <c r="C774" s="610"/>
      <c r="D774" s="610"/>
      <c r="E774" s="610"/>
      <c r="F774" s="610"/>
      <c r="G774" s="610"/>
      <c r="J774" s="644"/>
      <c r="K774" s="644"/>
    </row>
    <row r="775">
      <c r="B775" s="610"/>
      <c r="C775" s="610"/>
      <c r="D775" s="610"/>
      <c r="E775" s="610"/>
      <c r="F775" s="610"/>
      <c r="G775" s="610"/>
      <c r="J775" s="644"/>
      <c r="K775" s="644"/>
    </row>
    <row r="776">
      <c r="B776" s="610"/>
      <c r="C776" s="610"/>
      <c r="D776" s="610"/>
      <c r="E776" s="610"/>
      <c r="F776" s="610"/>
      <c r="G776" s="610"/>
      <c r="J776" s="644"/>
      <c r="K776" s="644"/>
    </row>
    <row r="777">
      <c r="B777" s="610"/>
      <c r="C777" s="610"/>
      <c r="D777" s="610"/>
      <c r="E777" s="610"/>
      <c r="F777" s="610"/>
      <c r="G777" s="610"/>
      <c r="J777" s="644"/>
      <c r="K777" s="644"/>
    </row>
    <row r="778">
      <c r="B778" s="610"/>
      <c r="C778" s="610"/>
      <c r="D778" s="610"/>
      <c r="E778" s="610"/>
      <c r="F778" s="610"/>
      <c r="G778" s="610"/>
      <c r="J778" s="644"/>
      <c r="K778" s="644"/>
    </row>
    <row r="779">
      <c r="B779" s="610"/>
      <c r="C779" s="610"/>
      <c r="D779" s="610"/>
      <c r="E779" s="610"/>
      <c r="F779" s="610"/>
      <c r="G779" s="610"/>
      <c r="J779" s="644"/>
      <c r="K779" s="644"/>
    </row>
    <row r="780">
      <c r="B780" s="610"/>
      <c r="C780" s="610"/>
      <c r="D780" s="610"/>
      <c r="E780" s="610"/>
      <c r="F780" s="610"/>
      <c r="G780" s="610"/>
      <c r="J780" s="644"/>
      <c r="K780" s="644"/>
    </row>
    <row r="781">
      <c r="B781" s="610"/>
      <c r="C781" s="610"/>
      <c r="D781" s="610"/>
      <c r="E781" s="610"/>
      <c r="F781" s="610"/>
      <c r="G781" s="610"/>
      <c r="J781" s="644"/>
      <c r="K781" s="644"/>
    </row>
    <row r="782">
      <c r="B782" s="610"/>
      <c r="C782" s="610"/>
      <c r="D782" s="610"/>
      <c r="E782" s="610"/>
      <c r="F782" s="610"/>
      <c r="G782" s="610"/>
      <c r="J782" s="644"/>
      <c r="K782" s="644"/>
    </row>
    <row r="783">
      <c r="B783" s="610"/>
      <c r="C783" s="610"/>
      <c r="D783" s="610"/>
      <c r="E783" s="610"/>
      <c r="F783" s="610"/>
      <c r="G783" s="610"/>
      <c r="J783" s="644"/>
      <c r="K783" s="644"/>
    </row>
    <row r="784">
      <c r="B784" s="610"/>
      <c r="C784" s="610"/>
      <c r="D784" s="610"/>
      <c r="E784" s="610"/>
      <c r="F784" s="610"/>
      <c r="G784" s="610"/>
      <c r="J784" s="644"/>
      <c r="K784" s="644"/>
    </row>
    <row r="785">
      <c r="B785" s="610"/>
      <c r="C785" s="610"/>
      <c r="D785" s="610"/>
      <c r="E785" s="610"/>
      <c r="F785" s="610"/>
      <c r="G785" s="610"/>
      <c r="J785" s="644"/>
      <c r="K785" s="644"/>
    </row>
    <row r="786">
      <c r="B786" s="610"/>
      <c r="C786" s="610"/>
      <c r="D786" s="610"/>
      <c r="E786" s="610"/>
      <c r="F786" s="610"/>
      <c r="G786" s="610"/>
      <c r="J786" s="644"/>
      <c r="K786" s="644"/>
    </row>
    <row r="787">
      <c r="B787" s="610"/>
      <c r="C787" s="610"/>
      <c r="D787" s="610"/>
      <c r="E787" s="610"/>
      <c r="F787" s="610"/>
      <c r="G787" s="610"/>
      <c r="J787" s="644"/>
      <c r="K787" s="644"/>
    </row>
    <row r="788">
      <c r="B788" s="610"/>
      <c r="C788" s="610"/>
      <c r="D788" s="610"/>
      <c r="E788" s="610"/>
      <c r="F788" s="610"/>
      <c r="G788" s="610"/>
      <c r="J788" s="644"/>
      <c r="K788" s="644"/>
    </row>
    <row r="789">
      <c r="B789" s="610"/>
      <c r="C789" s="610"/>
      <c r="D789" s="610"/>
      <c r="E789" s="610"/>
      <c r="F789" s="610"/>
      <c r="G789" s="610"/>
      <c r="J789" s="644"/>
      <c r="K789" s="644"/>
    </row>
    <row r="790">
      <c r="B790" s="610"/>
      <c r="C790" s="610"/>
      <c r="D790" s="610"/>
      <c r="E790" s="610"/>
      <c r="F790" s="610"/>
      <c r="G790" s="610"/>
      <c r="J790" s="644"/>
      <c r="K790" s="644"/>
    </row>
    <row r="791">
      <c r="B791" s="610"/>
      <c r="C791" s="610"/>
      <c r="D791" s="610"/>
      <c r="E791" s="610"/>
      <c r="F791" s="610"/>
      <c r="G791" s="610"/>
      <c r="J791" s="644"/>
      <c r="K791" s="644"/>
    </row>
    <row r="792">
      <c r="B792" s="610"/>
      <c r="C792" s="610"/>
      <c r="D792" s="610"/>
      <c r="E792" s="610"/>
      <c r="F792" s="610"/>
      <c r="G792" s="610"/>
      <c r="J792" s="644"/>
      <c r="K792" s="644"/>
    </row>
    <row r="793">
      <c r="B793" s="610"/>
      <c r="C793" s="610"/>
      <c r="D793" s="610"/>
      <c r="E793" s="610"/>
      <c r="F793" s="610"/>
      <c r="G793" s="610"/>
      <c r="J793" s="644"/>
      <c r="K793" s="644"/>
    </row>
    <row r="794">
      <c r="B794" s="610"/>
      <c r="C794" s="610"/>
      <c r="D794" s="610"/>
      <c r="E794" s="610"/>
      <c r="F794" s="610"/>
      <c r="G794" s="610"/>
      <c r="J794" s="644"/>
      <c r="K794" s="644"/>
    </row>
    <row r="795">
      <c r="B795" s="610"/>
      <c r="C795" s="610"/>
      <c r="D795" s="610"/>
      <c r="E795" s="610"/>
      <c r="F795" s="610"/>
      <c r="G795" s="610"/>
      <c r="J795" s="644"/>
      <c r="K795" s="644"/>
    </row>
    <row r="796">
      <c r="B796" s="610"/>
      <c r="C796" s="610"/>
      <c r="D796" s="610"/>
      <c r="E796" s="610"/>
      <c r="F796" s="610"/>
      <c r="G796" s="610"/>
      <c r="J796" s="644"/>
      <c r="K796" s="644"/>
    </row>
    <row r="797">
      <c r="B797" s="610"/>
      <c r="C797" s="610"/>
      <c r="D797" s="610"/>
      <c r="E797" s="610"/>
      <c r="F797" s="610"/>
      <c r="G797" s="610"/>
      <c r="J797" s="644"/>
      <c r="K797" s="644"/>
    </row>
    <row r="798">
      <c r="B798" s="610"/>
      <c r="C798" s="610"/>
      <c r="D798" s="610"/>
      <c r="E798" s="610"/>
      <c r="F798" s="610"/>
      <c r="G798" s="610"/>
      <c r="J798" s="644"/>
      <c r="K798" s="644"/>
    </row>
    <row r="799">
      <c r="B799" s="610"/>
      <c r="C799" s="610"/>
      <c r="D799" s="610"/>
      <c r="E799" s="610"/>
      <c r="F799" s="610"/>
      <c r="G799" s="610"/>
      <c r="J799" s="644"/>
      <c r="K799" s="644"/>
    </row>
    <row r="800">
      <c r="B800" s="610"/>
      <c r="C800" s="610"/>
      <c r="D800" s="610"/>
      <c r="E800" s="610"/>
      <c r="F800" s="610"/>
      <c r="G800" s="610"/>
      <c r="J800" s="644"/>
      <c r="K800" s="644"/>
    </row>
    <row r="801">
      <c r="B801" s="610"/>
      <c r="C801" s="610"/>
      <c r="D801" s="610"/>
      <c r="E801" s="610"/>
      <c r="F801" s="610"/>
      <c r="G801" s="610"/>
      <c r="J801" s="644"/>
      <c r="K801" s="644"/>
    </row>
    <row r="802">
      <c r="B802" s="610"/>
      <c r="C802" s="610"/>
      <c r="D802" s="610"/>
      <c r="E802" s="610"/>
      <c r="F802" s="610"/>
      <c r="G802" s="610"/>
      <c r="J802" s="644"/>
      <c r="K802" s="644"/>
    </row>
    <row r="803">
      <c r="B803" s="610"/>
      <c r="C803" s="610"/>
      <c r="D803" s="610"/>
      <c r="E803" s="610"/>
      <c r="F803" s="610"/>
      <c r="G803" s="610"/>
      <c r="J803" s="644"/>
      <c r="K803" s="644"/>
    </row>
    <row r="804">
      <c r="B804" s="610"/>
      <c r="C804" s="610"/>
      <c r="D804" s="610"/>
      <c r="E804" s="610"/>
      <c r="F804" s="610"/>
      <c r="G804" s="610"/>
      <c r="J804" s="644"/>
      <c r="K804" s="644"/>
    </row>
    <row r="805">
      <c r="B805" s="610"/>
      <c r="C805" s="610"/>
      <c r="D805" s="610"/>
      <c r="E805" s="610"/>
      <c r="F805" s="610"/>
      <c r="G805" s="610"/>
      <c r="J805" s="644"/>
      <c r="K805" s="644"/>
    </row>
    <row r="806">
      <c r="B806" s="610"/>
      <c r="C806" s="610"/>
      <c r="D806" s="610"/>
      <c r="E806" s="610"/>
      <c r="F806" s="610"/>
      <c r="G806" s="610"/>
      <c r="J806" s="644"/>
      <c r="K806" s="644"/>
    </row>
    <row r="807">
      <c r="B807" s="610"/>
      <c r="C807" s="610"/>
      <c r="D807" s="610"/>
      <c r="E807" s="610"/>
      <c r="F807" s="610"/>
      <c r="G807" s="610"/>
      <c r="J807" s="644"/>
      <c r="K807" s="644"/>
    </row>
    <row r="808">
      <c r="B808" s="610"/>
      <c r="C808" s="610"/>
      <c r="D808" s="610"/>
      <c r="E808" s="610"/>
      <c r="F808" s="610"/>
      <c r="G808" s="610"/>
      <c r="J808" s="644"/>
      <c r="K808" s="644"/>
    </row>
    <row r="809">
      <c r="B809" s="610"/>
      <c r="C809" s="610"/>
      <c r="D809" s="610"/>
      <c r="E809" s="610"/>
      <c r="F809" s="610"/>
      <c r="G809" s="610"/>
      <c r="J809" s="644"/>
      <c r="K809" s="644"/>
    </row>
    <row r="810">
      <c r="B810" s="610"/>
      <c r="C810" s="610"/>
      <c r="D810" s="610"/>
      <c r="E810" s="610"/>
      <c r="F810" s="610"/>
      <c r="G810" s="610"/>
      <c r="J810" s="644"/>
      <c r="K810" s="644"/>
    </row>
    <row r="811">
      <c r="B811" s="610"/>
      <c r="C811" s="610"/>
      <c r="D811" s="610"/>
      <c r="E811" s="610"/>
      <c r="F811" s="610"/>
      <c r="G811" s="610"/>
      <c r="J811" s="644"/>
      <c r="K811" s="644"/>
    </row>
    <row r="812">
      <c r="B812" s="610"/>
      <c r="C812" s="610"/>
      <c r="D812" s="610"/>
      <c r="E812" s="610"/>
      <c r="F812" s="610"/>
      <c r="G812" s="610"/>
      <c r="J812" s="644"/>
      <c r="K812" s="644"/>
    </row>
    <row r="813">
      <c r="B813" s="610"/>
      <c r="C813" s="610"/>
      <c r="D813" s="610"/>
      <c r="E813" s="610"/>
      <c r="F813" s="610"/>
      <c r="G813" s="610"/>
      <c r="J813" s="644"/>
      <c r="K813" s="644"/>
    </row>
    <row r="814">
      <c r="B814" s="610"/>
      <c r="C814" s="610"/>
      <c r="D814" s="610"/>
      <c r="E814" s="610"/>
      <c r="F814" s="610"/>
      <c r="G814" s="610"/>
      <c r="J814" s="644"/>
      <c r="K814" s="644"/>
    </row>
    <row r="815">
      <c r="B815" s="610"/>
      <c r="C815" s="610"/>
      <c r="D815" s="610"/>
      <c r="E815" s="610"/>
      <c r="F815" s="610"/>
      <c r="G815" s="610"/>
      <c r="J815" s="644"/>
      <c r="K815" s="644"/>
    </row>
    <row r="816">
      <c r="B816" s="610"/>
      <c r="C816" s="610"/>
      <c r="D816" s="610"/>
      <c r="E816" s="610"/>
      <c r="F816" s="610"/>
      <c r="G816" s="610"/>
      <c r="J816" s="644"/>
      <c r="K816" s="644"/>
    </row>
    <row r="817">
      <c r="B817" s="610"/>
      <c r="C817" s="610"/>
      <c r="D817" s="610"/>
      <c r="E817" s="610"/>
      <c r="F817" s="610"/>
      <c r="G817" s="610"/>
      <c r="J817" s="644"/>
      <c r="K817" s="644"/>
    </row>
    <row r="818">
      <c r="B818" s="610"/>
      <c r="C818" s="610"/>
      <c r="D818" s="610"/>
      <c r="E818" s="610"/>
      <c r="F818" s="610"/>
      <c r="G818" s="610"/>
      <c r="J818" s="644"/>
      <c r="K818" s="644"/>
    </row>
    <row r="819">
      <c r="B819" s="610"/>
      <c r="C819" s="610"/>
      <c r="D819" s="610"/>
      <c r="E819" s="610"/>
      <c r="F819" s="610"/>
      <c r="G819" s="610"/>
      <c r="J819" s="644"/>
      <c r="K819" s="644"/>
    </row>
    <row r="820">
      <c r="B820" s="610"/>
      <c r="C820" s="610"/>
      <c r="D820" s="610"/>
      <c r="E820" s="610"/>
      <c r="F820" s="610"/>
      <c r="G820" s="610"/>
      <c r="J820" s="644"/>
      <c r="K820" s="644"/>
    </row>
    <row r="821">
      <c r="B821" s="610"/>
      <c r="C821" s="610"/>
      <c r="D821" s="610"/>
      <c r="E821" s="610"/>
      <c r="F821" s="610"/>
      <c r="G821" s="610"/>
      <c r="J821" s="644"/>
      <c r="K821" s="644"/>
    </row>
    <row r="822">
      <c r="B822" s="610"/>
      <c r="C822" s="610"/>
      <c r="D822" s="610"/>
      <c r="E822" s="610"/>
      <c r="F822" s="610"/>
      <c r="G822" s="610"/>
      <c r="J822" s="644"/>
      <c r="K822" s="644"/>
    </row>
    <row r="823">
      <c r="B823" s="610"/>
      <c r="C823" s="610"/>
      <c r="D823" s="610"/>
      <c r="E823" s="610"/>
      <c r="F823" s="610"/>
      <c r="G823" s="610"/>
      <c r="J823" s="644"/>
      <c r="K823" s="644"/>
    </row>
    <row r="824">
      <c r="B824" s="610"/>
      <c r="C824" s="610"/>
      <c r="D824" s="610"/>
      <c r="E824" s="610"/>
      <c r="F824" s="610"/>
      <c r="G824" s="610"/>
      <c r="J824" s="644"/>
      <c r="K824" s="644"/>
    </row>
    <row r="825">
      <c r="B825" s="610"/>
      <c r="C825" s="610"/>
      <c r="D825" s="610"/>
      <c r="E825" s="610"/>
      <c r="F825" s="610"/>
      <c r="G825" s="610"/>
      <c r="J825" s="644"/>
      <c r="K825" s="644"/>
    </row>
    <row r="826">
      <c r="B826" s="610"/>
      <c r="C826" s="610"/>
      <c r="D826" s="610"/>
      <c r="E826" s="610"/>
      <c r="F826" s="610"/>
      <c r="G826" s="610"/>
      <c r="J826" s="644"/>
      <c r="K826" s="644"/>
    </row>
    <row r="827">
      <c r="B827" s="610"/>
      <c r="C827" s="610"/>
      <c r="D827" s="610"/>
      <c r="E827" s="610"/>
      <c r="F827" s="610"/>
      <c r="G827" s="610"/>
      <c r="J827" s="644"/>
      <c r="K827" s="644"/>
    </row>
    <row r="828">
      <c r="B828" s="610"/>
      <c r="C828" s="610"/>
      <c r="D828" s="610"/>
      <c r="E828" s="610"/>
      <c r="F828" s="610"/>
      <c r="G828" s="610"/>
      <c r="J828" s="644"/>
      <c r="K828" s="644"/>
    </row>
    <row r="829">
      <c r="B829" s="610"/>
      <c r="C829" s="610"/>
      <c r="D829" s="610"/>
      <c r="E829" s="610"/>
      <c r="F829" s="610"/>
      <c r="G829" s="610"/>
      <c r="J829" s="644"/>
      <c r="K829" s="644"/>
    </row>
    <row r="830">
      <c r="B830" s="610"/>
      <c r="C830" s="610"/>
      <c r="D830" s="610"/>
      <c r="E830" s="610"/>
      <c r="F830" s="610"/>
      <c r="G830" s="610"/>
      <c r="J830" s="644"/>
      <c r="K830" s="644"/>
    </row>
    <row r="831">
      <c r="B831" s="610"/>
      <c r="C831" s="610"/>
      <c r="D831" s="610"/>
      <c r="E831" s="610"/>
      <c r="F831" s="610"/>
      <c r="G831" s="610"/>
      <c r="J831" s="644"/>
      <c r="K831" s="644"/>
    </row>
    <row r="832">
      <c r="B832" s="610"/>
      <c r="C832" s="610"/>
      <c r="D832" s="610"/>
      <c r="E832" s="610"/>
      <c r="F832" s="610"/>
      <c r="G832" s="610"/>
      <c r="J832" s="644"/>
      <c r="K832" s="644"/>
    </row>
    <row r="833">
      <c r="B833" s="610"/>
      <c r="C833" s="610"/>
      <c r="D833" s="610"/>
      <c r="E833" s="610"/>
      <c r="F833" s="610"/>
      <c r="G833" s="610"/>
      <c r="J833" s="644"/>
      <c r="K833" s="644"/>
    </row>
    <row r="834">
      <c r="B834" s="610"/>
      <c r="C834" s="610"/>
      <c r="D834" s="610"/>
      <c r="E834" s="610"/>
      <c r="F834" s="610"/>
      <c r="G834" s="610"/>
      <c r="J834" s="644"/>
      <c r="K834" s="644"/>
    </row>
    <row r="835">
      <c r="B835" s="610"/>
      <c r="C835" s="610"/>
      <c r="D835" s="610"/>
      <c r="E835" s="610"/>
      <c r="F835" s="610"/>
      <c r="G835" s="610"/>
      <c r="J835" s="644"/>
      <c r="K835" s="644"/>
    </row>
    <row r="836">
      <c r="B836" s="610"/>
      <c r="C836" s="610"/>
      <c r="D836" s="610"/>
      <c r="E836" s="610"/>
      <c r="F836" s="610"/>
      <c r="G836" s="610"/>
      <c r="J836" s="644"/>
      <c r="K836" s="644"/>
    </row>
    <row r="837">
      <c r="B837" s="610"/>
      <c r="C837" s="610"/>
      <c r="D837" s="610"/>
      <c r="E837" s="610"/>
      <c r="F837" s="610"/>
      <c r="G837" s="610"/>
      <c r="J837" s="644"/>
      <c r="K837" s="644"/>
    </row>
    <row r="838">
      <c r="B838" s="610"/>
      <c r="C838" s="610"/>
      <c r="D838" s="610"/>
      <c r="E838" s="610"/>
      <c r="F838" s="610"/>
      <c r="G838" s="610"/>
      <c r="J838" s="644"/>
      <c r="K838" s="644"/>
    </row>
    <row r="839">
      <c r="B839" s="610"/>
      <c r="C839" s="610"/>
      <c r="D839" s="610"/>
      <c r="E839" s="610"/>
      <c r="F839" s="610"/>
      <c r="G839" s="610"/>
      <c r="J839" s="644"/>
      <c r="K839" s="644"/>
    </row>
    <row r="840">
      <c r="B840" s="610"/>
      <c r="C840" s="610"/>
      <c r="D840" s="610"/>
      <c r="E840" s="610"/>
      <c r="F840" s="610"/>
      <c r="G840" s="610"/>
      <c r="J840" s="644"/>
      <c r="K840" s="644"/>
    </row>
    <row r="841">
      <c r="B841" s="610"/>
      <c r="C841" s="610"/>
      <c r="D841" s="610"/>
      <c r="E841" s="610"/>
      <c r="F841" s="610"/>
      <c r="G841" s="610"/>
      <c r="J841" s="644"/>
      <c r="K841" s="644"/>
    </row>
    <row r="842">
      <c r="B842" s="610"/>
      <c r="C842" s="610"/>
      <c r="D842" s="610"/>
      <c r="E842" s="610"/>
      <c r="F842" s="610"/>
      <c r="G842" s="610"/>
      <c r="J842" s="644"/>
      <c r="K842" s="644"/>
    </row>
    <row r="843">
      <c r="B843" s="610"/>
      <c r="C843" s="610"/>
      <c r="D843" s="610"/>
      <c r="E843" s="610"/>
      <c r="F843" s="610"/>
      <c r="G843" s="610"/>
      <c r="J843" s="644"/>
      <c r="K843" s="644"/>
    </row>
    <row r="844">
      <c r="B844" s="610"/>
      <c r="C844" s="610"/>
      <c r="D844" s="610"/>
      <c r="E844" s="610"/>
      <c r="F844" s="610"/>
      <c r="G844" s="610"/>
      <c r="J844" s="644"/>
      <c r="K844" s="644"/>
    </row>
    <row r="845">
      <c r="B845" s="610"/>
      <c r="C845" s="610"/>
      <c r="D845" s="610"/>
      <c r="E845" s="610"/>
      <c r="F845" s="610"/>
      <c r="G845" s="610"/>
      <c r="J845" s="644"/>
      <c r="K845" s="644"/>
    </row>
    <row r="846">
      <c r="B846" s="610"/>
      <c r="C846" s="610"/>
      <c r="D846" s="610"/>
      <c r="E846" s="610"/>
      <c r="F846" s="610"/>
      <c r="G846" s="610"/>
      <c r="J846" s="644"/>
      <c r="K846" s="644"/>
    </row>
    <row r="847">
      <c r="B847" s="610"/>
      <c r="C847" s="610"/>
      <c r="D847" s="610"/>
      <c r="E847" s="610"/>
      <c r="F847" s="610"/>
      <c r="G847" s="610"/>
      <c r="J847" s="644"/>
      <c r="K847" s="644"/>
    </row>
    <row r="848">
      <c r="B848" s="610"/>
      <c r="C848" s="610"/>
      <c r="D848" s="610"/>
      <c r="E848" s="610"/>
      <c r="F848" s="610"/>
      <c r="G848" s="610"/>
      <c r="J848" s="644"/>
      <c r="K848" s="644"/>
    </row>
    <row r="849">
      <c r="B849" s="610"/>
      <c r="C849" s="610"/>
      <c r="D849" s="610"/>
      <c r="E849" s="610"/>
      <c r="F849" s="610"/>
      <c r="G849" s="610"/>
      <c r="J849" s="644"/>
      <c r="K849" s="644"/>
    </row>
    <row r="850">
      <c r="B850" s="610"/>
      <c r="C850" s="610"/>
      <c r="D850" s="610"/>
      <c r="E850" s="610"/>
      <c r="F850" s="610"/>
      <c r="G850" s="610"/>
      <c r="J850" s="644"/>
      <c r="K850" s="644"/>
    </row>
    <row r="851">
      <c r="B851" s="610"/>
      <c r="C851" s="610"/>
      <c r="D851" s="610"/>
      <c r="E851" s="610"/>
      <c r="F851" s="610"/>
      <c r="G851" s="610"/>
      <c r="J851" s="644"/>
      <c r="K851" s="644"/>
    </row>
    <row r="852">
      <c r="B852" s="610"/>
      <c r="C852" s="610"/>
      <c r="D852" s="610"/>
      <c r="E852" s="610"/>
      <c r="F852" s="610"/>
      <c r="G852" s="610"/>
      <c r="J852" s="644"/>
      <c r="K852" s="644"/>
    </row>
    <row r="853">
      <c r="B853" s="610"/>
      <c r="C853" s="610"/>
      <c r="D853" s="610"/>
      <c r="E853" s="610"/>
      <c r="F853" s="610"/>
      <c r="G853" s="610"/>
      <c r="J853" s="644"/>
      <c r="K853" s="644"/>
    </row>
    <row r="854">
      <c r="B854" s="610"/>
      <c r="C854" s="610"/>
      <c r="D854" s="610"/>
      <c r="E854" s="610"/>
      <c r="F854" s="610"/>
      <c r="G854" s="610"/>
      <c r="J854" s="644"/>
      <c r="K854" s="644"/>
    </row>
    <row r="855">
      <c r="B855" s="610"/>
      <c r="C855" s="610"/>
      <c r="D855" s="610"/>
      <c r="E855" s="610"/>
      <c r="F855" s="610"/>
      <c r="G855" s="610"/>
      <c r="J855" s="644"/>
      <c r="K855" s="644"/>
    </row>
    <row r="856">
      <c r="B856" s="610"/>
      <c r="C856" s="610"/>
      <c r="D856" s="610"/>
      <c r="E856" s="610"/>
      <c r="F856" s="610"/>
      <c r="G856" s="610"/>
      <c r="J856" s="644"/>
      <c r="K856" s="644"/>
    </row>
    <row r="857">
      <c r="B857" s="610"/>
      <c r="C857" s="610"/>
      <c r="D857" s="610"/>
      <c r="E857" s="610"/>
      <c r="F857" s="610"/>
      <c r="G857" s="610"/>
      <c r="J857" s="644"/>
      <c r="K857" s="644"/>
    </row>
    <row r="858">
      <c r="B858" s="610"/>
      <c r="C858" s="610"/>
      <c r="D858" s="610"/>
      <c r="E858" s="610"/>
      <c r="F858" s="610"/>
      <c r="G858" s="610"/>
      <c r="J858" s="644"/>
      <c r="K858" s="644"/>
    </row>
    <row r="859">
      <c r="B859" s="610"/>
      <c r="C859" s="610"/>
      <c r="D859" s="610"/>
      <c r="E859" s="610"/>
      <c r="F859" s="610"/>
      <c r="G859" s="610"/>
      <c r="J859" s="644"/>
      <c r="K859" s="644"/>
    </row>
    <row r="860">
      <c r="B860" s="610"/>
      <c r="C860" s="610"/>
      <c r="D860" s="610"/>
      <c r="E860" s="610"/>
      <c r="F860" s="610"/>
      <c r="G860" s="610"/>
      <c r="J860" s="644"/>
      <c r="K860" s="644"/>
    </row>
    <row r="861">
      <c r="B861" s="610"/>
      <c r="C861" s="610"/>
      <c r="D861" s="610"/>
      <c r="E861" s="610"/>
      <c r="F861" s="610"/>
      <c r="G861" s="610"/>
      <c r="J861" s="644"/>
      <c r="K861" s="644"/>
    </row>
    <row r="862">
      <c r="B862" s="610"/>
      <c r="C862" s="610"/>
      <c r="D862" s="610"/>
      <c r="E862" s="610"/>
      <c r="F862" s="610"/>
      <c r="G862" s="610"/>
      <c r="J862" s="644"/>
      <c r="K862" s="644"/>
    </row>
    <row r="863">
      <c r="B863" s="610"/>
      <c r="C863" s="610"/>
      <c r="D863" s="610"/>
      <c r="E863" s="610"/>
      <c r="F863" s="610"/>
      <c r="G863" s="610"/>
      <c r="J863" s="644"/>
      <c r="K863" s="644"/>
    </row>
    <row r="864">
      <c r="B864" s="610"/>
      <c r="C864" s="610"/>
      <c r="D864" s="610"/>
      <c r="E864" s="610"/>
      <c r="F864" s="610"/>
      <c r="G864" s="610"/>
      <c r="J864" s="644"/>
      <c r="K864" s="644"/>
    </row>
    <row r="865">
      <c r="B865" s="610"/>
      <c r="C865" s="610"/>
      <c r="D865" s="610"/>
      <c r="E865" s="610"/>
      <c r="F865" s="610"/>
      <c r="G865" s="610"/>
      <c r="J865" s="644"/>
      <c r="K865" s="644"/>
    </row>
    <row r="866">
      <c r="B866" s="610"/>
      <c r="C866" s="610"/>
      <c r="D866" s="610"/>
      <c r="E866" s="610"/>
      <c r="F866" s="610"/>
      <c r="G866" s="610"/>
      <c r="J866" s="644"/>
      <c r="K866" s="644"/>
    </row>
    <row r="867">
      <c r="B867" s="610"/>
      <c r="C867" s="610"/>
      <c r="D867" s="610"/>
      <c r="E867" s="610"/>
      <c r="F867" s="610"/>
      <c r="G867" s="610"/>
      <c r="J867" s="644"/>
      <c r="K867" s="644"/>
    </row>
    <row r="868">
      <c r="B868" s="610"/>
      <c r="C868" s="610"/>
      <c r="D868" s="610"/>
      <c r="E868" s="610"/>
      <c r="F868" s="610"/>
      <c r="G868" s="610"/>
      <c r="J868" s="644"/>
      <c r="K868" s="644"/>
    </row>
    <row r="869">
      <c r="B869" s="610"/>
      <c r="C869" s="610"/>
      <c r="D869" s="610"/>
      <c r="E869" s="610"/>
      <c r="F869" s="610"/>
      <c r="G869" s="610"/>
      <c r="J869" s="644"/>
      <c r="K869" s="644"/>
    </row>
    <row r="870">
      <c r="B870" s="610"/>
      <c r="C870" s="610"/>
      <c r="D870" s="610"/>
      <c r="E870" s="610"/>
      <c r="F870" s="610"/>
      <c r="G870" s="610"/>
      <c r="J870" s="644"/>
      <c r="K870" s="644"/>
    </row>
    <row r="871">
      <c r="B871" s="610"/>
      <c r="C871" s="610"/>
      <c r="D871" s="610"/>
      <c r="E871" s="610"/>
      <c r="F871" s="610"/>
      <c r="G871" s="610"/>
      <c r="J871" s="644"/>
      <c r="K871" s="644"/>
    </row>
    <row r="872">
      <c r="B872" s="610"/>
      <c r="C872" s="610"/>
      <c r="D872" s="610"/>
      <c r="E872" s="610"/>
      <c r="F872" s="610"/>
      <c r="G872" s="610"/>
      <c r="J872" s="644"/>
      <c r="K872" s="644"/>
    </row>
    <row r="873">
      <c r="B873" s="610"/>
      <c r="C873" s="610"/>
      <c r="D873" s="610"/>
      <c r="E873" s="610"/>
      <c r="F873" s="610"/>
      <c r="G873" s="610"/>
      <c r="J873" s="644"/>
      <c r="K873" s="644"/>
    </row>
    <row r="874">
      <c r="B874" s="610"/>
      <c r="C874" s="610"/>
      <c r="D874" s="610"/>
      <c r="E874" s="610"/>
      <c r="F874" s="610"/>
      <c r="G874" s="610"/>
      <c r="J874" s="644"/>
      <c r="K874" s="644"/>
    </row>
    <row r="875">
      <c r="B875" s="610"/>
      <c r="C875" s="610"/>
      <c r="D875" s="610"/>
      <c r="E875" s="610"/>
      <c r="F875" s="610"/>
      <c r="G875" s="610"/>
      <c r="J875" s="644"/>
      <c r="K875" s="644"/>
    </row>
    <row r="876">
      <c r="B876" s="610"/>
      <c r="C876" s="610"/>
      <c r="D876" s="610"/>
      <c r="E876" s="610"/>
      <c r="F876" s="610"/>
      <c r="G876" s="610"/>
      <c r="J876" s="644"/>
      <c r="K876" s="644"/>
    </row>
    <row r="877">
      <c r="B877" s="610"/>
      <c r="C877" s="610"/>
      <c r="D877" s="610"/>
      <c r="E877" s="610"/>
      <c r="F877" s="610"/>
      <c r="G877" s="610"/>
      <c r="J877" s="644"/>
      <c r="K877" s="644"/>
    </row>
    <row r="878">
      <c r="B878" s="610"/>
      <c r="C878" s="610"/>
      <c r="D878" s="610"/>
      <c r="E878" s="610"/>
      <c r="F878" s="610"/>
      <c r="G878" s="610"/>
      <c r="J878" s="644"/>
      <c r="K878" s="644"/>
    </row>
    <row r="879">
      <c r="B879" s="610"/>
      <c r="C879" s="610"/>
      <c r="D879" s="610"/>
      <c r="E879" s="610"/>
      <c r="F879" s="610"/>
      <c r="G879" s="610"/>
      <c r="J879" s="644"/>
      <c r="K879" s="644"/>
    </row>
    <row r="880">
      <c r="B880" s="610"/>
      <c r="C880" s="610"/>
      <c r="D880" s="610"/>
      <c r="E880" s="610"/>
      <c r="F880" s="610"/>
      <c r="G880" s="610"/>
      <c r="J880" s="644"/>
      <c r="K880" s="644"/>
    </row>
    <row r="881">
      <c r="B881" s="610"/>
      <c r="C881" s="610"/>
      <c r="D881" s="610"/>
      <c r="E881" s="610"/>
      <c r="F881" s="610"/>
      <c r="G881" s="610"/>
      <c r="J881" s="644"/>
      <c r="K881" s="644"/>
    </row>
    <row r="882">
      <c r="B882" s="610"/>
      <c r="C882" s="610"/>
      <c r="D882" s="610"/>
      <c r="E882" s="610"/>
      <c r="F882" s="610"/>
      <c r="G882" s="610"/>
      <c r="J882" s="644"/>
      <c r="K882" s="644"/>
    </row>
    <row r="883">
      <c r="B883" s="610"/>
      <c r="C883" s="610"/>
      <c r="D883" s="610"/>
      <c r="E883" s="610"/>
      <c r="F883" s="610"/>
      <c r="G883" s="610"/>
      <c r="J883" s="644"/>
      <c r="K883" s="644"/>
    </row>
    <row r="884">
      <c r="B884" s="610"/>
      <c r="C884" s="610"/>
      <c r="D884" s="610"/>
      <c r="E884" s="610"/>
      <c r="F884" s="610"/>
      <c r="G884" s="610"/>
      <c r="J884" s="644"/>
      <c r="K884" s="644"/>
    </row>
    <row r="885">
      <c r="B885" s="610"/>
      <c r="C885" s="610"/>
      <c r="D885" s="610"/>
      <c r="E885" s="610"/>
      <c r="F885" s="610"/>
      <c r="G885" s="610"/>
      <c r="J885" s="644"/>
      <c r="K885" s="644"/>
    </row>
    <row r="886">
      <c r="B886" s="610"/>
      <c r="C886" s="610"/>
      <c r="D886" s="610"/>
      <c r="E886" s="610"/>
      <c r="F886" s="610"/>
      <c r="G886" s="610"/>
      <c r="J886" s="644"/>
      <c r="K886" s="644"/>
    </row>
    <row r="887">
      <c r="B887" s="610"/>
      <c r="C887" s="610"/>
      <c r="D887" s="610"/>
      <c r="E887" s="610"/>
      <c r="F887" s="610"/>
      <c r="G887" s="610"/>
      <c r="J887" s="644"/>
      <c r="K887" s="644"/>
    </row>
    <row r="888">
      <c r="B888" s="610"/>
      <c r="C888" s="610"/>
      <c r="D888" s="610"/>
      <c r="E888" s="610"/>
      <c r="F888" s="610"/>
      <c r="G888" s="610"/>
      <c r="J888" s="644"/>
      <c r="K888" s="644"/>
    </row>
    <row r="889">
      <c r="B889" s="610"/>
      <c r="C889" s="610"/>
      <c r="D889" s="610"/>
      <c r="E889" s="610"/>
      <c r="F889" s="610"/>
      <c r="G889" s="610"/>
      <c r="J889" s="644"/>
      <c r="K889" s="644"/>
    </row>
    <row r="890">
      <c r="B890" s="610"/>
      <c r="C890" s="610"/>
      <c r="D890" s="610"/>
      <c r="E890" s="610"/>
      <c r="F890" s="610"/>
      <c r="G890" s="610"/>
      <c r="J890" s="644"/>
      <c r="K890" s="644"/>
    </row>
    <row r="891">
      <c r="B891" s="610"/>
      <c r="C891" s="610"/>
      <c r="D891" s="610"/>
      <c r="E891" s="610"/>
      <c r="F891" s="610"/>
      <c r="G891" s="610"/>
      <c r="J891" s="644"/>
      <c r="K891" s="644"/>
    </row>
    <row r="892">
      <c r="B892" s="610"/>
      <c r="C892" s="610"/>
      <c r="D892" s="610"/>
      <c r="E892" s="610"/>
      <c r="F892" s="610"/>
      <c r="G892" s="610"/>
      <c r="J892" s="644"/>
      <c r="K892" s="644"/>
    </row>
    <row r="893">
      <c r="B893" s="610"/>
      <c r="C893" s="610"/>
      <c r="D893" s="610"/>
      <c r="E893" s="610"/>
      <c r="F893" s="610"/>
      <c r="G893" s="610"/>
      <c r="J893" s="644"/>
      <c r="K893" s="644"/>
    </row>
    <row r="894">
      <c r="B894" s="610"/>
      <c r="C894" s="610"/>
      <c r="D894" s="610"/>
      <c r="E894" s="610"/>
      <c r="F894" s="610"/>
      <c r="G894" s="610"/>
      <c r="J894" s="644"/>
      <c r="K894" s="644"/>
    </row>
    <row r="895">
      <c r="B895" s="610"/>
      <c r="C895" s="610"/>
      <c r="D895" s="610"/>
      <c r="E895" s="610"/>
      <c r="F895" s="610"/>
      <c r="G895" s="610"/>
      <c r="J895" s="644"/>
      <c r="K895" s="644"/>
    </row>
    <row r="896">
      <c r="B896" s="610"/>
      <c r="C896" s="610"/>
      <c r="D896" s="610"/>
      <c r="E896" s="610"/>
      <c r="F896" s="610"/>
      <c r="G896" s="610"/>
      <c r="J896" s="644"/>
      <c r="K896" s="644"/>
    </row>
    <row r="897">
      <c r="B897" s="610"/>
      <c r="C897" s="610"/>
      <c r="D897" s="610"/>
      <c r="E897" s="610"/>
      <c r="F897" s="610"/>
      <c r="G897" s="610"/>
      <c r="J897" s="644"/>
      <c r="K897" s="644"/>
    </row>
    <row r="898">
      <c r="B898" s="610"/>
      <c r="C898" s="610"/>
      <c r="D898" s="610"/>
      <c r="E898" s="610"/>
      <c r="F898" s="610"/>
      <c r="G898" s="610"/>
      <c r="J898" s="644"/>
      <c r="K898" s="644"/>
    </row>
    <row r="899">
      <c r="B899" s="610"/>
      <c r="C899" s="610"/>
      <c r="D899" s="610"/>
      <c r="E899" s="610"/>
      <c r="F899" s="610"/>
      <c r="G899" s="610"/>
      <c r="J899" s="644"/>
      <c r="K899" s="644"/>
    </row>
    <row r="900">
      <c r="B900" s="610"/>
      <c r="C900" s="610"/>
      <c r="D900" s="610"/>
      <c r="E900" s="610"/>
      <c r="F900" s="610"/>
      <c r="G900" s="610"/>
      <c r="J900" s="644"/>
      <c r="K900" s="644"/>
    </row>
    <row r="901">
      <c r="B901" s="610"/>
      <c r="C901" s="610"/>
      <c r="D901" s="610"/>
      <c r="E901" s="610"/>
      <c r="F901" s="610"/>
      <c r="G901" s="610"/>
      <c r="J901" s="644"/>
      <c r="K901" s="644"/>
    </row>
    <row r="902">
      <c r="B902" s="610"/>
      <c r="C902" s="610"/>
      <c r="D902" s="610"/>
      <c r="E902" s="610"/>
      <c r="F902" s="610"/>
      <c r="G902" s="610"/>
      <c r="J902" s="644"/>
      <c r="K902" s="644"/>
    </row>
    <row r="903">
      <c r="B903" s="610"/>
      <c r="C903" s="610"/>
      <c r="D903" s="610"/>
      <c r="E903" s="610"/>
      <c r="F903" s="610"/>
      <c r="G903" s="610"/>
      <c r="J903" s="644"/>
      <c r="K903" s="644"/>
    </row>
    <row r="904">
      <c r="B904" s="610"/>
      <c r="C904" s="610"/>
      <c r="D904" s="610"/>
      <c r="E904" s="610"/>
      <c r="F904" s="610"/>
      <c r="G904" s="610"/>
      <c r="J904" s="644"/>
      <c r="K904" s="644"/>
    </row>
    <row r="905">
      <c r="B905" s="610"/>
      <c r="C905" s="610"/>
      <c r="D905" s="610"/>
      <c r="E905" s="610"/>
      <c r="F905" s="610"/>
      <c r="G905" s="610"/>
      <c r="J905" s="644"/>
      <c r="K905" s="644"/>
    </row>
    <row r="906">
      <c r="B906" s="610"/>
      <c r="C906" s="610"/>
      <c r="D906" s="610"/>
      <c r="E906" s="610"/>
      <c r="F906" s="610"/>
      <c r="G906" s="610"/>
      <c r="J906" s="644"/>
      <c r="K906" s="644"/>
    </row>
    <row r="907">
      <c r="B907" s="610"/>
      <c r="C907" s="610"/>
      <c r="D907" s="610"/>
      <c r="E907" s="610"/>
      <c r="F907" s="610"/>
      <c r="G907" s="610"/>
      <c r="J907" s="644"/>
      <c r="K907" s="644"/>
    </row>
    <row r="908">
      <c r="B908" s="610"/>
      <c r="C908" s="610"/>
      <c r="D908" s="610"/>
      <c r="E908" s="610"/>
      <c r="F908" s="610"/>
      <c r="G908" s="610"/>
      <c r="J908" s="644"/>
      <c r="K908" s="644"/>
    </row>
    <row r="909">
      <c r="B909" s="610"/>
      <c r="C909" s="610"/>
      <c r="D909" s="610"/>
      <c r="E909" s="610"/>
      <c r="F909" s="610"/>
      <c r="G909" s="610"/>
      <c r="J909" s="644"/>
      <c r="K909" s="644"/>
    </row>
    <row r="910">
      <c r="B910" s="610"/>
      <c r="C910" s="610"/>
      <c r="D910" s="610"/>
      <c r="E910" s="610"/>
      <c r="F910" s="610"/>
      <c r="G910" s="610"/>
      <c r="J910" s="644"/>
      <c r="K910" s="644"/>
    </row>
    <row r="911">
      <c r="B911" s="610"/>
      <c r="C911" s="610"/>
      <c r="D911" s="610"/>
      <c r="E911" s="610"/>
      <c r="F911" s="610"/>
      <c r="G911" s="610"/>
      <c r="J911" s="644"/>
      <c r="K911" s="644"/>
    </row>
    <row r="912">
      <c r="B912" s="610"/>
      <c r="C912" s="610"/>
      <c r="D912" s="610"/>
      <c r="E912" s="610"/>
      <c r="F912" s="610"/>
      <c r="G912" s="610"/>
      <c r="J912" s="644"/>
      <c r="K912" s="644"/>
    </row>
    <row r="913">
      <c r="B913" s="610"/>
      <c r="C913" s="610"/>
      <c r="D913" s="610"/>
      <c r="E913" s="610"/>
      <c r="F913" s="610"/>
      <c r="G913" s="610"/>
      <c r="J913" s="644"/>
      <c r="K913" s="644"/>
    </row>
    <row r="914">
      <c r="B914" s="610"/>
      <c r="C914" s="610"/>
      <c r="D914" s="610"/>
      <c r="E914" s="610"/>
      <c r="F914" s="610"/>
      <c r="G914" s="610"/>
      <c r="J914" s="644"/>
      <c r="K914" s="644"/>
    </row>
    <row r="915">
      <c r="B915" s="610"/>
      <c r="C915" s="610"/>
      <c r="D915" s="610"/>
      <c r="E915" s="610"/>
      <c r="F915" s="610"/>
      <c r="G915" s="610"/>
      <c r="J915" s="644"/>
      <c r="K915" s="644"/>
    </row>
    <row r="916">
      <c r="B916" s="610"/>
      <c r="C916" s="610"/>
      <c r="D916" s="610"/>
      <c r="E916" s="610"/>
      <c r="F916" s="610"/>
      <c r="G916" s="610"/>
      <c r="J916" s="644"/>
      <c r="K916" s="644"/>
    </row>
    <row r="917">
      <c r="B917" s="610"/>
      <c r="C917" s="610"/>
      <c r="D917" s="610"/>
      <c r="E917" s="610"/>
      <c r="F917" s="610"/>
      <c r="G917" s="610"/>
      <c r="J917" s="644"/>
      <c r="K917" s="644"/>
    </row>
    <row r="918">
      <c r="B918" s="610"/>
      <c r="C918" s="610"/>
      <c r="D918" s="610"/>
      <c r="E918" s="610"/>
      <c r="F918" s="610"/>
      <c r="G918" s="610"/>
      <c r="J918" s="644"/>
      <c r="K918" s="644"/>
    </row>
    <row r="919">
      <c r="B919" s="610"/>
      <c r="C919" s="610"/>
      <c r="D919" s="610"/>
      <c r="E919" s="610"/>
      <c r="F919" s="610"/>
      <c r="G919" s="610"/>
      <c r="J919" s="644"/>
      <c r="K919" s="644"/>
    </row>
    <row r="920">
      <c r="B920" s="610"/>
      <c r="C920" s="610"/>
      <c r="D920" s="610"/>
      <c r="E920" s="610"/>
      <c r="F920" s="610"/>
      <c r="G920" s="610"/>
      <c r="J920" s="644"/>
      <c r="K920" s="644"/>
    </row>
    <row r="921">
      <c r="B921" s="610"/>
      <c r="C921" s="610"/>
      <c r="D921" s="610"/>
      <c r="E921" s="610"/>
      <c r="F921" s="610"/>
      <c r="G921" s="610"/>
      <c r="J921" s="644"/>
      <c r="K921" s="644"/>
    </row>
    <row r="922">
      <c r="B922" s="610"/>
      <c r="C922" s="610"/>
      <c r="D922" s="610"/>
      <c r="E922" s="610"/>
      <c r="F922" s="610"/>
      <c r="G922" s="610"/>
      <c r="J922" s="644"/>
      <c r="K922" s="644"/>
    </row>
    <row r="923">
      <c r="B923" s="610"/>
      <c r="C923" s="610"/>
      <c r="D923" s="610"/>
      <c r="E923" s="610"/>
      <c r="F923" s="610"/>
      <c r="G923" s="610"/>
      <c r="J923" s="644"/>
      <c r="K923" s="644"/>
    </row>
    <row r="924">
      <c r="B924" s="610"/>
      <c r="C924" s="610"/>
      <c r="D924" s="610"/>
      <c r="E924" s="610"/>
      <c r="F924" s="610"/>
      <c r="G924" s="610"/>
      <c r="J924" s="644"/>
      <c r="K924" s="644"/>
    </row>
    <row r="925">
      <c r="B925" s="610"/>
      <c r="C925" s="610"/>
      <c r="D925" s="610"/>
      <c r="E925" s="610"/>
      <c r="F925" s="610"/>
      <c r="G925" s="610"/>
      <c r="J925" s="644"/>
      <c r="K925" s="644"/>
    </row>
    <row r="926">
      <c r="B926" s="610"/>
      <c r="C926" s="610"/>
      <c r="D926" s="610"/>
      <c r="E926" s="610"/>
      <c r="F926" s="610"/>
      <c r="G926" s="610"/>
      <c r="J926" s="644"/>
      <c r="K926" s="644"/>
    </row>
    <row r="927">
      <c r="B927" s="610"/>
      <c r="C927" s="610"/>
      <c r="D927" s="610"/>
      <c r="E927" s="610"/>
      <c r="F927" s="610"/>
      <c r="G927" s="610"/>
      <c r="J927" s="644"/>
      <c r="K927" s="644"/>
    </row>
    <row r="928">
      <c r="B928" s="610"/>
      <c r="C928" s="610"/>
      <c r="D928" s="610"/>
      <c r="E928" s="610"/>
      <c r="F928" s="610"/>
      <c r="G928" s="610"/>
      <c r="J928" s="644"/>
      <c r="K928" s="644"/>
    </row>
    <row r="929">
      <c r="B929" s="610"/>
      <c r="C929" s="610"/>
      <c r="D929" s="610"/>
      <c r="E929" s="610"/>
      <c r="F929" s="610"/>
      <c r="G929" s="610"/>
      <c r="J929" s="644"/>
      <c r="K929" s="644"/>
    </row>
    <row r="930">
      <c r="B930" s="610"/>
      <c r="C930" s="610"/>
      <c r="D930" s="610"/>
      <c r="E930" s="610"/>
      <c r="F930" s="610"/>
      <c r="G930" s="610"/>
      <c r="J930" s="644"/>
      <c r="K930" s="644"/>
    </row>
    <row r="931">
      <c r="B931" s="610"/>
      <c r="C931" s="610"/>
      <c r="D931" s="610"/>
      <c r="E931" s="610"/>
      <c r="F931" s="610"/>
      <c r="G931" s="610"/>
      <c r="J931" s="644"/>
      <c r="K931" s="644"/>
    </row>
    <row r="932">
      <c r="B932" s="610"/>
      <c r="C932" s="610"/>
      <c r="D932" s="610"/>
      <c r="E932" s="610"/>
      <c r="F932" s="610"/>
      <c r="G932" s="610"/>
      <c r="J932" s="644"/>
      <c r="K932" s="644"/>
    </row>
    <row r="933">
      <c r="B933" s="610"/>
      <c r="C933" s="610"/>
      <c r="D933" s="610"/>
      <c r="E933" s="610"/>
      <c r="F933" s="610"/>
      <c r="G933" s="610"/>
      <c r="J933" s="644"/>
      <c r="K933" s="644"/>
    </row>
    <row r="934">
      <c r="B934" s="610"/>
      <c r="C934" s="610"/>
      <c r="D934" s="610"/>
      <c r="E934" s="610"/>
      <c r="F934" s="610"/>
      <c r="G934" s="610"/>
      <c r="J934" s="644"/>
      <c r="K934" s="644"/>
    </row>
    <row r="935">
      <c r="B935" s="610"/>
      <c r="C935" s="610"/>
      <c r="D935" s="610"/>
      <c r="E935" s="610"/>
      <c r="F935" s="610"/>
      <c r="G935" s="610"/>
      <c r="J935" s="644"/>
      <c r="K935" s="644"/>
    </row>
    <row r="936">
      <c r="B936" s="610"/>
      <c r="C936" s="610"/>
      <c r="D936" s="610"/>
      <c r="E936" s="610"/>
      <c r="F936" s="610"/>
      <c r="G936" s="610"/>
      <c r="J936" s="644"/>
      <c r="K936" s="644"/>
    </row>
    <row r="937">
      <c r="B937" s="610"/>
      <c r="C937" s="610"/>
      <c r="D937" s="610"/>
      <c r="E937" s="610"/>
      <c r="F937" s="610"/>
      <c r="G937" s="610"/>
      <c r="J937" s="644"/>
      <c r="K937" s="644"/>
    </row>
    <row r="938">
      <c r="B938" s="610"/>
      <c r="C938" s="610"/>
      <c r="D938" s="610"/>
      <c r="E938" s="610"/>
      <c r="F938" s="610"/>
      <c r="G938" s="610"/>
      <c r="J938" s="644"/>
      <c r="K938" s="644"/>
    </row>
    <row r="939">
      <c r="B939" s="610"/>
      <c r="C939" s="610"/>
      <c r="D939" s="610"/>
      <c r="E939" s="610"/>
      <c r="F939" s="610"/>
      <c r="G939" s="610"/>
      <c r="J939" s="644"/>
      <c r="K939" s="644"/>
    </row>
    <row r="940">
      <c r="B940" s="610"/>
      <c r="C940" s="610"/>
      <c r="D940" s="610"/>
      <c r="E940" s="610"/>
      <c r="F940" s="610"/>
      <c r="G940" s="610"/>
      <c r="J940" s="644"/>
      <c r="K940" s="644"/>
    </row>
    <row r="941">
      <c r="B941" s="610"/>
      <c r="C941" s="610"/>
      <c r="D941" s="610"/>
      <c r="E941" s="610"/>
      <c r="F941" s="610"/>
      <c r="G941" s="610"/>
      <c r="J941" s="644"/>
      <c r="K941" s="644"/>
    </row>
    <row r="942">
      <c r="B942" s="610"/>
      <c r="C942" s="610"/>
      <c r="D942" s="610"/>
      <c r="E942" s="610"/>
      <c r="F942" s="610"/>
      <c r="G942" s="610"/>
      <c r="J942" s="644"/>
      <c r="K942" s="644"/>
    </row>
    <row r="943">
      <c r="B943" s="610"/>
      <c r="C943" s="610"/>
      <c r="D943" s="610"/>
      <c r="E943" s="610"/>
      <c r="F943" s="610"/>
      <c r="G943" s="610"/>
      <c r="J943" s="644"/>
      <c r="K943" s="644"/>
    </row>
    <row r="944">
      <c r="B944" s="610"/>
      <c r="C944" s="610"/>
      <c r="D944" s="610"/>
      <c r="E944" s="610"/>
      <c r="F944" s="610"/>
      <c r="G944" s="610"/>
      <c r="J944" s="644"/>
      <c r="K944" s="644"/>
    </row>
    <row r="945">
      <c r="B945" s="610"/>
      <c r="C945" s="610"/>
      <c r="D945" s="610"/>
      <c r="E945" s="610"/>
      <c r="F945" s="610"/>
      <c r="G945" s="610"/>
      <c r="J945" s="644"/>
      <c r="K945" s="644"/>
    </row>
    <row r="946">
      <c r="B946" s="610"/>
      <c r="C946" s="610"/>
      <c r="D946" s="610"/>
      <c r="E946" s="610"/>
      <c r="F946" s="610"/>
      <c r="G946" s="610"/>
      <c r="J946" s="644"/>
      <c r="K946" s="644"/>
    </row>
    <row r="947">
      <c r="B947" s="610"/>
      <c r="C947" s="610"/>
      <c r="D947" s="610"/>
      <c r="E947" s="610"/>
      <c r="F947" s="610"/>
      <c r="G947" s="610"/>
      <c r="J947" s="644"/>
      <c r="K947" s="644"/>
    </row>
    <row r="948">
      <c r="B948" s="610"/>
      <c r="C948" s="610"/>
      <c r="D948" s="610"/>
      <c r="E948" s="610"/>
      <c r="F948" s="610"/>
      <c r="G948" s="610"/>
      <c r="J948" s="644"/>
      <c r="K948" s="644"/>
    </row>
    <row r="949">
      <c r="B949" s="610"/>
      <c r="C949" s="610"/>
      <c r="D949" s="610"/>
      <c r="E949" s="610"/>
      <c r="F949" s="610"/>
      <c r="G949" s="610"/>
      <c r="J949" s="644"/>
      <c r="K949" s="644"/>
    </row>
    <row r="950">
      <c r="B950" s="610"/>
      <c r="C950" s="610"/>
      <c r="D950" s="610"/>
      <c r="E950" s="610"/>
      <c r="F950" s="610"/>
      <c r="G950" s="610"/>
      <c r="J950" s="644"/>
      <c r="K950" s="644"/>
    </row>
    <row r="951">
      <c r="B951" s="610"/>
      <c r="C951" s="610"/>
      <c r="D951" s="610"/>
      <c r="E951" s="610"/>
      <c r="F951" s="610"/>
      <c r="G951" s="610"/>
      <c r="J951" s="644"/>
      <c r="K951" s="644"/>
    </row>
    <row r="952">
      <c r="B952" s="610"/>
      <c r="C952" s="610"/>
      <c r="D952" s="610"/>
      <c r="E952" s="610"/>
      <c r="F952" s="610"/>
      <c r="G952" s="610"/>
      <c r="J952" s="644"/>
      <c r="K952" s="644"/>
    </row>
    <row r="953">
      <c r="B953" s="610"/>
      <c r="C953" s="610"/>
      <c r="D953" s="610"/>
      <c r="E953" s="610"/>
      <c r="F953" s="610"/>
      <c r="G953" s="610"/>
      <c r="J953" s="644"/>
      <c r="K953" s="644"/>
    </row>
    <row r="954">
      <c r="B954" s="610"/>
      <c r="C954" s="610"/>
      <c r="D954" s="610"/>
      <c r="E954" s="610"/>
      <c r="F954" s="610"/>
      <c r="G954" s="610"/>
      <c r="J954" s="644"/>
      <c r="K954" s="644"/>
    </row>
    <row r="955">
      <c r="B955" s="610"/>
      <c r="C955" s="610"/>
      <c r="D955" s="610"/>
      <c r="E955" s="610"/>
      <c r="F955" s="610"/>
      <c r="G955" s="610"/>
      <c r="J955" s="644"/>
      <c r="K955" s="644"/>
    </row>
    <row r="956">
      <c r="B956" s="610"/>
      <c r="C956" s="610"/>
      <c r="D956" s="610"/>
      <c r="E956" s="610"/>
      <c r="F956" s="610"/>
      <c r="G956" s="610"/>
      <c r="J956" s="644"/>
      <c r="K956" s="644"/>
    </row>
    <row r="957">
      <c r="B957" s="610"/>
      <c r="C957" s="610"/>
      <c r="D957" s="610"/>
      <c r="E957" s="610"/>
      <c r="F957" s="610"/>
      <c r="G957" s="610"/>
      <c r="J957" s="644"/>
      <c r="K957" s="644"/>
    </row>
    <row r="958">
      <c r="B958" s="610"/>
      <c r="C958" s="610"/>
      <c r="D958" s="610"/>
      <c r="E958" s="610"/>
      <c r="F958" s="610"/>
      <c r="G958" s="610"/>
      <c r="J958" s="644"/>
      <c r="K958" s="644"/>
    </row>
    <row r="959">
      <c r="B959" s="610"/>
      <c r="C959" s="610"/>
      <c r="D959" s="610"/>
      <c r="E959" s="610"/>
      <c r="F959" s="610"/>
      <c r="G959" s="610"/>
      <c r="J959" s="644"/>
      <c r="K959" s="644"/>
    </row>
    <row r="960">
      <c r="B960" s="610"/>
      <c r="C960" s="610"/>
      <c r="D960" s="610"/>
      <c r="E960" s="610"/>
      <c r="F960" s="610"/>
      <c r="G960" s="610"/>
      <c r="J960" s="644"/>
      <c r="K960" s="644"/>
    </row>
    <row r="961">
      <c r="B961" s="610"/>
      <c r="C961" s="610"/>
      <c r="D961" s="610"/>
      <c r="E961" s="610"/>
      <c r="F961" s="610"/>
      <c r="G961" s="610"/>
      <c r="J961" s="644"/>
      <c r="K961" s="644"/>
    </row>
    <row r="962">
      <c r="B962" s="610"/>
      <c r="C962" s="610"/>
      <c r="D962" s="610"/>
      <c r="E962" s="610"/>
      <c r="F962" s="610"/>
      <c r="G962" s="610"/>
      <c r="J962" s="644"/>
      <c r="K962" s="644"/>
    </row>
    <row r="963">
      <c r="B963" s="610"/>
      <c r="C963" s="610"/>
      <c r="D963" s="610"/>
      <c r="E963" s="610"/>
      <c r="F963" s="610"/>
      <c r="G963" s="610"/>
      <c r="J963" s="644"/>
      <c r="K963" s="644"/>
    </row>
    <row r="964">
      <c r="B964" s="610"/>
      <c r="C964" s="610"/>
      <c r="D964" s="610"/>
      <c r="E964" s="610"/>
      <c r="F964" s="610"/>
      <c r="G964" s="610"/>
      <c r="J964" s="644"/>
      <c r="K964" s="644"/>
    </row>
    <row r="965">
      <c r="B965" s="610"/>
      <c r="C965" s="610"/>
      <c r="D965" s="610"/>
      <c r="E965" s="610"/>
      <c r="F965" s="610"/>
      <c r="G965" s="610"/>
      <c r="J965" s="644"/>
      <c r="K965" s="644"/>
    </row>
    <row r="966">
      <c r="B966" s="610"/>
      <c r="C966" s="610"/>
      <c r="D966" s="610"/>
      <c r="E966" s="610"/>
      <c r="F966" s="610"/>
      <c r="G966" s="610"/>
      <c r="J966" s="644"/>
      <c r="K966" s="644"/>
    </row>
    <row r="967">
      <c r="B967" s="610"/>
      <c r="C967" s="610"/>
      <c r="D967" s="610"/>
      <c r="E967" s="610"/>
      <c r="F967" s="610"/>
      <c r="G967" s="610"/>
      <c r="J967" s="644"/>
      <c r="K967" s="644"/>
    </row>
    <row r="968">
      <c r="B968" s="610"/>
      <c r="C968" s="610"/>
      <c r="D968" s="610"/>
      <c r="E968" s="610"/>
      <c r="F968" s="610"/>
      <c r="G968" s="610"/>
      <c r="J968" s="644"/>
      <c r="K968" s="644"/>
    </row>
    <row r="969">
      <c r="B969" s="610"/>
      <c r="C969" s="610"/>
      <c r="D969" s="610"/>
      <c r="E969" s="610"/>
      <c r="F969" s="610"/>
      <c r="G969" s="610"/>
      <c r="J969" s="644"/>
      <c r="K969" s="644"/>
    </row>
    <row r="970">
      <c r="B970" s="610"/>
      <c r="C970" s="610"/>
      <c r="D970" s="610"/>
      <c r="E970" s="610"/>
      <c r="F970" s="610"/>
      <c r="G970" s="610"/>
      <c r="J970" s="644"/>
      <c r="K970" s="644"/>
    </row>
    <row r="971">
      <c r="B971" s="610"/>
      <c r="C971" s="610"/>
      <c r="D971" s="610"/>
      <c r="E971" s="610"/>
      <c r="F971" s="610"/>
      <c r="G971" s="610"/>
      <c r="J971" s="644"/>
      <c r="K971" s="644"/>
    </row>
    <row r="972">
      <c r="B972" s="610"/>
      <c r="C972" s="610"/>
      <c r="D972" s="610"/>
      <c r="E972" s="610"/>
      <c r="F972" s="610"/>
      <c r="G972" s="610"/>
      <c r="J972" s="644"/>
      <c r="K972" s="644"/>
    </row>
    <row r="973">
      <c r="B973" s="610"/>
      <c r="C973" s="610"/>
      <c r="D973" s="610"/>
      <c r="E973" s="610"/>
      <c r="F973" s="610"/>
      <c r="G973" s="610"/>
      <c r="J973" s="644"/>
      <c r="K973" s="644"/>
    </row>
    <row r="974">
      <c r="B974" s="610"/>
      <c r="C974" s="610"/>
      <c r="D974" s="610"/>
      <c r="E974" s="610"/>
      <c r="F974" s="610"/>
      <c r="G974" s="610"/>
      <c r="J974" s="644"/>
      <c r="K974" s="644"/>
    </row>
    <row r="975">
      <c r="B975" s="610"/>
      <c r="C975" s="610"/>
      <c r="D975" s="610"/>
      <c r="E975" s="610"/>
      <c r="F975" s="610"/>
      <c r="G975" s="610"/>
      <c r="J975" s="644"/>
      <c r="K975" s="644"/>
    </row>
    <row r="976">
      <c r="B976" s="610"/>
      <c r="C976" s="610"/>
      <c r="D976" s="610"/>
      <c r="E976" s="610"/>
      <c r="F976" s="610"/>
      <c r="G976" s="610"/>
      <c r="J976" s="644"/>
      <c r="K976" s="644"/>
    </row>
    <row r="977">
      <c r="B977" s="610"/>
      <c r="C977" s="610"/>
      <c r="D977" s="610"/>
      <c r="E977" s="610"/>
      <c r="F977" s="610"/>
      <c r="G977" s="610"/>
      <c r="J977" s="644"/>
      <c r="K977" s="644"/>
    </row>
    <row r="978">
      <c r="B978" s="610"/>
      <c r="C978" s="610"/>
      <c r="D978" s="610"/>
      <c r="E978" s="610"/>
      <c r="F978" s="610"/>
      <c r="G978" s="610"/>
      <c r="J978" s="644"/>
      <c r="K978" s="644"/>
    </row>
    <row r="979">
      <c r="B979" s="610"/>
      <c r="C979" s="610"/>
      <c r="D979" s="610"/>
      <c r="E979" s="610"/>
      <c r="F979" s="610"/>
      <c r="G979" s="610"/>
      <c r="J979" s="644"/>
      <c r="K979" s="644"/>
    </row>
    <row r="980">
      <c r="B980" s="610"/>
      <c r="C980" s="610"/>
      <c r="D980" s="610"/>
      <c r="E980" s="610"/>
      <c r="F980" s="610"/>
      <c r="G980" s="610"/>
      <c r="J980" s="644"/>
      <c r="K980" s="644"/>
    </row>
    <row r="981">
      <c r="B981" s="610"/>
      <c r="C981" s="610"/>
      <c r="D981" s="610"/>
      <c r="E981" s="610"/>
      <c r="F981" s="610"/>
      <c r="G981" s="610"/>
      <c r="J981" s="644"/>
      <c r="K981" s="644"/>
    </row>
    <row r="982">
      <c r="B982" s="610"/>
      <c r="C982" s="610"/>
      <c r="D982" s="610"/>
      <c r="E982" s="610"/>
      <c r="F982" s="610"/>
      <c r="G982" s="610"/>
      <c r="J982" s="644"/>
      <c r="K982" s="644"/>
    </row>
    <row r="983">
      <c r="B983" s="610"/>
      <c r="C983" s="610"/>
      <c r="D983" s="610"/>
      <c r="E983" s="610"/>
      <c r="F983" s="610"/>
      <c r="G983" s="610"/>
      <c r="J983" s="644"/>
      <c r="K983" s="644"/>
    </row>
    <row r="984">
      <c r="B984" s="610"/>
      <c r="C984" s="610"/>
      <c r="D984" s="610"/>
      <c r="E984" s="610"/>
      <c r="F984" s="610"/>
      <c r="G984" s="610"/>
      <c r="J984" s="644"/>
      <c r="K984" s="644"/>
    </row>
    <row r="985">
      <c r="B985" s="610"/>
      <c r="C985" s="610"/>
      <c r="D985" s="610"/>
      <c r="E985" s="610"/>
      <c r="F985" s="610"/>
      <c r="G985" s="610"/>
      <c r="J985" s="644"/>
      <c r="K985" s="644"/>
    </row>
    <row r="986">
      <c r="B986" s="610"/>
      <c r="C986" s="610"/>
      <c r="D986" s="610"/>
      <c r="E986" s="610"/>
      <c r="F986" s="610"/>
      <c r="G986" s="610"/>
      <c r="J986" s="644"/>
      <c r="K986" s="644"/>
    </row>
    <row r="987">
      <c r="B987" s="610"/>
      <c r="C987" s="610"/>
      <c r="D987" s="610"/>
      <c r="E987" s="610"/>
      <c r="F987" s="610"/>
      <c r="G987" s="610"/>
      <c r="J987" s="644"/>
      <c r="K987" s="644"/>
    </row>
    <row r="988">
      <c r="B988" s="610"/>
      <c r="C988" s="610"/>
      <c r="D988" s="610"/>
      <c r="E988" s="610"/>
      <c r="F988" s="610"/>
      <c r="G988" s="610"/>
      <c r="J988" s="644"/>
      <c r="K988" s="644"/>
    </row>
    <row r="989">
      <c r="B989" s="610"/>
      <c r="C989" s="610"/>
      <c r="D989" s="610"/>
      <c r="E989" s="610"/>
      <c r="F989" s="610"/>
      <c r="G989" s="610"/>
      <c r="J989" s="644"/>
      <c r="K989" s="644"/>
    </row>
    <row r="990">
      <c r="B990" s="610"/>
      <c r="C990" s="610"/>
      <c r="D990" s="610"/>
      <c r="E990" s="610"/>
      <c r="F990" s="610"/>
      <c r="G990" s="610"/>
      <c r="J990" s="644"/>
      <c r="K990" s="644"/>
    </row>
    <row r="991">
      <c r="B991" s="610"/>
      <c r="C991" s="610"/>
      <c r="D991" s="610"/>
      <c r="E991" s="610"/>
      <c r="F991" s="610"/>
      <c r="G991" s="610"/>
      <c r="J991" s="644"/>
      <c r="K991" s="644"/>
    </row>
    <row r="992">
      <c r="B992" s="610"/>
      <c r="C992" s="610"/>
      <c r="D992" s="610"/>
      <c r="E992" s="610"/>
      <c r="F992" s="610"/>
      <c r="G992" s="610"/>
      <c r="J992" s="644"/>
      <c r="K992" s="644"/>
    </row>
    <row r="993">
      <c r="B993" s="610"/>
      <c r="C993" s="610"/>
      <c r="D993" s="610"/>
      <c r="E993" s="610"/>
      <c r="F993" s="610"/>
      <c r="G993" s="610"/>
      <c r="J993" s="644"/>
      <c r="K993" s="644"/>
    </row>
    <row r="994">
      <c r="B994" s="610"/>
      <c r="C994" s="610"/>
      <c r="D994" s="610"/>
      <c r="E994" s="610"/>
      <c r="F994" s="610"/>
      <c r="G994" s="610"/>
      <c r="J994" s="644"/>
      <c r="K994" s="644"/>
    </row>
    <row r="995">
      <c r="B995" s="610"/>
      <c r="C995" s="610"/>
      <c r="D995" s="610"/>
      <c r="E995" s="610"/>
      <c r="F995" s="610"/>
      <c r="G995" s="610"/>
      <c r="J995" s="644"/>
      <c r="K995" s="644"/>
    </row>
    <row r="996">
      <c r="B996" s="610"/>
      <c r="C996" s="610"/>
      <c r="D996" s="610"/>
      <c r="E996" s="610"/>
      <c r="F996" s="610"/>
      <c r="G996" s="610"/>
      <c r="J996" s="644"/>
      <c r="K996" s="644"/>
    </row>
    <row r="997">
      <c r="B997" s="610"/>
      <c r="C997" s="610"/>
      <c r="D997" s="610"/>
      <c r="E997" s="610"/>
      <c r="F997" s="610"/>
      <c r="G997" s="610"/>
      <c r="J997" s="644"/>
      <c r="K997" s="644"/>
    </row>
    <row r="998">
      <c r="B998" s="610"/>
      <c r="C998" s="610"/>
      <c r="D998" s="610"/>
      <c r="E998" s="610"/>
      <c r="F998" s="610"/>
      <c r="G998" s="610"/>
      <c r="J998" s="644"/>
      <c r="K998" s="644"/>
    </row>
    <row r="999">
      <c r="B999" s="610"/>
      <c r="C999" s="610"/>
      <c r="D999" s="610"/>
      <c r="E999" s="610"/>
      <c r="F999" s="610"/>
      <c r="G999" s="610"/>
      <c r="J999" s="644"/>
      <c r="K999" s="644"/>
    </row>
    <row r="1000">
      <c r="B1000" s="610"/>
      <c r="C1000" s="610"/>
      <c r="D1000" s="610"/>
      <c r="E1000" s="610"/>
      <c r="F1000" s="610"/>
      <c r="G1000" s="610"/>
      <c r="J1000" s="644"/>
      <c r="K1000" s="644"/>
    </row>
    <row r="1001">
      <c r="B1001" s="610"/>
      <c r="C1001" s="610"/>
      <c r="D1001" s="610"/>
      <c r="E1001" s="610"/>
      <c r="F1001" s="610"/>
      <c r="G1001" s="610"/>
      <c r="J1001" s="644"/>
      <c r="K1001" s="644"/>
    </row>
    <row r="1002">
      <c r="B1002" s="610"/>
      <c r="C1002" s="610"/>
      <c r="D1002" s="610"/>
      <c r="E1002" s="610"/>
      <c r="F1002" s="610"/>
      <c r="G1002" s="610"/>
      <c r="J1002" s="644"/>
      <c r="K1002" s="644"/>
    </row>
    <row r="1003">
      <c r="B1003" s="610"/>
      <c r="C1003" s="610"/>
      <c r="D1003" s="610"/>
      <c r="E1003" s="610"/>
      <c r="F1003" s="610"/>
      <c r="G1003" s="610"/>
      <c r="J1003" s="644"/>
      <c r="K1003" s="644"/>
    </row>
    <row r="1004">
      <c r="B1004" s="610"/>
      <c r="C1004" s="610"/>
      <c r="D1004" s="610"/>
      <c r="E1004" s="610"/>
      <c r="F1004" s="610"/>
      <c r="G1004" s="610"/>
      <c r="J1004" s="644"/>
      <c r="K1004" s="644"/>
    </row>
    <row r="1005">
      <c r="B1005" s="610"/>
      <c r="C1005" s="610"/>
      <c r="D1005" s="610"/>
      <c r="E1005" s="610"/>
      <c r="F1005" s="610"/>
      <c r="G1005" s="610"/>
      <c r="J1005" s="644"/>
      <c r="K1005" s="644"/>
    </row>
    <row r="1006">
      <c r="B1006" s="610"/>
      <c r="C1006" s="610"/>
      <c r="D1006" s="610"/>
      <c r="E1006" s="610"/>
      <c r="F1006" s="610"/>
      <c r="G1006" s="610"/>
      <c r="J1006" s="644"/>
      <c r="K1006" s="644"/>
    </row>
    <row r="1007">
      <c r="B1007" s="610"/>
      <c r="C1007" s="610"/>
      <c r="D1007" s="610"/>
      <c r="E1007" s="610"/>
      <c r="F1007" s="610"/>
      <c r="G1007" s="610"/>
      <c r="J1007" s="644"/>
      <c r="K1007" s="644"/>
    </row>
    <row r="1008">
      <c r="B1008" s="610"/>
      <c r="C1008" s="610"/>
      <c r="D1008" s="610"/>
      <c r="E1008" s="610"/>
      <c r="F1008" s="610"/>
      <c r="G1008" s="610"/>
      <c r="J1008" s="644"/>
      <c r="K1008" s="644"/>
    </row>
    <row r="1009">
      <c r="B1009" s="610"/>
      <c r="C1009" s="610"/>
      <c r="D1009" s="610"/>
      <c r="E1009" s="610"/>
      <c r="F1009" s="610"/>
      <c r="G1009" s="610"/>
      <c r="J1009" s="644"/>
      <c r="K1009" s="644"/>
    </row>
    <row r="1010">
      <c r="B1010" s="610"/>
      <c r="C1010" s="610"/>
      <c r="D1010" s="610"/>
      <c r="E1010" s="610"/>
      <c r="F1010" s="610"/>
      <c r="G1010" s="610"/>
      <c r="J1010" s="644"/>
      <c r="K1010" s="644"/>
    </row>
    <row r="1011">
      <c r="B1011" s="610"/>
      <c r="C1011" s="610"/>
      <c r="D1011" s="610"/>
      <c r="E1011" s="610"/>
      <c r="F1011" s="610"/>
      <c r="G1011" s="610"/>
      <c r="J1011" s="644"/>
      <c r="K1011" s="644"/>
    </row>
    <row r="1012">
      <c r="B1012" s="610"/>
      <c r="C1012" s="610"/>
      <c r="D1012" s="610"/>
      <c r="E1012" s="610"/>
      <c r="F1012" s="610"/>
      <c r="G1012" s="610"/>
      <c r="J1012" s="644"/>
      <c r="K1012" s="644"/>
    </row>
    <row r="1013">
      <c r="B1013" s="610"/>
      <c r="C1013" s="610"/>
      <c r="D1013" s="610"/>
      <c r="E1013" s="610"/>
      <c r="F1013" s="610"/>
      <c r="G1013" s="610"/>
      <c r="J1013" s="644"/>
      <c r="K1013" s="644"/>
    </row>
    <row r="1014">
      <c r="B1014" s="610"/>
      <c r="C1014" s="610"/>
      <c r="D1014" s="610"/>
      <c r="E1014" s="610"/>
      <c r="F1014" s="610"/>
      <c r="G1014" s="610"/>
      <c r="J1014" s="644"/>
      <c r="K1014" s="644"/>
    </row>
    <row r="1015">
      <c r="B1015" s="610"/>
      <c r="C1015" s="610"/>
      <c r="D1015" s="610"/>
      <c r="E1015" s="610"/>
      <c r="F1015" s="610"/>
      <c r="G1015" s="610"/>
      <c r="J1015" s="644"/>
      <c r="K1015" s="644"/>
    </row>
    <row r="1016">
      <c r="B1016" s="610"/>
      <c r="C1016" s="610"/>
      <c r="D1016" s="610"/>
      <c r="E1016" s="610"/>
      <c r="F1016" s="610"/>
      <c r="G1016" s="610"/>
      <c r="J1016" s="644"/>
      <c r="K1016" s="644"/>
    </row>
    <row r="1017">
      <c r="B1017" s="610"/>
      <c r="C1017" s="610"/>
      <c r="D1017" s="610"/>
      <c r="E1017" s="610"/>
      <c r="F1017" s="610"/>
      <c r="G1017" s="610"/>
      <c r="J1017" s="644"/>
      <c r="K1017" s="644"/>
    </row>
    <row r="1018">
      <c r="B1018" s="610"/>
      <c r="C1018" s="610"/>
      <c r="D1018" s="610"/>
      <c r="E1018" s="610"/>
      <c r="F1018" s="610"/>
      <c r="G1018" s="610"/>
      <c r="J1018" s="644"/>
      <c r="K1018" s="644"/>
    </row>
    <row r="1019">
      <c r="B1019" s="610"/>
      <c r="C1019" s="610"/>
      <c r="D1019" s="610"/>
      <c r="E1019" s="610"/>
      <c r="F1019" s="610"/>
      <c r="G1019" s="610"/>
      <c r="J1019" s="644"/>
      <c r="K1019" s="644"/>
    </row>
    <row r="1020">
      <c r="B1020" s="610"/>
      <c r="C1020" s="610"/>
      <c r="D1020" s="610"/>
      <c r="E1020" s="610"/>
      <c r="F1020" s="610"/>
      <c r="G1020" s="610"/>
      <c r="J1020" s="644"/>
      <c r="K1020" s="644"/>
    </row>
    <row r="1021">
      <c r="B1021" s="610"/>
      <c r="C1021" s="610"/>
      <c r="D1021" s="610"/>
      <c r="E1021" s="610"/>
      <c r="F1021" s="610"/>
      <c r="G1021" s="610"/>
      <c r="J1021" s="644"/>
      <c r="K1021" s="644"/>
    </row>
    <row r="1022">
      <c r="B1022" s="610"/>
      <c r="C1022" s="610"/>
      <c r="D1022" s="610"/>
      <c r="E1022" s="610"/>
      <c r="F1022" s="610"/>
      <c r="G1022" s="610"/>
      <c r="J1022" s="644"/>
      <c r="K1022" s="644"/>
    </row>
    <row r="1023">
      <c r="B1023" s="610"/>
      <c r="C1023" s="610"/>
      <c r="D1023" s="610"/>
      <c r="E1023" s="610"/>
      <c r="F1023" s="610"/>
      <c r="G1023" s="610"/>
      <c r="J1023" s="644"/>
      <c r="K1023" s="644"/>
    </row>
    <row r="1024">
      <c r="B1024" s="610"/>
      <c r="C1024" s="610"/>
      <c r="D1024" s="610"/>
      <c r="E1024" s="610"/>
      <c r="F1024" s="610"/>
      <c r="G1024" s="610"/>
      <c r="J1024" s="644"/>
      <c r="K1024" s="644"/>
    </row>
    <row r="1025">
      <c r="B1025" s="610"/>
      <c r="C1025" s="610"/>
      <c r="D1025" s="610"/>
      <c r="E1025" s="610"/>
      <c r="F1025" s="610"/>
      <c r="G1025" s="610"/>
      <c r="J1025" s="644"/>
      <c r="K1025" s="644"/>
    </row>
    <row r="1026">
      <c r="B1026" s="610"/>
      <c r="C1026" s="610"/>
      <c r="D1026" s="610"/>
      <c r="E1026" s="610"/>
      <c r="F1026" s="610"/>
      <c r="G1026" s="610"/>
      <c r="J1026" s="644"/>
      <c r="K1026" s="644"/>
    </row>
    <row r="1027">
      <c r="B1027" s="610"/>
      <c r="C1027" s="610"/>
      <c r="D1027" s="610"/>
      <c r="E1027" s="610"/>
      <c r="F1027" s="610"/>
      <c r="G1027" s="610"/>
      <c r="J1027" s="644"/>
      <c r="K1027" s="644"/>
    </row>
    <row r="1028">
      <c r="B1028" s="610"/>
      <c r="C1028" s="610"/>
      <c r="D1028" s="610"/>
      <c r="E1028" s="610"/>
      <c r="F1028" s="610"/>
      <c r="G1028" s="610"/>
      <c r="J1028" s="644"/>
      <c r="K1028" s="644"/>
    </row>
    <row r="1029">
      <c r="B1029" s="610"/>
      <c r="C1029" s="610"/>
      <c r="D1029" s="610"/>
      <c r="E1029" s="610"/>
      <c r="F1029" s="610"/>
      <c r="G1029" s="610"/>
      <c r="J1029" s="644"/>
      <c r="K1029" s="644"/>
    </row>
    <row r="1030">
      <c r="B1030" s="610"/>
      <c r="C1030" s="610"/>
      <c r="D1030" s="610"/>
      <c r="E1030" s="610"/>
      <c r="F1030" s="610"/>
      <c r="G1030" s="610"/>
      <c r="J1030" s="644"/>
      <c r="K1030" s="644"/>
    </row>
    <row r="1031">
      <c r="B1031" s="610"/>
      <c r="C1031" s="610"/>
      <c r="D1031" s="610"/>
      <c r="E1031" s="610"/>
      <c r="F1031" s="610"/>
      <c r="G1031" s="610"/>
      <c r="J1031" s="644"/>
      <c r="K1031" s="644"/>
    </row>
    <row r="1032">
      <c r="B1032" s="610"/>
      <c r="C1032" s="610"/>
      <c r="D1032" s="610"/>
      <c r="E1032" s="610"/>
      <c r="F1032" s="610"/>
      <c r="G1032" s="610"/>
      <c r="J1032" s="644"/>
      <c r="K1032" s="644"/>
    </row>
    <row r="1033">
      <c r="B1033" s="610"/>
      <c r="C1033" s="610"/>
      <c r="D1033" s="610"/>
      <c r="E1033" s="610"/>
      <c r="F1033" s="610"/>
      <c r="G1033" s="610"/>
      <c r="J1033" s="644"/>
      <c r="K1033" s="644"/>
    </row>
    <row r="1034">
      <c r="B1034" s="610"/>
      <c r="C1034" s="610"/>
      <c r="D1034" s="610"/>
      <c r="E1034" s="610"/>
      <c r="F1034" s="610"/>
      <c r="G1034" s="610"/>
      <c r="J1034" s="644"/>
      <c r="K1034" s="644"/>
    </row>
    <row r="1035">
      <c r="B1035" s="610"/>
      <c r="C1035" s="610"/>
      <c r="D1035" s="610"/>
      <c r="E1035" s="610"/>
      <c r="F1035" s="610"/>
      <c r="G1035" s="610"/>
      <c r="J1035" s="644"/>
      <c r="K1035" s="644"/>
    </row>
    <row r="1036">
      <c r="B1036" s="610"/>
      <c r="C1036" s="610"/>
      <c r="D1036" s="610"/>
      <c r="E1036" s="610"/>
      <c r="F1036" s="610"/>
      <c r="G1036" s="610"/>
      <c r="J1036" s="644"/>
      <c r="K1036" s="644"/>
    </row>
    <row r="1037">
      <c r="B1037" s="610"/>
      <c r="C1037" s="610"/>
      <c r="D1037" s="610"/>
      <c r="E1037" s="610"/>
      <c r="F1037" s="610"/>
      <c r="G1037" s="610"/>
      <c r="J1037" s="644"/>
      <c r="K1037" s="644"/>
    </row>
    <row r="1038">
      <c r="B1038" s="610"/>
      <c r="C1038" s="610"/>
      <c r="D1038" s="610"/>
      <c r="E1038" s="610"/>
      <c r="F1038" s="610"/>
      <c r="G1038" s="610"/>
      <c r="J1038" s="644"/>
      <c r="K1038" s="644"/>
    </row>
    <row r="1039">
      <c r="B1039" s="610"/>
      <c r="C1039" s="610"/>
      <c r="D1039" s="610"/>
      <c r="E1039" s="610"/>
      <c r="F1039" s="610"/>
      <c r="G1039" s="610"/>
      <c r="J1039" s="644"/>
      <c r="K1039" s="644"/>
    </row>
    <row r="1040">
      <c r="B1040" s="610"/>
      <c r="C1040" s="610"/>
      <c r="D1040" s="610"/>
      <c r="E1040" s="610"/>
      <c r="F1040" s="610"/>
      <c r="G1040" s="610"/>
      <c r="J1040" s="644"/>
      <c r="K1040" s="644"/>
    </row>
    <row r="1041">
      <c r="B1041" s="610"/>
      <c r="C1041" s="610"/>
      <c r="D1041" s="610"/>
      <c r="E1041" s="610"/>
      <c r="F1041" s="610"/>
      <c r="G1041" s="610"/>
      <c r="J1041" s="644"/>
      <c r="K1041" s="644"/>
    </row>
    <row r="1042">
      <c r="B1042" s="610"/>
      <c r="C1042" s="610"/>
      <c r="D1042" s="610"/>
      <c r="E1042" s="610"/>
      <c r="F1042" s="610"/>
      <c r="G1042" s="610"/>
      <c r="J1042" s="644"/>
      <c r="K1042" s="644"/>
    </row>
    <row r="1043">
      <c r="B1043" s="610"/>
      <c r="C1043" s="610"/>
      <c r="D1043" s="610"/>
      <c r="E1043" s="610"/>
      <c r="F1043" s="610"/>
      <c r="G1043" s="610"/>
      <c r="J1043" s="644"/>
      <c r="K1043" s="644"/>
    </row>
    <row r="1044">
      <c r="B1044" s="610"/>
      <c r="C1044" s="610"/>
      <c r="D1044" s="610"/>
      <c r="E1044" s="610"/>
      <c r="F1044" s="610"/>
      <c r="G1044" s="610"/>
      <c r="J1044" s="644"/>
      <c r="K1044" s="644"/>
    </row>
    <row r="1045">
      <c r="B1045" s="610"/>
      <c r="C1045" s="610"/>
      <c r="D1045" s="610"/>
      <c r="E1045" s="610"/>
      <c r="F1045" s="610"/>
      <c r="G1045" s="610"/>
      <c r="J1045" s="644"/>
      <c r="K1045" s="644"/>
    </row>
    <row r="1046">
      <c r="B1046" s="610"/>
      <c r="C1046" s="610"/>
      <c r="D1046" s="610"/>
      <c r="E1046" s="610"/>
      <c r="F1046" s="610"/>
      <c r="G1046" s="610"/>
      <c r="J1046" s="644"/>
      <c r="K1046" s="644"/>
    </row>
    <row r="1047">
      <c r="B1047" s="610"/>
      <c r="C1047" s="610"/>
      <c r="D1047" s="610"/>
      <c r="E1047" s="610"/>
      <c r="F1047" s="610"/>
      <c r="G1047" s="610"/>
      <c r="J1047" s="644"/>
      <c r="K1047" s="644"/>
    </row>
    <row r="1048">
      <c r="B1048" s="610"/>
      <c r="C1048" s="610"/>
      <c r="D1048" s="610"/>
      <c r="E1048" s="610"/>
      <c r="F1048" s="610"/>
      <c r="G1048" s="610"/>
      <c r="J1048" s="644"/>
      <c r="K1048" s="644"/>
    </row>
    <row r="1049">
      <c r="B1049" s="610"/>
      <c r="C1049" s="610"/>
      <c r="D1049" s="610"/>
      <c r="E1049" s="610"/>
      <c r="F1049" s="610"/>
      <c r="G1049" s="610"/>
      <c r="J1049" s="644"/>
      <c r="K1049" s="644"/>
    </row>
    <row r="1050">
      <c r="B1050" s="610"/>
      <c r="C1050" s="610"/>
      <c r="D1050" s="610"/>
      <c r="E1050" s="610"/>
      <c r="F1050" s="610"/>
      <c r="G1050" s="610"/>
      <c r="J1050" s="644"/>
      <c r="K1050" s="644"/>
    </row>
    <row r="1051">
      <c r="B1051" s="610"/>
      <c r="C1051" s="610"/>
      <c r="D1051" s="610"/>
      <c r="E1051" s="610"/>
      <c r="F1051" s="610"/>
      <c r="G1051" s="610"/>
      <c r="J1051" s="644"/>
      <c r="K1051" s="644"/>
    </row>
    <row r="1052">
      <c r="B1052" s="610"/>
      <c r="C1052" s="610"/>
      <c r="D1052" s="610"/>
      <c r="E1052" s="610"/>
      <c r="F1052" s="610"/>
      <c r="G1052" s="610"/>
      <c r="J1052" s="644"/>
      <c r="K1052" s="644"/>
    </row>
    <row r="1053">
      <c r="B1053" s="610"/>
      <c r="C1053" s="610"/>
      <c r="D1053" s="610"/>
      <c r="E1053" s="610"/>
      <c r="F1053" s="610"/>
      <c r="G1053" s="610"/>
      <c r="J1053" s="644"/>
      <c r="K1053" s="644"/>
    </row>
    <row r="1054">
      <c r="B1054" s="610"/>
      <c r="C1054" s="610"/>
      <c r="D1054" s="610"/>
      <c r="E1054" s="610"/>
      <c r="F1054" s="610"/>
      <c r="G1054" s="610"/>
      <c r="J1054" s="644"/>
      <c r="K1054" s="644"/>
    </row>
    <row r="1055">
      <c r="B1055" s="610"/>
      <c r="C1055" s="610"/>
      <c r="D1055" s="610"/>
      <c r="E1055" s="610"/>
      <c r="F1055" s="610"/>
      <c r="G1055" s="610"/>
      <c r="J1055" s="644"/>
      <c r="K1055" s="644"/>
    </row>
    <row r="1056">
      <c r="B1056" s="610"/>
      <c r="C1056" s="610"/>
      <c r="D1056" s="610"/>
      <c r="E1056" s="610"/>
      <c r="F1056" s="610"/>
      <c r="G1056" s="610"/>
      <c r="J1056" s="644"/>
      <c r="K1056" s="64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cols>
    <col customWidth="1" min="3" max="3" width="9.57"/>
    <col customWidth="1" min="4" max="4" width="11.29"/>
    <col customWidth="1" min="5" max="5" width="9.86"/>
    <col customWidth="1" min="6" max="6" width="10.14"/>
    <col customWidth="1" min="7" max="7" width="8.71"/>
    <col customWidth="1" min="8" max="8" width="13.43"/>
    <col customWidth="1" min="9" max="9" width="8.86"/>
    <col customWidth="1" min="10" max="10" width="10.14"/>
    <col customWidth="1" min="11" max="11" width="6.86"/>
  </cols>
  <sheetData>
    <row r="24">
      <c r="C24" s="663" t="s">
        <v>745</v>
      </c>
      <c r="G24" s="664" t="s">
        <v>746</v>
      </c>
    </row>
    <row r="25">
      <c r="C25" s="665" t="s">
        <v>0</v>
      </c>
      <c r="D25" s="665" t="s">
        <v>747</v>
      </c>
      <c r="E25" s="665" t="s">
        <v>748</v>
      </c>
      <c r="F25" s="665" t="s">
        <v>749</v>
      </c>
      <c r="G25" s="276" t="s">
        <v>0</v>
      </c>
      <c r="H25" s="276" t="s">
        <v>747</v>
      </c>
      <c r="I25" s="276" t="s">
        <v>748</v>
      </c>
      <c r="J25" s="276" t="s">
        <v>749</v>
      </c>
      <c r="K25" s="276" t="s">
        <v>750</v>
      </c>
    </row>
    <row r="26">
      <c r="C26" s="665" t="s">
        <v>751</v>
      </c>
      <c r="D26" s="665">
        <v>3600.0</v>
      </c>
      <c r="E26" s="666"/>
      <c r="F26" s="666"/>
      <c r="G26" s="276" t="s">
        <v>751</v>
      </c>
      <c r="H26" s="276">
        <f t="shared" ref="H26:H28" si="1">K26*100</f>
        <v>3065</v>
      </c>
      <c r="I26" s="277"/>
      <c r="J26" s="277"/>
      <c r="K26" s="667">
        <v>30.65</v>
      </c>
    </row>
    <row r="27">
      <c r="C27" s="665" t="s">
        <v>752</v>
      </c>
      <c r="D27" s="665">
        <v>3800.0</v>
      </c>
      <c r="E27" s="665">
        <v>0.418</v>
      </c>
      <c r="F27" s="665">
        <v>65.0</v>
      </c>
      <c r="G27" s="276" t="s">
        <v>752</v>
      </c>
      <c r="H27" s="276">
        <f t="shared" si="1"/>
        <v>3198</v>
      </c>
      <c r="I27" s="276">
        <v>0.38</v>
      </c>
      <c r="J27" s="276">
        <v>68.0</v>
      </c>
      <c r="K27" s="667">
        <v>31.98</v>
      </c>
    </row>
    <row r="28">
      <c r="C28" s="665" t="s">
        <v>753</v>
      </c>
      <c r="D28" s="665">
        <v>4300.0</v>
      </c>
      <c r="E28" s="665">
        <v>0.474</v>
      </c>
      <c r="F28" s="665">
        <v>77.0</v>
      </c>
      <c r="G28" s="276" t="s">
        <v>753</v>
      </c>
      <c r="H28" s="276">
        <f t="shared" si="1"/>
        <v>3764</v>
      </c>
      <c r="I28" s="276">
        <v>0.464</v>
      </c>
      <c r="J28" s="276">
        <v>80.0</v>
      </c>
      <c r="K28" s="667">
        <v>37.64</v>
      </c>
    </row>
    <row r="29">
      <c r="C29" s="665" t="s">
        <v>754</v>
      </c>
      <c r="D29" s="665">
        <v>3900.0</v>
      </c>
      <c r="E29" s="666"/>
      <c r="F29" s="666"/>
      <c r="G29" s="276" t="s">
        <v>754</v>
      </c>
      <c r="H29" s="277"/>
      <c r="I29" s="277"/>
      <c r="J29" s="277"/>
      <c r="K29" s="277"/>
    </row>
    <row r="30">
      <c r="C30" s="665" t="s">
        <v>755</v>
      </c>
      <c r="D30" s="665">
        <v>4500.0</v>
      </c>
      <c r="E30" s="666"/>
      <c r="F30" s="666"/>
      <c r="G30" s="276" t="s">
        <v>755</v>
      </c>
      <c r="H30" s="277"/>
      <c r="I30" s="277"/>
      <c r="J30" s="277"/>
      <c r="K30" s="277"/>
    </row>
    <row r="31">
      <c r="C31" s="666"/>
      <c r="D31" s="666"/>
      <c r="E31" s="666"/>
      <c r="F31" s="666"/>
      <c r="G31" s="277"/>
      <c r="H31" s="277"/>
      <c r="I31" s="277"/>
      <c r="J31" s="277"/>
      <c r="K31" s="277"/>
    </row>
    <row r="32">
      <c r="C32" s="666"/>
      <c r="D32" s="666"/>
      <c r="E32" s="666"/>
      <c r="F32" s="666"/>
      <c r="G32" s="277"/>
      <c r="H32" s="277"/>
      <c r="I32" s="277"/>
      <c r="J32" s="277"/>
      <c r="K32" s="277"/>
    </row>
  </sheetData>
  <mergeCells count="2">
    <mergeCell ref="C24:F24"/>
    <mergeCell ref="G24:K2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cols>
    <col customWidth="1" min="10" max="10" width="18.57"/>
  </cols>
  <sheetData>
    <row r="1">
      <c r="A1" s="28"/>
      <c r="B1" s="28" t="s">
        <v>756</v>
      </c>
      <c r="C1" s="28"/>
      <c r="D1" s="28" t="s">
        <v>757</v>
      </c>
      <c r="E1" s="28" t="s">
        <v>758</v>
      </c>
      <c r="F1" s="28" t="s">
        <v>759</v>
      </c>
      <c r="G1" s="28" t="s">
        <v>141</v>
      </c>
      <c r="J1" s="28" t="s">
        <v>760</v>
      </c>
    </row>
    <row r="2">
      <c r="A2" s="668">
        <v>1.0</v>
      </c>
      <c r="B2" s="668" t="s">
        <v>761</v>
      </c>
      <c r="C2" s="668" t="s">
        <v>762</v>
      </c>
      <c r="D2" s="669">
        <v>1.6062E8</v>
      </c>
      <c r="E2" s="669">
        <v>136580.0</v>
      </c>
      <c r="F2" s="669">
        <v>2.6330142E9</v>
      </c>
      <c r="G2" s="670">
        <v>0.26</v>
      </c>
      <c r="H2" s="671"/>
      <c r="I2" s="671"/>
      <c r="J2" s="672">
        <f>F2/G2</f>
        <v>10126977692</v>
      </c>
      <c r="K2" s="671"/>
      <c r="L2" s="671"/>
      <c r="M2" s="671"/>
      <c r="N2" s="671"/>
      <c r="O2" s="671"/>
      <c r="P2" s="671"/>
      <c r="Q2" s="671"/>
      <c r="R2" s="671"/>
      <c r="S2" s="671"/>
      <c r="T2" s="671"/>
      <c r="U2" s="671"/>
      <c r="V2" s="671"/>
      <c r="W2" s="671"/>
      <c r="X2" s="671"/>
      <c r="Y2" s="671"/>
      <c r="Z2" s="671"/>
      <c r="AA2" s="671"/>
    </row>
    <row r="3">
      <c r="A3" s="668">
        <v>2.0</v>
      </c>
      <c r="B3" s="668" t="s">
        <v>763</v>
      </c>
      <c r="C3" s="668" t="s">
        <v>764</v>
      </c>
      <c r="D3" s="671"/>
      <c r="E3" s="669">
        <v>2080.0</v>
      </c>
      <c r="F3" s="669">
        <v>2.33004E7</v>
      </c>
      <c r="G3" s="670">
        <v>0.004</v>
      </c>
      <c r="H3" s="671"/>
      <c r="I3" s="668"/>
      <c r="J3" s="671"/>
      <c r="K3" s="671"/>
      <c r="L3" s="671"/>
      <c r="M3" s="671"/>
      <c r="N3" s="671"/>
      <c r="O3" s="671"/>
      <c r="P3" s="671"/>
      <c r="Q3" s="671"/>
      <c r="R3" s="671"/>
      <c r="S3" s="671"/>
      <c r="T3" s="671"/>
      <c r="U3" s="671"/>
      <c r="V3" s="671"/>
      <c r="W3" s="671"/>
      <c r="X3" s="671"/>
      <c r="Y3" s="671"/>
      <c r="Z3" s="671"/>
      <c r="AA3" s="671"/>
    </row>
    <row r="4">
      <c r="A4" s="668">
        <v>3.0</v>
      </c>
      <c r="B4" s="668" t="s">
        <v>761</v>
      </c>
      <c r="C4" s="668" t="s">
        <v>765</v>
      </c>
      <c r="D4" s="669">
        <v>1.071E7</v>
      </c>
      <c r="E4" s="669">
        <v>11720.0</v>
      </c>
      <c r="F4" s="669">
        <v>2.26454E8</v>
      </c>
      <c r="G4" s="670">
        <v>0.022</v>
      </c>
      <c r="H4" s="671"/>
      <c r="I4" s="668" t="s">
        <v>766</v>
      </c>
      <c r="J4" s="673">
        <v>1.7133E8</v>
      </c>
      <c r="K4" s="673">
        <v>150380.0</v>
      </c>
      <c r="L4" s="673">
        <v>2.8827686E9</v>
      </c>
      <c r="M4" s="674">
        <v>0.28600000000000003</v>
      </c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</row>
    <row r="5">
      <c r="A5" s="675">
        <v>4.0</v>
      </c>
      <c r="B5" s="675" t="s">
        <v>767</v>
      </c>
      <c r="C5" s="675" t="s">
        <v>768</v>
      </c>
      <c r="D5" s="676">
        <v>3.932E7</v>
      </c>
      <c r="E5" s="676">
        <v>39100.0</v>
      </c>
      <c r="F5" s="676">
        <v>6.9547E8</v>
      </c>
      <c r="G5" s="677">
        <v>0.074</v>
      </c>
      <c r="H5" s="678"/>
      <c r="I5" s="678"/>
      <c r="J5" s="678"/>
      <c r="K5" s="678"/>
      <c r="L5" s="678"/>
      <c r="M5" s="678"/>
      <c r="N5" s="678"/>
      <c r="O5" s="678"/>
      <c r="P5" s="678"/>
      <c r="Q5" s="678"/>
      <c r="R5" s="678"/>
      <c r="S5" s="678"/>
      <c r="T5" s="678"/>
      <c r="U5" s="678"/>
      <c r="V5" s="678"/>
      <c r="W5" s="678"/>
      <c r="X5" s="678"/>
      <c r="Y5" s="678"/>
      <c r="Z5" s="678"/>
      <c r="AA5" s="678"/>
    </row>
    <row r="6">
      <c r="A6" s="675">
        <v>5.0</v>
      </c>
      <c r="B6" s="675" t="s">
        <v>767</v>
      </c>
      <c r="C6" s="675" t="s">
        <v>765</v>
      </c>
      <c r="D6" s="676">
        <v>7.822E7</v>
      </c>
      <c r="E6" s="676">
        <v>40670.0</v>
      </c>
      <c r="F6" s="676">
        <v>8.05922E8</v>
      </c>
      <c r="G6" s="677">
        <v>0.071</v>
      </c>
      <c r="H6" s="678"/>
      <c r="I6" s="678"/>
      <c r="J6" s="678"/>
      <c r="K6" s="678"/>
      <c r="L6" s="678"/>
      <c r="M6" s="678"/>
      <c r="N6" s="678"/>
      <c r="O6" s="678"/>
      <c r="P6" s="678"/>
      <c r="Q6" s="678"/>
      <c r="R6" s="678"/>
      <c r="S6" s="678"/>
      <c r="T6" s="678"/>
      <c r="U6" s="678"/>
      <c r="V6" s="678"/>
      <c r="W6" s="678"/>
      <c r="X6" s="678"/>
      <c r="Y6" s="678"/>
      <c r="Z6" s="678"/>
      <c r="AA6" s="678"/>
    </row>
    <row r="7">
      <c r="A7" s="675">
        <v>6.0</v>
      </c>
      <c r="B7" s="675" t="s">
        <v>769</v>
      </c>
      <c r="C7" s="675" t="s">
        <v>765</v>
      </c>
      <c r="D7" s="678"/>
      <c r="E7" s="676">
        <v>1336.0</v>
      </c>
      <c r="F7" s="676">
        <v>1.500655E7</v>
      </c>
      <c r="G7" s="677">
        <v>0.003</v>
      </c>
      <c r="H7" s="678"/>
      <c r="I7" s="678"/>
      <c r="J7" s="678"/>
      <c r="K7" s="678"/>
      <c r="L7" s="678"/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</row>
    <row r="8">
      <c r="A8" s="675">
        <v>7.0</v>
      </c>
      <c r="B8" s="675" t="s">
        <v>770</v>
      </c>
      <c r="C8" s="675" t="s">
        <v>765</v>
      </c>
      <c r="D8" s="678"/>
      <c r="E8" s="675">
        <v>363.0</v>
      </c>
      <c r="F8" s="676">
        <v>1022000.0</v>
      </c>
      <c r="G8" s="677">
        <v>0.001</v>
      </c>
      <c r="H8" s="678"/>
      <c r="I8" s="675" t="s">
        <v>767</v>
      </c>
      <c r="J8" s="679">
        <f>D5+D6</f>
        <v>117540000</v>
      </c>
      <c r="K8" s="679">
        <f t="shared" ref="K8:M8" si="1">SUM(E5:E8)</f>
        <v>81469</v>
      </c>
      <c r="L8" s="679">
        <f t="shared" si="1"/>
        <v>1517420550</v>
      </c>
      <c r="M8" s="680">
        <f t="shared" si="1"/>
        <v>0.149</v>
      </c>
      <c r="N8" s="678"/>
      <c r="O8" s="678"/>
      <c r="P8" s="678"/>
      <c r="Q8" s="678"/>
      <c r="R8" s="678"/>
      <c r="S8" s="678"/>
      <c r="T8" s="678"/>
      <c r="U8" s="678"/>
      <c r="V8" s="678"/>
      <c r="W8" s="678"/>
      <c r="X8" s="678"/>
      <c r="Y8" s="678"/>
      <c r="Z8" s="678"/>
      <c r="AA8" s="678"/>
    </row>
    <row r="9">
      <c r="A9" s="606">
        <v>8.0</v>
      </c>
      <c r="B9" s="606" t="s">
        <v>771</v>
      </c>
      <c r="C9" s="606" t="s">
        <v>765</v>
      </c>
      <c r="D9" s="681"/>
      <c r="E9" s="682">
        <v>4590.0</v>
      </c>
      <c r="F9" s="682">
        <v>8.2833E7</v>
      </c>
      <c r="G9" s="683">
        <f>F9/J2</f>
        <v>0.008179439366</v>
      </c>
      <c r="H9" s="681"/>
      <c r="I9" s="606" t="s">
        <v>771</v>
      </c>
      <c r="J9" s="606"/>
      <c r="K9" s="682">
        <v>4590.0</v>
      </c>
      <c r="L9" s="682">
        <v>8.2833E7</v>
      </c>
      <c r="M9" s="681"/>
      <c r="N9" s="681"/>
      <c r="O9" s="681"/>
      <c r="P9" s="681"/>
      <c r="Q9" s="681"/>
      <c r="R9" s="681"/>
      <c r="S9" s="681"/>
      <c r="T9" s="681"/>
      <c r="U9" s="681"/>
      <c r="V9" s="681"/>
      <c r="W9" s="681"/>
      <c r="X9" s="681"/>
      <c r="Y9" s="681"/>
      <c r="Z9" s="681"/>
      <c r="AA9" s="681"/>
    </row>
    <row r="15">
      <c r="E15" s="28" t="s">
        <v>757</v>
      </c>
      <c r="F15" s="28" t="s">
        <v>758</v>
      </c>
      <c r="G15" s="28" t="s">
        <v>772</v>
      </c>
    </row>
    <row r="16">
      <c r="D16" s="28" t="s">
        <v>766</v>
      </c>
      <c r="E16" s="15">
        <v>1.7133E8</v>
      </c>
      <c r="F16" s="15">
        <v>150380.0</v>
      </c>
      <c r="G16" s="15">
        <v>2.8827686E9</v>
      </c>
      <c r="H16" s="38">
        <v>0.28600000000000003</v>
      </c>
    </row>
    <row r="17">
      <c r="D17" s="28" t="s">
        <v>767</v>
      </c>
      <c r="E17" s="15">
        <v>1.1754E8</v>
      </c>
      <c r="F17" s="15">
        <v>81469.0</v>
      </c>
      <c r="G17" s="15">
        <v>1.51742055E9</v>
      </c>
      <c r="H17" s="38">
        <v>0.149</v>
      </c>
    </row>
    <row r="18">
      <c r="D18" s="28" t="s">
        <v>771</v>
      </c>
      <c r="E18" s="28"/>
      <c r="F18" s="33">
        <v>4590.0</v>
      </c>
      <c r="G18" s="33">
        <v>8.2833E7</v>
      </c>
      <c r="H18" s="16">
        <f>G9</f>
        <v>0.008179439366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27.57"/>
    <col customWidth="1" min="3" max="6" width="12.14"/>
    <col customWidth="1" min="7" max="7" width="1.86"/>
    <col customWidth="1" min="8" max="8" width="4.71"/>
    <col customWidth="1" min="9" max="9" width="0.86"/>
    <col customWidth="1" min="10" max="10" width="4.71"/>
    <col customWidth="1" min="11" max="11" width="0.86"/>
    <col customWidth="1" min="12" max="12" width="4.71"/>
    <col customWidth="1" min="13" max="13" width="0.86"/>
    <col customWidth="1" min="14" max="14" width="4.71"/>
    <col customWidth="1" min="15" max="20" width="9.14"/>
    <col customWidth="1" min="21" max="22" width="2.71"/>
    <col customWidth="1" min="23" max="24" width="9.14"/>
    <col customWidth="1" min="25" max="25" width="5.71"/>
    <col customWidth="1" min="26" max="28" width="9.14"/>
  </cols>
  <sheetData>
    <row r="1" ht="11.25" customHeight="1">
      <c r="A1" s="684"/>
      <c r="B1" s="684"/>
      <c r="C1" s="684"/>
      <c r="D1" s="684"/>
      <c r="E1" s="684"/>
      <c r="F1" s="684"/>
      <c r="G1" s="684"/>
      <c r="H1" s="685" t="s">
        <v>773</v>
      </c>
      <c r="I1" s="494"/>
      <c r="J1" s="494"/>
      <c r="K1" s="494"/>
      <c r="L1" s="494"/>
      <c r="M1" s="494"/>
      <c r="N1" s="494"/>
      <c r="O1" s="684"/>
      <c r="P1" s="684"/>
      <c r="Q1" s="684"/>
      <c r="R1" s="684"/>
      <c r="S1" s="686"/>
      <c r="T1" s="686"/>
      <c r="U1" s="684"/>
      <c r="V1" s="684"/>
      <c r="W1" s="684"/>
      <c r="X1" s="684"/>
      <c r="Y1" s="684"/>
      <c r="Z1" s="684"/>
      <c r="AA1" s="684"/>
      <c r="AB1" s="684"/>
    </row>
    <row r="2" ht="13.5" customHeight="1">
      <c r="A2" s="687" t="s">
        <v>774</v>
      </c>
      <c r="B2" s="687" t="s">
        <v>775</v>
      </c>
      <c r="C2" s="687" t="s">
        <v>1</v>
      </c>
      <c r="D2" s="687" t="s">
        <v>5</v>
      </c>
      <c r="E2" s="687" t="s">
        <v>776</v>
      </c>
      <c r="F2" s="687" t="s">
        <v>777</v>
      </c>
      <c r="G2" s="688"/>
      <c r="H2" s="689" t="s">
        <v>778</v>
      </c>
      <c r="I2" s="544"/>
      <c r="J2" s="544"/>
      <c r="K2" s="544"/>
      <c r="L2" s="544"/>
      <c r="M2" s="544"/>
      <c r="N2" s="94"/>
      <c r="O2" s="688"/>
      <c r="P2" s="688"/>
      <c r="Q2" s="688"/>
      <c r="R2" s="688"/>
      <c r="S2" s="690"/>
      <c r="T2" s="690"/>
      <c r="U2" s="684"/>
      <c r="V2" s="684"/>
      <c r="W2" s="684"/>
      <c r="X2" s="688"/>
      <c r="Y2" s="684"/>
      <c r="Z2" s="688"/>
      <c r="AA2" s="688"/>
      <c r="AB2" s="684"/>
    </row>
    <row r="3" ht="3.0" customHeight="1">
      <c r="A3" s="688"/>
      <c r="B3" s="688"/>
      <c r="C3" s="688"/>
      <c r="D3" s="688"/>
      <c r="E3" s="688"/>
      <c r="F3" s="688"/>
      <c r="G3" s="684"/>
      <c r="H3" s="688"/>
      <c r="I3" s="688"/>
      <c r="J3" s="688"/>
      <c r="K3" s="688"/>
      <c r="L3" s="688"/>
      <c r="M3" s="688"/>
      <c r="N3" s="688"/>
      <c r="O3" s="688"/>
      <c r="P3" s="688"/>
      <c r="Q3" s="688"/>
      <c r="R3" s="688"/>
      <c r="S3" s="690"/>
      <c r="T3" s="690"/>
      <c r="U3" s="684"/>
      <c r="V3" s="684"/>
      <c r="W3" s="684"/>
      <c r="X3" s="684"/>
      <c r="Y3" s="684"/>
      <c r="Z3" s="684"/>
      <c r="AA3" s="684"/>
      <c r="AB3" s="684"/>
    </row>
    <row r="4" ht="15.0" customHeight="1">
      <c r="A4" s="691">
        <v>1.0</v>
      </c>
      <c r="B4" s="692" t="s">
        <v>779</v>
      </c>
      <c r="C4" s="691">
        <v>711.0</v>
      </c>
      <c r="D4" s="691">
        <v>8.0</v>
      </c>
      <c r="E4" s="693" t="s">
        <v>780</v>
      </c>
      <c r="F4" s="691">
        <v>6.94</v>
      </c>
      <c r="G4" s="690"/>
      <c r="H4" s="684"/>
      <c r="I4" s="684"/>
      <c r="J4" s="694"/>
      <c r="K4" s="695"/>
      <c r="L4" s="696"/>
      <c r="M4" s="684"/>
      <c r="N4" s="697"/>
      <c r="O4" s="690"/>
      <c r="P4" s="690"/>
      <c r="Q4" s="690"/>
      <c r="R4" s="690"/>
      <c r="S4" s="690"/>
      <c r="T4" s="690"/>
      <c r="U4" s="684"/>
      <c r="V4" s="684"/>
      <c r="W4" s="690"/>
      <c r="X4" s="690"/>
      <c r="Y4" s="684"/>
      <c r="Z4" s="698"/>
      <c r="AA4" s="698"/>
      <c r="AB4" s="684"/>
    </row>
    <row r="5" ht="3.0" customHeight="1">
      <c r="A5" s="684"/>
      <c r="B5" s="684"/>
      <c r="C5" s="684"/>
      <c r="D5" s="684"/>
      <c r="E5" s="684"/>
      <c r="F5" s="699"/>
      <c r="G5" s="684"/>
      <c r="H5" s="684"/>
      <c r="I5" s="684"/>
      <c r="J5" s="684"/>
      <c r="K5" s="684"/>
      <c r="L5" s="684"/>
      <c r="M5" s="684"/>
      <c r="N5" s="684"/>
      <c r="O5" s="684"/>
      <c r="P5" s="684"/>
      <c r="Q5" s="684"/>
      <c r="R5" s="684"/>
      <c r="S5" s="690"/>
      <c r="T5" s="690"/>
      <c r="U5" s="684"/>
      <c r="V5" s="684"/>
      <c r="W5" s="684"/>
      <c r="X5" s="684"/>
      <c r="Y5" s="684"/>
      <c r="Z5" s="698"/>
      <c r="AA5" s="698"/>
      <c r="AB5" s="684"/>
    </row>
    <row r="6" ht="10.5" customHeight="1">
      <c r="A6" s="691">
        <v>2.0</v>
      </c>
      <c r="B6" s="692" t="s">
        <v>781</v>
      </c>
      <c r="C6" s="691">
        <v>712.0</v>
      </c>
      <c r="D6" s="691">
        <v>10.0</v>
      </c>
      <c r="E6" s="693" t="s">
        <v>780</v>
      </c>
      <c r="F6" s="691">
        <v>7.01</v>
      </c>
      <c r="G6" s="690"/>
      <c r="H6" s="684"/>
      <c r="I6" s="684"/>
      <c r="J6" s="700"/>
      <c r="K6" s="684"/>
      <c r="L6" s="696"/>
      <c r="M6" s="684"/>
      <c r="N6" s="697"/>
      <c r="O6" s="690"/>
      <c r="P6" s="690"/>
      <c r="Q6" s="690"/>
      <c r="R6" s="690"/>
      <c r="S6" s="690"/>
      <c r="T6" s="690"/>
      <c r="U6" s="684"/>
      <c r="V6" s="684"/>
      <c r="W6" s="690"/>
      <c r="X6" s="690"/>
      <c r="Y6" s="684"/>
      <c r="Z6" s="698"/>
      <c r="AA6" s="698"/>
      <c r="AB6" s="684"/>
    </row>
    <row r="7" ht="13.5" hidden="1" customHeight="1">
      <c r="A7" s="684"/>
      <c r="B7" s="684"/>
      <c r="C7" s="684"/>
      <c r="D7" s="684"/>
      <c r="E7" s="684"/>
      <c r="F7" s="699"/>
      <c r="G7" s="684"/>
      <c r="H7" s="684"/>
      <c r="I7" s="684"/>
      <c r="J7" s="684"/>
      <c r="K7" s="684"/>
      <c r="L7" s="684"/>
      <c r="M7" s="684"/>
      <c r="N7" s="684"/>
      <c r="O7" s="684"/>
      <c r="P7" s="684"/>
      <c r="Q7" s="684"/>
      <c r="R7" s="684"/>
      <c r="S7" s="690"/>
      <c r="T7" s="690"/>
      <c r="U7" s="684"/>
      <c r="V7" s="684"/>
      <c r="W7" s="684"/>
      <c r="X7" s="684"/>
      <c r="Y7" s="684"/>
      <c r="Z7" s="698"/>
      <c r="AA7" s="698"/>
      <c r="AB7" s="684"/>
    </row>
    <row r="8" ht="13.5" hidden="1" customHeight="1">
      <c r="A8" s="684"/>
      <c r="B8" s="684"/>
      <c r="C8" s="684"/>
      <c r="D8" s="684"/>
      <c r="E8" s="684"/>
      <c r="F8" s="699"/>
      <c r="G8" s="684"/>
      <c r="H8" s="684"/>
      <c r="I8" s="684"/>
      <c r="J8" s="684"/>
      <c r="K8" s="684"/>
      <c r="L8" s="684"/>
      <c r="M8" s="684"/>
      <c r="N8" s="684"/>
      <c r="O8" s="684"/>
      <c r="P8" s="684"/>
      <c r="Q8" s="684"/>
      <c r="R8" s="684"/>
      <c r="S8" s="690"/>
      <c r="T8" s="690"/>
      <c r="U8" s="684"/>
      <c r="V8" s="684"/>
      <c r="W8" s="684"/>
      <c r="X8" s="684"/>
      <c r="Y8" s="684"/>
      <c r="Z8" s="698"/>
      <c r="AA8" s="698"/>
      <c r="AB8" s="684"/>
    </row>
    <row r="9" ht="3.0" customHeight="1">
      <c r="A9" s="684"/>
      <c r="B9" s="684"/>
      <c r="C9" s="684"/>
      <c r="D9" s="684"/>
      <c r="E9" s="684"/>
      <c r="F9" s="699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  <c r="R9" s="684"/>
      <c r="S9" s="690"/>
      <c r="T9" s="690"/>
      <c r="U9" s="684"/>
      <c r="V9" s="684"/>
      <c r="W9" s="684"/>
      <c r="X9" s="684"/>
      <c r="Y9" s="684"/>
      <c r="Z9" s="698"/>
      <c r="AA9" s="698"/>
      <c r="AB9" s="684"/>
    </row>
    <row r="10" ht="10.5" customHeight="1">
      <c r="A10" s="691">
        <v>3.0</v>
      </c>
      <c r="B10" s="692" t="s">
        <v>782</v>
      </c>
      <c r="C10" s="691">
        <v>747.0</v>
      </c>
      <c r="D10" s="691">
        <v>12.0</v>
      </c>
      <c r="E10" s="693" t="s">
        <v>780</v>
      </c>
      <c r="F10" s="691">
        <v>7.01</v>
      </c>
      <c r="G10" s="684"/>
      <c r="H10" s="684"/>
      <c r="I10" s="684"/>
      <c r="J10" s="700"/>
      <c r="K10" s="684"/>
      <c r="L10" s="696"/>
      <c r="M10" s="684"/>
      <c r="N10" s="684"/>
      <c r="O10" s="684"/>
      <c r="P10" s="684"/>
      <c r="Q10" s="684"/>
      <c r="R10" s="684"/>
      <c r="S10" s="690"/>
      <c r="T10" s="690"/>
      <c r="U10" s="684"/>
      <c r="V10" s="684"/>
      <c r="W10" s="684"/>
      <c r="X10" s="684"/>
      <c r="Y10" s="684"/>
      <c r="Z10" s="698"/>
      <c r="AA10" s="698"/>
      <c r="AB10" s="684"/>
    </row>
    <row r="11" ht="3.0" customHeight="1">
      <c r="A11" s="684"/>
      <c r="B11" s="684"/>
      <c r="C11" s="690"/>
      <c r="D11" s="690"/>
      <c r="E11" s="690"/>
      <c r="F11" s="701"/>
      <c r="G11" s="684"/>
      <c r="H11" s="684"/>
      <c r="I11" s="684"/>
      <c r="J11" s="684"/>
      <c r="K11" s="684"/>
      <c r="L11" s="684"/>
      <c r="M11" s="684"/>
      <c r="N11" s="684"/>
      <c r="O11" s="684"/>
      <c r="P11" s="684"/>
      <c r="Q11" s="684"/>
      <c r="R11" s="684"/>
      <c r="S11" s="690"/>
      <c r="T11" s="690"/>
      <c r="U11" s="684"/>
      <c r="V11" s="684"/>
      <c r="W11" s="684"/>
      <c r="X11" s="684"/>
      <c r="Y11" s="684"/>
      <c r="Z11" s="698"/>
      <c r="AA11" s="698"/>
      <c r="AB11" s="684"/>
    </row>
    <row r="12" ht="10.5" customHeight="1">
      <c r="A12" s="691">
        <v>4.0</v>
      </c>
      <c r="B12" s="692" t="s">
        <v>782</v>
      </c>
      <c r="C12" s="691">
        <v>747.0</v>
      </c>
      <c r="D12" s="691">
        <v>14.0</v>
      </c>
      <c r="E12" s="693" t="s">
        <v>780</v>
      </c>
      <c r="F12" s="702">
        <v>7.7</v>
      </c>
      <c r="G12" s="684"/>
      <c r="H12" s="684"/>
      <c r="I12" s="684"/>
      <c r="J12" s="697"/>
      <c r="K12" s="684"/>
      <c r="L12" s="696"/>
      <c r="M12" s="684"/>
      <c r="N12" s="684"/>
      <c r="O12" s="684"/>
      <c r="P12" s="684"/>
      <c r="Q12" s="684"/>
      <c r="R12" s="684"/>
      <c r="S12" s="690"/>
      <c r="T12" s="690"/>
      <c r="U12" s="684"/>
      <c r="V12" s="684"/>
      <c r="W12" s="684"/>
      <c r="X12" s="684"/>
      <c r="Y12" s="684"/>
      <c r="Z12" s="698"/>
      <c r="AA12" s="698"/>
      <c r="AB12" s="684"/>
    </row>
    <row r="13" ht="3.0" customHeight="1">
      <c r="A13" s="684"/>
      <c r="B13" s="684"/>
      <c r="C13" s="684"/>
      <c r="D13" s="684"/>
      <c r="E13" s="684"/>
      <c r="F13" s="703"/>
      <c r="G13" s="684"/>
      <c r="H13" s="684"/>
      <c r="I13" s="684"/>
      <c r="J13" s="684"/>
      <c r="K13" s="684"/>
      <c r="L13" s="684"/>
      <c r="M13" s="684"/>
      <c r="N13" s="684"/>
      <c r="O13" s="684"/>
      <c r="P13" s="684"/>
      <c r="Q13" s="684"/>
      <c r="R13" s="684"/>
      <c r="S13" s="690"/>
      <c r="T13" s="690"/>
      <c r="U13" s="684"/>
      <c r="V13" s="684"/>
      <c r="W13" s="684"/>
      <c r="X13" s="684"/>
      <c r="Y13" s="684"/>
      <c r="Z13" s="698"/>
      <c r="AA13" s="698"/>
      <c r="AB13" s="684"/>
    </row>
    <row r="14" ht="10.5" customHeight="1">
      <c r="A14" s="704">
        <v>5.0</v>
      </c>
      <c r="B14" s="705" t="s">
        <v>783</v>
      </c>
      <c r="C14" s="704">
        <v>555.0</v>
      </c>
      <c r="D14" s="704">
        <v>8.0</v>
      </c>
      <c r="E14" s="706" t="s">
        <v>784</v>
      </c>
      <c r="F14" s="704">
        <v>9.69</v>
      </c>
      <c r="G14" s="690"/>
      <c r="H14" s="684"/>
      <c r="I14" s="684"/>
      <c r="J14" s="707"/>
      <c r="K14" s="684"/>
      <c r="L14" s="696"/>
      <c r="M14" s="684"/>
      <c r="N14" s="697"/>
      <c r="O14" s="690"/>
      <c r="P14" s="690"/>
      <c r="Q14" s="690"/>
      <c r="R14" s="690"/>
      <c r="S14" s="690"/>
      <c r="T14" s="690"/>
      <c r="U14" s="684"/>
      <c r="V14" s="684"/>
      <c r="W14" s="690"/>
      <c r="X14" s="690"/>
      <c r="Y14" s="684"/>
      <c r="Z14" s="698"/>
      <c r="AA14" s="698"/>
      <c r="AB14" s="684"/>
    </row>
    <row r="15" ht="3.0" customHeight="1">
      <c r="A15" s="684"/>
      <c r="B15" s="684"/>
      <c r="C15" s="684"/>
      <c r="D15" s="684"/>
      <c r="E15" s="684"/>
      <c r="F15" s="703"/>
      <c r="G15" s="684"/>
      <c r="H15" s="684"/>
      <c r="I15" s="684"/>
      <c r="J15" s="684"/>
      <c r="K15" s="684"/>
      <c r="L15" s="684"/>
      <c r="M15" s="684"/>
      <c r="N15" s="684"/>
      <c r="O15" s="684"/>
      <c r="P15" s="684"/>
      <c r="Q15" s="684"/>
      <c r="R15" s="684"/>
      <c r="S15" s="690"/>
      <c r="T15" s="690"/>
      <c r="U15" s="684"/>
      <c r="V15" s="684"/>
      <c r="W15" s="684"/>
      <c r="X15" s="684"/>
      <c r="Y15" s="684"/>
      <c r="Z15" s="698"/>
      <c r="AA15" s="698"/>
      <c r="AB15" s="684"/>
    </row>
    <row r="16" ht="10.5" customHeight="1">
      <c r="A16" s="691">
        <v>6.0</v>
      </c>
      <c r="B16" s="692" t="s">
        <v>785</v>
      </c>
      <c r="C16" s="691">
        <v>711.0</v>
      </c>
      <c r="D16" s="691">
        <v>8.0</v>
      </c>
      <c r="E16" s="693" t="s">
        <v>786</v>
      </c>
      <c r="F16" s="691">
        <v>8.68</v>
      </c>
      <c r="G16" s="690"/>
      <c r="H16" s="684"/>
      <c r="I16" s="684"/>
      <c r="J16" s="708"/>
      <c r="K16" s="684"/>
      <c r="L16" s="696"/>
      <c r="M16" s="684"/>
      <c r="N16" s="700"/>
      <c r="O16" s="690"/>
      <c r="P16" s="690"/>
      <c r="Q16" s="690"/>
      <c r="R16" s="690"/>
      <c r="S16" s="690"/>
      <c r="T16" s="690"/>
      <c r="U16" s="684"/>
      <c r="V16" s="684"/>
      <c r="W16" s="690"/>
      <c r="X16" s="690"/>
      <c r="Y16" s="684"/>
      <c r="Z16" s="698"/>
      <c r="AA16" s="698"/>
      <c r="AB16" s="684"/>
    </row>
    <row r="17" ht="3.0" customHeight="1">
      <c r="A17" s="684"/>
      <c r="B17" s="684"/>
      <c r="C17" s="684"/>
      <c r="D17" s="684"/>
      <c r="E17" s="684"/>
      <c r="F17" s="703"/>
      <c r="G17" s="684"/>
      <c r="H17" s="684"/>
      <c r="I17" s="684"/>
      <c r="J17" s="684"/>
      <c r="K17" s="684"/>
      <c r="L17" s="684"/>
      <c r="M17" s="684"/>
      <c r="N17" s="684"/>
      <c r="O17" s="684"/>
      <c r="P17" s="684"/>
      <c r="Q17" s="684"/>
      <c r="R17" s="684"/>
      <c r="S17" s="690"/>
      <c r="T17" s="690"/>
      <c r="U17" s="684"/>
      <c r="V17" s="684"/>
      <c r="W17" s="684"/>
      <c r="X17" s="684"/>
      <c r="Y17" s="684"/>
      <c r="Z17" s="698"/>
      <c r="AA17" s="698"/>
      <c r="AB17" s="684"/>
    </row>
    <row r="18" ht="10.5" customHeight="1">
      <c r="A18" s="691">
        <v>7.0</v>
      </c>
      <c r="B18" s="692" t="s">
        <v>787</v>
      </c>
      <c r="C18" s="691">
        <v>713.0</v>
      </c>
      <c r="D18" s="691">
        <v>12.0</v>
      </c>
      <c r="E18" s="693" t="s">
        <v>786</v>
      </c>
      <c r="F18" s="702">
        <v>8.6</v>
      </c>
      <c r="G18" s="690"/>
      <c r="H18" s="700"/>
      <c r="I18" s="684"/>
      <c r="J18" s="696"/>
      <c r="K18" s="684"/>
      <c r="L18" s="708"/>
      <c r="M18" s="684"/>
      <c r="N18" s="709"/>
      <c r="O18" s="690"/>
      <c r="P18" s="710"/>
      <c r="S18" s="690"/>
      <c r="T18" s="690"/>
      <c r="U18" s="684"/>
      <c r="V18" s="684"/>
      <c r="W18" s="690"/>
      <c r="X18" s="690"/>
      <c r="Y18" s="684"/>
      <c r="Z18" s="698"/>
      <c r="AA18" s="698"/>
      <c r="AB18" s="684"/>
    </row>
    <row r="19" ht="3.0" customHeight="1">
      <c r="A19" s="684"/>
      <c r="B19" s="684"/>
      <c r="C19" s="684"/>
      <c r="D19" s="684"/>
      <c r="E19" s="684"/>
      <c r="F19" s="703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90"/>
      <c r="T19" s="690"/>
      <c r="U19" s="684"/>
      <c r="V19" s="684"/>
      <c r="W19" s="684"/>
      <c r="X19" s="684"/>
      <c r="Y19" s="684"/>
      <c r="Z19" s="698"/>
      <c r="AA19" s="698"/>
      <c r="AB19" s="684"/>
    </row>
    <row r="20" ht="10.5" customHeight="1">
      <c r="A20" s="691">
        <v>8.0</v>
      </c>
      <c r="B20" s="692" t="s">
        <v>788</v>
      </c>
      <c r="C20" s="691">
        <v>711.0</v>
      </c>
      <c r="D20" s="691">
        <v>8.0</v>
      </c>
      <c r="E20" s="693" t="s">
        <v>789</v>
      </c>
      <c r="F20" s="691">
        <v>9.54</v>
      </c>
      <c r="G20" s="690"/>
      <c r="H20" s="684"/>
      <c r="I20" s="684"/>
      <c r="J20" s="708"/>
      <c r="K20" s="684"/>
      <c r="L20" s="696"/>
      <c r="M20" s="684"/>
      <c r="N20" s="707"/>
      <c r="O20" s="690"/>
      <c r="P20" s="690"/>
      <c r="Q20" s="690"/>
      <c r="R20" s="690"/>
      <c r="S20" s="690"/>
      <c r="T20" s="690"/>
      <c r="U20" s="684"/>
      <c r="V20" s="684"/>
      <c r="W20" s="690"/>
      <c r="X20" s="690"/>
      <c r="Y20" s="684"/>
      <c r="Z20" s="698"/>
      <c r="AA20" s="698"/>
      <c r="AB20" s="684"/>
    </row>
    <row r="21" ht="3.0" customHeight="1">
      <c r="A21" s="684"/>
      <c r="B21" s="684"/>
      <c r="C21" s="684"/>
      <c r="D21" s="684"/>
      <c r="E21" s="684"/>
      <c r="F21" s="703"/>
      <c r="G21" s="684"/>
      <c r="H21" s="684"/>
      <c r="I21" s="684"/>
      <c r="J21" s="684"/>
      <c r="K21" s="684"/>
      <c r="L21" s="684"/>
      <c r="M21" s="684"/>
      <c r="N21" s="684"/>
      <c r="O21" s="684"/>
      <c r="P21" s="684"/>
      <c r="Q21" s="684"/>
      <c r="R21" s="684"/>
      <c r="S21" s="690"/>
      <c r="T21" s="690"/>
      <c r="U21" s="684"/>
      <c r="V21" s="684"/>
      <c r="W21" s="684"/>
      <c r="X21" s="684"/>
      <c r="Y21" s="684"/>
      <c r="Z21" s="698"/>
      <c r="AA21" s="698"/>
      <c r="AB21" s="684"/>
    </row>
    <row r="22" ht="10.5" customHeight="1">
      <c r="A22" s="691">
        <v>9.0</v>
      </c>
      <c r="B22" s="692" t="s">
        <v>790</v>
      </c>
      <c r="C22" s="691">
        <v>711.0</v>
      </c>
      <c r="D22" s="691">
        <v>10.0</v>
      </c>
      <c r="E22" s="693" t="s">
        <v>789</v>
      </c>
      <c r="F22" s="691">
        <v>9.62</v>
      </c>
      <c r="G22" s="690"/>
      <c r="H22" s="684"/>
      <c r="I22" s="684"/>
      <c r="J22" s="708"/>
      <c r="K22" s="684"/>
      <c r="L22" s="696"/>
      <c r="M22" s="684"/>
      <c r="N22" s="711"/>
      <c r="O22" s="690"/>
      <c r="P22" s="690"/>
      <c r="Q22" s="690"/>
      <c r="R22" s="690"/>
      <c r="S22" s="690"/>
      <c r="T22" s="690"/>
      <c r="U22" s="684"/>
      <c r="V22" s="684"/>
      <c r="W22" s="690"/>
      <c r="X22" s="690"/>
      <c r="Y22" s="684"/>
      <c r="Z22" s="698"/>
      <c r="AA22" s="698"/>
      <c r="AB22" s="684"/>
    </row>
    <row r="23" ht="3.0" customHeight="1">
      <c r="A23" s="684"/>
      <c r="B23" s="684"/>
      <c r="C23" s="684"/>
      <c r="D23" s="684"/>
      <c r="E23" s="684"/>
      <c r="F23" s="703"/>
      <c r="G23" s="684"/>
      <c r="H23" s="684"/>
      <c r="I23" s="684"/>
      <c r="J23" s="684"/>
      <c r="K23" s="684"/>
      <c r="L23" s="684"/>
      <c r="M23" s="684"/>
      <c r="N23" s="684"/>
      <c r="O23" s="684"/>
      <c r="P23" s="684"/>
      <c r="Q23" s="684"/>
      <c r="R23" s="684"/>
      <c r="S23" s="690"/>
      <c r="T23" s="690"/>
      <c r="U23" s="684"/>
      <c r="V23" s="684"/>
      <c r="W23" s="684"/>
      <c r="X23" s="684"/>
      <c r="Y23" s="684"/>
      <c r="Z23" s="698"/>
      <c r="AA23" s="698"/>
      <c r="AB23" s="684"/>
    </row>
    <row r="24" ht="10.5" customHeight="1">
      <c r="A24" s="704">
        <v>10.0</v>
      </c>
      <c r="B24" s="705" t="s">
        <v>791</v>
      </c>
      <c r="C24" s="704">
        <v>713.0</v>
      </c>
      <c r="D24" s="704">
        <v>10.0</v>
      </c>
      <c r="E24" s="706" t="s">
        <v>792</v>
      </c>
      <c r="F24" s="712">
        <v>10.07</v>
      </c>
      <c r="G24" s="698"/>
      <c r="H24" s="684"/>
      <c r="I24" s="684"/>
      <c r="J24" s="697"/>
      <c r="K24" s="684"/>
      <c r="L24" s="696"/>
      <c r="M24" s="684"/>
      <c r="N24" s="697"/>
      <c r="O24" s="690"/>
      <c r="P24" s="690"/>
      <c r="Q24" s="690"/>
      <c r="R24" s="690"/>
      <c r="S24" s="690"/>
      <c r="T24" s="690"/>
      <c r="U24" s="684"/>
      <c r="V24" s="684"/>
      <c r="W24" s="698"/>
      <c r="X24" s="698"/>
      <c r="Y24" s="684"/>
      <c r="Z24" s="698"/>
      <c r="AA24" s="698"/>
      <c r="AB24" s="684"/>
    </row>
    <row r="25" ht="3.0" customHeight="1">
      <c r="A25" s="684"/>
      <c r="B25" s="684"/>
      <c r="C25" s="684"/>
      <c r="D25" s="684"/>
      <c r="E25" s="684"/>
      <c r="F25" s="703"/>
      <c r="G25" s="684"/>
      <c r="H25" s="684"/>
      <c r="I25" s="684"/>
      <c r="J25" s="684"/>
      <c r="K25" s="684"/>
      <c r="L25" s="684"/>
      <c r="M25" s="684"/>
      <c r="N25" s="684"/>
      <c r="O25" s="684"/>
      <c r="P25" s="684"/>
      <c r="Q25" s="684"/>
      <c r="R25" s="684"/>
      <c r="S25" s="690"/>
      <c r="T25" s="690"/>
      <c r="U25" s="684"/>
      <c r="V25" s="684"/>
      <c r="W25" s="684"/>
      <c r="X25" s="684"/>
      <c r="Y25" s="684"/>
      <c r="Z25" s="698"/>
      <c r="AA25" s="698"/>
      <c r="AB25" s="684"/>
    </row>
    <row r="26" ht="10.5" customHeight="1">
      <c r="A26" s="691">
        <v>11.0</v>
      </c>
      <c r="B26" s="692" t="s">
        <v>793</v>
      </c>
      <c r="C26" s="691">
        <v>711.0</v>
      </c>
      <c r="D26" s="691">
        <v>8.0</v>
      </c>
      <c r="E26" s="693" t="s">
        <v>792</v>
      </c>
      <c r="F26" s="691">
        <v>10.26</v>
      </c>
      <c r="G26" s="690"/>
      <c r="H26" s="684"/>
      <c r="I26" s="684"/>
      <c r="J26" s="700"/>
      <c r="K26" s="684"/>
      <c r="L26" s="696"/>
      <c r="M26" s="684"/>
      <c r="N26" s="696"/>
      <c r="O26" s="690"/>
      <c r="P26" s="690"/>
      <c r="Q26" s="690"/>
      <c r="R26" s="690"/>
      <c r="S26" s="690"/>
      <c r="T26" s="690"/>
      <c r="U26" s="684"/>
      <c r="V26" s="684"/>
      <c r="W26" s="690"/>
      <c r="X26" s="690"/>
      <c r="Y26" s="684"/>
      <c r="Z26" s="698"/>
      <c r="AA26" s="698"/>
      <c r="AB26" s="684"/>
    </row>
    <row r="27" ht="3.0" customHeight="1">
      <c r="A27" s="684"/>
      <c r="B27" s="684"/>
      <c r="C27" s="684"/>
      <c r="D27" s="684"/>
      <c r="E27" s="684"/>
      <c r="F27" s="703"/>
      <c r="G27" s="684"/>
      <c r="H27" s="684"/>
      <c r="I27" s="684"/>
      <c r="J27" s="684"/>
      <c r="K27" s="684"/>
      <c r="L27" s="684"/>
      <c r="M27" s="684"/>
      <c r="N27" s="684"/>
      <c r="O27" s="684"/>
      <c r="P27" s="684"/>
      <c r="Q27" s="684"/>
      <c r="R27" s="684"/>
      <c r="S27" s="690"/>
      <c r="T27" s="690"/>
      <c r="U27" s="684"/>
      <c r="V27" s="684"/>
      <c r="W27" s="684"/>
      <c r="X27" s="684"/>
      <c r="Y27" s="684"/>
      <c r="Z27" s="698"/>
      <c r="AA27" s="698"/>
      <c r="AB27" s="684"/>
    </row>
    <row r="28" ht="10.5" customHeight="1">
      <c r="A28" s="691">
        <v>12.0</v>
      </c>
      <c r="B28" s="692" t="s">
        <v>794</v>
      </c>
      <c r="C28" s="691">
        <v>713.0</v>
      </c>
      <c r="D28" s="691">
        <v>8.0</v>
      </c>
      <c r="E28" s="693" t="s">
        <v>795</v>
      </c>
      <c r="F28" s="691">
        <v>10.69</v>
      </c>
      <c r="G28" s="690"/>
      <c r="H28" s="700"/>
      <c r="I28" s="684"/>
      <c r="J28" s="700"/>
      <c r="K28" s="684"/>
      <c r="L28" s="696"/>
      <c r="M28" s="684"/>
      <c r="N28" s="696"/>
      <c r="O28" s="690"/>
      <c r="P28" s="690"/>
      <c r="Q28" s="690"/>
      <c r="R28" s="690"/>
      <c r="S28" s="690"/>
      <c r="T28" s="690"/>
      <c r="U28" s="684"/>
      <c r="V28" s="684"/>
      <c r="W28" s="690"/>
      <c r="X28" s="690"/>
      <c r="Y28" s="684"/>
      <c r="Z28" s="698"/>
      <c r="AA28" s="698"/>
      <c r="AB28" s="684"/>
    </row>
    <row r="29" ht="3.0" customHeight="1">
      <c r="A29" s="684"/>
      <c r="B29" s="684"/>
      <c r="C29" s="684"/>
      <c r="D29" s="684"/>
      <c r="E29" s="684"/>
      <c r="F29" s="703"/>
      <c r="G29" s="684"/>
      <c r="H29" s="684"/>
      <c r="I29" s="684"/>
      <c r="J29" s="684"/>
      <c r="K29" s="684"/>
      <c r="L29" s="684"/>
      <c r="M29" s="684"/>
      <c r="N29" s="684"/>
      <c r="O29" s="684"/>
      <c r="P29" s="684"/>
      <c r="Q29" s="684"/>
      <c r="R29" s="684"/>
      <c r="S29" s="690"/>
      <c r="T29" s="690"/>
      <c r="U29" s="684"/>
      <c r="V29" s="684"/>
      <c r="W29" s="684"/>
      <c r="X29" s="684"/>
      <c r="Y29" s="684"/>
      <c r="Z29" s="698"/>
      <c r="AA29" s="698"/>
      <c r="AB29" s="684"/>
    </row>
    <row r="30" ht="10.5" customHeight="1">
      <c r="A30" s="704">
        <v>13.0</v>
      </c>
      <c r="B30" s="705" t="s">
        <v>796</v>
      </c>
      <c r="C30" s="704">
        <v>711.0</v>
      </c>
      <c r="D30" s="704">
        <v>10.0</v>
      </c>
      <c r="E30" s="706" t="s">
        <v>797</v>
      </c>
      <c r="F30" s="704">
        <v>13.94</v>
      </c>
      <c r="G30" s="698"/>
      <c r="H30" s="684"/>
      <c r="I30" s="684"/>
      <c r="J30" s="700"/>
      <c r="K30" s="684"/>
      <c r="L30" s="696"/>
      <c r="M30" s="684"/>
      <c r="N30" s="707"/>
      <c r="O30" s="690"/>
      <c r="P30" s="690"/>
      <c r="Q30" s="690"/>
      <c r="R30" s="690"/>
      <c r="S30" s="690"/>
      <c r="T30" s="690"/>
      <c r="U30" s="684"/>
      <c r="V30" s="684"/>
      <c r="W30" s="690"/>
      <c r="X30" s="698"/>
      <c r="Y30" s="684"/>
      <c r="Z30" s="698"/>
      <c r="AA30" s="698"/>
      <c r="AB30" s="684"/>
    </row>
    <row r="31" ht="3.0" customHeight="1">
      <c r="A31" s="684"/>
      <c r="B31" s="684"/>
      <c r="C31" s="684"/>
      <c r="D31" s="684"/>
      <c r="E31" s="684"/>
      <c r="F31" s="703"/>
      <c r="G31" s="684"/>
      <c r="H31" s="684"/>
      <c r="I31" s="684"/>
      <c r="J31" s="684"/>
      <c r="K31" s="684"/>
      <c r="L31" s="684"/>
      <c r="M31" s="684"/>
      <c r="N31" s="684"/>
      <c r="O31" s="684"/>
      <c r="P31" s="684"/>
      <c r="Q31" s="684"/>
      <c r="R31" s="684"/>
      <c r="S31" s="690"/>
      <c r="T31" s="690"/>
      <c r="U31" s="684"/>
      <c r="V31" s="684"/>
      <c r="W31" s="684"/>
      <c r="X31" s="684"/>
      <c r="Y31" s="684"/>
      <c r="Z31" s="698"/>
      <c r="AA31" s="698"/>
      <c r="AB31" s="684"/>
    </row>
    <row r="32" ht="10.5" customHeight="1">
      <c r="A32" s="691">
        <v>14.0</v>
      </c>
      <c r="B32" s="692" t="s">
        <v>798</v>
      </c>
      <c r="C32" s="691">
        <v>711.0</v>
      </c>
      <c r="D32" s="691">
        <v>10.0</v>
      </c>
      <c r="E32" s="693" t="s">
        <v>799</v>
      </c>
      <c r="F32" s="691">
        <v>11.22</v>
      </c>
      <c r="G32" s="690"/>
      <c r="H32" s="684"/>
      <c r="I32" s="684"/>
      <c r="J32" s="684"/>
      <c r="K32" s="684"/>
      <c r="L32" s="696"/>
      <c r="M32" s="684"/>
      <c r="N32" s="697"/>
      <c r="O32" s="690"/>
      <c r="P32" s="690"/>
      <c r="Q32" s="690"/>
      <c r="R32" s="690"/>
      <c r="S32" s="690"/>
      <c r="T32" s="690"/>
      <c r="U32" s="684"/>
      <c r="V32" s="684"/>
      <c r="W32" s="690"/>
      <c r="X32" s="690"/>
      <c r="Y32" s="684"/>
      <c r="Z32" s="698"/>
      <c r="AA32" s="698"/>
      <c r="AB32" s="684"/>
    </row>
    <row r="33" ht="3.0" customHeight="1">
      <c r="A33" s="684"/>
      <c r="B33" s="684"/>
      <c r="C33" s="684"/>
      <c r="D33" s="684"/>
      <c r="E33" s="684"/>
      <c r="F33" s="703"/>
      <c r="G33" s="684"/>
      <c r="H33" s="684"/>
      <c r="I33" s="684"/>
      <c r="J33" s="684"/>
      <c r="K33" s="684"/>
      <c r="L33" s="684"/>
      <c r="M33" s="684"/>
      <c r="N33" s="684"/>
      <c r="O33" s="684"/>
      <c r="P33" s="684"/>
      <c r="Q33" s="684"/>
      <c r="R33" s="684"/>
      <c r="S33" s="690"/>
      <c r="T33" s="690"/>
      <c r="U33" s="684"/>
      <c r="V33" s="684"/>
      <c r="W33" s="684"/>
      <c r="X33" s="684"/>
      <c r="Y33" s="684"/>
      <c r="Z33" s="698"/>
      <c r="AA33" s="698"/>
      <c r="AB33" s="684"/>
    </row>
    <row r="34" ht="10.5" customHeight="1">
      <c r="A34" s="691">
        <v>15.0</v>
      </c>
      <c r="B34" s="692" t="s">
        <v>800</v>
      </c>
      <c r="C34" s="691">
        <v>713.0</v>
      </c>
      <c r="D34" s="691">
        <v>10.0</v>
      </c>
      <c r="E34" s="693" t="s">
        <v>799</v>
      </c>
      <c r="F34" s="702">
        <v>12.1</v>
      </c>
      <c r="G34" s="698"/>
      <c r="H34" s="684"/>
      <c r="I34" s="684"/>
      <c r="J34" s="684"/>
      <c r="K34" s="684"/>
      <c r="L34" s="696"/>
      <c r="M34" s="684"/>
      <c r="N34" s="707"/>
      <c r="O34" s="690"/>
      <c r="P34" s="690"/>
      <c r="Q34" s="690"/>
      <c r="R34" s="690"/>
      <c r="S34" s="690"/>
      <c r="T34" s="690"/>
      <c r="U34" s="684"/>
      <c r="V34" s="684"/>
      <c r="W34" s="698"/>
      <c r="X34" s="698"/>
      <c r="Y34" s="684"/>
      <c r="Z34" s="698"/>
      <c r="AA34" s="698"/>
      <c r="AB34" s="684"/>
    </row>
    <row r="35" ht="3.0" customHeight="1">
      <c r="A35" s="684"/>
      <c r="B35" s="684"/>
      <c r="C35" s="684"/>
      <c r="D35" s="684"/>
      <c r="E35" s="684"/>
      <c r="F35" s="703"/>
      <c r="G35" s="684"/>
      <c r="H35" s="684"/>
      <c r="I35" s="684"/>
      <c r="J35" s="684"/>
      <c r="K35" s="684"/>
      <c r="L35" s="684"/>
      <c r="M35" s="684"/>
      <c r="N35" s="684"/>
      <c r="O35" s="684"/>
      <c r="P35" s="684"/>
      <c r="Q35" s="684"/>
      <c r="R35" s="684"/>
      <c r="S35" s="690"/>
      <c r="T35" s="690"/>
      <c r="U35" s="684"/>
      <c r="V35" s="684"/>
      <c r="W35" s="684"/>
      <c r="X35" s="684"/>
      <c r="Y35" s="684"/>
      <c r="Z35" s="698"/>
      <c r="AA35" s="698"/>
      <c r="AB35" s="684"/>
    </row>
    <row r="36" ht="10.5" customHeight="1">
      <c r="A36" s="691">
        <v>16.0</v>
      </c>
      <c r="B36" s="692" t="s">
        <v>801</v>
      </c>
      <c r="C36" s="691">
        <v>711.0</v>
      </c>
      <c r="D36" s="691">
        <v>12.0</v>
      </c>
      <c r="E36" s="693" t="s">
        <v>802</v>
      </c>
      <c r="F36" s="702">
        <v>15.8</v>
      </c>
      <c r="G36" s="698"/>
      <c r="H36" s="684"/>
      <c r="I36" s="684"/>
      <c r="J36" s="708"/>
      <c r="K36" s="684"/>
      <c r="L36" s="696"/>
      <c r="M36" s="684"/>
      <c r="N36" s="708"/>
      <c r="O36" s="690"/>
      <c r="P36" s="690"/>
      <c r="Q36" s="690"/>
      <c r="R36" s="690"/>
      <c r="S36" s="713"/>
      <c r="T36" s="690"/>
      <c r="U36" s="684"/>
      <c r="V36" s="684"/>
      <c r="W36" s="698"/>
      <c r="X36" s="698"/>
      <c r="Y36" s="684"/>
      <c r="Z36" s="698"/>
      <c r="AA36" s="698"/>
      <c r="AB36" s="684"/>
    </row>
    <row r="37" ht="3.0" customHeight="1">
      <c r="A37" s="684"/>
      <c r="B37" s="684"/>
      <c r="C37" s="684"/>
      <c r="D37" s="684"/>
      <c r="E37" s="684"/>
      <c r="F37" s="703"/>
      <c r="G37" s="684"/>
      <c r="H37" s="684"/>
      <c r="I37" s="684"/>
      <c r="J37" s="684"/>
      <c r="K37" s="684"/>
      <c r="L37" s="684"/>
      <c r="M37" s="684"/>
      <c r="N37" s="684"/>
      <c r="O37" s="684"/>
      <c r="P37" s="684"/>
      <c r="Q37" s="684"/>
      <c r="R37" s="684"/>
      <c r="S37" s="690"/>
      <c r="T37" s="690"/>
      <c r="U37" s="684"/>
      <c r="V37" s="684"/>
      <c r="W37" s="684"/>
      <c r="X37" s="684"/>
      <c r="Y37" s="684"/>
      <c r="Z37" s="698"/>
      <c r="AA37" s="698"/>
      <c r="AB37" s="684"/>
    </row>
    <row r="38" ht="10.5" customHeight="1">
      <c r="A38" s="691">
        <v>17.0</v>
      </c>
      <c r="B38" s="692" t="s">
        <v>803</v>
      </c>
      <c r="C38" s="691">
        <v>713.0</v>
      </c>
      <c r="D38" s="691">
        <v>12.0</v>
      </c>
      <c r="E38" s="693" t="s">
        <v>802</v>
      </c>
      <c r="F38" s="702">
        <v>16.13</v>
      </c>
      <c r="G38" s="698"/>
      <c r="H38" s="684"/>
      <c r="I38" s="684"/>
      <c r="J38" s="700"/>
      <c r="K38" s="684"/>
      <c r="L38" s="696"/>
      <c r="M38" s="684"/>
      <c r="N38" s="700"/>
      <c r="O38" s="690"/>
      <c r="P38" s="690"/>
      <c r="Q38" s="690"/>
      <c r="R38" s="690"/>
      <c r="S38" s="713"/>
      <c r="T38" s="690"/>
      <c r="U38" s="684"/>
      <c r="V38" s="684"/>
      <c r="W38" s="698"/>
      <c r="X38" s="698"/>
      <c r="Y38" s="684"/>
      <c r="Z38" s="698"/>
      <c r="AA38" s="698"/>
      <c r="AB38" s="684"/>
    </row>
    <row r="39" ht="3.0" customHeight="1">
      <c r="A39" s="684"/>
      <c r="B39" s="684"/>
      <c r="C39" s="684"/>
      <c r="D39" s="684"/>
      <c r="E39" s="684"/>
      <c r="F39" s="703"/>
      <c r="G39" s="684"/>
      <c r="H39" s="684"/>
      <c r="I39" s="684"/>
      <c r="J39" s="684"/>
      <c r="K39" s="684"/>
      <c r="L39" s="684"/>
      <c r="M39" s="684"/>
      <c r="N39" s="714"/>
      <c r="O39" s="684"/>
      <c r="P39" s="684"/>
      <c r="Q39" s="684"/>
      <c r="R39" s="684"/>
      <c r="S39" s="690"/>
      <c r="T39" s="690"/>
      <c r="U39" s="684"/>
      <c r="V39" s="684"/>
      <c r="W39" s="684"/>
      <c r="X39" s="684"/>
      <c r="Y39" s="684"/>
      <c r="Z39" s="698"/>
      <c r="AA39" s="698"/>
      <c r="AB39" s="684"/>
    </row>
    <row r="40" ht="10.5" customHeight="1">
      <c r="A40" s="691">
        <v>18.0</v>
      </c>
      <c r="B40" s="692" t="s">
        <v>804</v>
      </c>
      <c r="C40" s="691">
        <v>723.0</v>
      </c>
      <c r="D40" s="691">
        <v>10.0</v>
      </c>
      <c r="E40" s="693" t="s">
        <v>805</v>
      </c>
      <c r="F40" s="691">
        <v>18.96</v>
      </c>
      <c r="G40" s="690"/>
      <c r="H40" s="697"/>
      <c r="I40" s="684"/>
      <c r="J40" s="696"/>
      <c r="K40" s="684"/>
      <c r="L40" s="696"/>
      <c r="M40" s="684"/>
      <c r="N40" s="707"/>
      <c r="O40" s="690"/>
      <c r="P40" s="715"/>
      <c r="S40" s="690"/>
      <c r="T40" s="690"/>
      <c r="U40" s="684"/>
      <c r="V40" s="684"/>
      <c r="W40" s="690"/>
      <c r="X40" s="690"/>
      <c r="Y40" s="684"/>
      <c r="Z40" s="698"/>
      <c r="AA40" s="698"/>
      <c r="AB40" s="684"/>
    </row>
    <row r="41" ht="3.0" customHeight="1">
      <c r="A41" s="684"/>
      <c r="B41" s="684"/>
      <c r="C41" s="684"/>
      <c r="D41" s="684"/>
      <c r="E41" s="684"/>
      <c r="F41" s="703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90"/>
      <c r="T41" s="690"/>
      <c r="U41" s="684"/>
      <c r="V41" s="684"/>
      <c r="W41" s="684"/>
      <c r="X41" s="684"/>
      <c r="Y41" s="684"/>
      <c r="Z41" s="698"/>
      <c r="AA41" s="698"/>
      <c r="AB41" s="684"/>
    </row>
    <row r="42" ht="10.5" customHeight="1">
      <c r="A42" s="691">
        <v>19.0</v>
      </c>
      <c r="B42" s="692" t="s">
        <v>806</v>
      </c>
      <c r="C42" s="691">
        <v>711.0</v>
      </c>
      <c r="D42" s="691">
        <v>14.0</v>
      </c>
      <c r="E42" s="693" t="s">
        <v>807</v>
      </c>
      <c r="F42" s="691">
        <v>18.42</v>
      </c>
      <c r="G42" s="690"/>
      <c r="H42" s="684"/>
      <c r="I42" s="684"/>
      <c r="J42" s="696"/>
      <c r="K42" s="684"/>
      <c r="L42" s="696"/>
      <c r="M42" s="684"/>
      <c r="N42" s="707"/>
      <c r="O42" s="690"/>
      <c r="P42" s="690"/>
      <c r="Q42" s="690"/>
      <c r="R42" s="690"/>
      <c r="S42" s="690"/>
      <c r="T42" s="690"/>
      <c r="U42" s="684"/>
      <c r="V42" s="684"/>
      <c r="W42" s="690"/>
      <c r="X42" s="690"/>
      <c r="Y42" s="684"/>
      <c r="Z42" s="698"/>
      <c r="AA42" s="698"/>
      <c r="AB42" s="684"/>
    </row>
    <row r="43" ht="3.0" customHeight="1">
      <c r="A43" s="684"/>
      <c r="B43" s="684"/>
      <c r="C43" s="684"/>
      <c r="D43" s="684"/>
      <c r="E43" s="684"/>
      <c r="F43" s="703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90"/>
      <c r="T43" s="690"/>
      <c r="U43" s="684"/>
      <c r="V43" s="684"/>
      <c r="W43" s="684"/>
      <c r="X43" s="684"/>
      <c r="Y43" s="684"/>
      <c r="Z43" s="698"/>
      <c r="AA43" s="698"/>
      <c r="AB43" s="684"/>
    </row>
    <row r="44" ht="10.5" customHeight="1">
      <c r="A44" s="704">
        <v>20.0</v>
      </c>
      <c r="B44" s="705" t="s">
        <v>808</v>
      </c>
      <c r="C44" s="704">
        <v>711.0</v>
      </c>
      <c r="D44" s="704">
        <v>16.0</v>
      </c>
      <c r="E44" s="706" t="s">
        <v>809</v>
      </c>
      <c r="F44" s="704">
        <v>23.41</v>
      </c>
      <c r="G44" s="690"/>
      <c r="H44" s="684"/>
      <c r="I44" s="684"/>
      <c r="J44" s="696"/>
      <c r="K44" s="684"/>
      <c r="L44" s="696"/>
      <c r="M44" s="684"/>
      <c r="N44" s="697"/>
      <c r="O44" s="690"/>
      <c r="P44" s="690"/>
      <c r="Q44" s="690"/>
      <c r="R44" s="690"/>
      <c r="S44" s="690"/>
      <c r="T44" s="690"/>
      <c r="U44" s="684"/>
      <c r="V44" s="684"/>
      <c r="W44" s="690"/>
      <c r="X44" s="690"/>
      <c r="Y44" s="684"/>
      <c r="Z44" s="698"/>
      <c r="AA44" s="698"/>
      <c r="AB44" s="684"/>
    </row>
    <row r="45" ht="3.0" customHeight="1">
      <c r="A45" s="684"/>
      <c r="B45" s="684"/>
      <c r="C45" s="684"/>
      <c r="D45" s="684"/>
      <c r="E45" s="684"/>
      <c r="F45" s="716"/>
      <c r="G45" s="684"/>
      <c r="H45" s="684"/>
      <c r="I45" s="684"/>
      <c r="J45" s="684"/>
      <c r="K45" s="684"/>
      <c r="L45" s="684"/>
      <c r="M45" s="684"/>
      <c r="N45" s="684"/>
      <c r="O45" s="684"/>
      <c r="P45" s="684"/>
      <c r="Q45" s="684"/>
      <c r="R45" s="684"/>
      <c r="S45" s="690"/>
      <c r="T45" s="690"/>
      <c r="U45" s="684"/>
      <c r="V45" s="684"/>
      <c r="W45" s="684"/>
      <c r="X45" s="684"/>
      <c r="Y45" s="684"/>
      <c r="Z45" s="698"/>
      <c r="AA45" s="698"/>
      <c r="AB45" s="684"/>
    </row>
    <row r="46" ht="10.5" customHeight="1">
      <c r="A46" s="691">
        <v>21.0</v>
      </c>
      <c r="B46" s="692" t="s">
        <v>810</v>
      </c>
      <c r="C46" s="691">
        <v>555.0</v>
      </c>
      <c r="D46" s="691">
        <v>10.0</v>
      </c>
      <c r="E46" s="693" t="s">
        <v>811</v>
      </c>
      <c r="F46" s="691">
        <v>13.78</v>
      </c>
      <c r="G46" s="690"/>
      <c r="H46" s="684"/>
      <c r="I46" s="684"/>
      <c r="J46" s="700"/>
      <c r="K46" s="684"/>
      <c r="L46" s="707"/>
      <c r="M46" s="684"/>
      <c r="N46" s="696"/>
      <c r="O46" s="690"/>
      <c r="P46" s="690"/>
      <c r="Q46" s="690"/>
      <c r="R46" s="690"/>
      <c r="S46" s="690"/>
      <c r="T46" s="690"/>
      <c r="U46" s="684"/>
      <c r="V46" s="684"/>
      <c r="W46" s="690"/>
      <c r="X46" s="690"/>
      <c r="Y46" s="684"/>
      <c r="Z46" s="698"/>
      <c r="AA46" s="698"/>
      <c r="AB46" s="684"/>
    </row>
    <row r="47" ht="3.0" customHeight="1">
      <c r="A47" s="684"/>
      <c r="B47" s="684"/>
      <c r="C47" s="684"/>
      <c r="D47" s="684"/>
      <c r="E47" s="684"/>
      <c r="F47" s="703"/>
      <c r="G47" s="684"/>
      <c r="H47" s="684"/>
      <c r="I47" s="684"/>
      <c r="J47" s="684"/>
      <c r="K47" s="684"/>
      <c r="L47" s="684"/>
      <c r="M47" s="684"/>
      <c r="N47" s="684"/>
      <c r="O47" s="684"/>
      <c r="P47" s="684"/>
      <c r="Q47" s="684"/>
      <c r="R47" s="684"/>
      <c r="S47" s="690"/>
      <c r="T47" s="690"/>
      <c r="U47" s="684"/>
      <c r="V47" s="684"/>
      <c r="W47" s="684"/>
      <c r="X47" s="684"/>
      <c r="Y47" s="684"/>
      <c r="Z47" s="698"/>
      <c r="AA47" s="698"/>
      <c r="AB47" s="684"/>
    </row>
    <row r="48" ht="10.5" customHeight="1">
      <c r="A48" s="691">
        <v>22.0</v>
      </c>
      <c r="B48" s="692" t="s">
        <v>812</v>
      </c>
      <c r="C48" s="691">
        <v>711.0</v>
      </c>
      <c r="D48" s="691">
        <v>12.0</v>
      </c>
      <c r="E48" s="693" t="s">
        <v>802</v>
      </c>
      <c r="F48" s="702">
        <v>15.72</v>
      </c>
      <c r="G48" s="698"/>
      <c r="H48" s="708"/>
      <c r="I48" s="684"/>
      <c r="J48" s="696"/>
      <c r="K48" s="684"/>
      <c r="L48" s="707"/>
      <c r="M48" s="684"/>
      <c r="N48" s="708"/>
      <c r="O48" s="690"/>
      <c r="P48" s="717"/>
      <c r="S48" s="690"/>
      <c r="T48" s="690"/>
      <c r="U48" s="684"/>
      <c r="V48" s="684"/>
      <c r="W48" s="698"/>
      <c r="X48" s="698"/>
      <c r="Y48" s="684"/>
      <c r="Z48" s="698"/>
      <c r="AA48" s="698"/>
      <c r="AB48" s="684"/>
    </row>
    <row r="49" ht="3.0" customHeight="1">
      <c r="A49" s="684"/>
      <c r="B49" s="684"/>
      <c r="C49" s="684"/>
      <c r="D49" s="684"/>
      <c r="E49" s="684"/>
      <c r="F49" s="703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90"/>
      <c r="T49" s="690"/>
      <c r="U49" s="684"/>
      <c r="V49" s="684"/>
      <c r="W49" s="684"/>
      <c r="X49" s="684"/>
      <c r="Y49" s="684"/>
      <c r="Z49" s="698"/>
      <c r="AA49" s="698"/>
      <c r="AB49" s="684"/>
    </row>
    <row r="50" ht="10.5" customHeight="1">
      <c r="A50" s="691">
        <v>23.0</v>
      </c>
      <c r="B50" s="692" t="s">
        <v>813</v>
      </c>
      <c r="C50" s="691">
        <v>713.0</v>
      </c>
      <c r="D50" s="691">
        <v>12.0</v>
      </c>
      <c r="E50" s="693" t="s">
        <v>802</v>
      </c>
      <c r="F50" s="691">
        <v>16.73</v>
      </c>
      <c r="G50" s="690"/>
      <c r="H50" s="700"/>
      <c r="I50" s="684"/>
      <c r="J50" s="696"/>
      <c r="K50" s="684"/>
      <c r="L50" s="707"/>
      <c r="M50" s="684"/>
      <c r="N50" s="708"/>
      <c r="O50" s="690"/>
      <c r="P50" s="690"/>
      <c r="Q50" s="690"/>
      <c r="R50" s="690"/>
      <c r="S50" s="690"/>
      <c r="T50" s="690"/>
      <c r="U50" s="684"/>
      <c r="V50" s="684"/>
      <c r="W50" s="690"/>
      <c r="X50" s="690"/>
      <c r="Y50" s="684"/>
      <c r="Z50" s="698"/>
      <c r="AA50" s="698"/>
      <c r="AB50" s="684"/>
    </row>
    <row r="51" ht="3.0" customHeight="1">
      <c r="A51" s="684"/>
      <c r="B51" s="684"/>
      <c r="C51" s="684"/>
      <c r="D51" s="684"/>
      <c r="E51" s="684"/>
      <c r="F51" s="703"/>
      <c r="G51" s="684"/>
      <c r="H51" s="684"/>
      <c r="I51" s="684"/>
      <c r="J51" s="684"/>
      <c r="K51" s="684"/>
      <c r="L51" s="684"/>
      <c r="M51" s="684"/>
      <c r="N51" s="684"/>
      <c r="O51" s="684"/>
      <c r="P51" s="684"/>
      <c r="Q51" s="684"/>
      <c r="R51" s="684"/>
      <c r="S51" s="690"/>
      <c r="T51" s="690"/>
      <c r="U51" s="684"/>
      <c r="V51" s="684"/>
      <c r="W51" s="684"/>
      <c r="X51" s="684"/>
      <c r="Y51" s="684"/>
      <c r="Z51" s="698"/>
      <c r="AA51" s="698"/>
      <c r="AB51" s="684"/>
    </row>
    <row r="52" ht="10.5" customHeight="1">
      <c r="A52" s="691">
        <v>24.0</v>
      </c>
      <c r="B52" s="692" t="s">
        <v>814</v>
      </c>
      <c r="C52" s="691">
        <v>711.0</v>
      </c>
      <c r="D52" s="691">
        <v>12.0</v>
      </c>
      <c r="E52" s="693" t="s">
        <v>815</v>
      </c>
      <c r="F52" s="691">
        <v>16.86</v>
      </c>
      <c r="G52" s="690"/>
      <c r="H52" s="697"/>
      <c r="I52" s="684"/>
      <c r="J52" s="696"/>
      <c r="K52" s="684"/>
      <c r="L52" s="707"/>
      <c r="M52" s="684"/>
      <c r="N52" s="700"/>
      <c r="O52" s="690"/>
      <c r="P52" s="690"/>
      <c r="Q52" s="718"/>
      <c r="R52" s="690"/>
      <c r="S52" s="690"/>
      <c r="T52" s="690"/>
      <c r="U52" s="684"/>
      <c r="V52" s="684"/>
      <c r="W52" s="690"/>
      <c r="X52" s="690"/>
      <c r="Y52" s="684"/>
      <c r="Z52" s="698"/>
      <c r="AA52" s="698"/>
      <c r="AB52" s="684"/>
    </row>
    <row r="53" ht="3.0" customHeight="1">
      <c r="A53" s="684"/>
      <c r="B53" s="684"/>
      <c r="C53" s="684"/>
      <c r="D53" s="684"/>
      <c r="E53" s="684"/>
      <c r="F53" s="703"/>
      <c r="G53" s="684"/>
      <c r="H53" s="714"/>
      <c r="I53" s="684"/>
      <c r="J53" s="684"/>
      <c r="K53" s="684"/>
      <c r="L53" s="684"/>
      <c r="M53" s="684"/>
      <c r="N53" s="684"/>
      <c r="O53" s="684"/>
      <c r="P53" s="684"/>
      <c r="Q53" s="684"/>
      <c r="R53" s="684"/>
      <c r="S53" s="690"/>
      <c r="T53" s="690"/>
      <c r="U53" s="684"/>
      <c r="V53" s="684"/>
      <c r="W53" s="684"/>
      <c r="X53" s="684"/>
      <c r="Y53" s="684"/>
      <c r="Z53" s="698"/>
      <c r="AA53" s="698"/>
      <c r="AB53" s="684"/>
    </row>
    <row r="54" ht="10.5" customHeight="1">
      <c r="A54" s="691">
        <v>25.0</v>
      </c>
      <c r="B54" s="692" t="s">
        <v>816</v>
      </c>
      <c r="C54" s="691">
        <v>727.0</v>
      </c>
      <c r="D54" s="691">
        <v>12.0</v>
      </c>
      <c r="E54" s="693" t="s">
        <v>815</v>
      </c>
      <c r="F54" s="702">
        <v>17.27</v>
      </c>
      <c r="G54" s="698"/>
      <c r="H54" s="700"/>
      <c r="I54" s="684"/>
      <c r="J54" s="696"/>
      <c r="K54" s="684"/>
      <c r="L54" s="708"/>
      <c r="M54" s="684"/>
      <c r="N54" s="708"/>
      <c r="O54" s="690"/>
      <c r="P54" s="690"/>
      <c r="Q54" s="690"/>
      <c r="R54" s="690"/>
      <c r="S54" s="690"/>
      <c r="T54" s="690"/>
      <c r="U54" s="684"/>
      <c r="V54" s="684"/>
      <c r="W54" s="698"/>
      <c r="X54" s="698"/>
      <c r="Y54" s="684"/>
      <c r="Z54" s="698"/>
      <c r="AA54" s="698"/>
      <c r="AB54" s="684"/>
    </row>
    <row r="55" ht="3.0" customHeight="1">
      <c r="A55" s="684"/>
      <c r="B55" s="684"/>
      <c r="C55" s="684"/>
      <c r="D55" s="684"/>
      <c r="E55" s="684"/>
      <c r="F55" s="703"/>
      <c r="G55" s="684"/>
      <c r="H55" s="71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90"/>
      <c r="T55" s="690"/>
      <c r="U55" s="684"/>
      <c r="V55" s="684"/>
      <c r="W55" s="684"/>
      <c r="X55" s="684"/>
      <c r="Y55" s="684"/>
      <c r="Z55" s="698"/>
      <c r="AA55" s="698"/>
      <c r="AB55" s="684"/>
    </row>
    <row r="56" ht="10.5" customHeight="1">
      <c r="A56" s="691">
        <v>26.0</v>
      </c>
      <c r="B56" s="692" t="s">
        <v>817</v>
      </c>
      <c r="C56" s="691">
        <v>723.0</v>
      </c>
      <c r="D56" s="691">
        <v>12.0</v>
      </c>
      <c r="E56" s="693" t="s">
        <v>815</v>
      </c>
      <c r="F56" s="702">
        <v>19.7</v>
      </c>
      <c r="G56" s="698"/>
      <c r="H56" s="707"/>
      <c r="I56" s="684"/>
      <c r="J56" s="696"/>
      <c r="K56" s="684"/>
      <c r="L56" s="708"/>
      <c r="M56" s="684"/>
      <c r="N56" s="708"/>
      <c r="O56" s="690"/>
      <c r="P56" s="690"/>
      <c r="Q56" s="690"/>
      <c r="R56" s="690"/>
      <c r="S56" s="690"/>
      <c r="T56" s="690"/>
      <c r="U56" s="684"/>
      <c r="V56" s="684"/>
      <c r="W56" s="698"/>
      <c r="X56" s="698"/>
      <c r="Y56" s="684"/>
      <c r="Z56" s="698"/>
      <c r="AA56" s="698"/>
      <c r="AB56" s="684"/>
    </row>
    <row r="57" ht="3.0" customHeight="1">
      <c r="A57" s="684"/>
      <c r="B57" s="684"/>
      <c r="C57" s="684"/>
      <c r="D57" s="684"/>
      <c r="E57" s="684"/>
      <c r="F57" s="703"/>
      <c r="G57" s="684"/>
      <c r="H57" s="684"/>
      <c r="I57" s="684"/>
      <c r="J57" s="684"/>
      <c r="K57" s="684"/>
      <c r="L57" s="684"/>
      <c r="M57" s="684"/>
      <c r="N57" s="684"/>
      <c r="O57" s="684"/>
      <c r="P57" s="684"/>
      <c r="Q57" s="684"/>
      <c r="R57" s="684"/>
      <c r="S57" s="690"/>
      <c r="T57" s="690"/>
      <c r="U57" s="684"/>
      <c r="V57" s="684"/>
      <c r="W57" s="684"/>
      <c r="X57" s="684"/>
      <c r="Y57" s="684"/>
      <c r="Z57" s="698"/>
      <c r="AA57" s="698"/>
      <c r="AB57" s="684"/>
    </row>
    <row r="58" ht="10.5" customHeight="1">
      <c r="A58" s="691">
        <v>27.0</v>
      </c>
      <c r="B58" s="692" t="s">
        <v>816</v>
      </c>
      <c r="C58" s="691">
        <v>711.0</v>
      </c>
      <c r="D58" s="691">
        <v>14.0</v>
      </c>
      <c r="E58" s="693" t="s">
        <v>815</v>
      </c>
      <c r="F58" s="691">
        <v>17.27</v>
      </c>
      <c r="G58" s="690"/>
      <c r="H58" s="707"/>
      <c r="I58" s="684"/>
      <c r="J58" s="696"/>
      <c r="K58" s="684"/>
      <c r="L58" s="697"/>
      <c r="M58" s="684"/>
      <c r="N58" s="696"/>
      <c r="O58" s="690"/>
      <c r="P58" s="690"/>
      <c r="Q58" s="690"/>
      <c r="R58" s="690"/>
      <c r="S58" s="690"/>
      <c r="T58" s="690"/>
      <c r="U58" s="684"/>
      <c r="V58" s="684"/>
      <c r="W58" s="690"/>
      <c r="X58" s="690"/>
      <c r="Y58" s="684"/>
      <c r="Z58" s="698"/>
      <c r="AA58" s="698"/>
      <c r="AB58" s="684"/>
    </row>
    <row r="59" ht="3.0" customHeight="1">
      <c r="A59" s="684"/>
      <c r="B59" s="684"/>
      <c r="C59" s="684"/>
      <c r="D59" s="684"/>
      <c r="E59" s="684"/>
      <c r="F59" s="703"/>
      <c r="G59" s="684"/>
      <c r="H59" s="684"/>
      <c r="I59" s="684"/>
      <c r="J59" s="684"/>
      <c r="K59" s="684"/>
      <c r="L59" s="684"/>
      <c r="M59" s="684"/>
      <c r="N59" s="684"/>
      <c r="O59" s="684"/>
      <c r="P59" s="684"/>
      <c r="Q59" s="684"/>
      <c r="R59" s="684"/>
      <c r="S59" s="690"/>
      <c r="T59" s="690"/>
      <c r="U59" s="684"/>
      <c r="V59" s="684"/>
      <c r="W59" s="684"/>
      <c r="X59" s="684"/>
      <c r="Y59" s="684"/>
      <c r="Z59" s="698"/>
      <c r="AA59" s="698"/>
      <c r="AB59" s="684"/>
    </row>
    <row r="60" ht="10.5" customHeight="1">
      <c r="A60" s="691">
        <v>28.0</v>
      </c>
      <c r="B60" s="692" t="s">
        <v>818</v>
      </c>
      <c r="C60" s="691">
        <v>713.0</v>
      </c>
      <c r="D60" s="691">
        <v>14.0</v>
      </c>
      <c r="E60" s="693" t="s">
        <v>815</v>
      </c>
      <c r="F60" s="719">
        <v>18.9</v>
      </c>
      <c r="G60" s="690"/>
      <c r="H60" s="707"/>
      <c r="I60" s="684"/>
      <c r="J60" s="696"/>
      <c r="K60" s="684"/>
      <c r="L60" s="697"/>
      <c r="M60" s="684"/>
      <c r="N60" s="707"/>
      <c r="O60" s="690"/>
      <c r="P60" s="690"/>
      <c r="Q60" s="690"/>
      <c r="R60" s="690"/>
      <c r="S60" s="690"/>
      <c r="T60" s="690"/>
      <c r="U60" s="684"/>
      <c r="V60" s="684"/>
      <c r="W60" s="690"/>
      <c r="X60" s="690"/>
      <c r="Y60" s="684"/>
      <c r="Z60" s="698"/>
      <c r="AA60" s="698"/>
      <c r="AB60" s="684"/>
    </row>
    <row r="61" ht="3.0" customHeight="1">
      <c r="A61" s="684"/>
      <c r="B61" s="684"/>
      <c r="C61" s="684"/>
      <c r="D61" s="684"/>
      <c r="E61" s="684"/>
      <c r="F61" s="703"/>
      <c r="G61" s="684"/>
      <c r="H61" s="684"/>
      <c r="I61" s="684"/>
      <c r="J61" s="684"/>
      <c r="K61" s="684"/>
      <c r="L61" s="684"/>
      <c r="M61" s="684"/>
      <c r="N61" s="684"/>
      <c r="O61" s="684"/>
      <c r="P61" s="684"/>
      <c r="Q61" s="684"/>
      <c r="R61" s="684"/>
      <c r="S61" s="690"/>
      <c r="T61" s="690"/>
      <c r="U61" s="684"/>
      <c r="V61" s="684"/>
      <c r="W61" s="684"/>
      <c r="X61" s="684"/>
      <c r="Y61" s="684"/>
      <c r="Z61" s="698"/>
      <c r="AA61" s="698"/>
      <c r="AB61" s="684"/>
    </row>
    <row r="62" ht="10.5" customHeight="1">
      <c r="A62" s="691">
        <v>29.0</v>
      </c>
      <c r="B62" s="692" t="s">
        <v>819</v>
      </c>
      <c r="C62" s="691">
        <v>713.0</v>
      </c>
      <c r="D62" s="691">
        <v>16.0</v>
      </c>
      <c r="E62" s="693" t="s">
        <v>820</v>
      </c>
      <c r="F62" s="691">
        <v>25.14</v>
      </c>
      <c r="G62" s="690"/>
      <c r="H62" s="707"/>
      <c r="I62" s="684"/>
      <c r="J62" s="696"/>
      <c r="K62" s="684"/>
      <c r="L62" s="708"/>
      <c r="M62" s="684"/>
      <c r="N62" s="707"/>
      <c r="O62" s="690"/>
      <c r="P62" s="690"/>
      <c r="Q62" s="713"/>
      <c r="R62" s="690"/>
      <c r="S62" s="690"/>
      <c r="T62" s="690"/>
      <c r="U62" s="684"/>
      <c r="V62" s="684"/>
      <c r="W62" s="690"/>
      <c r="X62" s="690"/>
      <c r="Y62" s="684"/>
      <c r="Z62" s="698"/>
      <c r="AA62" s="698"/>
      <c r="AB62" s="684"/>
    </row>
    <row r="63" ht="3.0" customHeight="1">
      <c r="A63" s="684"/>
      <c r="B63" s="684"/>
      <c r="C63" s="684"/>
      <c r="D63" s="684"/>
      <c r="E63" s="684"/>
      <c r="F63" s="703"/>
      <c r="G63" s="684"/>
      <c r="H63" s="684"/>
      <c r="I63" s="684"/>
      <c r="J63" s="684"/>
      <c r="K63" s="684"/>
      <c r="L63" s="684"/>
      <c r="M63" s="684"/>
      <c r="N63" s="684"/>
      <c r="O63" s="684"/>
      <c r="P63" s="684"/>
      <c r="Q63" s="720"/>
      <c r="R63" s="684"/>
      <c r="S63" s="690"/>
      <c r="T63" s="690"/>
      <c r="U63" s="684"/>
      <c r="V63" s="684"/>
      <c r="W63" s="684"/>
      <c r="X63" s="684"/>
      <c r="Y63" s="684"/>
      <c r="Z63" s="698"/>
      <c r="AA63" s="698"/>
      <c r="AB63" s="684"/>
    </row>
    <row r="64" ht="10.5" customHeight="1">
      <c r="A64" s="691">
        <v>30.0</v>
      </c>
      <c r="B64" s="692" t="s">
        <v>821</v>
      </c>
      <c r="C64" s="691">
        <v>747.0</v>
      </c>
      <c r="D64" s="691">
        <v>16.0</v>
      </c>
      <c r="E64" s="693" t="s">
        <v>820</v>
      </c>
      <c r="F64" s="691">
        <v>28.33</v>
      </c>
      <c r="G64" s="690"/>
      <c r="H64" s="700"/>
      <c r="I64" s="684"/>
      <c r="J64" s="696"/>
      <c r="K64" s="684"/>
      <c r="L64" s="707"/>
      <c r="M64" s="684"/>
      <c r="N64" s="707"/>
      <c r="O64" s="690"/>
      <c r="P64" s="690"/>
      <c r="Q64" s="713"/>
      <c r="R64" s="690"/>
      <c r="S64" s="690"/>
      <c r="T64" s="690"/>
      <c r="U64" s="684"/>
      <c r="V64" s="684"/>
      <c r="W64" s="690"/>
      <c r="X64" s="690"/>
      <c r="Y64" s="684"/>
      <c r="Z64" s="698"/>
      <c r="AA64" s="698"/>
      <c r="AB64" s="684"/>
    </row>
    <row r="65" ht="3.0" customHeight="1">
      <c r="A65" s="684"/>
      <c r="B65" s="684"/>
      <c r="C65" s="684"/>
      <c r="D65" s="684"/>
      <c r="E65" s="684"/>
      <c r="F65" s="703"/>
      <c r="G65" s="684"/>
      <c r="H65" s="684"/>
      <c r="I65" s="684"/>
      <c r="J65" s="684"/>
      <c r="K65" s="684"/>
      <c r="L65" s="684"/>
      <c r="M65" s="684"/>
      <c r="N65" s="684"/>
      <c r="O65" s="684"/>
      <c r="P65" s="684"/>
      <c r="Q65" s="720"/>
      <c r="R65" s="684"/>
      <c r="S65" s="690"/>
      <c r="T65" s="690"/>
      <c r="U65" s="684"/>
      <c r="V65" s="684"/>
      <c r="W65" s="684"/>
      <c r="X65" s="684"/>
      <c r="Y65" s="684"/>
      <c r="Z65" s="698"/>
      <c r="AA65" s="698"/>
      <c r="AB65" s="684"/>
    </row>
    <row r="66" ht="10.5" customHeight="1">
      <c r="A66" s="691">
        <v>31.0</v>
      </c>
      <c r="B66" s="692" t="s">
        <v>822</v>
      </c>
      <c r="C66" s="691">
        <v>711.0</v>
      </c>
      <c r="D66" s="691">
        <v>16.0</v>
      </c>
      <c r="E66" s="693" t="s">
        <v>820</v>
      </c>
      <c r="F66" s="702">
        <v>23.94</v>
      </c>
      <c r="G66" s="698"/>
      <c r="H66" s="707"/>
      <c r="I66" s="684"/>
      <c r="J66" s="696"/>
      <c r="K66" s="684"/>
      <c r="L66" s="708"/>
      <c r="M66" s="684"/>
      <c r="N66" s="696"/>
      <c r="O66" s="690"/>
      <c r="P66" s="690"/>
      <c r="Q66" s="713"/>
      <c r="R66" s="690"/>
      <c r="S66" s="690"/>
      <c r="T66" s="690"/>
      <c r="U66" s="684"/>
      <c r="V66" s="684"/>
      <c r="W66" s="698"/>
      <c r="X66" s="698"/>
      <c r="Y66" s="684"/>
      <c r="Z66" s="698"/>
      <c r="AA66" s="698"/>
      <c r="AB66" s="684"/>
    </row>
    <row r="67" ht="3.0" customHeight="1">
      <c r="A67" s="684"/>
      <c r="B67" s="684"/>
      <c r="C67" s="684"/>
      <c r="D67" s="684"/>
      <c r="E67" s="684"/>
      <c r="F67" s="703"/>
      <c r="G67" s="684"/>
      <c r="H67" s="684"/>
      <c r="I67" s="684"/>
      <c r="J67" s="684"/>
      <c r="K67" s="684"/>
      <c r="L67" s="684"/>
      <c r="M67" s="684"/>
      <c r="N67" s="684"/>
      <c r="O67" s="684"/>
      <c r="P67" s="684"/>
      <c r="Q67" s="684"/>
      <c r="R67" s="684"/>
      <c r="S67" s="690"/>
      <c r="T67" s="690"/>
      <c r="U67" s="684"/>
      <c r="V67" s="684"/>
      <c r="W67" s="684"/>
      <c r="X67" s="684"/>
      <c r="Y67" s="684"/>
      <c r="Z67" s="698"/>
      <c r="AA67" s="698"/>
      <c r="AB67" s="684"/>
    </row>
    <row r="68" ht="10.5" customHeight="1">
      <c r="A68" s="691">
        <v>32.0</v>
      </c>
      <c r="B68" s="692" t="s">
        <v>823</v>
      </c>
      <c r="C68" s="691">
        <v>555.0</v>
      </c>
      <c r="D68" s="691">
        <v>10.0</v>
      </c>
      <c r="E68" s="693" t="s">
        <v>824</v>
      </c>
      <c r="F68" s="691">
        <v>16.39</v>
      </c>
      <c r="G68" s="690"/>
      <c r="H68" s="684"/>
      <c r="I68" s="684"/>
      <c r="J68" s="696"/>
      <c r="K68" s="684"/>
      <c r="L68" s="707"/>
      <c r="M68" s="684"/>
      <c r="N68" s="697"/>
      <c r="O68" s="690"/>
      <c r="P68" s="690"/>
      <c r="Q68" s="690"/>
      <c r="R68" s="690"/>
      <c r="S68" s="690"/>
      <c r="T68" s="690"/>
      <c r="U68" s="684"/>
      <c r="V68" s="684"/>
      <c r="W68" s="690"/>
      <c r="X68" s="690"/>
      <c r="Y68" s="684"/>
      <c r="Z68" s="698"/>
      <c r="AA68" s="698"/>
      <c r="AB68" s="684"/>
    </row>
    <row r="69" ht="3.0" customHeight="1">
      <c r="A69" s="684"/>
      <c r="B69" s="684"/>
      <c r="C69" s="684"/>
      <c r="D69" s="684"/>
      <c r="E69" s="684"/>
      <c r="F69" s="721"/>
      <c r="G69" s="684"/>
      <c r="H69" s="684"/>
      <c r="I69" s="684"/>
      <c r="J69" s="684"/>
      <c r="K69" s="684"/>
      <c r="L69" s="684"/>
      <c r="M69" s="684"/>
      <c r="N69" s="684"/>
      <c r="O69" s="684"/>
      <c r="P69" s="684"/>
      <c r="Q69" s="684"/>
      <c r="R69" s="684"/>
      <c r="S69" s="690"/>
      <c r="T69" s="690"/>
      <c r="U69" s="684"/>
      <c r="V69" s="684"/>
      <c r="W69" s="684"/>
      <c r="X69" s="684"/>
      <c r="Y69" s="684"/>
      <c r="Z69" s="698"/>
      <c r="AA69" s="698"/>
      <c r="AB69" s="684"/>
    </row>
    <row r="70" ht="10.5" customHeight="1">
      <c r="A70" s="691">
        <v>33.0</v>
      </c>
      <c r="B70" s="692" t="s">
        <v>825</v>
      </c>
      <c r="C70" s="691">
        <v>723.0</v>
      </c>
      <c r="D70" s="691">
        <v>14.0</v>
      </c>
      <c r="E70" s="691" t="s">
        <v>826</v>
      </c>
      <c r="F70" s="691">
        <v>21.94</v>
      </c>
      <c r="G70" s="684"/>
      <c r="H70" s="684"/>
      <c r="I70" s="684"/>
      <c r="J70" s="696"/>
      <c r="K70" s="684"/>
      <c r="L70" s="700"/>
      <c r="M70" s="684"/>
      <c r="N70" s="700"/>
      <c r="O70" s="684"/>
      <c r="P70" s="684"/>
      <c r="Q70" s="684"/>
      <c r="R70" s="684"/>
      <c r="S70" s="690"/>
      <c r="T70" s="690"/>
      <c r="U70" s="684"/>
      <c r="V70" s="684"/>
      <c r="W70" s="684"/>
      <c r="X70" s="684"/>
      <c r="Y70" s="684"/>
      <c r="Z70" s="698"/>
      <c r="AA70" s="698"/>
      <c r="AB70" s="684"/>
    </row>
    <row r="71" ht="3.0" customHeight="1">
      <c r="A71" s="684"/>
      <c r="B71" s="684"/>
      <c r="C71" s="684"/>
      <c r="D71" s="684"/>
      <c r="E71" s="684"/>
      <c r="F71" s="703"/>
      <c r="G71" s="684"/>
      <c r="H71" s="684"/>
      <c r="I71" s="684"/>
      <c r="J71" s="684"/>
      <c r="K71" s="684"/>
      <c r="L71" s="684"/>
      <c r="M71" s="684"/>
      <c r="N71" s="684"/>
      <c r="O71" s="684"/>
      <c r="P71" s="684"/>
      <c r="Q71" s="684"/>
      <c r="R71" s="684"/>
      <c r="S71" s="690"/>
      <c r="T71" s="690"/>
      <c r="U71" s="684"/>
      <c r="V71" s="684"/>
      <c r="W71" s="684"/>
      <c r="X71" s="684"/>
      <c r="Y71" s="684"/>
      <c r="Z71" s="698"/>
      <c r="AA71" s="698"/>
      <c r="AB71" s="684"/>
    </row>
    <row r="72" ht="10.5" customHeight="1">
      <c r="A72" s="691">
        <v>34.0</v>
      </c>
      <c r="B72" s="692" t="s">
        <v>827</v>
      </c>
      <c r="C72" s="691">
        <v>711.0</v>
      </c>
      <c r="D72" s="691">
        <v>14.0</v>
      </c>
      <c r="E72" s="693" t="s">
        <v>828</v>
      </c>
      <c r="F72" s="691">
        <v>27.95</v>
      </c>
      <c r="G72" s="690"/>
      <c r="H72" s="708"/>
      <c r="I72" s="684"/>
      <c r="J72" s="696"/>
      <c r="K72" s="684"/>
      <c r="L72" s="707"/>
      <c r="M72" s="684"/>
      <c r="N72" s="700"/>
      <c r="O72" s="690"/>
      <c r="P72" s="710"/>
      <c r="S72" s="690"/>
      <c r="T72" s="690"/>
      <c r="U72" s="684"/>
      <c r="V72" s="684"/>
      <c r="W72" s="690"/>
      <c r="X72" s="690"/>
      <c r="Y72" s="684"/>
      <c r="Z72" s="698"/>
      <c r="AA72" s="698"/>
      <c r="AB72" s="684"/>
    </row>
    <row r="73" ht="3.0" customHeight="1">
      <c r="A73" s="684"/>
      <c r="B73" s="684"/>
      <c r="C73" s="684"/>
      <c r="D73" s="684"/>
      <c r="E73" s="684"/>
      <c r="F73" s="703"/>
      <c r="G73" s="684"/>
      <c r="H73" s="684"/>
      <c r="I73" s="684"/>
      <c r="J73" s="684"/>
      <c r="K73" s="684"/>
      <c r="L73" s="684"/>
      <c r="M73" s="684"/>
      <c r="N73" s="684"/>
      <c r="O73" s="684"/>
      <c r="P73" s="684"/>
      <c r="Q73" s="684"/>
      <c r="R73" s="684"/>
      <c r="S73" s="690"/>
      <c r="T73" s="690"/>
      <c r="U73" s="684"/>
      <c r="V73" s="684"/>
      <c r="W73" s="684"/>
      <c r="X73" s="684"/>
      <c r="Y73" s="684"/>
      <c r="Z73" s="698"/>
      <c r="AA73" s="698"/>
      <c r="AB73" s="684"/>
    </row>
    <row r="74" ht="10.5" customHeight="1">
      <c r="A74" s="691">
        <v>35.0</v>
      </c>
      <c r="B74" s="692" t="s">
        <v>829</v>
      </c>
      <c r="C74" s="691">
        <v>713.0</v>
      </c>
      <c r="D74" s="691">
        <v>18.0</v>
      </c>
      <c r="E74" s="693" t="s">
        <v>828</v>
      </c>
      <c r="F74" s="691">
        <v>28.53</v>
      </c>
      <c r="G74" s="690"/>
      <c r="H74" s="708"/>
      <c r="I74" s="684"/>
      <c r="J74" s="696"/>
      <c r="K74" s="684"/>
      <c r="L74" s="697"/>
      <c r="M74" s="684"/>
      <c r="N74" s="697"/>
      <c r="O74" s="690"/>
      <c r="P74" s="710"/>
      <c r="S74" s="690"/>
      <c r="T74" s="690"/>
      <c r="U74" s="684"/>
      <c r="V74" s="684"/>
      <c r="W74" s="690"/>
      <c r="X74" s="690"/>
      <c r="Y74" s="684"/>
      <c r="Z74" s="698"/>
      <c r="AA74" s="698"/>
      <c r="AB74" s="684"/>
    </row>
    <row r="75" ht="3.0" customHeight="1">
      <c r="A75" s="684"/>
      <c r="B75" s="684"/>
      <c r="C75" s="684"/>
      <c r="D75" s="684"/>
      <c r="E75" s="684"/>
      <c r="F75" s="703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90"/>
      <c r="T75" s="690"/>
      <c r="U75" s="684"/>
      <c r="V75" s="684"/>
      <c r="W75" s="684"/>
      <c r="X75" s="684"/>
      <c r="Y75" s="684"/>
      <c r="Z75" s="698"/>
      <c r="AA75" s="698"/>
      <c r="AB75" s="684"/>
    </row>
    <row r="76" ht="10.5" customHeight="1">
      <c r="A76" s="691">
        <v>36.0</v>
      </c>
      <c r="B76" s="692" t="s">
        <v>830</v>
      </c>
      <c r="C76" s="691">
        <v>737.0</v>
      </c>
      <c r="D76" s="691">
        <v>18.0</v>
      </c>
      <c r="E76" s="693" t="s">
        <v>828</v>
      </c>
      <c r="F76" s="719">
        <v>29.55</v>
      </c>
      <c r="G76" s="690"/>
      <c r="H76" s="707"/>
      <c r="I76" s="684"/>
      <c r="J76" s="711"/>
      <c r="K76" s="684"/>
      <c r="L76" s="707"/>
      <c r="M76" s="684"/>
      <c r="N76" s="700"/>
      <c r="O76" s="690"/>
      <c r="P76" s="690"/>
      <c r="Q76" s="690"/>
      <c r="R76" s="690"/>
      <c r="S76" s="690"/>
      <c r="T76" s="690"/>
      <c r="U76" s="684"/>
      <c r="V76" s="684"/>
      <c r="W76" s="698"/>
      <c r="X76" s="690"/>
      <c r="Y76" s="684"/>
      <c r="Z76" s="698"/>
      <c r="AA76" s="698"/>
      <c r="AB76" s="684"/>
    </row>
    <row r="77" ht="3.0" customHeight="1">
      <c r="A77" s="684"/>
      <c r="B77" s="684"/>
      <c r="C77" s="684"/>
      <c r="D77" s="684"/>
      <c r="E77" s="684"/>
      <c r="F77" s="703"/>
      <c r="G77" s="684"/>
      <c r="H77" s="684"/>
      <c r="I77" s="684"/>
      <c r="J77" s="684"/>
      <c r="K77" s="684"/>
      <c r="L77" s="684"/>
      <c r="M77" s="684"/>
      <c r="N77" s="684"/>
      <c r="O77" s="684"/>
      <c r="P77" s="684"/>
      <c r="Q77" s="684"/>
      <c r="R77" s="684"/>
      <c r="S77" s="690"/>
      <c r="T77" s="690"/>
      <c r="U77" s="684"/>
      <c r="V77" s="684"/>
      <c r="W77" s="684"/>
      <c r="X77" s="684"/>
      <c r="Y77" s="684"/>
      <c r="Z77" s="698"/>
      <c r="AA77" s="698"/>
      <c r="AB77" s="684"/>
    </row>
    <row r="78" ht="10.5" customHeight="1">
      <c r="A78" s="704">
        <v>37.0</v>
      </c>
      <c r="B78" s="705" t="s">
        <v>831</v>
      </c>
      <c r="C78" s="704">
        <v>747.0</v>
      </c>
      <c r="D78" s="704">
        <v>18.0</v>
      </c>
      <c r="E78" s="706" t="s">
        <v>828</v>
      </c>
      <c r="F78" s="704">
        <v>29.35</v>
      </c>
      <c r="G78" s="690"/>
      <c r="H78" s="707"/>
      <c r="I78" s="684"/>
      <c r="J78" s="696"/>
      <c r="K78" s="684"/>
      <c r="L78" s="700"/>
      <c r="M78" s="684"/>
      <c r="N78" s="700"/>
      <c r="O78" s="690"/>
      <c r="P78" s="690"/>
      <c r="Q78" s="690"/>
      <c r="R78" s="690"/>
      <c r="S78" s="690"/>
      <c r="T78" s="690"/>
      <c r="U78" s="684"/>
      <c r="V78" s="684"/>
      <c r="W78" s="690"/>
      <c r="X78" s="690"/>
      <c r="Y78" s="684"/>
      <c r="Z78" s="698"/>
      <c r="AA78" s="698"/>
      <c r="AB78" s="684"/>
    </row>
    <row r="79" ht="3.0" customHeight="1">
      <c r="A79" s="684"/>
      <c r="B79" s="684"/>
      <c r="C79" s="684"/>
      <c r="D79" s="684"/>
      <c r="E79" s="684"/>
      <c r="F79" s="703"/>
      <c r="G79" s="684"/>
      <c r="H79" s="684"/>
      <c r="I79" s="684"/>
      <c r="J79" s="684"/>
      <c r="K79" s="684"/>
      <c r="L79" s="684"/>
      <c r="M79" s="684"/>
      <c r="N79" s="684"/>
      <c r="O79" s="684"/>
      <c r="P79" s="684"/>
      <c r="Q79" s="684"/>
      <c r="R79" s="684"/>
      <c r="S79" s="690"/>
      <c r="T79" s="690"/>
      <c r="U79" s="684"/>
      <c r="V79" s="684"/>
      <c r="W79" s="684"/>
      <c r="X79" s="684"/>
      <c r="Y79" s="684"/>
      <c r="Z79" s="698"/>
      <c r="AA79" s="698"/>
      <c r="AB79" s="684"/>
    </row>
    <row r="80" ht="10.5" customHeight="1">
      <c r="A80" s="704">
        <v>38.0</v>
      </c>
      <c r="B80" s="705" t="s">
        <v>832</v>
      </c>
      <c r="C80" s="704">
        <v>555.0</v>
      </c>
      <c r="D80" s="704">
        <v>8.0</v>
      </c>
      <c r="E80" s="706" t="s">
        <v>833</v>
      </c>
      <c r="F80" s="704">
        <v>20.44</v>
      </c>
      <c r="G80" s="684"/>
      <c r="H80" s="684"/>
      <c r="I80" s="684"/>
      <c r="J80" s="696"/>
      <c r="K80" s="684"/>
      <c r="L80" s="707"/>
      <c r="M80" s="684"/>
      <c r="N80" s="697"/>
      <c r="O80" s="684"/>
      <c r="P80" s="684"/>
      <c r="Q80" s="684"/>
      <c r="R80" s="684"/>
      <c r="S80" s="690"/>
      <c r="T80" s="690"/>
      <c r="U80" s="684"/>
      <c r="V80" s="684"/>
      <c r="W80" s="684"/>
      <c r="X80" s="684"/>
      <c r="Y80" s="684"/>
      <c r="Z80" s="698"/>
      <c r="AA80" s="698"/>
      <c r="AB80" s="684"/>
    </row>
    <row r="81" ht="3.0" customHeight="1">
      <c r="A81" s="684"/>
      <c r="B81" s="684"/>
      <c r="C81" s="684"/>
      <c r="D81" s="684"/>
      <c r="E81" s="684"/>
      <c r="F81" s="703"/>
      <c r="G81" s="684"/>
      <c r="H81" s="684"/>
      <c r="I81" s="684"/>
      <c r="J81" s="684"/>
      <c r="K81" s="684"/>
      <c r="L81" s="684"/>
      <c r="M81" s="684"/>
      <c r="N81" s="684"/>
      <c r="O81" s="684"/>
      <c r="P81" s="684"/>
      <c r="Q81" s="684"/>
      <c r="R81" s="684"/>
      <c r="S81" s="690"/>
      <c r="T81" s="690"/>
      <c r="U81" s="684"/>
      <c r="V81" s="684"/>
      <c r="W81" s="684"/>
      <c r="X81" s="684"/>
      <c r="Y81" s="684"/>
      <c r="Z81" s="698"/>
      <c r="AA81" s="698"/>
      <c r="AB81" s="684"/>
    </row>
    <row r="82" ht="10.5" customHeight="1">
      <c r="A82" s="691">
        <v>39.0</v>
      </c>
      <c r="B82" s="692" t="s">
        <v>834</v>
      </c>
      <c r="C82" s="691">
        <v>575.0</v>
      </c>
      <c r="D82" s="691">
        <v>8.0</v>
      </c>
      <c r="E82" s="693" t="s">
        <v>833</v>
      </c>
      <c r="F82" s="691">
        <v>18.14</v>
      </c>
      <c r="G82" s="690"/>
      <c r="H82" s="684"/>
      <c r="I82" s="684"/>
      <c r="J82" s="696"/>
      <c r="K82" s="684"/>
      <c r="L82" s="697"/>
      <c r="M82" s="684"/>
      <c r="N82" s="697"/>
      <c r="O82" s="690"/>
      <c r="P82" s="690"/>
      <c r="Q82" s="690"/>
      <c r="R82" s="690"/>
      <c r="S82" s="690"/>
      <c r="T82" s="690"/>
      <c r="U82" s="684"/>
      <c r="V82" s="684"/>
      <c r="W82" s="690"/>
      <c r="X82" s="690"/>
      <c r="Y82" s="684"/>
      <c r="Z82" s="698"/>
      <c r="AA82" s="698"/>
      <c r="AB82" s="684"/>
    </row>
    <row r="83" ht="3.0" customHeight="1">
      <c r="A83" s="684"/>
      <c r="B83" s="684"/>
      <c r="C83" s="684"/>
      <c r="D83" s="684"/>
      <c r="E83" s="684"/>
      <c r="F83" s="703"/>
      <c r="G83" s="684"/>
      <c r="H83" s="684"/>
      <c r="I83" s="684"/>
      <c r="J83" s="684"/>
      <c r="K83" s="684"/>
      <c r="L83" s="684"/>
      <c r="M83" s="684"/>
      <c r="N83" s="684"/>
      <c r="O83" s="684"/>
      <c r="P83" s="684"/>
      <c r="Q83" s="684"/>
      <c r="R83" s="684"/>
      <c r="S83" s="690"/>
      <c r="T83" s="690"/>
      <c r="U83" s="684"/>
      <c r="V83" s="684"/>
      <c r="W83" s="684"/>
      <c r="X83" s="684"/>
      <c r="Y83" s="684"/>
      <c r="Z83" s="698"/>
      <c r="AA83" s="698"/>
      <c r="AB83" s="684"/>
    </row>
    <row r="84" ht="10.5" customHeight="1">
      <c r="A84" s="691">
        <v>40.0</v>
      </c>
      <c r="B84" s="692" t="s">
        <v>835</v>
      </c>
      <c r="C84" s="691">
        <v>717.0</v>
      </c>
      <c r="D84" s="691">
        <v>16.0</v>
      </c>
      <c r="E84" s="693" t="s">
        <v>833</v>
      </c>
      <c r="F84" s="691">
        <v>34.18</v>
      </c>
      <c r="G84" s="698"/>
      <c r="H84" s="707"/>
      <c r="I84" s="684"/>
      <c r="J84" s="696"/>
      <c r="K84" s="684"/>
      <c r="L84" s="708"/>
      <c r="M84" s="684"/>
      <c r="N84" s="708"/>
      <c r="O84" s="690"/>
      <c r="P84" s="690"/>
      <c r="Q84" s="690"/>
      <c r="R84" s="690"/>
      <c r="S84" s="690"/>
      <c r="T84" s="690"/>
      <c r="U84" s="684"/>
      <c r="V84" s="684"/>
      <c r="W84" s="690"/>
      <c r="X84" s="698"/>
      <c r="Y84" s="684"/>
      <c r="Z84" s="698"/>
      <c r="AA84" s="698"/>
      <c r="AB84" s="684"/>
    </row>
    <row r="85" ht="3.0" customHeight="1">
      <c r="A85" s="684"/>
      <c r="B85" s="684"/>
      <c r="C85" s="684"/>
      <c r="D85" s="684"/>
      <c r="E85" s="684"/>
      <c r="F85" s="703"/>
      <c r="G85" s="684"/>
      <c r="H85" s="684"/>
      <c r="I85" s="684"/>
      <c r="J85" s="684"/>
      <c r="K85" s="684"/>
      <c r="L85" s="684"/>
      <c r="M85" s="684"/>
      <c r="N85" s="684"/>
      <c r="O85" s="684"/>
      <c r="P85" s="684"/>
      <c r="Q85" s="684"/>
      <c r="R85" s="684"/>
      <c r="S85" s="690"/>
      <c r="T85" s="690"/>
      <c r="U85" s="684"/>
      <c r="V85" s="684"/>
      <c r="W85" s="684"/>
      <c r="X85" s="684"/>
      <c r="Y85" s="684"/>
      <c r="Z85" s="698"/>
      <c r="AA85" s="698"/>
      <c r="AB85" s="684"/>
    </row>
    <row r="86" ht="10.5" customHeight="1">
      <c r="A86" s="691">
        <v>41.0</v>
      </c>
      <c r="B86" s="692" t="s">
        <v>836</v>
      </c>
      <c r="C86" s="691">
        <v>747.0</v>
      </c>
      <c r="D86" s="691">
        <v>18.0</v>
      </c>
      <c r="E86" s="693" t="s">
        <v>833</v>
      </c>
      <c r="F86" s="702">
        <v>35.5</v>
      </c>
      <c r="G86" s="690"/>
      <c r="H86" s="700"/>
      <c r="I86" s="684"/>
      <c r="J86" s="696"/>
      <c r="K86" s="684"/>
      <c r="L86" s="708"/>
      <c r="M86" s="684"/>
      <c r="N86" s="708"/>
      <c r="O86" s="690"/>
      <c r="P86" s="710"/>
      <c r="S86" s="690"/>
      <c r="T86" s="690"/>
      <c r="U86" s="684"/>
      <c r="V86" s="684"/>
      <c r="W86" s="690"/>
      <c r="X86" s="690"/>
      <c r="Y86" s="684"/>
      <c r="Z86" s="698"/>
      <c r="AA86" s="698"/>
      <c r="AB86" s="684"/>
    </row>
    <row r="87" ht="3.0" customHeight="1">
      <c r="A87" s="684"/>
      <c r="B87" s="684"/>
      <c r="C87" s="684"/>
      <c r="D87" s="684"/>
      <c r="E87" s="684"/>
      <c r="F87" s="703"/>
      <c r="G87" s="684"/>
      <c r="H87" s="684"/>
      <c r="I87" s="684"/>
      <c r="J87" s="684"/>
      <c r="K87" s="684"/>
      <c r="L87" s="684"/>
      <c r="M87" s="684"/>
      <c r="N87" s="684"/>
      <c r="O87" s="684"/>
      <c r="P87" s="684"/>
      <c r="Q87" s="684"/>
      <c r="R87" s="684"/>
      <c r="S87" s="690"/>
      <c r="T87" s="690"/>
      <c r="U87" s="684"/>
      <c r="V87" s="684"/>
      <c r="W87" s="684"/>
      <c r="X87" s="684"/>
      <c r="Y87" s="684"/>
      <c r="Z87" s="698"/>
      <c r="AA87" s="698"/>
      <c r="AB87" s="684"/>
    </row>
    <row r="88" ht="10.5" customHeight="1">
      <c r="A88" s="691">
        <v>42.0</v>
      </c>
      <c r="B88" s="692" t="s">
        <v>837</v>
      </c>
      <c r="C88" s="691">
        <v>737.0</v>
      </c>
      <c r="D88" s="691">
        <v>18.0</v>
      </c>
      <c r="E88" s="693" t="s">
        <v>833</v>
      </c>
      <c r="F88" s="702">
        <v>37.28</v>
      </c>
      <c r="G88" s="698"/>
      <c r="H88" s="707"/>
      <c r="I88" s="684"/>
      <c r="J88" s="696"/>
      <c r="K88" s="684"/>
      <c r="L88" s="697"/>
      <c r="M88" s="684"/>
      <c r="N88" s="700"/>
      <c r="O88" s="690"/>
      <c r="P88" s="690"/>
      <c r="Q88" s="690"/>
      <c r="R88" s="690"/>
      <c r="S88" s="690"/>
      <c r="T88" s="690"/>
      <c r="U88" s="684"/>
      <c r="V88" s="684"/>
      <c r="W88" s="698"/>
      <c r="X88" s="698"/>
      <c r="Y88" s="684"/>
      <c r="Z88" s="698"/>
      <c r="AA88" s="698"/>
      <c r="AB88" s="684"/>
    </row>
    <row r="89" ht="3.0" customHeight="1">
      <c r="A89" s="684">
        <v>40.0</v>
      </c>
      <c r="B89" s="684"/>
      <c r="C89" s="684"/>
      <c r="D89" s="684"/>
      <c r="E89" s="684"/>
      <c r="F89" s="703"/>
      <c r="G89" s="684"/>
      <c r="H89" s="684"/>
      <c r="I89" s="684"/>
      <c r="J89" s="684"/>
      <c r="K89" s="684"/>
      <c r="L89" s="684"/>
      <c r="M89" s="684"/>
      <c r="N89" s="684"/>
      <c r="O89" s="684"/>
      <c r="P89" s="684"/>
      <c r="Q89" s="684"/>
      <c r="R89" s="684"/>
      <c r="S89" s="690"/>
      <c r="T89" s="690"/>
      <c r="U89" s="684"/>
      <c r="V89" s="684"/>
      <c r="W89" s="684"/>
      <c r="X89" s="684"/>
      <c r="Y89" s="684"/>
      <c r="Z89" s="698"/>
      <c r="AA89" s="698"/>
      <c r="AB89" s="684"/>
    </row>
    <row r="90" ht="10.5" customHeight="1">
      <c r="A90" s="691">
        <v>43.0</v>
      </c>
      <c r="B90" s="692" t="s">
        <v>838</v>
      </c>
      <c r="C90" s="691">
        <v>717.0</v>
      </c>
      <c r="D90" s="691">
        <v>16.0</v>
      </c>
      <c r="E90" s="693" t="s">
        <v>839</v>
      </c>
      <c r="F90" s="691">
        <v>38.89</v>
      </c>
      <c r="G90" s="690"/>
      <c r="H90" s="708"/>
      <c r="I90" s="684"/>
      <c r="J90" s="696"/>
      <c r="K90" s="684"/>
      <c r="L90" s="707"/>
      <c r="M90" s="684"/>
      <c r="N90" s="707"/>
      <c r="O90" s="690"/>
      <c r="P90" s="690"/>
      <c r="Q90" s="690"/>
      <c r="R90" s="690"/>
      <c r="S90" s="690"/>
      <c r="T90" s="690"/>
      <c r="U90" s="684"/>
      <c r="V90" s="684"/>
      <c r="W90" s="690"/>
      <c r="X90" s="690"/>
      <c r="Y90" s="684"/>
      <c r="Z90" s="698"/>
      <c r="AA90" s="698"/>
      <c r="AB90" s="684"/>
    </row>
    <row r="91" ht="3.0" customHeight="1">
      <c r="A91" s="684"/>
      <c r="B91" s="684"/>
      <c r="C91" s="684"/>
      <c r="D91" s="684"/>
      <c r="E91" s="684"/>
      <c r="F91" s="703"/>
      <c r="G91" s="684"/>
      <c r="H91" s="714"/>
      <c r="I91" s="684"/>
      <c r="J91" s="684"/>
      <c r="K91" s="684"/>
      <c r="L91" s="684"/>
      <c r="M91" s="684"/>
      <c r="N91" s="684"/>
      <c r="O91" s="684"/>
      <c r="P91" s="684"/>
      <c r="Q91" s="684"/>
      <c r="R91" s="684"/>
      <c r="S91" s="690"/>
      <c r="T91" s="690"/>
      <c r="U91" s="684"/>
      <c r="V91" s="684"/>
      <c r="W91" s="684"/>
      <c r="X91" s="684"/>
      <c r="Y91" s="684"/>
      <c r="Z91" s="698"/>
      <c r="AA91" s="698"/>
      <c r="AB91" s="684"/>
    </row>
    <row r="92" ht="10.5" customHeight="1">
      <c r="A92" s="691">
        <v>44.0</v>
      </c>
      <c r="B92" s="692" t="s">
        <v>840</v>
      </c>
      <c r="C92" s="691">
        <v>747.0</v>
      </c>
      <c r="D92" s="691">
        <v>18.0</v>
      </c>
      <c r="E92" s="693" t="s">
        <v>839</v>
      </c>
      <c r="F92" s="702">
        <v>38.7</v>
      </c>
      <c r="G92" s="690"/>
      <c r="H92" s="700"/>
      <c r="I92" s="684"/>
      <c r="J92" s="696"/>
      <c r="K92" s="684"/>
      <c r="L92" s="707"/>
      <c r="M92" s="684"/>
      <c r="N92" s="707"/>
      <c r="O92" s="690"/>
      <c r="P92" s="690"/>
      <c r="Q92" s="690"/>
      <c r="R92" s="690"/>
      <c r="S92" s="690"/>
      <c r="T92" s="690"/>
      <c r="U92" s="684"/>
      <c r="V92" s="684"/>
      <c r="W92" s="698"/>
      <c r="X92" s="690"/>
      <c r="Y92" s="684"/>
      <c r="Z92" s="698"/>
      <c r="AA92" s="698"/>
      <c r="AB92" s="684"/>
    </row>
    <row r="93" ht="3.0" customHeight="1">
      <c r="A93" s="684"/>
      <c r="B93" s="684"/>
      <c r="C93" s="684"/>
      <c r="D93" s="684"/>
      <c r="E93" s="684"/>
      <c r="F93" s="703"/>
      <c r="G93" s="684"/>
      <c r="H93" s="684"/>
      <c r="I93" s="684"/>
      <c r="J93" s="684"/>
      <c r="K93" s="684"/>
      <c r="L93" s="684"/>
      <c r="M93" s="684"/>
      <c r="N93" s="684"/>
      <c r="O93" s="684"/>
      <c r="P93" s="684"/>
      <c r="Q93" s="684"/>
      <c r="R93" s="684"/>
      <c r="S93" s="690"/>
      <c r="T93" s="690"/>
      <c r="U93" s="684"/>
      <c r="V93" s="684"/>
      <c r="W93" s="684"/>
      <c r="X93" s="684"/>
      <c r="Y93" s="684"/>
      <c r="Z93" s="698"/>
      <c r="AA93" s="698"/>
      <c r="AB93" s="684"/>
    </row>
    <row r="94" ht="10.5" customHeight="1">
      <c r="A94" s="691">
        <v>45.0</v>
      </c>
      <c r="B94" s="692" t="s">
        <v>841</v>
      </c>
      <c r="C94" s="691">
        <v>746.0</v>
      </c>
      <c r="D94" s="691">
        <v>16.0</v>
      </c>
      <c r="E94" s="693" t="s">
        <v>839</v>
      </c>
      <c r="F94" s="702">
        <v>38.6</v>
      </c>
      <c r="G94" s="690"/>
      <c r="H94" s="697"/>
      <c r="I94" s="684"/>
      <c r="J94" s="696"/>
      <c r="K94" s="684"/>
      <c r="L94" s="707"/>
      <c r="M94" s="684"/>
      <c r="N94" s="707"/>
      <c r="O94" s="690"/>
      <c r="P94" s="690"/>
      <c r="Q94" s="690"/>
      <c r="R94" s="690"/>
      <c r="S94" s="690"/>
      <c r="T94" s="690"/>
      <c r="U94" s="684"/>
      <c r="V94" s="684"/>
      <c r="W94" s="698"/>
      <c r="X94" s="690"/>
      <c r="Y94" s="684"/>
      <c r="Z94" s="698"/>
      <c r="AA94" s="698"/>
      <c r="AB94" s="684"/>
    </row>
    <row r="95" ht="3.0" customHeight="1">
      <c r="A95" s="684"/>
      <c r="B95" s="684"/>
      <c r="C95" s="684"/>
      <c r="D95" s="684"/>
      <c r="E95" s="684"/>
      <c r="F95" s="703"/>
      <c r="G95" s="684"/>
      <c r="H95" s="684"/>
      <c r="I95" s="684"/>
      <c r="J95" s="684"/>
      <c r="K95" s="684"/>
      <c r="L95" s="684"/>
      <c r="M95" s="684"/>
      <c r="N95" s="684"/>
      <c r="O95" s="684"/>
      <c r="P95" s="684"/>
      <c r="Q95" s="684"/>
      <c r="R95" s="684"/>
      <c r="S95" s="690"/>
      <c r="T95" s="690"/>
      <c r="U95" s="684"/>
      <c r="V95" s="684"/>
      <c r="W95" s="684"/>
      <c r="X95" s="684"/>
      <c r="Y95" s="684"/>
      <c r="Z95" s="698"/>
      <c r="AA95" s="698"/>
      <c r="AB95" s="684"/>
    </row>
    <row r="96" ht="10.5" customHeight="1">
      <c r="A96" s="691">
        <v>46.0</v>
      </c>
      <c r="B96" s="692" t="s">
        <v>842</v>
      </c>
      <c r="C96" s="691">
        <v>737.0</v>
      </c>
      <c r="D96" s="691">
        <v>18.0</v>
      </c>
      <c r="E96" s="693" t="s">
        <v>839</v>
      </c>
      <c r="F96" s="702">
        <v>43.5</v>
      </c>
      <c r="G96" s="690"/>
      <c r="H96" s="707"/>
      <c r="I96" s="684"/>
      <c r="J96" s="696"/>
      <c r="K96" s="684"/>
      <c r="L96" s="697"/>
      <c r="M96" s="684"/>
      <c r="N96" s="697"/>
      <c r="O96" s="690"/>
      <c r="P96" s="690"/>
      <c r="Q96" s="690"/>
      <c r="R96" s="690"/>
      <c r="S96" s="690"/>
      <c r="T96" s="690"/>
      <c r="U96" s="684"/>
      <c r="V96" s="684"/>
      <c r="W96" s="690"/>
      <c r="X96" s="690"/>
      <c r="Y96" s="684"/>
      <c r="Z96" s="698"/>
      <c r="AA96" s="698"/>
      <c r="AB96" s="684"/>
    </row>
    <row r="97" ht="3.0" customHeight="1">
      <c r="A97" s="684"/>
      <c r="B97" s="684"/>
      <c r="C97" s="684"/>
      <c r="D97" s="684"/>
      <c r="E97" s="684"/>
      <c r="F97" s="703"/>
      <c r="G97" s="684"/>
      <c r="H97" s="684"/>
      <c r="I97" s="684"/>
      <c r="J97" s="684"/>
      <c r="K97" s="684"/>
      <c r="L97" s="684"/>
      <c r="M97" s="684"/>
      <c r="N97" s="684"/>
      <c r="O97" s="684"/>
      <c r="P97" s="684"/>
      <c r="Q97" s="684"/>
      <c r="R97" s="684"/>
      <c r="S97" s="690"/>
      <c r="T97" s="690"/>
      <c r="U97" s="684"/>
      <c r="V97" s="684"/>
      <c r="W97" s="684"/>
      <c r="X97" s="684"/>
      <c r="Y97" s="684"/>
      <c r="Z97" s="698"/>
      <c r="AA97" s="698"/>
      <c r="AB97" s="684"/>
    </row>
    <row r="98" ht="10.5" customHeight="1">
      <c r="A98" s="691">
        <v>47.0</v>
      </c>
      <c r="B98" s="692" t="s">
        <v>843</v>
      </c>
      <c r="C98" s="691">
        <v>747.0</v>
      </c>
      <c r="D98" s="691">
        <v>18.0</v>
      </c>
      <c r="E98" s="693" t="s">
        <v>844</v>
      </c>
      <c r="F98" s="702">
        <v>51.81</v>
      </c>
      <c r="G98" s="690"/>
      <c r="H98" s="684"/>
      <c r="I98" s="684"/>
      <c r="J98" s="684"/>
      <c r="K98" s="684"/>
      <c r="L98" s="711"/>
      <c r="M98" s="684"/>
      <c r="N98" s="700"/>
      <c r="O98" s="690"/>
      <c r="P98" s="690"/>
      <c r="Q98" s="690"/>
      <c r="R98" s="690"/>
      <c r="S98" s="690"/>
      <c r="T98" s="690"/>
      <c r="U98" s="684"/>
      <c r="V98" s="684"/>
      <c r="W98" s="698"/>
      <c r="X98" s="690"/>
      <c r="Y98" s="684"/>
      <c r="Z98" s="698"/>
      <c r="AA98" s="698"/>
      <c r="AB98" s="684"/>
    </row>
    <row r="99" ht="3.0" customHeight="1">
      <c r="A99" s="684"/>
      <c r="B99" s="684"/>
      <c r="C99" s="684"/>
      <c r="D99" s="684"/>
      <c r="E99" s="684"/>
      <c r="F99" s="703"/>
      <c r="G99" s="684"/>
      <c r="H99" s="684"/>
      <c r="I99" s="684"/>
      <c r="J99" s="684"/>
      <c r="K99" s="684"/>
      <c r="L99" s="684"/>
      <c r="M99" s="684"/>
      <c r="N99" s="684"/>
      <c r="O99" s="684"/>
      <c r="P99" s="684"/>
      <c r="Q99" s="684"/>
      <c r="R99" s="684"/>
      <c r="S99" s="690"/>
      <c r="T99" s="690"/>
      <c r="U99" s="684"/>
      <c r="V99" s="684"/>
      <c r="W99" s="684"/>
      <c r="X99" s="684"/>
      <c r="Y99" s="684"/>
      <c r="Z99" s="698"/>
      <c r="AA99" s="698"/>
      <c r="AB99" s="684"/>
    </row>
    <row r="100" ht="10.5" customHeight="1">
      <c r="A100" s="691">
        <v>48.0</v>
      </c>
      <c r="B100" s="692" t="s">
        <v>845</v>
      </c>
      <c r="C100" s="691">
        <v>737.0</v>
      </c>
      <c r="D100" s="691">
        <v>18.0</v>
      </c>
      <c r="E100" s="693" t="s">
        <v>844</v>
      </c>
      <c r="F100" s="702">
        <v>53.4</v>
      </c>
      <c r="G100" s="698"/>
      <c r="H100" s="684"/>
      <c r="I100" s="684"/>
      <c r="J100" s="696"/>
      <c r="K100" s="684"/>
      <c r="L100" s="700"/>
      <c r="M100" s="684"/>
      <c r="N100" s="697"/>
      <c r="O100" s="690"/>
      <c r="P100" s="690"/>
      <c r="Q100" s="690"/>
      <c r="R100" s="690"/>
      <c r="S100" s="690"/>
      <c r="T100" s="690"/>
      <c r="U100" s="684"/>
      <c r="V100" s="684"/>
      <c r="W100" s="698"/>
      <c r="X100" s="698"/>
      <c r="Y100" s="684"/>
      <c r="Z100" s="698"/>
      <c r="AA100" s="698"/>
      <c r="AB100" s="684"/>
    </row>
    <row r="101" ht="3.0" customHeight="1">
      <c r="A101" s="684"/>
      <c r="B101" s="684"/>
      <c r="C101" s="684"/>
      <c r="D101" s="684"/>
      <c r="E101" s="684"/>
      <c r="F101" s="703"/>
      <c r="G101" s="684"/>
      <c r="H101" s="684"/>
      <c r="I101" s="684"/>
      <c r="J101" s="684"/>
      <c r="K101" s="684"/>
      <c r="L101" s="684"/>
      <c r="M101" s="684"/>
      <c r="N101" s="684"/>
      <c r="O101" s="684"/>
      <c r="P101" s="684"/>
      <c r="Q101" s="684"/>
      <c r="R101" s="684"/>
      <c r="S101" s="690"/>
      <c r="T101" s="690"/>
      <c r="U101" s="684"/>
      <c r="V101" s="684"/>
      <c r="W101" s="684"/>
      <c r="X101" s="684"/>
      <c r="Y101" s="684"/>
      <c r="Z101" s="698"/>
      <c r="AA101" s="698"/>
      <c r="AB101" s="684"/>
    </row>
    <row r="102" ht="10.5" customHeight="1">
      <c r="A102" s="704">
        <v>49.0</v>
      </c>
      <c r="B102" s="705" t="s">
        <v>846</v>
      </c>
      <c r="C102" s="704">
        <v>747.0</v>
      </c>
      <c r="D102" s="704">
        <v>18.0</v>
      </c>
      <c r="E102" s="706" t="s">
        <v>847</v>
      </c>
      <c r="F102" s="704">
        <v>51.25</v>
      </c>
      <c r="G102" s="690"/>
      <c r="H102" s="684"/>
      <c r="I102" s="684"/>
      <c r="J102" s="711"/>
      <c r="K102" s="684"/>
      <c r="L102" s="700"/>
      <c r="M102" s="684"/>
      <c r="N102" s="700"/>
      <c r="O102" s="690"/>
      <c r="P102" s="690"/>
      <c r="Q102" s="690"/>
      <c r="R102" s="690"/>
      <c r="S102" s="690"/>
      <c r="T102" s="690"/>
      <c r="U102" s="684"/>
      <c r="V102" s="684"/>
      <c r="W102" s="690"/>
      <c r="X102" s="690"/>
      <c r="Y102" s="684"/>
      <c r="Z102" s="698"/>
      <c r="AA102" s="698"/>
      <c r="AB102" s="684"/>
    </row>
    <row r="103" ht="3.0" customHeight="1">
      <c r="A103" s="684"/>
      <c r="B103" s="684"/>
      <c r="C103" s="690"/>
      <c r="D103" s="690"/>
      <c r="E103" s="690"/>
      <c r="F103" s="701"/>
      <c r="G103" s="684"/>
      <c r="H103" s="684"/>
      <c r="I103" s="684"/>
      <c r="J103" s="684"/>
      <c r="K103" s="684"/>
      <c r="L103" s="684"/>
      <c r="M103" s="684"/>
      <c r="N103" s="684"/>
      <c r="O103" s="684"/>
      <c r="P103" s="684"/>
      <c r="Q103" s="684"/>
      <c r="R103" s="684"/>
      <c r="S103" s="690"/>
      <c r="T103" s="690"/>
      <c r="U103" s="684"/>
      <c r="V103" s="684"/>
      <c r="W103" s="684"/>
      <c r="X103" s="684"/>
      <c r="Y103" s="684"/>
      <c r="Z103" s="698"/>
      <c r="AA103" s="698"/>
      <c r="AB103" s="684"/>
    </row>
    <row r="104" ht="10.5" customHeight="1">
      <c r="A104" s="691">
        <v>50.0</v>
      </c>
      <c r="B104" s="692" t="s">
        <v>848</v>
      </c>
      <c r="C104" s="691">
        <v>357.0</v>
      </c>
      <c r="D104" s="691">
        <v>8.0</v>
      </c>
      <c r="E104" s="691" t="s">
        <v>849</v>
      </c>
      <c r="F104" s="691">
        <v>29.66</v>
      </c>
      <c r="G104" s="690"/>
      <c r="H104" s="684"/>
      <c r="I104" s="684"/>
      <c r="J104" s="684"/>
      <c r="K104" s="684"/>
      <c r="L104" s="696"/>
      <c r="M104" s="684"/>
      <c r="N104" s="707"/>
      <c r="O104" s="686"/>
      <c r="P104" s="686"/>
      <c r="Q104" s="686"/>
      <c r="R104" s="686"/>
      <c r="S104" s="690"/>
      <c r="T104" s="690"/>
      <c r="U104" s="684"/>
      <c r="V104" s="684"/>
      <c r="W104" s="686"/>
      <c r="X104" s="690"/>
      <c r="Y104" s="684"/>
      <c r="Z104" s="698"/>
      <c r="AA104" s="698"/>
      <c r="AB104" s="684"/>
    </row>
    <row r="105" ht="3.0" customHeight="1">
      <c r="A105" s="684"/>
      <c r="B105" s="684"/>
      <c r="C105" s="690"/>
      <c r="D105" s="690"/>
      <c r="E105" s="690"/>
      <c r="F105" s="701"/>
      <c r="G105" s="684"/>
      <c r="H105" s="684"/>
      <c r="I105" s="684"/>
      <c r="J105" s="684"/>
      <c r="K105" s="684"/>
      <c r="L105" s="684"/>
      <c r="M105" s="684"/>
      <c r="N105" s="684"/>
      <c r="O105" s="684"/>
      <c r="P105" s="684"/>
      <c r="Q105" s="684"/>
      <c r="R105" s="684"/>
      <c r="S105" s="690"/>
      <c r="T105" s="690"/>
      <c r="U105" s="684"/>
      <c r="V105" s="684"/>
      <c r="W105" s="684"/>
      <c r="X105" s="684"/>
      <c r="Y105" s="684"/>
      <c r="Z105" s="698"/>
      <c r="AA105" s="698"/>
      <c r="AB105" s="684"/>
    </row>
    <row r="106" ht="10.5" customHeight="1">
      <c r="A106" s="691">
        <v>51.0</v>
      </c>
      <c r="B106" s="692" t="s">
        <v>850</v>
      </c>
      <c r="C106" s="691">
        <v>357.0</v>
      </c>
      <c r="D106" s="691">
        <v>8.0</v>
      </c>
      <c r="E106" s="693" t="s">
        <v>851</v>
      </c>
      <c r="F106" s="691">
        <v>33.97</v>
      </c>
      <c r="G106" s="690"/>
      <c r="H106" s="684"/>
      <c r="I106" s="684"/>
      <c r="J106" s="684"/>
      <c r="K106" s="684"/>
      <c r="L106" s="711"/>
      <c r="M106" s="684"/>
      <c r="N106" s="708"/>
      <c r="O106" s="690"/>
      <c r="P106" s="690"/>
      <c r="Q106" s="690"/>
      <c r="R106" s="690"/>
      <c r="S106" s="690"/>
      <c r="T106" s="690"/>
      <c r="U106" s="684"/>
      <c r="V106" s="684"/>
      <c r="W106" s="690"/>
      <c r="X106" s="690"/>
      <c r="Y106" s="684"/>
      <c r="Z106" s="698"/>
      <c r="AA106" s="698"/>
      <c r="AB106" s="684"/>
    </row>
    <row r="107" ht="3.0" customHeight="1">
      <c r="A107" s="684"/>
      <c r="B107" s="684"/>
      <c r="C107" s="690"/>
      <c r="D107" s="690"/>
      <c r="E107" s="690"/>
      <c r="F107" s="701"/>
      <c r="G107" s="684"/>
      <c r="H107" s="684"/>
      <c r="I107" s="684"/>
      <c r="J107" s="684"/>
      <c r="K107" s="684"/>
      <c r="L107" s="684"/>
      <c r="M107" s="684"/>
      <c r="N107" s="684"/>
      <c r="O107" s="684"/>
      <c r="P107" s="684"/>
      <c r="Q107" s="684"/>
      <c r="R107" s="684"/>
      <c r="S107" s="690"/>
      <c r="T107" s="690"/>
      <c r="U107" s="684"/>
      <c r="V107" s="684"/>
      <c r="W107" s="684"/>
      <c r="X107" s="684"/>
      <c r="Y107" s="684"/>
      <c r="Z107" s="698"/>
      <c r="AA107" s="698"/>
      <c r="AB107" s="684"/>
    </row>
    <row r="108" ht="10.5" customHeight="1">
      <c r="A108" s="691">
        <v>52.0</v>
      </c>
      <c r="B108" s="692" t="s">
        <v>850</v>
      </c>
      <c r="C108" s="691">
        <v>357.0</v>
      </c>
      <c r="D108" s="691">
        <v>12.0</v>
      </c>
      <c r="E108" s="693" t="s">
        <v>851</v>
      </c>
      <c r="F108" s="691">
        <v>34.97</v>
      </c>
      <c r="G108" s="684"/>
      <c r="H108" s="684"/>
      <c r="I108" s="684"/>
      <c r="J108" s="711"/>
      <c r="K108" s="684"/>
      <c r="L108" s="708"/>
      <c r="M108" s="684"/>
      <c r="N108" s="708"/>
      <c r="O108" s="684"/>
      <c r="P108" s="684"/>
      <c r="Q108" s="684"/>
      <c r="R108" s="684"/>
      <c r="S108" s="690"/>
      <c r="T108" s="690"/>
      <c r="U108" s="684"/>
      <c r="V108" s="684"/>
      <c r="W108" s="684"/>
      <c r="X108" s="684"/>
      <c r="Y108" s="684"/>
      <c r="Z108" s="698"/>
      <c r="AA108" s="698"/>
      <c r="AB108" s="684"/>
    </row>
    <row r="109" ht="3.0" customHeight="1">
      <c r="A109" s="684"/>
      <c r="B109" s="684"/>
      <c r="C109" s="690"/>
      <c r="D109" s="690"/>
      <c r="E109" s="690"/>
      <c r="F109" s="701"/>
      <c r="G109" s="684"/>
      <c r="H109" s="684"/>
      <c r="I109" s="684"/>
      <c r="J109" s="684"/>
      <c r="K109" s="684"/>
      <c r="L109" s="684"/>
      <c r="M109" s="684"/>
      <c r="N109" s="684"/>
      <c r="O109" s="684"/>
      <c r="P109" s="684"/>
      <c r="Q109" s="684"/>
      <c r="R109" s="684"/>
      <c r="S109" s="690"/>
      <c r="T109" s="690"/>
      <c r="U109" s="684"/>
      <c r="V109" s="684"/>
      <c r="W109" s="684"/>
      <c r="X109" s="684"/>
      <c r="Y109" s="684"/>
      <c r="Z109" s="698"/>
      <c r="AA109" s="698"/>
      <c r="AB109" s="684"/>
    </row>
    <row r="110" ht="10.5" customHeight="1">
      <c r="A110" s="691">
        <v>53.0</v>
      </c>
      <c r="B110" s="692" t="s">
        <v>852</v>
      </c>
      <c r="C110" s="691">
        <v>135.0</v>
      </c>
      <c r="D110" s="691">
        <v>8.0</v>
      </c>
      <c r="E110" s="693" t="s">
        <v>849</v>
      </c>
      <c r="F110" s="702">
        <v>38.4</v>
      </c>
      <c r="G110" s="690"/>
      <c r="H110" s="684"/>
      <c r="I110" s="684"/>
      <c r="J110" s="684"/>
      <c r="K110" s="684"/>
      <c r="L110" s="696"/>
      <c r="M110" s="684"/>
      <c r="N110" s="697"/>
      <c r="O110" s="686"/>
      <c r="P110" s="686"/>
      <c r="Q110" s="686"/>
      <c r="R110" s="686"/>
      <c r="S110" s="690"/>
      <c r="T110" s="690"/>
      <c r="U110" s="684"/>
      <c r="V110" s="684"/>
      <c r="W110" s="722"/>
      <c r="X110" s="690"/>
      <c r="Y110" s="684"/>
      <c r="Z110" s="698"/>
      <c r="AA110" s="698"/>
      <c r="AB110" s="684"/>
    </row>
    <row r="111" ht="3.0" customHeight="1">
      <c r="A111" s="684"/>
      <c r="B111" s="684"/>
      <c r="C111" s="690"/>
      <c r="D111" s="690"/>
      <c r="E111" s="690"/>
      <c r="F111" s="701"/>
      <c r="G111" s="684"/>
      <c r="H111" s="684"/>
      <c r="I111" s="684"/>
      <c r="J111" s="684"/>
      <c r="K111" s="684"/>
      <c r="L111" s="684"/>
      <c r="M111" s="684"/>
      <c r="N111" s="684"/>
      <c r="O111" s="684"/>
      <c r="P111" s="684"/>
      <c r="Q111" s="684"/>
      <c r="R111" s="684"/>
      <c r="S111" s="690"/>
      <c r="T111" s="690"/>
      <c r="U111" s="684"/>
      <c r="V111" s="684"/>
      <c r="W111" s="684"/>
      <c r="X111" s="684"/>
      <c r="Y111" s="684"/>
      <c r="Z111" s="698"/>
      <c r="AA111" s="698"/>
      <c r="AB111" s="684"/>
    </row>
    <row r="112" ht="10.5" customHeight="1">
      <c r="A112" s="691">
        <v>54.0</v>
      </c>
      <c r="B112" s="692" t="s">
        <v>853</v>
      </c>
      <c r="C112" s="691">
        <v>135.0</v>
      </c>
      <c r="D112" s="691">
        <v>12.0</v>
      </c>
      <c r="E112" s="693" t="s">
        <v>849</v>
      </c>
      <c r="F112" s="702">
        <v>42.79</v>
      </c>
      <c r="G112" s="686"/>
      <c r="H112" s="684"/>
      <c r="I112" s="684"/>
      <c r="J112" s="696"/>
      <c r="K112" s="684"/>
      <c r="L112" s="697"/>
      <c r="M112" s="684"/>
      <c r="N112" s="697"/>
      <c r="O112" s="690"/>
      <c r="P112" s="690"/>
      <c r="Q112" s="690"/>
      <c r="R112" s="690"/>
      <c r="S112" s="690"/>
      <c r="T112" s="690"/>
      <c r="U112" s="684"/>
      <c r="V112" s="684"/>
      <c r="W112" s="686"/>
      <c r="X112" s="686"/>
      <c r="Y112" s="684"/>
      <c r="Z112" s="698"/>
      <c r="AA112" s="698"/>
      <c r="AB112" s="684"/>
    </row>
    <row r="113" ht="3.0" customHeight="1">
      <c r="A113" s="690"/>
      <c r="B113" s="684"/>
      <c r="C113" s="690"/>
      <c r="D113" s="690"/>
      <c r="E113" s="690"/>
      <c r="F113" s="701"/>
      <c r="G113" s="686"/>
      <c r="H113" s="684"/>
      <c r="I113" s="684"/>
      <c r="J113" s="684"/>
      <c r="K113" s="684"/>
      <c r="L113" s="684"/>
      <c r="M113" s="684"/>
      <c r="N113" s="684"/>
      <c r="O113" s="686"/>
      <c r="P113" s="686"/>
      <c r="Q113" s="686"/>
      <c r="R113" s="686"/>
      <c r="S113" s="690"/>
      <c r="T113" s="690"/>
      <c r="U113" s="684"/>
      <c r="V113" s="684"/>
      <c r="W113" s="686"/>
      <c r="X113" s="686"/>
      <c r="Y113" s="684"/>
      <c r="Z113" s="698"/>
      <c r="AA113" s="698"/>
      <c r="AB113" s="684"/>
    </row>
    <row r="114" ht="10.5" customHeight="1">
      <c r="A114" s="691">
        <v>55.0</v>
      </c>
      <c r="B114" s="692" t="s">
        <v>854</v>
      </c>
      <c r="C114" s="691">
        <v>357.0</v>
      </c>
      <c r="D114" s="691">
        <v>8.0</v>
      </c>
      <c r="E114" s="693" t="s">
        <v>849</v>
      </c>
      <c r="F114" s="691">
        <v>43.82</v>
      </c>
      <c r="G114" s="722"/>
      <c r="H114" s="684"/>
      <c r="I114" s="684"/>
      <c r="J114" s="684"/>
      <c r="K114" s="684"/>
      <c r="L114" s="711"/>
      <c r="M114" s="684"/>
      <c r="N114" s="700"/>
      <c r="O114" s="690"/>
      <c r="P114" s="690"/>
      <c r="Q114" s="690"/>
      <c r="R114" s="690"/>
      <c r="S114" s="690"/>
      <c r="T114" s="690"/>
      <c r="U114" s="684"/>
      <c r="V114" s="684"/>
      <c r="W114" s="690"/>
      <c r="X114" s="722"/>
      <c r="Y114" s="684"/>
      <c r="Z114" s="698"/>
      <c r="AA114" s="698"/>
      <c r="AB114" s="684"/>
    </row>
    <row r="115" ht="3.0" customHeight="1">
      <c r="A115" s="684"/>
      <c r="B115" s="684"/>
      <c r="C115" s="690"/>
      <c r="D115" s="690"/>
      <c r="E115" s="690"/>
      <c r="F115" s="701"/>
      <c r="G115" s="684"/>
      <c r="H115" s="684"/>
      <c r="I115" s="684"/>
      <c r="J115" s="684"/>
      <c r="K115" s="684"/>
      <c r="L115" s="684"/>
      <c r="M115" s="684"/>
      <c r="N115" s="684"/>
      <c r="O115" s="684"/>
      <c r="P115" s="684"/>
      <c r="Q115" s="684"/>
      <c r="R115" s="684"/>
      <c r="S115" s="690"/>
      <c r="T115" s="690"/>
      <c r="U115" s="684"/>
      <c r="V115" s="684"/>
      <c r="W115" s="684"/>
      <c r="X115" s="684"/>
      <c r="Y115" s="684"/>
      <c r="Z115" s="698"/>
      <c r="AA115" s="698"/>
      <c r="AB115" s="684"/>
    </row>
    <row r="116" ht="10.5" customHeight="1">
      <c r="A116" s="704">
        <v>56.0</v>
      </c>
      <c r="B116" s="705" t="s">
        <v>854</v>
      </c>
      <c r="C116" s="704">
        <v>357.0</v>
      </c>
      <c r="D116" s="704">
        <v>12.0</v>
      </c>
      <c r="E116" s="706" t="s">
        <v>849</v>
      </c>
      <c r="F116" s="704">
        <v>52.93</v>
      </c>
      <c r="G116" s="686"/>
      <c r="H116" s="684"/>
      <c r="I116" s="684"/>
      <c r="J116" s="711"/>
      <c r="K116" s="684"/>
      <c r="L116" s="700"/>
      <c r="M116" s="684"/>
      <c r="N116" s="700"/>
      <c r="O116" s="690"/>
      <c r="P116" s="690"/>
      <c r="Q116" s="690"/>
      <c r="R116" s="690"/>
      <c r="S116" s="690"/>
      <c r="T116" s="690"/>
      <c r="U116" s="684"/>
      <c r="V116" s="684"/>
      <c r="W116" s="690"/>
      <c r="X116" s="686"/>
      <c r="Y116" s="684"/>
      <c r="Z116" s="698"/>
      <c r="AA116" s="698"/>
      <c r="AB116" s="684"/>
    </row>
    <row r="117" ht="13.5" customHeight="1">
      <c r="A117" s="684"/>
      <c r="B117" s="684"/>
      <c r="C117" s="684"/>
      <c r="D117" s="684"/>
      <c r="E117" s="684"/>
      <c r="F117" s="684"/>
      <c r="G117" s="684"/>
      <c r="H117" s="684"/>
      <c r="I117" s="684"/>
      <c r="J117" s="684"/>
      <c r="K117" s="684"/>
      <c r="L117" s="684"/>
      <c r="M117" s="684"/>
      <c r="N117" s="684"/>
      <c r="O117" s="684"/>
      <c r="P117" s="684"/>
      <c r="Q117" s="684"/>
      <c r="R117" s="684"/>
      <c r="S117" s="686"/>
      <c r="T117" s="686"/>
      <c r="U117" s="684"/>
      <c r="V117" s="684"/>
      <c r="W117" s="684"/>
      <c r="X117" s="684"/>
      <c r="Y117" s="684"/>
      <c r="Z117" s="684"/>
      <c r="AA117" s="684"/>
      <c r="AB117" s="684"/>
    </row>
    <row r="118" ht="13.5" customHeight="1">
      <c r="A118" s="684"/>
      <c r="B118" s="684"/>
      <c r="C118" s="684"/>
      <c r="D118" s="684"/>
      <c r="E118" s="684"/>
      <c r="F118" s="684"/>
      <c r="G118" s="684"/>
      <c r="H118" s="684"/>
      <c r="I118" s="684"/>
      <c r="J118" s="684"/>
      <c r="K118" s="684"/>
      <c r="L118" s="684"/>
      <c r="M118" s="684"/>
      <c r="N118" s="684"/>
      <c r="O118" s="684"/>
      <c r="P118" s="686"/>
      <c r="Q118" s="684"/>
      <c r="R118" s="684"/>
      <c r="S118" s="686"/>
      <c r="T118" s="686"/>
      <c r="U118" s="684"/>
      <c r="V118" s="684"/>
      <c r="W118" s="684"/>
      <c r="X118" s="684"/>
      <c r="Y118" s="684"/>
      <c r="Z118" s="684"/>
      <c r="AA118" s="684"/>
      <c r="AB118" s="684"/>
    </row>
    <row r="119" ht="13.5" customHeight="1">
      <c r="A119" s="684"/>
      <c r="B119" s="684"/>
      <c r="C119" s="684"/>
      <c r="D119" s="684"/>
      <c r="E119" s="684"/>
      <c r="F119" s="684"/>
      <c r="G119" s="684"/>
      <c r="H119" s="684"/>
      <c r="I119" s="684"/>
      <c r="J119" s="684"/>
      <c r="K119" s="684"/>
      <c r="L119" s="684"/>
      <c r="M119" s="684"/>
      <c r="N119" s="684"/>
      <c r="O119" s="684"/>
      <c r="P119" s="684"/>
      <c r="Q119" s="684"/>
      <c r="R119" s="684"/>
      <c r="S119" s="686"/>
      <c r="T119" s="686"/>
      <c r="U119" s="684"/>
      <c r="V119" s="684"/>
      <c r="W119" s="684"/>
      <c r="X119" s="684"/>
      <c r="Y119" s="684"/>
      <c r="Z119" s="684"/>
      <c r="AA119" s="684"/>
      <c r="AB119" s="684"/>
    </row>
    <row r="120" ht="13.5" customHeight="1">
      <c r="A120" s="684"/>
      <c r="B120" s="684"/>
      <c r="C120" s="684"/>
      <c r="D120" s="684"/>
      <c r="E120" s="684"/>
      <c r="F120" s="684"/>
      <c r="G120" s="684"/>
      <c r="H120" s="684"/>
      <c r="I120" s="684"/>
      <c r="J120" s="684"/>
      <c r="K120" s="684"/>
      <c r="L120" s="684"/>
      <c r="M120" s="684"/>
      <c r="N120" s="684"/>
      <c r="O120" s="684"/>
      <c r="P120" s="684"/>
      <c r="Q120" s="684"/>
      <c r="R120" s="684"/>
      <c r="S120" s="686"/>
      <c r="T120" s="686"/>
      <c r="U120" s="684"/>
      <c r="V120" s="684"/>
      <c r="W120" s="684"/>
      <c r="X120" s="684"/>
      <c r="Y120" s="684"/>
      <c r="Z120" s="684"/>
      <c r="AA120" s="684"/>
      <c r="AB120" s="684"/>
    </row>
    <row r="121" ht="13.5" customHeight="1">
      <c r="A121" s="684"/>
      <c r="B121" s="684"/>
      <c r="C121" s="684"/>
      <c r="D121" s="684"/>
      <c r="E121" s="684"/>
      <c r="F121" s="684"/>
      <c r="G121" s="684"/>
      <c r="H121" s="684"/>
      <c r="I121" s="684"/>
      <c r="J121" s="684"/>
      <c r="K121" s="684"/>
      <c r="L121" s="684"/>
      <c r="M121" s="684"/>
      <c r="N121" s="684"/>
      <c r="O121" s="684"/>
      <c r="P121" s="684"/>
      <c r="Q121" s="684"/>
      <c r="R121" s="684"/>
      <c r="S121" s="686"/>
      <c r="T121" s="686"/>
      <c r="U121" s="684"/>
      <c r="V121" s="684"/>
      <c r="W121" s="684"/>
      <c r="X121" s="684"/>
      <c r="Y121" s="684"/>
      <c r="Z121" s="684"/>
      <c r="AA121" s="684"/>
      <c r="AB121" s="684"/>
    </row>
    <row r="122" ht="13.5" customHeight="1">
      <c r="A122" s="684"/>
      <c r="B122" s="684"/>
      <c r="C122" s="684"/>
      <c r="D122" s="684"/>
      <c r="E122" s="684"/>
      <c r="F122" s="684"/>
      <c r="G122" s="684"/>
      <c r="H122" s="684"/>
      <c r="I122" s="684"/>
      <c r="J122" s="684"/>
      <c r="K122" s="684"/>
      <c r="L122" s="684"/>
      <c r="M122" s="684"/>
      <c r="N122" s="684"/>
      <c r="O122" s="684"/>
      <c r="P122" s="684"/>
      <c r="Q122" s="684"/>
      <c r="R122" s="684"/>
      <c r="S122" s="686"/>
      <c r="T122" s="686"/>
      <c r="U122" s="684"/>
      <c r="V122" s="684"/>
      <c r="W122" s="684"/>
      <c r="X122" s="684"/>
      <c r="Y122" s="684"/>
      <c r="Z122" s="684"/>
      <c r="AA122" s="684"/>
      <c r="AB122" s="684"/>
    </row>
    <row r="123" ht="13.5" customHeight="1">
      <c r="A123" s="684"/>
      <c r="B123" s="684"/>
      <c r="C123" s="684"/>
      <c r="D123" s="684"/>
      <c r="E123" s="684"/>
      <c r="F123" s="684"/>
      <c r="G123" s="684"/>
      <c r="H123" s="684"/>
      <c r="I123" s="684"/>
      <c r="J123" s="684"/>
      <c r="K123" s="684"/>
      <c r="L123" s="684"/>
      <c r="M123" s="684"/>
      <c r="N123" s="684"/>
      <c r="O123" s="684"/>
      <c r="P123" s="684"/>
      <c r="Q123" s="684"/>
      <c r="R123" s="684"/>
      <c r="S123" s="686"/>
      <c r="T123" s="686"/>
      <c r="U123" s="684"/>
      <c r="V123" s="684"/>
      <c r="W123" s="684"/>
      <c r="X123" s="684"/>
      <c r="Y123" s="684"/>
      <c r="Z123" s="684"/>
      <c r="AA123" s="684"/>
      <c r="AB123" s="684"/>
    </row>
    <row r="124" ht="13.5" customHeight="1">
      <c r="A124" s="684"/>
      <c r="B124" s="684"/>
      <c r="C124" s="684"/>
      <c r="D124" s="684"/>
      <c r="E124" s="684"/>
      <c r="F124" s="684"/>
      <c r="G124" s="684"/>
      <c r="H124" s="684"/>
      <c r="I124" s="684"/>
      <c r="J124" s="684"/>
      <c r="K124" s="684"/>
      <c r="L124" s="684"/>
      <c r="M124" s="684"/>
      <c r="N124" s="684"/>
      <c r="O124" s="684"/>
      <c r="P124" s="684"/>
      <c r="Q124" s="684"/>
      <c r="R124" s="684"/>
      <c r="S124" s="686"/>
      <c r="T124" s="686"/>
      <c r="U124" s="684"/>
      <c r="V124" s="684"/>
      <c r="W124" s="684"/>
      <c r="X124" s="684"/>
      <c r="Y124" s="684"/>
      <c r="Z124" s="684"/>
      <c r="AA124" s="684"/>
      <c r="AB124" s="684"/>
    </row>
    <row r="125" ht="13.5" customHeight="1">
      <c r="A125" s="684"/>
      <c r="B125" s="684"/>
      <c r="C125" s="684"/>
      <c r="D125" s="684"/>
      <c r="E125" s="684"/>
      <c r="F125" s="684"/>
      <c r="G125" s="684"/>
      <c r="H125" s="684"/>
      <c r="I125" s="684"/>
      <c r="J125" s="684"/>
      <c r="K125" s="684"/>
      <c r="L125" s="684"/>
      <c r="M125" s="684"/>
      <c r="N125" s="684"/>
      <c r="O125" s="684"/>
      <c r="P125" s="684"/>
      <c r="Q125" s="684"/>
      <c r="R125" s="684"/>
      <c r="S125" s="686"/>
      <c r="T125" s="686"/>
      <c r="U125" s="684"/>
      <c r="V125" s="684"/>
      <c r="W125" s="684"/>
      <c r="X125" s="684"/>
      <c r="Y125" s="684"/>
      <c r="Z125" s="684"/>
      <c r="AA125" s="684"/>
      <c r="AB125" s="684"/>
    </row>
    <row r="126" ht="13.5" customHeight="1">
      <c r="A126" s="684"/>
      <c r="B126" s="684"/>
      <c r="C126" s="684"/>
      <c r="D126" s="684"/>
      <c r="E126" s="684"/>
      <c r="F126" s="684"/>
      <c r="G126" s="684"/>
      <c r="H126" s="684"/>
      <c r="I126" s="684"/>
      <c r="J126" s="684"/>
      <c r="K126" s="684"/>
      <c r="L126" s="684"/>
      <c r="M126" s="684"/>
      <c r="N126" s="684"/>
      <c r="O126" s="684"/>
      <c r="P126" s="684"/>
      <c r="Q126" s="684"/>
      <c r="R126" s="684"/>
      <c r="S126" s="686"/>
      <c r="T126" s="686"/>
      <c r="U126" s="684"/>
      <c r="V126" s="684"/>
      <c r="W126" s="684"/>
      <c r="X126" s="684"/>
      <c r="Y126" s="684"/>
      <c r="Z126" s="684"/>
      <c r="AA126" s="684"/>
      <c r="AB126" s="684"/>
    </row>
    <row r="127" ht="13.5" customHeight="1">
      <c r="A127" s="684"/>
      <c r="B127" s="684"/>
      <c r="C127" s="684"/>
      <c r="D127" s="684"/>
      <c r="E127" s="684"/>
      <c r="F127" s="684"/>
      <c r="G127" s="684"/>
      <c r="H127" s="684"/>
      <c r="I127" s="684"/>
      <c r="J127" s="684"/>
      <c r="K127" s="684"/>
      <c r="L127" s="684"/>
      <c r="M127" s="684"/>
      <c r="N127" s="684"/>
      <c r="O127" s="684"/>
      <c r="P127" s="684"/>
      <c r="Q127" s="684"/>
      <c r="R127" s="684"/>
      <c r="S127" s="686"/>
      <c r="T127" s="686"/>
      <c r="U127" s="684"/>
      <c r="V127" s="684"/>
      <c r="W127" s="684"/>
      <c r="X127" s="684"/>
      <c r="Y127" s="684"/>
      <c r="Z127" s="684"/>
      <c r="AA127" s="684"/>
      <c r="AB127" s="684"/>
    </row>
    <row r="128" ht="13.5" customHeight="1">
      <c r="A128" s="684"/>
      <c r="B128" s="684"/>
      <c r="C128" s="684"/>
      <c r="D128" s="684"/>
      <c r="E128" s="684"/>
      <c r="F128" s="684"/>
      <c r="G128" s="684"/>
      <c r="H128" s="684"/>
      <c r="I128" s="684"/>
      <c r="J128" s="684"/>
      <c r="K128" s="684"/>
      <c r="L128" s="684"/>
      <c r="M128" s="684"/>
      <c r="N128" s="684"/>
      <c r="O128" s="684"/>
      <c r="P128" s="684"/>
      <c r="Q128" s="684"/>
      <c r="R128" s="684"/>
      <c r="S128" s="686"/>
      <c r="T128" s="686"/>
      <c r="U128" s="684"/>
      <c r="V128" s="684"/>
      <c r="W128" s="684"/>
      <c r="X128" s="684"/>
      <c r="Y128" s="684"/>
      <c r="Z128" s="684"/>
      <c r="AA128" s="684"/>
      <c r="AB128" s="684"/>
    </row>
    <row r="129" ht="13.5" customHeight="1">
      <c r="A129" s="684"/>
      <c r="B129" s="684"/>
      <c r="C129" s="684"/>
      <c r="D129" s="684"/>
      <c r="E129" s="684"/>
      <c r="F129" s="684"/>
      <c r="G129" s="684"/>
      <c r="H129" s="684"/>
      <c r="I129" s="684"/>
      <c r="J129" s="684"/>
      <c r="K129" s="684"/>
      <c r="L129" s="684"/>
      <c r="M129" s="684"/>
      <c r="N129" s="684"/>
      <c r="O129" s="684"/>
      <c r="P129" s="684"/>
      <c r="Q129" s="684"/>
      <c r="R129" s="684"/>
      <c r="S129" s="686"/>
      <c r="T129" s="686"/>
      <c r="U129" s="684"/>
      <c r="V129" s="684"/>
      <c r="W129" s="684"/>
      <c r="X129" s="684"/>
      <c r="Y129" s="684"/>
      <c r="Z129" s="684"/>
      <c r="AA129" s="684"/>
      <c r="AB129" s="684"/>
    </row>
    <row r="130" ht="13.5" customHeight="1">
      <c r="A130" s="684"/>
      <c r="B130" s="684"/>
      <c r="C130" s="684"/>
      <c r="D130" s="684"/>
      <c r="E130" s="684"/>
      <c r="F130" s="684"/>
      <c r="G130" s="684"/>
      <c r="H130" s="684"/>
      <c r="I130" s="684"/>
      <c r="J130" s="684"/>
      <c r="K130" s="684"/>
      <c r="L130" s="684"/>
      <c r="M130" s="684"/>
      <c r="N130" s="684"/>
      <c r="O130" s="684"/>
      <c r="P130" s="684"/>
      <c r="Q130" s="684"/>
      <c r="R130" s="684"/>
      <c r="S130" s="686"/>
      <c r="T130" s="686"/>
      <c r="U130" s="684"/>
      <c r="V130" s="684"/>
      <c r="W130" s="684"/>
      <c r="X130" s="684"/>
      <c r="Y130" s="684"/>
      <c r="Z130" s="684"/>
      <c r="AA130" s="684"/>
      <c r="AB130" s="684"/>
    </row>
    <row r="131" ht="13.5" customHeight="1">
      <c r="A131" s="684"/>
      <c r="B131" s="684"/>
      <c r="C131" s="684"/>
      <c r="D131" s="684"/>
      <c r="E131" s="684"/>
      <c r="F131" s="684"/>
      <c r="G131" s="684"/>
      <c r="H131" s="684"/>
      <c r="I131" s="684"/>
      <c r="J131" s="684"/>
      <c r="K131" s="684"/>
      <c r="L131" s="684"/>
      <c r="M131" s="684"/>
      <c r="N131" s="684"/>
      <c r="O131" s="684"/>
      <c r="P131" s="684"/>
      <c r="Q131" s="684"/>
      <c r="R131" s="684"/>
      <c r="S131" s="686"/>
      <c r="T131" s="686"/>
      <c r="U131" s="684"/>
      <c r="V131" s="684"/>
      <c r="W131" s="684"/>
      <c r="X131" s="684"/>
      <c r="Y131" s="684"/>
      <c r="Z131" s="684"/>
      <c r="AA131" s="684"/>
      <c r="AB131" s="684"/>
    </row>
    <row r="132" ht="13.5" customHeight="1">
      <c r="A132" s="684"/>
      <c r="B132" s="684"/>
      <c r="C132" s="684"/>
      <c r="D132" s="684"/>
      <c r="E132" s="684"/>
      <c r="F132" s="684"/>
      <c r="G132" s="684"/>
      <c r="H132" s="684"/>
      <c r="I132" s="684"/>
      <c r="J132" s="684"/>
      <c r="K132" s="684"/>
      <c r="L132" s="684"/>
      <c r="M132" s="684"/>
      <c r="N132" s="684"/>
      <c r="O132" s="684"/>
      <c r="P132" s="684"/>
      <c r="Q132" s="684"/>
      <c r="R132" s="684"/>
      <c r="S132" s="686"/>
      <c r="T132" s="686"/>
      <c r="U132" s="684"/>
      <c r="V132" s="684"/>
      <c r="W132" s="684"/>
      <c r="X132" s="684"/>
      <c r="Y132" s="684"/>
      <c r="Z132" s="684"/>
      <c r="AA132" s="684"/>
      <c r="AB132" s="684"/>
    </row>
    <row r="133" ht="13.5" customHeight="1">
      <c r="A133" s="684"/>
      <c r="B133" s="684"/>
      <c r="C133" s="684"/>
      <c r="D133" s="684"/>
      <c r="E133" s="684"/>
      <c r="F133" s="684"/>
      <c r="G133" s="684"/>
      <c r="H133" s="684"/>
      <c r="I133" s="684"/>
      <c r="J133" s="684"/>
      <c r="K133" s="684"/>
      <c r="L133" s="684"/>
      <c r="M133" s="684"/>
      <c r="N133" s="684"/>
      <c r="O133" s="684"/>
      <c r="P133" s="684"/>
      <c r="Q133" s="684"/>
      <c r="R133" s="684"/>
      <c r="S133" s="686"/>
      <c r="T133" s="686"/>
      <c r="U133" s="684"/>
      <c r="V133" s="684"/>
      <c r="W133" s="684"/>
      <c r="X133" s="684"/>
      <c r="Y133" s="684"/>
      <c r="Z133" s="684"/>
      <c r="AA133" s="684"/>
      <c r="AB133" s="684"/>
    </row>
    <row r="134" ht="13.5" customHeight="1">
      <c r="A134" s="684"/>
      <c r="B134" s="684"/>
      <c r="C134" s="684"/>
      <c r="D134" s="684"/>
      <c r="E134" s="684"/>
      <c r="F134" s="684"/>
      <c r="G134" s="684"/>
      <c r="H134" s="684"/>
      <c r="I134" s="684"/>
      <c r="J134" s="684"/>
      <c r="K134" s="684"/>
      <c r="L134" s="684"/>
      <c r="M134" s="684"/>
      <c r="N134" s="684"/>
      <c r="O134" s="684"/>
      <c r="P134" s="684"/>
      <c r="Q134" s="684"/>
      <c r="R134" s="684"/>
      <c r="S134" s="686"/>
      <c r="T134" s="686"/>
      <c r="U134" s="684"/>
      <c r="V134" s="684"/>
      <c r="W134" s="684"/>
      <c r="X134" s="684"/>
      <c r="Y134" s="684"/>
      <c r="Z134" s="684"/>
      <c r="AA134" s="684"/>
      <c r="AB134" s="684"/>
    </row>
    <row r="135" ht="13.5" customHeight="1">
      <c r="A135" s="684"/>
      <c r="B135" s="684"/>
      <c r="C135" s="684"/>
      <c r="D135" s="684"/>
      <c r="E135" s="684"/>
      <c r="F135" s="684"/>
      <c r="G135" s="684"/>
      <c r="H135" s="684"/>
      <c r="I135" s="684"/>
      <c r="J135" s="684"/>
      <c r="K135" s="684"/>
      <c r="L135" s="684"/>
      <c r="M135" s="684"/>
      <c r="N135" s="684"/>
      <c r="O135" s="684"/>
      <c r="P135" s="684"/>
      <c r="Q135" s="684"/>
      <c r="R135" s="684"/>
      <c r="S135" s="686"/>
      <c r="T135" s="686"/>
      <c r="U135" s="684"/>
      <c r="V135" s="684"/>
      <c r="W135" s="684"/>
      <c r="X135" s="684"/>
      <c r="Y135" s="684"/>
      <c r="Z135" s="684"/>
      <c r="AA135" s="684"/>
      <c r="AB135" s="684"/>
    </row>
    <row r="136" ht="13.5" customHeight="1">
      <c r="A136" s="684"/>
      <c r="B136" s="684"/>
      <c r="C136" s="684"/>
      <c r="D136" s="684"/>
      <c r="E136" s="684"/>
      <c r="F136" s="684"/>
      <c r="G136" s="684"/>
      <c r="H136" s="684"/>
      <c r="I136" s="684"/>
      <c r="J136" s="684"/>
      <c r="K136" s="684"/>
      <c r="L136" s="684"/>
      <c r="M136" s="684"/>
      <c r="N136" s="684"/>
      <c r="O136" s="684"/>
      <c r="P136" s="684"/>
      <c r="Q136" s="684"/>
      <c r="R136" s="684"/>
      <c r="S136" s="686"/>
      <c r="T136" s="686"/>
      <c r="U136" s="684"/>
      <c r="V136" s="684"/>
      <c r="W136" s="684"/>
      <c r="X136" s="684"/>
      <c r="Y136" s="684"/>
      <c r="Z136" s="684"/>
      <c r="AA136" s="684"/>
      <c r="AB136" s="684"/>
    </row>
    <row r="137" ht="13.5" customHeight="1">
      <c r="A137" s="684"/>
      <c r="B137" s="684"/>
      <c r="C137" s="684"/>
      <c r="D137" s="684"/>
      <c r="E137" s="684"/>
      <c r="F137" s="684"/>
      <c r="G137" s="684"/>
      <c r="H137" s="684"/>
      <c r="I137" s="684"/>
      <c r="J137" s="684"/>
      <c r="K137" s="684"/>
      <c r="L137" s="684"/>
      <c r="M137" s="684"/>
      <c r="N137" s="684"/>
      <c r="O137" s="684"/>
      <c r="P137" s="684"/>
      <c r="Q137" s="684"/>
      <c r="R137" s="684"/>
      <c r="S137" s="686"/>
      <c r="T137" s="686"/>
      <c r="U137" s="684"/>
      <c r="V137" s="684"/>
      <c r="W137" s="684"/>
      <c r="X137" s="684"/>
      <c r="Y137" s="684"/>
      <c r="Z137" s="684"/>
      <c r="AA137" s="684"/>
      <c r="AB137" s="684"/>
    </row>
    <row r="138" ht="13.5" customHeight="1">
      <c r="A138" s="684"/>
      <c r="B138" s="684"/>
      <c r="C138" s="684"/>
      <c r="D138" s="684"/>
      <c r="E138" s="684"/>
      <c r="F138" s="684"/>
      <c r="G138" s="684"/>
      <c r="H138" s="684"/>
      <c r="I138" s="684"/>
      <c r="J138" s="684"/>
      <c r="K138" s="684"/>
      <c r="L138" s="684"/>
      <c r="M138" s="684"/>
      <c r="N138" s="684"/>
      <c r="O138" s="684"/>
      <c r="P138" s="684"/>
      <c r="Q138" s="684"/>
      <c r="R138" s="684"/>
      <c r="S138" s="686"/>
      <c r="T138" s="686"/>
      <c r="U138" s="684"/>
      <c r="V138" s="684"/>
      <c r="W138" s="684"/>
      <c r="X138" s="684"/>
      <c r="Y138" s="684"/>
      <c r="Z138" s="684"/>
      <c r="AA138" s="684"/>
      <c r="AB138" s="684"/>
    </row>
    <row r="139" ht="13.5" customHeight="1">
      <c r="A139" s="684"/>
      <c r="B139" s="684"/>
      <c r="C139" s="684"/>
      <c r="D139" s="684"/>
      <c r="E139" s="684"/>
      <c r="F139" s="684"/>
      <c r="G139" s="684"/>
      <c r="H139" s="684"/>
      <c r="I139" s="684"/>
      <c r="J139" s="684"/>
      <c r="K139" s="684"/>
      <c r="L139" s="684"/>
      <c r="M139" s="684"/>
      <c r="N139" s="684"/>
      <c r="O139" s="684"/>
      <c r="P139" s="684"/>
      <c r="Q139" s="684"/>
      <c r="R139" s="684"/>
      <c r="S139" s="686"/>
      <c r="T139" s="686"/>
      <c r="U139" s="684"/>
      <c r="V139" s="684"/>
      <c r="W139" s="684"/>
      <c r="X139" s="684"/>
      <c r="Y139" s="684"/>
      <c r="Z139" s="684"/>
      <c r="AA139" s="684"/>
      <c r="AB139" s="684"/>
    </row>
    <row r="140" ht="13.5" customHeight="1">
      <c r="A140" s="684"/>
      <c r="B140" s="684"/>
      <c r="C140" s="684"/>
      <c r="D140" s="684"/>
      <c r="E140" s="684"/>
      <c r="F140" s="684"/>
      <c r="G140" s="684"/>
      <c r="H140" s="684"/>
      <c r="I140" s="684"/>
      <c r="J140" s="684"/>
      <c r="K140" s="684"/>
      <c r="L140" s="684"/>
      <c r="M140" s="684"/>
      <c r="N140" s="684"/>
      <c r="O140" s="684"/>
      <c r="P140" s="684"/>
      <c r="Q140" s="684"/>
      <c r="R140" s="684"/>
      <c r="S140" s="686"/>
      <c r="T140" s="686"/>
      <c r="U140" s="684"/>
      <c r="V140" s="684"/>
      <c r="W140" s="684"/>
      <c r="X140" s="684"/>
      <c r="Y140" s="684"/>
      <c r="Z140" s="684"/>
      <c r="AA140" s="684"/>
      <c r="AB140" s="684"/>
    </row>
    <row r="141" ht="13.5" customHeight="1">
      <c r="A141" s="684"/>
      <c r="B141" s="684"/>
      <c r="C141" s="684"/>
      <c r="D141" s="684"/>
      <c r="E141" s="684"/>
      <c r="F141" s="684"/>
      <c r="G141" s="684"/>
      <c r="H141" s="684"/>
      <c r="I141" s="684"/>
      <c r="J141" s="684"/>
      <c r="K141" s="684"/>
      <c r="L141" s="684"/>
      <c r="M141" s="684"/>
      <c r="N141" s="684"/>
      <c r="O141" s="684"/>
      <c r="P141" s="684"/>
      <c r="Q141" s="684"/>
      <c r="R141" s="684"/>
      <c r="S141" s="686"/>
      <c r="T141" s="686"/>
      <c r="U141" s="684"/>
      <c r="V141" s="684"/>
      <c r="W141" s="684"/>
      <c r="X141" s="684"/>
      <c r="Y141" s="684"/>
      <c r="Z141" s="684"/>
      <c r="AA141" s="684"/>
      <c r="AB141" s="684"/>
    </row>
    <row r="142" ht="13.5" customHeight="1">
      <c r="A142" s="684"/>
      <c r="B142" s="684"/>
      <c r="C142" s="684"/>
      <c r="D142" s="684"/>
      <c r="E142" s="684"/>
      <c r="F142" s="684"/>
      <c r="G142" s="684"/>
      <c r="H142" s="684"/>
      <c r="I142" s="684"/>
      <c r="J142" s="684"/>
      <c r="K142" s="684"/>
      <c r="L142" s="684"/>
      <c r="M142" s="684"/>
      <c r="N142" s="684"/>
      <c r="O142" s="684"/>
      <c r="P142" s="684"/>
      <c r="Q142" s="684"/>
      <c r="R142" s="684"/>
      <c r="S142" s="686"/>
      <c r="T142" s="686"/>
      <c r="U142" s="684"/>
      <c r="V142" s="684"/>
      <c r="W142" s="684"/>
      <c r="X142" s="684"/>
      <c r="Y142" s="684"/>
      <c r="Z142" s="684"/>
      <c r="AA142" s="684"/>
      <c r="AB142" s="684"/>
    </row>
    <row r="143" ht="13.5" customHeight="1">
      <c r="A143" s="684"/>
      <c r="B143" s="684"/>
      <c r="C143" s="684"/>
      <c r="D143" s="684"/>
      <c r="E143" s="684"/>
      <c r="F143" s="684"/>
      <c r="G143" s="684"/>
      <c r="H143" s="684"/>
      <c r="I143" s="684"/>
      <c r="J143" s="684"/>
      <c r="K143" s="684"/>
      <c r="L143" s="684"/>
      <c r="M143" s="684"/>
      <c r="N143" s="684"/>
      <c r="O143" s="684"/>
      <c r="P143" s="684"/>
      <c r="Q143" s="684"/>
      <c r="R143" s="684"/>
      <c r="S143" s="686"/>
      <c r="T143" s="686"/>
      <c r="U143" s="684"/>
      <c r="V143" s="684"/>
      <c r="W143" s="684"/>
      <c r="X143" s="684"/>
      <c r="Y143" s="684"/>
      <c r="Z143" s="684"/>
      <c r="AA143" s="684"/>
      <c r="AB143" s="684"/>
    </row>
    <row r="144" ht="13.5" customHeight="1">
      <c r="A144" s="684"/>
      <c r="B144" s="684"/>
      <c r="C144" s="684"/>
      <c r="D144" s="684"/>
      <c r="E144" s="684"/>
      <c r="F144" s="684"/>
      <c r="G144" s="684"/>
      <c r="H144" s="684"/>
      <c r="I144" s="684"/>
      <c r="J144" s="684"/>
      <c r="K144" s="684"/>
      <c r="L144" s="684"/>
      <c r="M144" s="684"/>
      <c r="N144" s="684"/>
      <c r="O144" s="684"/>
      <c r="P144" s="684"/>
      <c r="Q144" s="684"/>
      <c r="R144" s="684"/>
      <c r="S144" s="686"/>
      <c r="T144" s="686"/>
      <c r="U144" s="684"/>
      <c r="V144" s="684"/>
      <c r="W144" s="684"/>
      <c r="X144" s="684"/>
      <c r="Y144" s="684"/>
      <c r="Z144" s="684"/>
      <c r="AA144" s="684"/>
      <c r="AB144" s="684"/>
    </row>
    <row r="145" ht="13.5" customHeight="1">
      <c r="A145" s="684"/>
      <c r="B145" s="684"/>
      <c r="C145" s="684"/>
      <c r="D145" s="684"/>
      <c r="E145" s="684"/>
      <c r="F145" s="684"/>
      <c r="G145" s="684"/>
      <c r="H145" s="684"/>
      <c r="I145" s="684"/>
      <c r="J145" s="684"/>
      <c r="K145" s="684"/>
      <c r="L145" s="684"/>
      <c r="M145" s="684"/>
      <c r="N145" s="684"/>
      <c r="O145" s="684"/>
      <c r="P145" s="684"/>
      <c r="Q145" s="684"/>
      <c r="R145" s="684"/>
      <c r="S145" s="686"/>
      <c r="T145" s="686"/>
      <c r="U145" s="684"/>
      <c r="V145" s="684"/>
      <c r="W145" s="684"/>
      <c r="X145" s="684"/>
      <c r="Y145" s="684"/>
      <c r="Z145" s="684"/>
      <c r="AA145" s="684"/>
      <c r="AB145" s="684"/>
    </row>
    <row r="146" ht="13.5" customHeight="1">
      <c r="A146" s="684"/>
      <c r="B146" s="684"/>
      <c r="C146" s="684"/>
      <c r="D146" s="684"/>
      <c r="E146" s="684"/>
      <c r="F146" s="684"/>
      <c r="G146" s="684"/>
      <c r="H146" s="684"/>
      <c r="I146" s="684"/>
      <c r="J146" s="684"/>
      <c r="K146" s="684"/>
      <c r="L146" s="684"/>
      <c r="M146" s="684"/>
      <c r="N146" s="684"/>
      <c r="O146" s="684"/>
      <c r="P146" s="684"/>
      <c r="Q146" s="684"/>
      <c r="R146" s="684"/>
      <c r="S146" s="686"/>
      <c r="T146" s="686"/>
      <c r="U146" s="684"/>
      <c r="V146" s="684"/>
      <c r="W146" s="684"/>
      <c r="X146" s="684"/>
      <c r="Y146" s="684"/>
      <c r="Z146" s="684"/>
      <c r="AA146" s="684"/>
      <c r="AB146" s="684"/>
    </row>
    <row r="147" ht="13.5" customHeight="1">
      <c r="A147" s="684"/>
      <c r="B147" s="684"/>
      <c r="C147" s="684"/>
      <c r="D147" s="684"/>
      <c r="E147" s="684"/>
      <c r="F147" s="684"/>
      <c r="G147" s="684"/>
      <c r="H147" s="684"/>
      <c r="I147" s="684"/>
      <c r="J147" s="684"/>
      <c r="K147" s="684"/>
      <c r="L147" s="684"/>
      <c r="M147" s="684"/>
      <c r="N147" s="684"/>
      <c r="O147" s="684"/>
      <c r="P147" s="684"/>
      <c r="Q147" s="684"/>
      <c r="R147" s="684"/>
      <c r="S147" s="686"/>
      <c r="T147" s="686"/>
      <c r="U147" s="684"/>
      <c r="V147" s="684"/>
      <c r="W147" s="684"/>
      <c r="X147" s="684"/>
      <c r="Y147" s="684"/>
      <c r="Z147" s="684"/>
      <c r="AA147" s="684"/>
      <c r="AB147" s="684"/>
    </row>
    <row r="148" ht="13.5" customHeight="1">
      <c r="A148" s="684"/>
      <c r="B148" s="684"/>
      <c r="C148" s="684"/>
      <c r="D148" s="684"/>
      <c r="E148" s="684"/>
      <c r="F148" s="684"/>
      <c r="G148" s="684"/>
      <c r="H148" s="684"/>
      <c r="I148" s="684"/>
      <c r="J148" s="684"/>
      <c r="K148" s="684"/>
      <c r="L148" s="684"/>
      <c r="M148" s="684"/>
      <c r="N148" s="684"/>
      <c r="O148" s="684"/>
      <c r="P148" s="684"/>
      <c r="Q148" s="684"/>
      <c r="R148" s="684"/>
      <c r="S148" s="686"/>
      <c r="T148" s="686"/>
      <c r="U148" s="684"/>
      <c r="V148" s="684"/>
      <c r="W148" s="684"/>
      <c r="X148" s="684"/>
      <c r="Y148" s="684"/>
      <c r="Z148" s="684"/>
      <c r="AA148" s="684"/>
      <c r="AB148" s="684"/>
    </row>
    <row r="149" ht="13.5" customHeight="1">
      <c r="A149" s="684"/>
      <c r="B149" s="684"/>
      <c r="C149" s="684"/>
      <c r="D149" s="684"/>
      <c r="E149" s="684"/>
      <c r="F149" s="684"/>
      <c r="G149" s="684"/>
      <c r="H149" s="684"/>
      <c r="I149" s="684"/>
      <c r="J149" s="684"/>
      <c r="K149" s="684"/>
      <c r="L149" s="684"/>
      <c r="M149" s="684"/>
      <c r="N149" s="684"/>
      <c r="O149" s="684"/>
      <c r="P149" s="684"/>
      <c r="Q149" s="684"/>
      <c r="R149" s="684"/>
      <c r="S149" s="686"/>
      <c r="T149" s="686"/>
      <c r="U149" s="684"/>
      <c r="V149" s="684"/>
      <c r="W149" s="684"/>
      <c r="X149" s="684"/>
      <c r="Y149" s="684"/>
      <c r="Z149" s="684"/>
      <c r="AA149" s="684"/>
      <c r="AB149" s="684"/>
    </row>
    <row r="150" ht="13.5" customHeight="1">
      <c r="A150" s="684"/>
      <c r="B150" s="684"/>
      <c r="C150" s="684"/>
      <c r="D150" s="684"/>
      <c r="E150" s="684"/>
      <c r="F150" s="684"/>
      <c r="G150" s="684"/>
      <c r="H150" s="684"/>
      <c r="I150" s="684"/>
      <c r="J150" s="684"/>
      <c r="K150" s="684"/>
      <c r="L150" s="684"/>
      <c r="M150" s="684"/>
      <c r="N150" s="684"/>
      <c r="O150" s="684"/>
      <c r="P150" s="684"/>
      <c r="Q150" s="684"/>
      <c r="R150" s="684"/>
      <c r="S150" s="686"/>
      <c r="T150" s="686"/>
      <c r="U150" s="684"/>
      <c r="V150" s="684"/>
      <c r="W150" s="684"/>
      <c r="X150" s="684"/>
      <c r="Y150" s="684"/>
      <c r="Z150" s="684"/>
      <c r="AA150" s="684"/>
      <c r="AB150" s="684"/>
    </row>
    <row r="151" ht="13.5" customHeight="1">
      <c r="A151" s="684"/>
      <c r="B151" s="684"/>
      <c r="C151" s="684"/>
      <c r="D151" s="684"/>
      <c r="E151" s="684"/>
      <c r="F151" s="684"/>
      <c r="G151" s="684"/>
      <c r="H151" s="684"/>
      <c r="I151" s="684"/>
      <c r="J151" s="684"/>
      <c r="K151" s="684"/>
      <c r="L151" s="684"/>
      <c r="M151" s="684"/>
      <c r="N151" s="684"/>
      <c r="O151" s="684"/>
      <c r="P151" s="684"/>
      <c r="Q151" s="684"/>
      <c r="R151" s="684"/>
      <c r="S151" s="686"/>
      <c r="T151" s="686"/>
      <c r="U151" s="684"/>
      <c r="V151" s="684"/>
      <c r="W151" s="684"/>
      <c r="X151" s="684"/>
      <c r="Y151" s="684"/>
      <c r="Z151" s="684"/>
      <c r="AA151" s="684"/>
      <c r="AB151" s="684"/>
    </row>
    <row r="152" ht="13.5" customHeight="1">
      <c r="A152" s="684"/>
      <c r="B152" s="684"/>
      <c r="C152" s="684"/>
      <c r="D152" s="684"/>
      <c r="E152" s="684"/>
      <c r="F152" s="684"/>
      <c r="G152" s="684"/>
      <c r="H152" s="684"/>
      <c r="I152" s="684"/>
      <c r="J152" s="684"/>
      <c r="K152" s="684"/>
      <c r="L152" s="684"/>
      <c r="M152" s="684"/>
      <c r="N152" s="684"/>
      <c r="O152" s="684"/>
      <c r="P152" s="684"/>
      <c r="Q152" s="684"/>
      <c r="R152" s="684"/>
      <c r="S152" s="686"/>
      <c r="T152" s="686"/>
      <c r="U152" s="684"/>
      <c r="V152" s="684"/>
      <c r="W152" s="684"/>
      <c r="X152" s="684"/>
      <c r="Y152" s="684"/>
      <c r="Z152" s="684"/>
      <c r="AA152" s="684"/>
      <c r="AB152" s="684"/>
    </row>
    <row r="153" ht="13.5" customHeight="1">
      <c r="A153" s="684"/>
      <c r="B153" s="684"/>
      <c r="C153" s="684"/>
      <c r="D153" s="684"/>
      <c r="E153" s="684"/>
      <c r="F153" s="684"/>
      <c r="G153" s="684"/>
      <c r="H153" s="684"/>
      <c r="I153" s="684"/>
      <c r="J153" s="684"/>
      <c r="K153" s="684"/>
      <c r="L153" s="684"/>
      <c r="M153" s="684"/>
      <c r="N153" s="684"/>
      <c r="O153" s="684"/>
      <c r="P153" s="684"/>
      <c r="Q153" s="684"/>
      <c r="R153" s="684"/>
      <c r="S153" s="686"/>
      <c r="T153" s="686"/>
      <c r="U153" s="684"/>
      <c r="V153" s="684"/>
      <c r="W153" s="684"/>
      <c r="X153" s="684"/>
      <c r="Y153" s="684"/>
      <c r="Z153" s="684"/>
      <c r="AA153" s="684"/>
      <c r="AB153" s="684"/>
    </row>
    <row r="154" ht="13.5" customHeight="1">
      <c r="A154" s="684"/>
      <c r="B154" s="684"/>
      <c r="C154" s="684"/>
      <c r="D154" s="684"/>
      <c r="E154" s="684"/>
      <c r="F154" s="684"/>
      <c r="G154" s="684"/>
      <c r="H154" s="684"/>
      <c r="I154" s="684"/>
      <c r="J154" s="684"/>
      <c r="K154" s="684"/>
      <c r="L154" s="684"/>
      <c r="M154" s="684"/>
      <c r="N154" s="684"/>
      <c r="O154" s="684"/>
      <c r="P154" s="684"/>
      <c r="Q154" s="684"/>
      <c r="R154" s="684"/>
      <c r="S154" s="686"/>
      <c r="T154" s="686"/>
      <c r="U154" s="684"/>
      <c r="V154" s="684"/>
      <c r="W154" s="684"/>
      <c r="X154" s="684"/>
      <c r="Y154" s="684"/>
      <c r="Z154" s="684"/>
      <c r="AA154" s="684"/>
      <c r="AB154" s="684"/>
    </row>
    <row r="155" ht="13.5" customHeight="1">
      <c r="A155" s="684"/>
      <c r="B155" s="684"/>
      <c r="C155" s="684"/>
      <c r="D155" s="684"/>
      <c r="E155" s="684"/>
      <c r="F155" s="684"/>
      <c r="G155" s="684"/>
      <c r="H155" s="684"/>
      <c r="I155" s="684"/>
      <c r="J155" s="684"/>
      <c r="K155" s="684"/>
      <c r="L155" s="684"/>
      <c r="M155" s="684"/>
      <c r="N155" s="684"/>
      <c r="O155" s="684"/>
      <c r="P155" s="684"/>
      <c r="Q155" s="684"/>
      <c r="R155" s="684"/>
      <c r="S155" s="686"/>
      <c r="T155" s="686"/>
      <c r="U155" s="684"/>
      <c r="V155" s="684"/>
      <c r="W155" s="684"/>
      <c r="X155" s="684"/>
      <c r="Y155" s="684"/>
      <c r="Z155" s="684"/>
      <c r="AA155" s="684"/>
      <c r="AB155" s="684"/>
    </row>
    <row r="156" ht="13.5" customHeight="1">
      <c r="A156" s="684"/>
      <c r="B156" s="684"/>
      <c r="C156" s="684"/>
      <c r="D156" s="684"/>
      <c r="E156" s="684"/>
      <c r="F156" s="684"/>
      <c r="G156" s="684"/>
      <c r="H156" s="684"/>
      <c r="I156" s="684"/>
      <c r="J156" s="684"/>
      <c r="K156" s="684"/>
      <c r="L156" s="684"/>
      <c r="M156" s="684"/>
      <c r="N156" s="684"/>
      <c r="O156" s="684"/>
      <c r="P156" s="684"/>
      <c r="Q156" s="684"/>
      <c r="R156" s="684"/>
      <c r="S156" s="686"/>
      <c r="T156" s="686"/>
      <c r="U156" s="684"/>
      <c r="V156" s="684"/>
      <c r="W156" s="684"/>
      <c r="X156" s="684"/>
      <c r="Y156" s="684"/>
      <c r="Z156" s="684"/>
      <c r="AA156" s="684"/>
      <c r="AB156" s="684"/>
    </row>
    <row r="157" ht="13.5" customHeight="1">
      <c r="A157" s="684"/>
      <c r="B157" s="684"/>
      <c r="C157" s="684"/>
      <c r="D157" s="684"/>
      <c r="E157" s="684"/>
      <c r="F157" s="684"/>
      <c r="G157" s="684"/>
      <c r="H157" s="684"/>
      <c r="I157" s="684"/>
      <c r="J157" s="684"/>
      <c r="K157" s="684"/>
      <c r="L157" s="684"/>
      <c r="M157" s="684"/>
      <c r="N157" s="684"/>
      <c r="O157" s="684"/>
      <c r="P157" s="684"/>
      <c r="Q157" s="684"/>
      <c r="R157" s="684"/>
      <c r="S157" s="686"/>
      <c r="T157" s="686"/>
      <c r="U157" s="684"/>
      <c r="V157" s="684"/>
      <c r="W157" s="684"/>
      <c r="X157" s="684"/>
      <c r="Y157" s="684"/>
      <c r="Z157" s="684"/>
      <c r="AA157" s="684"/>
      <c r="AB157" s="684"/>
    </row>
    <row r="158" ht="13.5" customHeight="1">
      <c r="A158" s="684"/>
      <c r="B158" s="684"/>
      <c r="C158" s="684"/>
      <c r="D158" s="684"/>
      <c r="E158" s="684"/>
      <c r="F158" s="684"/>
      <c r="G158" s="684"/>
      <c r="H158" s="684"/>
      <c r="I158" s="684"/>
      <c r="J158" s="684"/>
      <c r="K158" s="684"/>
      <c r="L158" s="684"/>
      <c r="M158" s="684"/>
      <c r="N158" s="684"/>
      <c r="O158" s="684"/>
      <c r="P158" s="684"/>
      <c r="Q158" s="684"/>
      <c r="R158" s="684"/>
      <c r="S158" s="686"/>
      <c r="T158" s="686"/>
      <c r="U158" s="684"/>
      <c r="V158" s="684"/>
      <c r="W158" s="684"/>
      <c r="X158" s="684"/>
      <c r="Y158" s="684"/>
      <c r="Z158" s="684"/>
      <c r="AA158" s="684"/>
      <c r="AB158" s="684"/>
    </row>
    <row r="159" ht="13.5" customHeight="1">
      <c r="A159" s="684"/>
      <c r="B159" s="684"/>
      <c r="C159" s="684"/>
      <c r="D159" s="684"/>
      <c r="E159" s="684"/>
      <c r="F159" s="684"/>
      <c r="G159" s="684"/>
      <c r="H159" s="684"/>
      <c r="I159" s="684"/>
      <c r="J159" s="684"/>
      <c r="K159" s="684"/>
      <c r="L159" s="684"/>
      <c r="M159" s="684"/>
      <c r="N159" s="684"/>
      <c r="O159" s="684"/>
      <c r="P159" s="684"/>
      <c r="Q159" s="684"/>
      <c r="R159" s="684"/>
      <c r="S159" s="686"/>
      <c r="T159" s="686"/>
      <c r="U159" s="684"/>
      <c r="V159" s="684"/>
      <c r="W159" s="684"/>
      <c r="X159" s="684"/>
      <c r="Y159" s="684"/>
      <c r="Z159" s="684"/>
      <c r="AA159" s="684"/>
      <c r="AB159" s="684"/>
    </row>
    <row r="160" ht="13.5" customHeight="1">
      <c r="A160" s="684"/>
      <c r="B160" s="684"/>
      <c r="C160" s="684"/>
      <c r="D160" s="684"/>
      <c r="E160" s="684"/>
      <c r="F160" s="684"/>
      <c r="G160" s="684"/>
      <c r="H160" s="684"/>
      <c r="I160" s="684"/>
      <c r="J160" s="684"/>
      <c r="K160" s="684"/>
      <c r="L160" s="684"/>
      <c r="M160" s="684"/>
      <c r="N160" s="684"/>
      <c r="O160" s="684"/>
      <c r="P160" s="684"/>
      <c r="Q160" s="684"/>
      <c r="R160" s="684"/>
      <c r="S160" s="686"/>
      <c r="T160" s="686"/>
      <c r="U160" s="684"/>
      <c r="V160" s="684"/>
      <c r="W160" s="684"/>
      <c r="X160" s="684"/>
      <c r="Y160" s="684"/>
      <c r="Z160" s="684"/>
      <c r="AA160" s="684"/>
      <c r="AB160" s="684"/>
    </row>
    <row r="161" ht="13.5" customHeight="1">
      <c r="A161" s="684"/>
      <c r="B161" s="684"/>
      <c r="C161" s="684"/>
      <c r="D161" s="684"/>
      <c r="E161" s="684"/>
      <c r="F161" s="684"/>
      <c r="G161" s="684"/>
      <c r="H161" s="684"/>
      <c r="I161" s="684"/>
      <c r="J161" s="684"/>
      <c r="K161" s="684"/>
      <c r="L161" s="684"/>
      <c r="M161" s="684"/>
      <c r="N161" s="684"/>
      <c r="O161" s="684"/>
      <c r="P161" s="684"/>
      <c r="Q161" s="684"/>
      <c r="R161" s="684"/>
      <c r="S161" s="686"/>
      <c r="T161" s="686"/>
      <c r="U161" s="684"/>
      <c r="V161" s="684"/>
      <c r="W161" s="684"/>
      <c r="X161" s="684"/>
      <c r="Y161" s="684"/>
      <c r="Z161" s="684"/>
      <c r="AA161" s="684"/>
      <c r="AB161" s="684"/>
    </row>
    <row r="162" ht="13.5" customHeight="1">
      <c r="A162" s="684"/>
      <c r="B162" s="684"/>
      <c r="C162" s="684"/>
      <c r="D162" s="684"/>
      <c r="E162" s="684"/>
      <c r="F162" s="684"/>
      <c r="G162" s="684"/>
      <c r="H162" s="684"/>
      <c r="I162" s="684"/>
      <c r="J162" s="684"/>
      <c r="K162" s="684"/>
      <c r="L162" s="684"/>
      <c r="M162" s="684"/>
      <c r="N162" s="684"/>
      <c r="O162" s="684"/>
      <c r="P162" s="684"/>
      <c r="Q162" s="684"/>
      <c r="R162" s="684"/>
      <c r="S162" s="686"/>
      <c r="T162" s="686"/>
      <c r="U162" s="684"/>
      <c r="V162" s="684"/>
      <c r="W162" s="684"/>
      <c r="X162" s="684"/>
      <c r="Y162" s="684"/>
      <c r="Z162" s="684"/>
      <c r="AA162" s="684"/>
      <c r="AB162" s="684"/>
    </row>
    <row r="163" ht="13.5" customHeight="1">
      <c r="A163" s="684"/>
      <c r="B163" s="684"/>
      <c r="C163" s="684"/>
      <c r="D163" s="684"/>
      <c r="E163" s="684"/>
      <c r="F163" s="684"/>
      <c r="G163" s="684"/>
      <c r="H163" s="684"/>
      <c r="I163" s="684"/>
      <c r="J163" s="684"/>
      <c r="K163" s="684"/>
      <c r="L163" s="684"/>
      <c r="M163" s="684"/>
      <c r="N163" s="684"/>
      <c r="O163" s="684"/>
      <c r="P163" s="684"/>
      <c r="Q163" s="684"/>
      <c r="R163" s="684"/>
      <c r="S163" s="686"/>
      <c r="T163" s="686"/>
      <c r="U163" s="684"/>
      <c r="V163" s="684"/>
      <c r="W163" s="684"/>
      <c r="X163" s="684"/>
      <c r="Y163" s="684"/>
      <c r="Z163" s="684"/>
      <c r="AA163" s="684"/>
      <c r="AB163" s="684"/>
    </row>
    <row r="164" ht="13.5" customHeight="1">
      <c r="A164" s="684"/>
      <c r="B164" s="684"/>
      <c r="C164" s="684"/>
      <c r="D164" s="684"/>
      <c r="E164" s="684"/>
      <c r="F164" s="684"/>
      <c r="G164" s="684"/>
      <c r="H164" s="684"/>
      <c r="I164" s="684"/>
      <c r="J164" s="684"/>
      <c r="K164" s="684"/>
      <c r="L164" s="684"/>
      <c r="M164" s="684"/>
      <c r="N164" s="684"/>
      <c r="O164" s="684"/>
      <c r="P164" s="684"/>
      <c r="Q164" s="684"/>
      <c r="R164" s="684"/>
      <c r="S164" s="686"/>
      <c r="T164" s="686"/>
      <c r="U164" s="684"/>
      <c r="V164" s="684"/>
      <c r="W164" s="684"/>
      <c r="X164" s="684"/>
      <c r="Y164" s="684"/>
      <c r="Z164" s="684"/>
      <c r="AA164" s="684"/>
      <c r="AB164" s="684"/>
    </row>
    <row r="165" ht="13.5" customHeight="1">
      <c r="A165" s="684"/>
      <c r="B165" s="684"/>
      <c r="C165" s="684"/>
      <c r="D165" s="684"/>
      <c r="E165" s="684"/>
      <c r="F165" s="684"/>
      <c r="G165" s="684"/>
      <c r="H165" s="684"/>
      <c r="I165" s="684"/>
      <c r="J165" s="684"/>
      <c r="K165" s="684"/>
      <c r="L165" s="684"/>
      <c r="M165" s="684"/>
      <c r="N165" s="684"/>
      <c r="O165" s="684"/>
      <c r="P165" s="684"/>
      <c r="Q165" s="684"/>
      <c r="R165" s="684"/>
      <c r="S165" s="686"/>
      <c r="T165" s="686"/>
      <c r="U165" s="684"/>
      <c r="V165" s="684"/>
      <c r="W165" s="684"/>
      <c r="X165" s="684"/>
      <c r="Y165" s="684"/>
      <c r="Z165" s="684"/>
      <c r="AA165" s="684"/>
      <c r="AB165" s="684"/>
    </row>
    <row r="166" ht="13.5" customHeight="1">
      <c r="A166" s="684"/>
      <c r="B166" s="684"/>
      <c r="C166" s="684"/>
      <c r="D166" s="684"/>
      <c r="E166" s="684"/>
      <c r="F166" s="684"/>
      <c r="G166" s="684"/>
      <c r="H166" s="684"/>
      <c r="I166" s="684"/>
      <c r="J166" s="684"/>
      <c r="K166" s="684"/>
      <c r="L166" s="684"/>
      <c r="M166" s="684"/>
      <c r="N166" s="684"/>
      <c r="O166" s="684"/>
      <c r="P166" s="684"/>
      <c r="Q166" s="684"/>
      <c r="R166" s="684"/>
      <c r="S166" s="686"/>
      <c r="T166" s="686"/>
      <c r="U166" s="684"/>
      <c r="V166" s="684"/>
      <c r="W166" s="684"/>
      <c r="X166" s="684"/>
      <c r="Y166" s="684"/>
      <c r="Z166" s="684"/>
      <c r="AA166" s="684"/>
      <c r="AB166" s="684"/>
    </row>
    <row r="167" ht="13.5" customHeight="1">
      <c r="A167" s="684"/>
      <c r="B167" s="684"/>
      <c r="C167" s="684"/>
      <c r="D167" s="684"/>
      <c r="E167" s="684"/>
      <c r="F167" s="684"/>
      <c r="G167" s="684"/>
      <c r="H167" s="684"/>
      <c r="I167" s="684"/>
      <c r="J167" s="684"/>
      <c r="K167" s="684"/>
      <c r="L167" s="684"/>
      <c r="M167" s="684"/>
      <c r="N167" s="684"/>
      <c r="O167" s="684"/>
      <c r="P167" s="684"/>
      <c r="Q167" s="684"/>
      <c r="R167" s="684"/>
      <c r="S167" s="686"/>
      <c r="T167" s="686"/>
      <c r="U167" s="684"/>
      <c r="V167" s="684"/>
      <c r="W167" s="684"/>
      <c r="X167" s="684"/>
      <c r="Y167" s="684"/>
      <c r="Z167" s="684"/>
      <c r="AA167" s="684"/>
      <c r="AB167" s="684"/>
    </row>
    <row r="168" ht="13.5" customHeight="1">
      <c r="A168" s="684"/>
      <c r="B168" s="684"/>
      <c r="C168" s="684"/>
      <c r="D168" s="684"/>
      <c r="E168" s="684"/>
      <c r="F168" s="684"/>
      <c r="G168" s="684"/>
      <c r="H168" s="684"/>
      <c r="I168" s="684"/>
      <c r="J168" s="684"/>
      <c r="K168" s="684"/>
      <c r="L168" s="684"/>
      <c r="M168" s="684"/>
      <c r="N168" s="684"/>
      <c r="O168" s="684"/>
      <c r="P168" s="684"/>
      <c r="Q168" s="684"/>
      <c r="R168" s="684"/>
      <c r="S168" s="686"/>
      <c r="T168" s="686"/>
      <c r="U168" s="684"/>
      <c r="V168" s="684"/>
      <c r="W168" s="684"/>
      <c r="X168" s="684"/>
      <c r="Y168" s="684"/>
      <c r="Z168" s="684"/>
      <c r="AA168" s="684"/>
      <c r="AB168" s="684"/>
    </row>
    <row r="169" ht="13.5" customHeight="1">
      <c r="A169" s="684"/>
      <c r="B169" s="684"/>
      <c r="C169" s="684"/>
      <c r="D169" s="684"/>
      <c r="E169" s="684"/>
      <c r="F169" s="684"/>
      <c r="G169" s="684"/>
      <c r="H169" s="684"/>
      <c r="I169" s="684"/>
      <c r="J169" s="684"/>
      <c r="K169" s="684"/>
      <c r="L169" s="684"/>
      <c r="M169" s="684"/>
      <c r="N169" s="684"/>
      <c r="O169" s="684"/>
      <c r="P169" s="684"/>
      <c r="Q169" s="684"/>
      <c r="R169" s="684"/>
      <c r="S169" s="686"/>
      <c r="T169" s="686"/>
      <c r="U169" s="684"/>
      <c r="V169" s="684"/>
      <c r="W169" s="684"/>
      <c r="X169" s="684"/>
      <c r="Y169" s="684"/>
      <c r="Z169" s="684"/>
      <c r="AA169" s="684"/>
      <c r="AB169" s="684"/>
    </row>
    <row r="170" ht="13.5" customHeight="1">
      <c r="A170" s="684"/>
      <c r="B170" s="684"/>
      <c r="C170" s="684"/>
      <c r="D170" s="684"/>
      <c r="E170" s="684"/>
      <c r="F170" s="684"/>
      <c r="G170" s="684"/>
      <c r="H170" s="684"/>
      <c r="I170" s="684"/>
      <c r="J170" s="684"/>
      <c r="K170" s="684"/>
      <c r="L170" s="684"/>
      <c r="M170" s="684"/>
      <c r="N170" s="684"/>
      <c r="O170" s="684"/>
      <c r="P170" s="684"/>
      <c r="Q170" s="684"/>
      <c r="R170" s="684"/>
      <c r="S170" s="686"/>
      <c r="T170" s="686"/>
      <c r="U170" s="684"/>
      <c r="V170" s="684"/>
      <c r="W170" s="684"/>
      <c r="X170" s="684"/>
      <c r="Y170" s="684"/>
      <c r="Z170" s="684"/>
      <c r="AA170" s="684"/>
      <c r="AB170" s="684"/>
    </row>
    <row r="171" ht="13.5" customHeight="1">
      <c r="A171" s="684"/>
      <c r="B171" s="684"/>
      <c r="C171" s="684"/>
      <c r="D171" s="684"/>
      <c r="E171" s="684"/>
      <c r="F171" s="684"/>
      <c r="G171" s="684"/>
      <c r="H171" s="684"/>
      <c r="I171" s="684"/>
      <c r="J171" s="684"/>
      <c r="K171" s="684"/>
      <c r="L171" s="684"/>
      <c r="M171" s="684"/>
      <c r="N171" s="684"/>
      <c r="O171" s="684"/>
      <c r="P171" s="684"/>
      <c r="Q171" s="684"/>
      <c r="R171" s="684"/>
      <c r="S171" s="686"/>
      <c r="T171" s="686"/>
      <c r="U171" s="684"/>
      <c r="V171" s="684"/>
      <c r="W171" s="684"/>
      <c r="X171" s="684"/>
      <c r="Y171" s="684"/>
      <c r="Z171" s="684"/>
      <c r="AA171" s="684"/>
      <c r="AB171" s="684"/>
    </row>
    <row r="172" ht="13.5" customHeight="1">
      <c r="A172" s="684"/>
      <c r="B172" s="684"/>
      <c r="C172" s="684"/>
      <c r="D172" s="684"/>
      <c r="E172" s="684"/>
      <c r="F172" s="684"/>
      <c r="G172" s="684"/>
      <c r="H172" s="684"/>
      <c r="I172" s="684"/>
      <c r="J172" s="684"/>
      <c r="K172" s="684"/>
      <c r="L172" s="684"/>
      <c r="M172" s="684"/>
      <c r="N172" s="684"/>
      <c r="O172" s="684"/>
      <c r="P172" s="684"/>
      <c r="Q172" s="684"/>
      <c r="R172" s="684"/>
      <c r="S172" s="686"/>
      <c r="T172" s="686"/>
      <c r="U172" s="684"/>
      <c r="V172" s="684"/>
      <c r="W172" s="684"/>
      <c r="X172" s="684"/>
      <c r="Y172" s="684"/>
      <c r="Z172" s="684"/>
      <c r="AA172" s="684"/>
      <c r="AB172" s="684"/>
    </row>
    <row r="173" ht="13.5" customHeight="1">
      <c r="A173" s="684"/>
      <c r="B173" s="684"/>
      <c r="C173" s="684"/>
      <c r="D173" s="684"/>
      <c r="E173" s="684"/>
      <c r="F173" s="684"/>
      <c r="G173" s="684"/>
      <c r="H173" s="684"/>
      <c r="I173" s="684"/>
      <c r="J173" s="684"/>
      <c r="K173" s="684"/>
      <c r="L173" s="684"/>
      <c r="M173" s="684"/>
      <c r="N173" s="684"/>
      <c r="O173" s="684"/>
      <c r="P173" s="684"/>
      <c r="Q173" s="684"/>
      <c r="R173" s="684"/>
      <c r="S173" s="686"/>
      <c r="T173" s="686"/>
      <c r="U173" s="684"/>
      <c r="V173" s="684"/>
      <c r="W173" s="684"/>
      <c r="X173" s="684"/>
      <c r="Y173" s="684"/>
      <c r="Z173" s="684"/>
      <c r="AA173" s="684"/>
      <c r="AB173" s="684"/>
    </row>
    <row r="174" ht="13.5" customHeight="1">
      <c r="A174" s="684"/>
      <c r="B174" s="684"/>
      <c r="C174" s="684"/>
      <c r="D174" s="684"/>
      <c r="E174" s="684"/>
      <c r="F174" s="684"/>
      <c r="G174" s="684"/>
      <c r="H174" s="684"/>
      <c r="I174" s="684"/>
      <c r="J174" s="684"/>
      <c r="K174" s="684"/>
      <c r="L174" s="684"/>
      <c r="M174" s="684"/>
      <c r="N174" s="684"/>
      <c r="O174" s="684"/>
      <c r="P174" s="684"/>
      <c r="Q174" s="684"/>
      <c r="R174" s="684"/>
      <c r="S174" s="686"/>
      <c r="T174" s="686"/>
      <c r="U174" s="684"/>
      <c r="V174" s="684"/>
      <c r="W174" s="684"/>
      <c r="X174" s="684"/>
      <c r="Y174" s="684"/>
      <c r="Z174" s="684"/>
      <c r="AA174" s="684"/>
      <c r="AB174" s="684"/>
    </row>
    <row r="175" ht="13.5" customHeight="1">
      <c r="A175" s="684"/>
      <c r="B175" s="684"/>
      <c r="C175" s="684"/>
      <c r="D175" s="684"/>
      <c r="E175" s="684"/>
      <c r="F175" s="684"/>
      <c r="G175" s="684"/>
      <c r="H175" s="684"/>
      <c r="I175" s="684"/>
      <c r="J175" s="684"/>
      <c r="K175" s="684"/>
      <c r="L175" s="684"/>
      <c r="M175" s="684"/>
      <c r="N175" s="684"/>
      <c r="O175" s="684"/>
      <c r="P175" s="684"/>
      <c r="Q175" s="684"/>
      <c r="R175" s="684"/>
      <c r="S175" s="686"/>
      <c r="T175" s="686"/>
      <c r="U175" s="684"/>
      <c r="V175" s="684"/>
      <c r="W175" s="684"/>
      <c r="X175" s="684"/>
      <c r="Y175" s="684"/>
      <c r="Z175" s="684"/>
      <c r="AA175" s="684"/>
      <c r="AB175" s="684"/>
    </row>
    <row r="176" ht="13.5" customHeight="1">
      <c r="A176" s="684"/>
      <c r="B176" s="684"/>
      <c r="C176" s="684"/>
      <c r="D176" s="684"/>
      <c r="E176" s="684"/>
      <c r="F176" s="684"/>
      <c r="G176" s="684"/>
      <c r="H176" s="684"/>
      <c r="I176" s="684"/>
      <c r="J176" s="684"/>
      <c r="K176" s="684"/>
      <c r="L176" s="684"/>
      <c r="M176" s="684"/>
      <c r="N176" s="684"/>
      <c r="O176" s="684"/>
      <c r="P176" s="684"/>
      <c r="Q176" s="684"/>
      <c r="R176" s="684"/>
      <c r="S176" s="686"/>
      <c r="T176" s="686"/>
      <c r="U176" s="684"/>
      <c r="V176" s="684"/>
      <c r="W176" s="684"/>
      <c r="X176" s="684"/>
      <c r="Y176" s="684"/>
      <c r="Z176" s="684"/>
      <c r="AA176" s="684"/>
      <c r="AB176" s="684"/>
    </row>
    <row r="177" ht="13.5" customHeight="1">
      <c r="A177" s="684"/>
      <c r="B177" s="684"/>
      <c r="C177" s="684"/>
      <c r="D177" s="684"/>
      <c r="E177" s="684"/>
      <c r="F177" s="684"/>
      <c r="G177" s="684"/>
      <c r="H177" s="684"/>
      <c r="I177" s="684"/>
      <c r="J177" s="684"/>
      <c r="K177" s="684"/>
      <c r="L177" s="684"/>
      <c r="M177" s="684"/>
      <c r="N177" s="684"/>
      <c r="O177" s="684"/>
      <c r="P177" s="684"/>
      <c r="Q177" s="684"/>
      <c r="R177" s="684"/>
      <c r="S177" s="686"/>
      <c r="T177" s="686"/>
      <c r="U177" s="684"/>
      <c r="V177" s="684"/>
      <c r="W177" s="684"/>
      <c r="X177" s="684"/>
      <c r="Y177" s="684"/>
      <c r="Z177" s="684"/>
      <c r="AA177" s="684"/>
      <c r="AB177" s="684"/>
    </row>
    <row r="178" ht="13.5" customHeight="1">
      <c r="A178" s="684"/>
      <c r="B178" s="684"/>
      <c r="C178" s="684"/>
      <c r="D178" s="684"/>
      <c r="E178" s="684"/>
      <c r="F178" s="684"/>
      <c r="G178" s="684"/>
      <c r="H178" s="684"/>
      <c r="I178" s="684"/>
      <c r="J178" s="684"/>
      <c r="K178" s="684"/>
      <c r="L178" s="684"/>
      <c r="M178" s="684"/>
      <c r="N178" s="684"/>
      <c r="O178" s="684"/>
      <c r="P178" s="684"/>
      <c r="Q178" s="684"/>
      <c r="R178" s="684"/>
      <c r="S178" s="686"/>
      <c r="T178" s="686"/>
      <c r="U178" s="684"/>
      <c r="V178" s="684"/>
      <c r="W178" s="684"/>
      <c r="X178" s="684"/>
      <c r="Y178" s="684"/>
      <c r="Z178" s="684"/>
      <c r="AA178" s="684"/>
      <c r="AB178" s="684"/>
    </row>
    <row r="179" ht="13.5" customHeight="1">
      <c r="A179" s="684"/>
      <c r="B179" s="684"/>
      <c r="C179" s="684"/>
      <c r="D179" s="684"/>
      <c r="E179" s="684"/>
      <c r="F179" s="684"/>
      <c r="G179" s="684"/>
      <c r="H179" s="684"/>
      <c r="I179" s="684"/>
      <c r="J179" s="684"/>
      <c r="K179" s="684"/>
      <c r="L179" s="684"/>
      <c r="M179" s="684"/>
      <c r="N179" s="684"/>
      <c r="O179" s="684"/>
      <c r="P179" s="684"/>
      <c r="Q179" s="684"/>
      <c r="R179" s="684"/>
      <c r="S179" s="686"/>
      <c r="T179" s="686"/>
      <c r="U179" s="684"/>
      <c r="V179" s="684"/>
      <c r="W179" s="684"/>
      <c r="X179" s="684"/>
      <c r="Y179" s="684"/>
      <c r="Z179" s="684"/>
      <c r="AA179" s="684"/>
      <c r="AB179" s="684"/>
    </row>
    <row r="180" ht="13.5" customHeight="1">
      <c r="A180" s="684"/>
      <c r="B180" s="684"/>
      <c r="C180" s="684"/>
      <c r="D180" s="684"/>
      <c r="E180" s="684"/>
      <c r="F180" s="684"/>
      <c r="G180" s="684"/>
      <c r="H180" s="684"/>
      <c r="I180" s="684"/>
      <c r="J180" s="684"/>
      <c r="K180" s="684"/>
      <c r="L180" s="684"/>
      <c r="M180" s="684"/>
      <c r="N180" s="684"/>
      <c r="O180" s="684"/>
      <c r="P180" s="684"/>
      <c r="Q180" s="684"/>
      <c r="R180" s="684"/>
      <c r="S180" s="686"/>
      <c r="T180" s="686"/>
      <c r="U180" s="684"/>
      <c r="V180" s="684"/>
      <c r="W180" s="684"/>
      <c r="X180" s="684"/>
      <c r="Y180" s="684"/>
      <c r="Z180" s="684"/>
      <c r="AA180" s="684"/>
      <c r="AB180" s="684"/>
    </row>
    <row r="181" ht="13.5" customHeight="1">
      <c r="A181" s="684"/>
      <c r="B181" s="684"/>
      <c r="C181" s="684"/>
      <c r="D181" s="684"/>
      <c r="E181" s="684"/>
      <c r="F181" s="684"/>
      <c r="G181" s="684"/>
      <c r="H181" s="684"/>
      <c r="I181" s="684"/>
      <c r="J181" s="684"/>
      <c r="K181" s="684"/>
      <c r="L181" s="684"/>
      <c r="M181" s="684"/>
      <c r="N181" s="684"/>
      <c r="O181" s="684"/>
      <c r="P181" s="684"/>
      <c r="Q181" s="684"/>
      <c r="R181" s="684"/>
      <c r="S181" s="686"/>
      <c r="T181" s="686"/>
      <c r="U181" s="684"/>
      <c r="V181" s="684"/>
      <c r="W181" s="684"/>
      <c r="X181" s="684"/>
      <c r="Y181" s="684"/>
      <c r="Z181" s="684"/>
      <c r="AA181" s="684"/>
      <c r="AB181" s="684"/>
    </row>
    <row r="182" ht="13.5" customHeight="1">
      <c r="A182" s="684"/>
      <c r="B182" s="684"/>
      <c r="C182" s="684"/>
      <c r="D182" s="684"/>
      <c r="E182" s="684"/>
      <c r="F182" s="684"/>
      <c r="G182" s="684"/>
      <c r="H182" s="684"/>
      <c r="I182" s="684"/>
      <c r="J182" s="684"/>
      <c r="K182" s="684"/>
      <c r="L182" s="684"/>
      <c r="M182" s="684"/>
      <c r="N182" s="684"/>
      <c r="O182" s="684"/>
      <c r="P182" s="684"/>
      <c r="Q182" s="684"/>
      <c r="R182" s="684"/>
      <c r="S182" s="686"/>
      <c r="T182" s="686"/>
      <c r="U182" s="684"/>
      <c r="V182" s="684"/>
      <c r="W182" s="684"/>
      <c r="X182" s="684"/>
      <c r="Y182" s="684"/>
      <c r="Z182" s="684"/>
      <c r="AA182" s="684"/>
      <c r="AB182" s="684"/>
    </row>
    <row r="183" ht="13.5" customHeight="1">
      <c r="A183" s="684"/>
      <c r="B183" s="684"/>
      <c r="C183" s="684"/>
      <c r="D183" s="684"/>
      <c r="E183" s="684"/>
      <c r="F183" s="684"/>
      <c r="G183" s="684"/>
      <c r="H183" s="684"/>
      <c r="I183" s="684"/>
      <c r="J183" s="684"/>
      <c r="K183" s="684"/>
      <c r="L183" s="684"/>
      <c r="M183" s="684"/>
      <c r="N183" s="684"/>
      <c r="O183" s="684"/>
      <c r="P183" s="684"/>
      <c r="Q183" s="684"/>
      <c r="R183" s="684"/>
      <c r="S183" s="686"/>
      <c r="T183" s="686"/>
      <c r="U183" s="684"/>
      <c r="V183" s="684"/>
      <c r="W183" s="684"/>
      <c r="X183" s="684"/>
      <c r="Y183" s="684"/>
      <c r="Z183" s="684"/>
      <c r="AA183" s="684"/>
      <c r="AB183" s="684"/>
    </row>
    <row r="184" ht="13.5" customHeight="1">
      <c r="A184" s="684"/>
      <c r="B184" s="684"/>
      <c r="C184" s="684"/>
      <c r="D184" s="684"/>
      <c r="E184" s="684"/>
      <c r="F184" s="684"/>
      <c r="G184" s="684"/>
      <c r="H184" s="684"/>
      <c r="I184" s="684"/>
      <c r="J184" s="684"/>
      <c r="K184" s="684"/>
      <c r="L184" s="684"/>
      <c r="M184" s="684"/>
      <c r="N184" s="684"/>
      <c r="O184" s="684"/>
      <c r="P184" s="684"/>
      <c r="Q184" s="684"/>
      <c r="R184" s="684"/>
      <c r="S184" s="686"/>
      <c r="T184" s="686"/>
      <c r="U184" s="684"/>
      <c r="V184" s="684"/>
      <c r="W184" s="684"/>
      <c r="X184" s="684"/>
      <c r="Y184" s="684"/>
      <c r="Z184" s="684"/>
      <c r="AA184" s="684"/>
      <c r="AB184" s="684"/>
    </row>
    <row r="185" ht="13.5" customHeight="1">
      <c r="A185" s="684"/>
      <c r="B185" s="684"/>
      <c r="C185" s="684"/>
      <c r="D185" s="684"/>
      <c r="E185" s="684"/>
      <c r="F185" s="684"/>
      <c r="G185" s="684"/>
      <c r="H185" s="684"/>
      <c r="I185" s="684"/>
      <c r="J185" s="684"/>
      <c r="K185" s="684"/>
      <c r="L185" s="684"/>
      <c r="M185" s="684"/>
      <c r="N185" s="684"/>
      <c r="O185" s="684"/>
      <c r="P185" s="684"/>
      <c r="Q185" s="684"/>
      <c r="R185" s="684"/>
      <c r="S185" s="686"/>
      <c r="T185" s="686"/>
      <c r="U185" s="684"/>
      <c r="V185" s="684"/>
      <c r="W185" s="684"/>
      <c r="X185" s="684"/>
      <c r="Y185" s="684"/>
      <c r="Z185" s="684"/>
      <c r="AA185" s="684"/>
      <c r="AB185" s="684"/>
    </row>
    <row r="186" ht="13.5" customHeight="1">
      <c r="A186" s="684"/>
      <c r="B186" s="684"/>
      <c r="C186" s="684"/>
      <c r="D186" s="684"/>
      <c r="E186" s="684"/>
      <c r="F186" s="684"/>
      <c r="G186" s="684"/>
      <c r="H186" s="684"/>
      <c r="I186" s="684"/>
      <c r="J186" s="684"/>
      <c r="K186" s="684"/>
      <c r="L186" s="684"/>
      <c r="M186" s="684"/>
      <c r="N186" s="684"/>
      <c r="O186" s="684"/>
      <c r="P186" s="684"/>
      <c r="Q186" s="684"/>
      <c r="R186" s="684"/>
      <c r="S186" s="686"/>
      <c r="T186" s="686"/>
      <c r="U186" s="684"/>
      <c r="V186" s="684"/>
      <c r="W186" s="684"/>
      <c r="X186" s="684"/>
      <c r="Y186" s="684"/>
      <c r="Z186" s="684"/>
      <c r="AA186" s="684"/>
      <c r="AB186" s="684"/>
    </row>
    <row r="187" ht="13.5" customHeight="1">
      <c r="A187" s="684"/>
      <c r="B187" s="684"/>
      <c r="C187" s="684"/>
      <c r="D187" s="684"/>
      <c r="E187" s="684"/>
      <c r="F187" s="684"/>
      <c r="G187" s="684"/>
      <c r="H187" s="684"/>
      <c r="I187" s="684"/>
      <c r="J187" s="684"/>
      <c r="K187" s="684"/>
      <c r="L187" s="684"/>
      <c r="M187" s="684"/>
      <c r="N187" s="684"/>
      <c r="O187" s="684"/>
      <c r="P187" s="684"/>
      <c r="Q187" s="684"/>
      <c r="R187" s="684"/>
      <c r="S187" s="686"/>
      <c r="T187" s="686"/>
      <c r="U187" s="684"/>
      <c r="V187" s="684"/>
      <c r="W187" s="684"/>
      <c r="X187" s="684"/>
      <c r="Y187" s="684"/>
      <c r="Z187" s="684"/>
      <c r="AA187" s="684"/>
      <c r="AB187" s="684"/>
    </row>
    <row r="188" ht="13.5" customHeight="1">
      <c r="A188" s="684"/>
      <c r="B188" s="684"/>
      <c r="C188" s="684"/>
      <c r="D188" s="684"/>
      <c r="E188" s="684"/>
      <c r="F188" s="684"/>
      <c r="G188" s="684"/>
      <c r="H188" s="684"/>
      <c r="I188" s="684"/>
      <c r="J188" s="684"/>
      <c r="K188" s="684"/>
      <c r="L188" s="684"/>
      <c r="M188" s="684"/>
      <c r="N188" s="684"/>
      <c r="O188" s="684"/>
      <c r="P188" s="684"/>
      <c r="Q188" s="684"/>
      <c r="R188" s="684"/>
      <c r="S188" s="686"/>
      <c r="T188" s="686"/>
      <c r="U188" s="684"/>
      <c r="V188" s="684"/>
      <c r="W188" s="684"/>
      <c r="X188" s="684"/>
      <c r="Y188" s="684"/>
      <c r="Z188" s="684"/>
      <c r="AA188" s="684"/>
      <c r="AB188" s="684"/>
    </row>
    <row r="189" ht="13.5" customHeight="1">
      <c r="A189" s="684"/>
      <c r="B189" s="684"/>
      <c r="C189" s="684"/>
      <c r="D189" s="684"/>
      <c r="E189" s="684"/>
      <c r="F189" s="684"/>
      <c r="G189" s="684"/>
      <c r="H189" s="684"/>
      <c r="I189" s="684"/>
      <c r="J189" s="684"/>
      <c r="K189" s="684"/>
      <c r="L189" s="684"/>
      <c r="M189" s="684"/>
      <c r="N189" s="684"/>
      <c r="O189" s="684"/>
      <c r="P189" s="684"/>
      <c r="Q189" s="684"/>
      <c r="R189" s="684"/>
      <c r="S189" s="686"/>
      <c r="T189" s="686"/>
      <c r="U189" s="684"/>
      <c r="V189" s="684"/>
      <c r="W189" s="684"/>
      <c r="X189" s="684"/>
      <c r="Y189" s="684"/>
      <c r="Z189" s="684"/>
      <c r="AA189" s="684"/>
      <c r="AB189" s="684"/>
    </row>
    <row r="190" ht="13.5" customHeight="1">
      <c r="A190" s="684"/>
      <c r="B190" s="684"/>
      <c r="C190" s="684"/>
      <c r="D190" s="684"/>
      <c r="E190" s="684"/>
      <c r="F190" s="684"/>
      <c r="G190" s="684"/>
      <c r="H190" s="684"/>
      <c r="I190" s="684"/>
      <c r="J190" s="684"/>
      <c r="K190" s="684"/>
      <c r="L190" s="684"/>
      <c r="M190" s="684"/>
      <c r="N190" s="684"/>
      <c r="O190" s="684"/>
      <c r="P190" s="684"/>
      <c r="Q190" s="684"/>
      <c r="R190" s="684"/>
      <c r="S190" s="686"/>
      <c r="T190" s="686"/>
      <c r="U190" s="684"/>
      <c r="V190" s="684"/>
      <c r="W190" s="684"/>
      <c r="X190" s="684"/>
      <c r="Y190" s="684"/>
      <c r="Z190" s="684"/>
      <c r="AA190" s="684"/>
      <c r="AB190" s="684"/>
    </row>
    <row r="191" ht="13.5" customHeight="1">
      <c r="A191" s="684"/>
      <c r="B191" s="684"/>
      <c r="C191" s="684"/>
      <c r="D191" s="684"/>
      <c r="E191" s="684"/>
      <c r="F191" s="684"/>
      <c r="G191" s="684"/>
      <c r="H191" s="684"/>
      <c r="I191" s="684"/>
      <c r="J191" s="684"/>
      <c r="K191" s="684"/>
      <c r="L191" s="684"/>
      <c r="M191" s="684"/>
      <c r="N191" s="684"/>
      <c r="O191" s="684"/>
      <c r="P191" s="684"/>
      <c r="Q191" s="684"/>
      <c r="R191" s="684"/>
      <c r="S191" s="686"/>
      <c r="T191" s="686"/>
      <c r="U191" s="684"/>
      <c r="V191" s="684"/>
      <c r="W191" s="684"/>
      <c r="X191" s="684"/>
      <c r="Y191" s="684"/>
      <c r="Z191" s="684"/>
      <c r="AA191" s="684"/>
      <c r="AB191" s="684"/>
    </row>
    <row r="192" ht="13.5" customHeight="1">
      <c r="A192" s="684"/>
      <c r="B192" s="684"/>
      <c r="C192" s="684"/>
      <c r="D192" s="684"/>
      <c r="E192" s="684"/>
      <c r="F192" s="684"/>
      <c r="G192" s="684"/>
      <c r="H192" s="684"/>
      <c r="I192" s="684"/>
      <c r="J192" s="684"/>
      <c r="K192" s="684"/>
      <c r="L192" s="684"/>
      <c r="M192" s="684"/>
      <c r="N192" s="684"/>
      <c r="O192" s="684"/>
      <c r="P192" s="684"/>
      <c r="Q192" s="684"/>
      <c r="R192" s="684"/>
      <c r="S192" s="686"/>
      <c r="T192" s="686"/>
      <c r="U192" s="684"/>
      <c r="V192" s="684"/>
      <c r="W192" s="684"/>
      <c r="X192" s="684"/>
      <c r="Y192" s="684"/>
      <c r="Z192" s="684"/>
      <c r="AA192" s="684"/>
      <c r="AB192" s="684"/>
    </row>
    <row r="193" ht="13.5" customHeight="1">
      <c r="A193" s="684"/>
      <c r="B193" s="684"/>
      <c r="C193" s="684"/>
      <c r="D193" s="684"/>
      <c r="E193" s="684"/>
      <c r="F193" s="684"/>
      <c r="G193" s="684"/>
      <c r="H193" s="684"/>
      <c r="I193" s="684"/>
      <c r="J193" s="684"/>
      <c r="K193" s="684"/>
      <c r="L193" s="684"/>
      <c r="M193" s="684"/>
      <c r="N193" s="684"/>
      <c r="O193" s="684"/>
      <c r="P193" s="684"/>
      <c r="Q193" s="684"/>
      <c r="R193" s="684"/>
      <c r="S193" s="686"/>
      <c r="T193" s="686"/>
      <c r="U193" s="684"/>
      <c r="V193" s="684"/>
      <c r="W193" s="684"/>
      <c r="X193" s="684"/>
      <c r="Y193" s="684"/>
      <c r="Z193" s="684"/>
      <c r="AA193" s="684"/>
      <c r="AB193" s="684"/>
    </row>
    <row r="194" ht="13.5" customHeight="1">
      <c r="A194" s="684"/>
      <c r="B194" s="684"/>
      <c r="C194" s="684"/>
      <c r="D194" s="684"/>
      <c r="E194" s="684"/>
      <c r="F194" s="684"/>
      <c r="G194" s="684"/>
      <c r="H194" s="684"/>
      <c r="I194" s="684"/>
      <c r="J194" s="684"/>
      <c r="K194" s="684"/>
      <c r="L194" s="684"/>
      <c r="M194" s="684"/>
      <c r="N194" s="684"/>
      <c r="O194" s="684"/>
      <c r="P194" s="684"/>
      <c r="Q194" s="684"/>
      <c r="R194" s="684"/>
      <c r="S194" s="686"/>
      <c r="T194" s="686"/>
      <c r="U194" s="684"/>
      <c r="V194" s="684"/>
      <c r="W194" s="684"/>
      <c r="X194" s="684"/>
      <c r="Y194" s="684"/>
      <c r="Z194" s="684"/>
      <c r="AA194" s="684"/>
      <c r="AB194" s="684"/>
    </row>
    <row r="195" ht="13.5" customHeight="1">
      <c r="A195" s="684"/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6"/>
      <c r="T195" s="686"/>
      <c r="U195" s="684"/>
      <c r="V195" s="684"/>
      <c r="W195" s="684"/>
      <c r="X195" s="684"/>
      <c r="Y195" s="684"/>
      <c r="Z195" s="684"/>
      <c r="AA195" s="684"/>
      <c r="AB195" s="684"/>
    </row>
    <row r="196" ht="13.5" customHeight="1">
      <c r="A196" s="684"/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6"/>
      <c r="T196" s="686"/>
      <c r="U196" s="684"/>
      <c r="V196" s="684"/>
      <c r="W196" s="684"/>
      <c r="X196" s="684"/>
      <c r="Y196" s="684"/>
      <c r="Z196" s="684"/>
      <c r="AA196" s="684"/>
      <c r="AB196" s="684"/>
    </row>
    <row r="197" ht="13.5" customHeight="1">
      <c r="A197" s="684"/>
      <c r="B197" s="684"/>
      <c r="C197" s="684"/>
      <c r="D197" s="684"/>
      <c r="E197" s="684"/>
      <c r="F197" s="684"/>
      <c r="G197" s="684"/>
      <c r="H197" s="684"/>
      <c r="I197" s="684"/>
      <c r="J197" s="684"/>
      <c r="K197" s="684"/>
      <c r="L197" s="684"/>
      <c r="M197" s="684"/>
      <c r="N197" s="684"/>
      <c r="O197" s="684"/>
      <c r="P197" s="684"/>
      <c r="Q197" s="684"/>
      <c r="R197" s="684"/>
      <c r="S197" s="686"/>
      <c r="T197" s="686"/>
      <c r="U197" s="684"/>
      <c r="V197" s="684"/>
      <c r="W197" s="684"/>
      <c r="X197" s="684"/>
      <c r="Y197" s="684"/>
      <c r="Z197" s="684"/>
      <c r="AA197" s="684"/>
      <c r="AB197" s="684"/>
    </row>
    <row r="198" ht="13.5" customHeight="1">
      <c r="A198" s="684"/>
      <c r="B198" s="684"/>
      <c r="C198" s="684"/>
      <c r="D198" s="684"/>
      <c r="E198" s="684"/>
      <c r="F198" s="684"/>
      <c r="G198" s="684"/>
      <c r="H198" s="684"/>
      <c r="I198" s="684"/>
      <c r="J198" s="684"/>
      <c r="K198" s="684"/>
      <c r="L198" s="684"/>
      <c r="M198" s="684"/>
      <c r="N198" s="684"/>
      <c r="O198" s="684"/>
      <c r="P198" s="684"/>
      <c r="Q198" s="684"/>
      <c r="R198" s="684"/>
      <c r="S198" s="686"/>
      <c r="T198" s="686"/>
      <c r="U198" s="684"/>
      <c r="V198" s="684"/>
      <c r="W198" s="684"/>
      <c r="X198" s="684"/>
      <c r="Y198" s="684"/>
      <c r="Z198" s="684"/>
      <c r="AA198" s="684"/>
      <c r="AB198" s="684"/>
    </row>
    <row r="199" ht="13.5" customHeight="1">
      <c r="A199" s="684"/>
      <c r="B199" s="684"/>
      <c r="C199" s="684"/>
      <c r="D199" s="684"/>
      <c r="E199" s="684"/>
      <c r="F199" s="684"/>
      <c r="G199" s="684"/>
      <c r="H199" s="684"/>
      <c r="I199" s="684"/>
      <c r="J199" s="684"/>
      <c r="K199" s="684"/>
      <c r="L199" s="684"/>
      <c r="M199" s="684"/>
      <c r="N199" s="684"/>
      <c r="O199" s="684"/>
      <c r="P199" s="684"/>
      <c r="Q199" s="684"/>
      <c r="R199" s="684"/>
      <c r="S199" s="686"/>
      <c r="T199" s="686"/>
      <c r="U199" s="684"/>
      <c r="V199" s="684"/>
      <c r="W199" s="684"/>
      <c r="X199" s="684"/>
      <c r="Y199" s="684"/>
      <c r="Z199" s="684"/>
      <c r="AA199" s="684"/>
      <c r="AB199" s="684"/>
    </row>
    <row r="200" ht="13.5" customHeight="1">
      <c r="A200" s="684"/>
      <c r="B200" s="684"/>
      <c r="C200" s="684"/>
      <c r="D200" s="684"/>
      <c r="E200" s="684"/>
      <c r="F200" s="684"/>
      <c r="G200" s="684"/>
      <c r="H200" s="684"/>
      <c r="I200" s="684"/>
      <c r="J200" s="684"/>
      <c r="K200" s="684"/>
      <c r="L200" s="684"/>
      <c r="M200" s="684"/>
      <c r="N200" s="684"/>
      <c r="O200" s="684"/>
      <c r="P200" s="684"/>
      <c r="Q200" s="684"/>
      <c r="R200" s="684"/>
      <c r="S200" s="686"/>
      <c r="T200" s="686"/>
      <c r="U200" s="684"/>
      <c r="V200" s="684"/>
      <c r="W200" s="684"/>
      <c r="X200" s="684"/>
      <c r="Y200" s="684"/>
      <c r="Z200" s="684"/>
      <c r="AA200" s="684"/>
      <c r="AB200" s="684"/>
    </row>
    <row r="201" ht="13.5" customHeight="1">
      <c r="A201" s="684"/>
      <c r="B201" s="684"/>
      <c r="C201" s="684"/>
      <c r="D201" s="684"/>
      <c r="E201" s="684"/>
      <c r="F201" s="684"/>
      <c r="G201" s="684"/>
      <c r="H201" s="684"/>
      <c r="I201" s="684"/>
      <c r="J201" s="684"/>
      <c r="K201" s="684"/>
      <c r="L201" s="684"/>
      <c r="M201" s="684"/>
      <c r="N201" s="684"/>
      <c r="O201" s="684"/>
      <c r="P201" s="684"/>
      <c r="Q201" s="684"/>
      <c r="R201" s="684"/>
      <c r="S201" s="686"/>
      <c r="T201" s="686"/>
      <c r="U201" s="684"/>
      <c r="V201" s="684"/>
      <c r="W201" s="684"/>
      <c r="X201" s="684"/>
      <c r="Y201" s="684"/>
      <c r="Z201" s="684"/>
      <c r="AA201" s="684"/>
      <c r="AB201" s="684"/>
    </row>
    <row r="202" ht="13.5" customHeight="1">
      <c r="A202" s="684"/>
      <c r="B202" s="684"/>
      <c r="C202" s="684"/>
      <c r="D202" s="684"/>
      <c r="E202" s="684"/>
      <c r="F202" s="684"/>
      <c r="G202" s="684"/>
      <c r="H202" s="684"/>
      <c r="I202" s="684"/>
      <c r="J202" s="684"/>
      <c r="K202" s="684"/>
      <c r="L202" s="684"/>
      <c r="M202" s="684"/>
      <c r="N202" s="684"/>
      <c r="O202" s="684"/>
      <c r="P202" s="684"/>
      <c r="Q202" s="684"/>
      <c r="R202" s="684"/>
      <c r="S202" s="686"/>
      <c r="T202" s="686"/>
      <c r="U202" s="684"/>
      <c r="V202" s="684"/>
      <c r="W202" s="684"/>
      <c r="X202" s="684"/>
      <c r="Y202" s="684"/>
      <c r="Z202" s="684"/>
      <c r="AA202" s="684"/>
      <c r="AB202" s="684"/>
    </row>
    <row r="203" ht="13.5" customHeight="1">
      <c r="A203" s="684"/>
      <c r="B203" s="684"/>
      <c r="C203" s="684"/>
      <c r="D203" s="684"/>
      <c r="E203" s="684"/>
      <c r="F203" s="684"/>
      <c r="G203" s="684"/>
      <c r="H203" s="684"/>
      <c r="I203" s="684"/>
      <c r="J203" s="684"/>
      <c r="K203" s="684"/>
      <c r="L203" s="684"/>
      <c r="M203" s="684"/>
      <c r="N203" s="684"/>
      <c r="O203" s="684"/>
      <c r="P203" s="684"/>
      <c r="Q203" s="684"/>
      <c r="R203" s="684"/>
      <c r="S203" s="686"/>
      <c r="T203" s="686"/>
      <c r="U203" s="684"/>
      <c r="V203" s="684"/>
      <c r="W203" s="684"/>
      <c r="X203" s="684"/>
      <c r="Y203" s="684"/>
      <c r="Z203" s="684"/>
      <c r="AA203" s="684"/>
      <c r="AB203" s="684"/>
    </row>
    <row r="204" ht="13.5" customHeight="1">
      <c r="A204" s="684"/>
      <c r="B204" s="684"/>
      <c r="C204" s="684"/>
      <c r="D204" s="684"/>
      <c r="E204" s="684"/>
      <c r="F204" s="684"/>
      <c r="G204" s="684"/>
      <c r="H204" s="684"/>
      <c r="I204" s="684"/>
      <c r="J204" s="684"/>
      <c r="K204" s="684"/>
      <c r="L204" s="684"/>
      <c r="M204" s="684"/>
      <c r="N204" s="684"/>
      <c r="O204" s="684"/>
      <c r="P204" s="684"/>
      <c r="Q204" s="684"/>
      <c r="R204" s="684"/>
      <c r="S204" s="686"/>
      <c r="T204" s="686"/>
      <c r="U204" s="684"/>
      <c r="V204" s="684"/>
      <c r="W204" s="684"/>
      <c r="X204" s="684"/>
      <c r="Y204" s="684"/>
      <c r="Z204" s="684"/>
      <c r="AA204" s="684"/>
      <c r="AB204" s="684"/>
    </row>
    <row r="205" ht="13.5" customHeight="1">
      <c r="A205" s="684"/>
      <c r="B205" s="684"/>
      <c r="C205" s="684"/>
      <c r="D205" s="684"/>
      <c r="E205" s="684"/>
      <c r="F205" s="684"/>
      <c r="G205" s="684"/>
      <c r="H205" s="684"/>
      <c r="I205" s="684"/>
      <c r="J205" s="684"/>
      <c r="K205" s="684"/>
      <c r="L205" s="684"/>
      <c r="M205" s="684"/>
      <c r="N205" s="684"/>
      <c r="O205" s="684"/>
      <c r="P205" s="684"/>
      <c r="Q205" s="684"/>
      <c r="R205" s="684"/>
      <c r="S205" s="686"/>
      <c r="T205" s="686"/>
      <c r="U205" s="684"/>
      <c r="V205" s="684"/>
      <c r="W205" s="684"/>
      <c r="X205" s="684"/>
      <c r="Y205" s="684"/>
      <c r="Z205" s="684"/>
      <c r="AA205" s="684"/>
      <c r="AB205" s="684"/>
    </row>
    <row r="206" ht="13.5" customHeight="1">
      <c r="A206" s="684"/>
      <c r="B206" s="684"/>
      <c r="C206" s="684"/>
      <c r="D206" s="684"/>
      <c r="E206" s="684"/>
      <c r="F206" s="684"/>
      <c r="G206" s="684"/>
      <c r="H206" s="684"/>
      <c r="I206" s="684"/>
      <c r="J206" s="684"/>
      <c r="K206" s="684"/>
      <c r="L206" s="684"/>
      <c r="M206" s="684"/>
      <c r="N206" s="684"/>
      <c r="O206" s="684"/>
      <c r="P206" s="684"/>
      <c r="Q206" s="684"/>
      <c r="R206" s="684"/>
      <c r="S206" s="686"/>
      <c r="T206" s="686"/>
      <c r="U206" s="684"/>
      <c r="V206" s="684"/>
      <c r="W206" s="684"/>
      <c r="X206" s="684"/>
      <c r="Y206" s="684"/>
      <c r="Z206" s="684"/>
      <c r="AA206" s="684"/>
      <c r="AB206" s="684"/>
    </row>
    <row r="207" ht="13.5" customHeight="1">
      <c r="A207" s="684"/>
      <c r="B207" s="684"/>
      <c r="C207" s="684"/>
      <c r="D207" s="684"/>
      <c r="E207" s="684"/>
      <c r="F207" s="684"/>
      <c r="G207" s="684"/>
      <c r="H207" s="684"/>
      <c r="I207" s="684"/>
      <c r="J207" s="684"/>
      <c r="K207" s="684"/>
      <c r="L207" s="684"/>
      <c r="M207" s="684"/>
      <c r="N207" s="684"/>
      <c r="O207" s="684"/>
      <c r="P207" s="684"/>
      <c r="Q207" s="684"/>
      <c r="R207" s="684"/>
      <c r="S207" s="686"/>
      <c r="T207" s="686"/>
      <c r="U207" s="684"/>
      <c r="V207" s="684"/>
      <c r="W207" s="684"/>
      <c r="X207" s="684"/>
      <c r="Y207" s="684"/>
      <c r="Z207" s="684"/>
      <c r="AA207" s="684"/>
      <c r="AB207" s="684"/>
    </row>
    <row r="208" ht="13.5" customHeight="1">
      <c r="A208" s="684"/>
      <c r="B208" s="684"/>
      <c r="C208" s="684"/>
      <c r="D208" s="684"/>
      <c r="E208" s="684"/>
      <c r="F208" s="684"/>
      <c r="G208" s="684"/>
      <c r="H208" s="684"/>
      <c r="I208" s="684"/>
      <c r="J208" s="684"/>
      <c r="K208" s="684"/>
      <c r="L208" s="684"/>
      <c r="M208" s="684"/>
      <c r="N208" s="684"/>
      <c r="O208" s="684"/>
      <c r="P208" s="684"/>
      <c r="Q208" s="684"/>
      <c r="R208" s="684"/>
      <c r="S208" s="686"/>
      <c r="T208" s="686"/>
      <c r="U208" s="684"/>
      <c r="V208" s="684"/>
      <c r="W208" s="684"/>
      <c r="X208" s="684"/>
      <c r="Y208" s="684"/>
      <c r="Z208" s="684"/>
      <c r="AA208" s="684"/>
      <c r="AB208" s="684"/>
    </row>
    <row r="209" ht="13.5" customHeight="1">
      <c r="A209" s="684"/>
      <c r="B209" s="684"/>
      <c r="C209" s="684"/>
      <c r="D209" s="684"/>
      <c r="E209" s="684"/>
      <c r="F209" s="684"/>
      <c r="G209" s="684"/>
      <c r="H209" s="684"/>
      <c r="I209" s="684"/>
      <c r="J209" s="684"/>
      <c r="K209" s="684"/>
      <c r="L209" s="684"/>
      <c r="M209" s="684"/>
      <c r="N209" s="684"/>
      <c r="O209" s="684"/>
      <c r="P209" s="684"/>
      <c r="Q209" s="684"/>
      <c r="R209" s="684"/>
      <c r="S209" s="686"/>
      <c r="T209" s="686"/>
      <c r="U209" s="684"/>
      <c r="V209" s="684"/>
      <c r="W209" s="684"/>
      <c r="X209" s="684"/>
      <c r="Y209" s="684"/>
      <c r="Z209" s="684"/>
      <c r="AA209" s="684"/>
      <c r="AB209" s="684"/>
    </row>
    <row r="210" ht="13.5" customHeight="1">
      <c r="A210" s="684"/>
      <c r="B210" s="684"/>
      <c r="C210" s="684"/>
      <c r="D210" s="684"/>
      <c r="E210" s="684"/>
      <c r="F210" s="684"/>
      <c r="G210" s="684"/>
      <c r="H210" s="684"/>
      <c r="I210" s="684"/>
      <c r="J210" s="684"/>
      <c r="K210" s="684"/>
      <c r="L210" s="684"/>
      <c r="M210" s="684"/>
      <c r="N210" s="684"/>
      <c r="O210" s="684"/>
      <c r="P210" s="684"/>
      <c r="Q210" s="684"/>
      <c r="R210" s="684"/>
      <c r="S210" s="686"/>
      <c r="T210" s="686"/>
      <c r="U210" s="684"/>
      <c r="V210" s="684"/>
      <c r="W210" s="684"/>
      <c r="X210" s="684"/>
      <c r="Y210" s="684"/>
      <c r="Z210" s="684"/>
      <c r="AA210" s="684"/>
      <c r="AB210" s="684"/>
    </row>
    <row r="211" ht="13.5" customHeight="1">
      <c r="A211" s="684"/>
      <c r="B211" s="684"/>
      <c r="C211" s="684"/>
      <c r="D211" s="684"/>
      <c r="E211" s="684"/>
      <c r="F211" s="684"/>
      <c r="G211" s="684"/>
      <c r="H211" s="684"/>
      <c r="I211" s="684"/>
      <c r="J211" s="684"/>
      <c r="K211" s="684"/>
      <c r="L211" s="684"/>
      <c r="M211" s="684"/>
      <c r="N211" s="684"/>
      <c r="O211" s="684"/>
      <c r="P211" s="684"/>
      <c r="Q211" s="684"/>
      <c r="R211" s="684"/>
      <c r="S211" s="686"/>
      <c r="T211" s="686"/>
      <c r="U211" s="684"/>
      <c r="V211" s="684"/>
      <c r="W211" s="684"/>
      <c r="X211" s="684"/>
      <c r="Y211" s="684"/>
      <c r="Z211" s="684"/>
      <c r="AA211" s="684"/>
      <c r="AB211" s="684"/>
    </row>
    <row r="212" ht="13.5" customHeight="1">
      <c r="A212" s="684"/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6"/>
      <c r="T212" s="686"/>
      <c r="U212" s="684"/>
      <c r="V212" s="684"/>
      <c r="W212" s="684"/>
      <c r="X212" s="684"/>
      <c r="Y212" s="684"/>
      <c r="Z212" s="684"/>
      <c r="AA212" s="684"/>
      <c r="AB212" s="684"/>
    </row>
    <row r="213" ht="13.5" customHeight="1">
      <c r="A213" s="684"/>
      <c r="B213" s="684"/>
      <c r="C213" s="684"/>
      <c r="D213" s="684"/>
      <c r="E213" s="684"/>
      <c r="F213" s="684"/>
      <c r="G213" s="684"/>
      <c r="H213" s="684"/>
      <c r="I213" s="684"/>
      <c r="J213" s="684"/>
      <c r="K213" s="684"/>
      <c r="L213" s="684"/>
      <c r="M213" s="684"/>
      <c r="N213" s="684"/>
      <c r="O213" s="684"/>
      <c r="P213" s="684"/>
      <c r="Q213" s="684"/>
      <c r="R213" s="684"/>
      <c r="S213" s="686"/>
      <c r="T213" s="686"/>
      <c r="U213" s="684"/>
      <c r="V213" s="684"/>
      <c r="W213" s="684"/>
      <c r="X213" s="684"/>
      <c r="Y213" s="684"/>
      <c r="Z213" s="684"/>
      <c r="AA213" s="684"/>
      <c r="AB213" s="684"/>
    </row>
    <row r="214" ht="13.5" customHeight="1">
      <c r="A214" s="684"/>
      <c r="B214" s="684"/>
      <c r="C214" s="684"/>
      <c r="D214" s="684"/>
      <c r="E214" s="684"/>
      <c r="F214" s="684"/>
      <c r="G214" s="684"/>
      <c r="H214" s="684"/>
      <c r="I214" s="684"/>
      <c r="J214" s="684"/>
      <c r="K214" s="684"/>
      <c r="L214" s="684"/>
      <c r="M214" s="684"/>
      <c r="N214" s="684"/>
      <c r="O214" s="684"/>
      <c r="P214" s="684"/>
      <c r="Q214" s="684"/>
      <c r="R214" s="684"/>
      <c r="S214" s="686"/>
      <c r="T214" s="686"/>
      <c r="U214" s="684"/>
      <c r="V214" s="684"/>
      <c r="W214" s="684"/>
      <c r="X214" s="684"/>
      <c r="Y214" s="684"/>
      <c r="Z214" s="684"/>
      <c r="AA214" s="684"/>
      <c r="AB214" s="684"/>
    </row>
    <row r="215" ht="13.5" customHeight="1">
      <c r="A215" s="684"/>
      <c r="B215" s="684"/>
      <c r="C215" s="684"/>
      <c r="D215" s="684"/>
      <c r="E215" s="684"/>
      <c r="F215" s="684"/>
      <c r="G215" s="684"/>
      <c r="H215" s="684"/>
      <c r="I215" s="684"/>
      <c r="J215" s="684"/>
      <c r="K215" s="684"/>
      <c r="L215" s="684"/>
      <c r="M215" s="684"/>
      <c r="N215" s="684"/>
      <c r="O215" s="684"/>
      <c r="P215" s="684"/>
      <c r="Q215" s="684"/>
      <c r="R215" s="684"/>
      <c r="S215" s="686"/>
      <c r="T215" s="686"/>
      <c r="U215" s="684"/>
      <c r="V215" s="684"/>
      <c r="W215" s="684"/>
      <c r="X215" s="684"/>
      <c r="Y215" s="684"/>
      <c r="Z215" s="684"/>
      <c r="AA215" s="684"/>
      <c r="AB215" s="684"/>
    </row>
    <row r="216" ht="13.5" customHeight="1">
      <c r="A216" s="684"/>
      <c r="B216" s="684"/>
      <c r="C216" s="684"/>
      <c r="D216" s="684"/>
      <c r="E216" s="684"/>
      <c r="F216" s="684"/>
      <c r="G216" s="684"/>
      <c r="H216" s="684"/>
      <c r="I216" s="684"/>
      <c r="J216" s="684"/>
      <c r="K216" s="684"/>
      <c r="L216" s="684"/>
      <c r="M216" s="684"/>
      <c r="N216" s="684"/>
      <c r="O216" s="684"/>
      <c r="P216" s="684"/>
      <c r="Q216" s="684"/>
      <c r="R216" s="684"/>
      <c r="S216" s="686"/>
      <c r="T216" s="686"/>
      <c r="U216" s="684"/>
      <c r="V216" s="684"/>
      <c r="W216" s="684"/>
      <c r="X216" s="684"/>
      <c r="Y216" s="684"/>
      <c r="Z216" s="684"/>
      <c r="AA216" s="684"/>
      <c r="AB216" s="684"/>
    </row>
    <row r="217" ht="13.5" customHeight="1">
      <c r="A217" s="684"/>
      <c r="B217" s="684"/>
      <c r="C217" s="684"/>
      <c r="D217" s="684"/>
      <c r="E217" s="684"/>
      <c r="F217" s="684"/>
      <c r="G217" s="684"/>
      <c r="H217" s="684"/>
      <c r="I217" s="684"/>
      <c r="J217" s="684"/>
      <c r="K217" s="684"/>
      <c r="L217" s="684"/>
      <c r="M217" s="684"/>
      <c r="N217" s="684"/>
      <c r="O217" s="684"/>
      <c r="P217" s="684"/>
      <c r="Q217" s="684"/>
      <c r="R217" s="684"/>
      <c r="S217" s="686"/>
      <c r="T217" s="686"/>
      <c r="U217" s="684"/>
      <c r="V217" s="684"/>
      <c r="W217" s="684"/>
      <c r="X217" s="684"/>
      <c r="Y217" s="684"/>
      <c r="Z217" s="684"/>
      <c r="AA217" s="684"/>
      <c r="AB217" s="684"/>
    </row>
    <row r="218" ht="13.5" customHeight="1">
      <c r="A218" s="684"/>
      <c r="B218" s="684"/>
      <c r="C218" s="684"/>
      <c r="D218" s="684"/>
      <c r="E218" s="684"/>
      <c r="F218" s="684"/>
      <c r="G218" s="684"/>
      <c r="H218" s="684"/>
      <c r="I218" s="684"/>
      <c r="J218" s="684"/>
      <c r="K218" s="684"/>
      <c r="L218" s="684"/>
      <c r="M218" s="684"/>
      <c r="N218" s="684"/>
      <c r="O218" s="684"/>
      <c r="P218" s="684"/>
      <c r="Q218" s="684"/>
      <c r="R218" s="684"/>
      <c r="S218" s="686"/>
      <c r="T218" s="686"/>
      <c r="U218" s="684"/>
      <c r="V218" s="684"/>
      <c r="W218" s="684"/>
      <c r="X218" s="684"/>
      <c r="Y218" s="684"/>
      <c r="Z218" s="684"/>
      <c r="AA218" s="684"/>
      <c r="AB218" s="684"/>
    </row>
    <row r="219" ht="13.5" customHeight="1">
      <c r="A219" s="684"/>
      <c r="B219" s="684"/>
      <c r="C219" s="684"/>
      <c r="D219" s="684"/>
      <c r="E219" s="684"/>
      <c r="F219" s="684"/>
      <c r="G219" s="684"/>
      <c r="H219" s="684"/>
      <c r="I219" s="684"/>
      <c r="J219" s="684"/>
      <c r="K219" s="684"/>
      <c r="L219" s="684"/>
      <c r="M219" s="684"/>
      <c r="N219" s="684"/>
      <c r="O219" s="684"/>
      <c r="P219" s="684"/>
      <c r="Q219" s="684"/>
      <c r="R219" s="684"/>
      <c r="S219" s="686"/>
      <c r="T219" s="686"/>
      <c r="U219" s="684"/>
      <c r="V219" s="684"/>
      <c r="W219" s="684"/>
      <c r="X219" s="684"/>
      <c r="Y219" s="684"/>
      <c r="Z219" s="684"/>
      <c r="AA219" s="684"/>
      <c r="AB219" s="684"/>
    </row>
    <row r="220" ht="13.5" customHeight="1">
      <c r="A220" s="684"/>
      <c r="B220" s="684"/>
      <c r="C220" s="684"/>
      <c r="D220" s="684"/>
      <c r="E220" s="684"/>
      <c r="F220" s="684"/>
      <c r="G220" s="684"/>
      <c r="H220" s="684"/>
      <c r="I220" s="684"/>
      <c r="J220" s="684"/>
      <c r="K220" s="684"/>
      <c r="L220" s="684"/>
      <c r="M220" s="684"/>
      <c r="N220" s="684"/>
      <c r="O220" s="684"/>
      <c r="P220" s="684"/>
      <c r="Q220" s="684"/>
      <c r="R220" s="684"/>
      <c r="S220" s="686"/>
      <c r="T220" s="686"/>
      <c r="U220" s="684"/>
      <c r="V220" s="684"/>
      <c r="W220" s="684"/>
      <c r="X220" s="684"/>
      <c r="Y220" s="684"/>
      <c r="Z220" s="684"/>
      <c r="AA220" s="684"/>
      <c r="AB220" s="684"/>
    </row>
    <row r="221" ht="13.5" customHeight="1">
      <c r="A221" s="684"/>
      <c r="B221" s="684"/>
      <c r="C221" s="684"/>
      <c r="D221" s="684"/>
      <c r="E221" s="684"/>
      <c r="F221" s="684"/>
      <c r="G221" s="684"/>
      <c r="H221" s="684"/>
      <c r="I221" s="684"/>
      <c r="J221" s="684"/>
      <c r="K221" s="684"/>
      <c r="L221" s="684"/>
      <c r="M221" s="684"/>
      <c r="N221" s="684"/>
      <c r="O221" s="684"/>
      <c r="P221" s="684"/>
      <c r="Q221" s="684"/>
      <c r="R221" s="684"/>
      <c r="S221" s="686"/>
      <c r="T221" s="686"/>
      <c r="U221" s="684"/>
      <c r="V221" s="684"/>
      <c r="W221" s="684"/>
      <c r="X221" s="684"/>
      <c r="Y221" s="684"/>
      <c r="Z221" s="684"/>
      <c r="AA221" s="684"/>
      <c r="AB221" s="684"/>
    </row>
    <row r="222" ht="13.5" customHeight="1">
      <c r="A222" s="684"/>
      <c r="B222" s="684"/>
      <c r="C222" s="684"/>
      <c r="D222" s="684"/>
      <c r="E222" s="684"/>
      <c r="F222" s="684"/>
      <c r="G222" s="684"/>
      <c r="H222" s="684"/>
      <c r="I222" s="684"/>
      <c r="J222" s="684"/>
      <c r="K222" s="684"/>
      <c r="L222" s="684"/>
      <c r="M222" s="684"/>
      <c r="N222" s="684"/>
      <c r="O222" s="684"/>
      <c r="P222" s="684"/>
      <c r="Q222" s="684"/>
      <c r="R222" s="684"/>
      <c r="S222" s="686"/>
      <c r="T222" s="686"/>
      <c r="U222" s="684"/>
      <c r="V222" s="684"/>
      <c r="W222" s="684"/>
      <c r="X222" s="684"/>
      <c r="Y222" s="684"/>
      <c r="Z222" s="684"/>
      <c r="AA222" s="684"/>
      <c r="AB222" s="684"/>
    </row>
    <row r="223" ht="13.5" customHeight="1">
      <c r="A223" s="684"/>
      <c r="B223" s="684"/>
      <c r="C223" s="684"/>
      <c r="D223" s="684"/>
      <c r="E223" s="684"/>
      <c r="F223" s="684"/>
      <c r="G223" s="684"/>
      <c r="H223" s="684"/>
      <c r="I223" s="684"/>
      <c r="J223" s="684"/>
      <c r="K223" s="684"/>
      <c r="L223" s="684"/>
      <c r="M223" s="684"/>
      <c r="N223" s="684"/>
      <c r="O223" s="684"/>
      <c r="P223" s="684"/>
      <c r="Q223" s="684"/>
      <c r="R223" s="684"/>
      <c r="S223" s="686"/>
      <c r="T223" s="686"/>
      <c r="U223" s="684"/>
      <c r="V223" s="684"/>
      <c r="W223" s="684"/>
      <c r="X223" s="684"/>
      <c r="Y223" s="684"/>
      <c r="Z223" s="684"/>
      <c r="AA223" s="684"/>
      <c r="AB223" s="684"/>
    </row>
    <row r="224" ht="13.5" customHeight="1">
      <c r="A224" s="684"/>
      <c r="B224" s="684"/>
      <c r="C224" s="684"/>
      <c r="D224" s="684"/>
      <c r="E224" s="684"/>
      <c r="F224" s="684"/>
      <c r="G224" s="684"/>
      <c r="H224" s="684"/>
      <c r="I224" s="684"/>
      <c r="J224" s="684"/>
      <c r="K224" s="684"/>
      <c r="L224" s="684"/>
      <c r="M224" s="684"/>
      <c r="N224" s="684"/>
      <c r="O224" s="684"/>
      <c r="P224" s="684"/>
      <c r="Q224" s="684"/>
      <c r="R224" s="684"/>
      <c r="S224" s="686"/>
      <c r="T224" s="686"/>
      <c r="U224" s="684"/>
      <c r="V224" s="684"/>
      <c r="W224" s="684"/>
      <c r="X224" s="684"/>
      <c r="Y224" s="684"/>
      <c r="Z224" s="684"/>
      <c r="AA224" s="684"/>
      <c r="AB224" s="684"/>
    </row>
    <row r="225" ht="13.5" customHeight="1">
      <c r="A225" s="684"/>
      <c r="B225" s="684"/>
      <c r="C225" s="684"/>
      <c r="D225" s="684"/>
      <c r="E225" s="684"/>
      <c r="F225" s="684"/>
      <c r="G225" s="684"/>
      <c r="H225" s="684"/>
      <c r="I225" s="684"/>
      <c r="J225" s="684"/>
      <c r="K225" s="684"/>
      <c r="L225" s="684"/>
      <c r="M225" s="684"/>
      <c r="N225" s="684"/>
      <c r="O225" s="684"/>
      <c r="P225" s="684"/>
      <c r="Q225" s="684"/>
      <c r="R225" s="684"/>
      <c r="S225" s="686"/>
      <c r="T225" s="686"/>
      <c r="U225" s="684"/>
      <c r="V225" s="684"/>
      <c r="W225" s="684"/>
      <c r="X225" s="684"/>
      <c r="Y225" s="684"/>
      <c r="Z225" s="684"/>
      <c r="AA225" s="684"/>
      <c r="AB225" s="684"/>
    </row>
    <row r="226" ht="13.5" customHeight="1">
      <c r="A226" s="684"/>
      <c r="B226" s="684"/>
      <c r="C226" s="684"/>
      <c r="D226" s="684"/>
      <c r="E226" s="684"/>
      <c r="F226" s="684"/>
      <c r="G226" s="684"/>
      <c r="H226" s="684"/>
      <c r="I226" s="684"/>
      <c r="J226" s="684"/>
      <c r="K226" s="684"/>
      <c r="L226" s="684"/>
      <c r="M226" s="684"/>
      <c r="N226" s="684"/>
      <c r="O226" s="684"/>
      <c r="P226" s="684"/>
      <c r="Q226" s="684"/>
      <c r="R226" s="684"/>
      <c r="S226" s="686"/>
      <c r="T226" s="686"/>
      <c r="U226" s="684"/>
      <c r="V226" s="684"/>
      <c r="W226" s="684"/>
      <c r="X226" s="684"/>
      <c r="Y226" s="684"/>
      <c r="Z226" s="684"/>
      <c r="AA226" s="684"/>
      <c r="AB226" s="684"/>
    </row>
    <row r="227" ht="13.5" customHeight="1">
      <c r="A227" s="684"/>
      <c r="B227" s="684"/>
      <c r="C227" s="684"/>
      <c r="D227" s="684"/>
      <c r="E227" s="684"/>
      <c r="F227" s="684"/>
      <c r="G227" s="684"/>
      <c r="H227" s="684"/>
      <c r="I227" s="684"/>
      <c r="J227" s="684"/>
      <c r="K227" s="684"/>
      <c r="L227" s="684"/>
      <c r="M227" s="684"/>
      <c r="N227" s="684"/>
      <c r="O227" s="684"/>
      <c r="P227" s="684"/>
      <c r="Q227" s="684"/>
      <c r="R227" s="684"/>
      <c r="S227" s="686"/>
      <c r="T227" s="686"/>
      <c r="U227" s="684"/>
      <c r="V227" s="684"/>
      <c r="W227" s="684"/>
      <c r="X227" s="684"/>
      <c r="Y227" s="684"/>
      <c r="Z227" s="684"/>
      <c r="AA227" s="684"/>
      <c r="AB227" s="684"/>
    </row>
    <row r="228" ht="13.5" customHeight="1">
      <c r="A228" s="684"/>
      <c r="B228" s="684"/>
      <c r="C228" s="684"/>
      <c r="D228" s="684"/>
      <c r="E228" s="684"/>
      <c r="F228" s="684"/>
      <c r="G228" s="684"/>
      <c r="H228" s="684"/>
      <c r="I228" s="684"/>
      <c r="J228" s="684"/>
      <c r="K228" s="684"/>
      <c r="L228" s="684"/>
      <c r="M228" s="684"/>
      <c r="N228" s="684"/>
      <c r="O228" s="684"/>
      <c r="P228" s="684"/>
      <c r="Q228" s="684"/>
      <c r="R228" s="684"/>
      <c r="S228" s="686"/>
      <c r="T228" s="686"/>
      <c r="U228" s="684"/>
      <c r="V228" s="684"/>
      <c r="W228" s="684"/>
      <c r="X228" s="684"/>
      <c r="Y228" s="684"/>
      <c r="Z228" s="684"/>
      <c r="AA228" s="684"/>
      <c r="AB228" s="684"/>
    </row>
    <row r="229" ht="13.5" customHeight="1">
      <c r="A229" s="684"/>
      <c r="B229" s="684"/>
      <c r="C229" s="684"/>
      <c r="D229" s="684"/>
      <c r="E229" s="684"/>
      <c r="F229" s="684"/>
      <c r="G229" s="684"/>
      <c r="H229" s="684"/>
      <c r="I229" s="684"/>
      <c r="J229" s="684"/>
      <c r="K229" s="684"/>
      <c r="L229" s="684"/>
      <c r="M229" s="684"/>
      <c r="N229" s="684"/>
      <c r="O229" s="684"/>
      <c r="P229" s="684"/>
      <c r="Q229" s="684"/>
      <c r="R229" s="684"/>
      <c r="S229" s="686"/>
      <c r="T229" s="686"/>
      <c r="U229" s="684"/>
      <c r="V229" s="684"/>
      <c r="W229" s="684"/>
      <c r="X229" s="684"/>
      <c r="Y229" s="684"/>
      <c r="Z229" s="684"/>
      <c r="AA229" s="684"/>
      <c r="AB229" s="684"/>
    </row>
    <row r="230" ht="13.5" customHeight="1">
      <c r="A230" s="684"/>
      <c r="B230" s="684"/>
      <c r="C230" s="684"/>
      <c r="D230" s="684"/>
      <c r="E230" s="684"/>
      <c r="F230" s="684"/>
      <c r="G230" s="684"/>
      <c r="H230" s="684"/>
      <c r="I230" s="684"/>
      <c r="J230" s="684"/>
      <c r="K230" s="684"/>
      <c r="L230" s="684"/>
      <c r="M230" s="684"/>
      <c r="N230" s="684"/>
      <c r="O230" s="684"/>
      <c r="P230" s="684"/>
      <c r="Q230" s="684"/>
      <c r="R230" s="684"/>
      <c r="S230" s="686"/>
      <c r="T230" s="686"/>
      <c r="U230" s="684"/>
      <c r="V230" s="684"/>
      <c r="W230" s="684"/>
      <c r="X230" s="684"/>
      <c r="Y230" s="684"/>
      <c r="Z230" s="684"/>
      <c r="AA230" s="684"/>
      <c r="AB230" s="684"/>
    </row>
    <row r="231" ht="13.5" customHeight="1">
      <c r="A231" s="684"/>
      <c r="B231" s="684"/>
      <c r="C231" s="684"/>
      <c r="D231" s="684"/>
      <c r="E231" s="684"/>
      <c r="F231" s="684"/>
      <c r="G231" s="684"/>
      <c r="H231" s="684"/>
      <c r="I231" s="684"/>
      <c r="J231" s="684"/>
      <c r="K231" s="684"/>
      <c r="L231" s="684"/>
      <c r="M231" s="684"/>
      <c r="N231" s="684"/>
      <c r="O231" s="684"/>
      <c r="P231" s="684"/>
      <c r="Q231" s="684"/>
      <c r="R231" s="684"/>
      <c r="S231" s="686"/>
      <c r="T231" s="686"/>
      <c r="U231" s="684"/>
      <c r="V231" s="684"/>
      <c r="W231" s="684"/>
      <c r="X231" s="684"/>
      <c r="Y231" s="684"/>
      <c r="Z231" s="684"/>
      <c r="AA231" s="684"/>
      <c r="AB231" s="684"/>
    </row>
    <row r="232" ht="13.5" customHeight="1">
      <c r="A232" s="684"/>
      <c r="B232" s="684"/>
      <c r="C232" s="684"/>
      <c r="D232" s="684"/>
      <c r="E232" s="684"/>
      <c r="F232" s="684"/>
      <c r="G232" s="684"/>
      <c r="H232" s="684"/>
      <c r="I232" s="684"/>
      <c r="J232" s="684"/>
      <c r="K232" s="684"/>
      <c r="L232" s="684"/>
      <c r="M232" s="684"/>
      <c r="N232" s="684"/>
      <c r="O232" s="684"/>
      <c r="P232" s="684"/>
      <c r="Q232" s="684"/>
      <c r="R232" s="684"/>
      <c r="S232" s="686"/>
      <c r="T232" s="686"/>
      <c r="U232" s="684"/>
      <c r="V232" s="684"/>
      <c r="W232" s="684"/>
      <c r="X232" s="684"/>
      <c r="Y232" s="684"/>
      <c r="Z232" s="684"/>
      <c r="AA232" s="684"/>
      <c r="AB232" s="684"/>
    </row>
    <row r="233" ht="13.5" customHeight="1">
      <c r="A233" s="684"/>
      <c r="B233" s="684"/>
      <c r="C233" s="684"/>
      <c r="D233" s="684"/>
      <c r="E233" s="684"/>
      <c r="F233" s="684"/>
      <c r="G233" s="684"/>
      <c r="H233" s="684"/>
      <c r="I233" s="684"/>
      <c r="J233" s="684"/>
      <c r="K233" s="684"/>
      <c r="L233" s="684"/>
      <c r="M233" s="684"/>
      <c r="N233" s="684"/>
      <c r="O233" s="684"/>
      <c r="P233" s="684"/>
      <c r="Q233" s="684"/>
      <c r="R233" s="684"/>
      <c r="S233" s="686"/>
      <c r="T233" s="686"/>
      <c r="U233" s="684"/>
      <c r="V233" s="684"/>
      <c r="W233" s="684"/>
      <c r="X233" s="684"/>
      <c r="Y233" s="684"/>
      <c r="Z233" s="684"/>
      <c r="AA233" s="684"/>
      <c r="AB233" s="684"/>
    </row>
    <row r="234" ht="13.5" customHeight="1">
      <c r="A234" s="684"/>
      <c r="B234" s="684"/>
      <c r="C234" s="684"/>
      <c r="D234" s="684"/>
      <c r="E234" s="684"/>
      <c r="F234" s="684"/>
      <c r="G234" s="684"/>
      <c r="H234" s="684"/>
      <c r="I234" s="684"/>
      <c r="J234" s="684"/>
      <c r="K234" s="684"/>
      <c r="L234" s="684"/>
      <c r="M234" s="684"/>
      <c r="N234" s="684"/>
      <c r="O234" s="684"/>
      <c r="P234" s="684"/>
      <c r="Q234" s="684"/>
      <c r="R234" s="684"/>
      <c r="S234" s="686"/>
      <c r="T234" s="686"/>
      <c r="U234" s="684"/>
      <c r="V234" s="684"/>
      <c r="W234" s="684"/>
      <c r="X234" s="684"/>
      <c r="Y234" s="684"/>
      <c r="Z234" s="684"/>
      <c r="AA234" s="684"/>
      <c r="AB234" s="684"/>
    </row>
    <row r="235" ht="13.5" customHeight="1">
      <c r="A235" s="684"/>
      <c r="B235" s="684"/>
      <c r="C235" s="684"/>
      <c r="D235" s="684"/>
      <c r="E235" s="684"/>
      <c r="F235" s="684"/>
      <c r="G235" s="684"/>
      <c r="H235" s="684"/>
      <c r="I235" s="684"/>
      <c r="J235" s="684"/>
      <c r="K235" s="684"/>
      <c r="L235" s="684"/>
      <c r="M235" s="684"/>
      <c r="N235" s="684"/>
      <c r="O235" s="684"/>
      <c r="P235" s="684"/>
      <c r="Q235" s="684"/>
      <c r="R235" s="684"/>
      <c r="S235" s="686"/>
      <c r="T235" s="686"/>
      <c r="U235" s="684"/>
      <c r="V235" s="684"/>
      <c r="W235" s="684"/>
      <c r="X235" s="684"/>
      <c r="Y235" s="684"/>
      <c r="Z235" s="684"/>
      <c r="AA235" s="684"/>
      <c r="AB235" s="684"/>
    </row>
    <row r="236" ht="13.5" customHeight="1">
      <c r="A236" s="684"/>
      <c r="B236" s="684"/>
      <c r="C236" s="684"/>
      <c r="D236" s="684"/>
      <c r="E236" s="684"/>
      <c r="F236" s="684"/>
      <c r="G236" s="684"/>
      <c r="H236" s="684"/>
      <c r="I236" s="684"/>
      <c r="J236" s="684"/>
      <c r="K236" s="684"/>
      <c r="L236" s="684"/>
      <c r="M236" s="684"/>
      <c r="N236" s="684"/>
      <c r="O236" s="684"/>
      <c r="P236" s="684"/>
      <c r="Q236" s="684"/>
      <c r="R236" s="684"/>
      <c r="S236" s="686"/>
      <c r="T236" s="686"/>
      <c r="U236" s="684"/>
      <c r="V236" s="684"/>
      <c r="W236" s="684"/>
      <c r="X236" s="684"/>
      <c r="Y236" s="684"/>
      <c r="Z236" s="684"/>
      <c r="AA236" s="684"/>
      <c r="AB236" s="684"/>
    </row>
    <row r="237" ht="13.5" customHeight="1">
      <c r="A237" s="684"/>
      <c r="B237" s="684"/>
      <c r="C237" s="684"/>
      <c r="D237" s="684"/>
      <c r="E237" s="684"/>
      <c r="F237" s="684"/>
      <c r="G237" s="684"/>
      <c r="H237" s="684"/>
      <c r="I237" s="684"/>
      <c r="J237" s="684"/>
      <c r="K237" s="684"/>
      <c r="L237" s="684"/>
      <c r="M237" s="684"/>
      <c r="N237" s="684"/>
      <c r="O237" s="684"/>
      <c r="P237" s="684"/>
      <c r="Q237" s="684"/>
      <c r="R237" s="684"/>
      <c r="S237" s="686"/>
      <c r="T237" s="686"/>
      <c r="U237" s="684"/>
      <c r="V237" s="684"/>
      <c r="W237" s="684"/>
      <c r="X237" s="684"/>
      <c r="Y237" s="684"/>
      <c r="Z237" s="684"/>
      <c r="AA237" s="684"/>
      <c r="AB237" s="684"/>
    </row>
    <row r="238" ht="13.5" customHeight="1">
      <c r="A238" s="684"/>
      <c r="B238" s="684"/>
      <c r="C238" s="684"/>
      <c r="D238" s="684"/>
      <c r="E238" s="684"/>
      <c r="F238" s="684"/>
      <c r="G238" s="684"/>
      <c r="H238" s="684"/>
      <c r="I238" s="684"/>
      <c r="J238" s="684"/>
      <c r="K238" s="684"/>
      <c r="L238" s="684"/>
      <c r="M238" s="684"/>
      <c r="N238" s="684"/>
      <c r="O238" s="684"/>
      <c r="P238" s="684"/>
      <c r="Q238" s="684"/>
      <c r="R238" s="684"/>
      <c r="S238" s="686"/>
      <c r="T238" s="686"/>
      <c r="U238" s="684"/>
      <c r="V238" s="684"/>
      <c r="W238" s="684"/>
      <c r="X238" s="684"/>
      <c r="Y238" s="684"/>
      <c r="Z238" s="684"/>
      <c r="AA238" s="684"/>
      <c r="AB238" s="684"/>
    </row>
    <row r="239" ht="13.5" customHeight="1">
      <c r="A239" s="684"/>
      <c r="B239" s="684"/>
      <c r="C239" s="684"/>
      <c r="D239" s="684"/>
      <c r="E239" s="684"/>
      <c r="F239" s="684"/>
      <c r="G239" s="684"/>
      <c r="H239" s="684"/>
      <c r="I239" s="684"/>
      <c r="J239" s="684"/>
      <c r="K239" s="684"/>
      <c r="L239" s="684"/>
      <c r="M239" s="684"/>
      <c r="N239" s="684"/>
      <c r="O239" s="684"/>
      <c r="P239" s="684"/>
      <c r="Q239" s="684"/>
      <c r="R239" s="684"/>
      <c r="S239" s="686"/>
      <c r="T239" s="686"/>
      <c r="U239" s="684"/>
      <c r="V239" s="684"/>
      <c r="W239" s="684"/>
      <c r="X239" s="684"/>
      <c r="Y239" s="684"/>
      <c r="Z239" s="684"/>
      <c r="AA239" s="684"/>
      <c r="AB239" s="684"/>
    </row>
    <row r="240" ht="13.5" customHeight="1">
      <c r="A240" s="684"/>
      <c r="B240" s="684"/>
      <c r="C240" s="684"/>
      <c r="D240" s="684"/>
      <c r="E240" s="684"/>
      <c r="F240" s="684"/>
      <c r="G240" s="684"/>
      <c r="H240" s="684"/>
      <c r="I240" s="684"/>
      <c r="J240" s="684"/>
      <c r="K240" s="684"/>
      <c r="L240" s="684"/>
      <c r="M240" s="684"/>
      <c r="N240" s="684"/>
      <c r="O240" s="684"/>
      <c r="P240" s="684"/>
      <c r="Q240" s="684"/>
      <c r="R240" s="684"/>
      <c r="S240" s="686"/>
      <c r="T240" s="686"/>
      <c r="U240" s="684"/>
      <c r="V240" s="684"/>
      <c r="W240" s="684"/>
      <c r="X240" s="684"/>
      <c r="Y240" s="684"/>
      <c r="Z240" s="684"/>
      <c r="AA240" s="684"/>
      <c r="AB240" s="684"/>
    </row>
    <row r="241" ht="13.5" customHeight="1">
      <c r="A241" s="684"/>
      <c r="B241" s="684"/>
      <c r="C241" s="684"/>
      <c r="D241" s="684"/>
      <c r="E241" s="684"/>
      <c r="F241" s="684"/>
      <c r="G241" s="684"/>
      <c r="H241" s="684"/>
      <c r="I241" s="684"/>
      <c r="J241" s="684"/>
      <c r="K241" s="684"/>
      <c r="L241" s="684"/>
      <c r="M241" s="684"/>
      <c r="N241" s="684"/>
      <c r="O241" s="684"/>
      <c r="P241" s="684"/>
      <c r="Q241" s="684"/>
      <c r="R241" s="684"/>
      <c r="S241" s="686"/>
      <c r="T241" s="686"/>
      <c r="U241" s="684"/>
      <c r="V241" s="684"/>
      <c r="W241" s="684"/>
      <c r="X241" s="684"/>
      <c r="Y241" s="684"/>
      <c r="Z241" s="684"/>
      <c r="AA241" s="684"/>
      <c r="AB241" s="684"/>
    </row>
    <row r="242" ht="13.5" customHeight="1">
      <c r="A242" s="684"/>
      <c r="B242" s="684"/>
      <c r="C242" s="684"/>
      <c r="D242" s="684"/>
      <c r="E242" s="684"/>
      <c r="F242" s="684"/>
      <c r="G242" s="684"/>
      <c r="H242" s="684"/>
      <c r="I242" s="684"/>
      <c r="J242" s="684"/>
      <c r="K242" s="684"/>
      <c r="L242" s="684"/>
      <c r="M242" s="684"/>
      <c r="N242" s="684"/>
      <c r="O242" s="684"/>
      <c r="P242" s="684"/>
      <c r="Q242" s="684"/>
      <c r="R242" s="684"/>
      <c r="S242" s="686"/>
      <c r="T242" s="686"/>
      <c r="U242" s="684"/>
      <c r="V242" s="684"/>
      <c r="W242" s="684"/>
      <c r="X242" s="684"/>
      <c r="Y242" s="684"/>
      <c r="Z242" s="684"/>
      <c r="AA242" s="684"/>
      <c r="AB242" s="684"/>
    </row>
    <row r="243" ht="13.5" customHeight="1">
      <c r="A243" s="684"/>
      <c r="B243" s="684"/>
      <c r="C243" s="684"/>
      <c r="D243" s="684"/>
      <c r="E243" s="684"/>
      <c r="F243" s="684"/>
      <c r="G243" s="684"/>
      <c r="H243" s="684"/>
      <c r="I243" s="684"/>
      <c r="J243" s="684"/>
      <c r="K243" s="684"/>
      <c r="L243" s="684"/>
      <c r="M243" s="684"/>
      <c r="N243" s="684"/>
      <c r="O243" s="684"/>
      <c r="P243" s="684"/>
      <c r="Q243" s="684"/>
      <c r="R243" s="684"/>
      <c r="S243" s="686"/>
      <c r="T243" s="686"/>
      <c r="U243" s="684"/>
      <c r="V243" s="684"/>
      <c r="W243" s="684"/>
      <c r="X243" s="684"/>
      <c r="Y243" s="684"/>
      <c r="Z243" s="684"/>
      <c r="AA243" s="684"/>
      <c r="AB243" s="684"/>
    </row>
    <row r="244" ht="13.5" customHeight="1">
      <c r="A244" s="684"/>
      <c r="B244" s="684"/>
      <c r="C244" s="684"/>
      <c r="D244" s="684"/>
      <c r="E244" s="684"/>
      <c r="F244" s="684"/>
      <c r="G244" s="684"/>
      <c r="H244" s="684"/>
      <c r="I244" s="684"/>
      <c r="J244" s="684"/>
      <c r="K244" s="684"/>
      <c r="L244" s="684"/>
      <c r="M244" s="684"/>
      <c r="N244" s="684"/>
      <c r="O244" s="684"/>
      <c r="P244" s="684"/>
      <c r="Q244" s="684"/>
      <c r="R244" s="684"/>
      <c r="S244" s="686"/>
      <c r="T244" s="686"/>
      <c r="U244" s="684"/>
      <c r="V244" s="684"/>
      <c r="W244" s="684"/>
      <c r="X244" s="684"/>
      <c r="Y244" s="684"/>
      <c r="Z244" s="684"/>
      <c r="AA244" s="684"/>
      <c r="AB244" s="684"/>
    </row>
    <row r="245" ht="13.5" customHeight="1">
      <c r="A245" s="684"/>
      <c r="B245" s="684"/>
      <c r="C245" s="684"/>
      <c r="D245" s="684"/>
      <c r="E245" s="684"/>
      <c r="F245" s="684"/>
      <c r="G245" s="684"/>
      <c r="H245" s="684"/>
      <c r="I245" s="684"/>
      <c r="J245" s="684"/>
      <c r="K245" s="684"/>
      <c r="L245" s="684"/>
      <c r="M245" s="684"/>
      <c r="N245" s="684"/>
      <c r="O245" s="684"/>
      <c r="P245" s="684"/>
      <c r="Q245" s="684"/>
      <c r="R245" s="684"/>
      <c r="S245" s="686"/>
      <c r="T245" s="686"/>
      <c r="U245" s="684"/>
      <c r="V245" s="684"/>
      <c r="W245" s="684"/>
      <c r="X245" s="684"/>
      <c r="Y245" s="684"/>
      <c r="Z245" s="684"/>
      <c r="AA245" s="684"/>
      <c r="AB245" s="684"/>
    </row>
    <row r="246" ht="13.5" customHeight="1">
      <c r="A246" s="684"/>
      <c r="B246" s="684"/>
      <c r="C246" s="684"/>
      <c r="D246" s="684"/>
      <c r="E246" s="684"/>
      <c r="F246" s="684"/>
      <c r="G246" s="684"/>
      <c r="H246" s="684"/>
      <c r="I246" s="684"/>
      <c r="J246" s="684"/>
      <c r="K246" s="684"/>
      <c r="L246" s="684"/>
      <c r="M246" s="684"/>
      <c r="N246" s="684"/>
      <c r="O246" s="684"/>
      <c r="P246" s="684"/>
      <c r="Q246" s="684"/>
      <c r="R246" s="684"/>
      <c r="S246" s="686"/>
      <c r="T246" s="686"/>
      <c r="U246" s="684"/>
      <c r="V246" s="684"/>
      <c r="W246" s="684"/>
      <c r="X246" s="684"/>
      <c r="Y246" s="684"/>
      <c r="Z246" s="684"/>
      <c r="AA246" s="684"/>
      <c r="AB246" s="684"/>
    </row>
    <row r="247" ht="13.5" customHeight="1">
      <c r="A247" s="684"/>
      <c r="B247" s="684"/>
      <c r="C247" s="684"/>
      <c r="D247" s="684"/>
      <c r="E247" s="684"/>
      <c r="F247" s="684"/>
      <c r="G247" s="684"/>
      <c r="H247" s="684"/>
      <c r="I247" s="684"/>
      <c r="J247" s="684"/>
      <c r="K247" s="684"/>
      <c r="L247" s="684"/>
      <c r="M247" s="684"/>
      <c r="N247" s="684"/>
      <c r="O247" s="684"/>
      <c r="P247" s="684"/>
      <c r="Q247" s="684"/>
      <c r="R247" s="684"/>
      <c r="S247" s="686"/>
      <c r="T247" s="686"/>
      <c r="U247" s="684"/>
      <c r="V247" s="684"/>
      <c r="W247" s="684"/>
      <c r="X247" s="684"/>
      <c r="Y247" s="684"/>
      <c r="Z247" s="684"/>
      <c r="AA247" s="684"/>
      <c r="AB247" s="684"/>
    </row>
    <row r="248" ht="13.5" customHeight="1">
      <c r="A248" s="684"/>
      <c r="B248" s="684"/>
      <c r="C248" s="684"/>
      <c r="D248" s="684"/>
      <c r="E248" s="684"/>
      <c r="F248" s="684"/>
      <c r="G248" s="684"/>
      <c r="H248" s="684"/>
      <c r="I248" s="684"/>
      <c r="J248" s="684"/>
      <c r="K248" s="684"/>
      <c r="L248" s="684"/>
      <c r="M248" s="684"/>
      <c r="N248" s="684"/>
      <c r="O248" s="684"/>
      <c r="P248" s="684"/>
      <c r="Q248" s="684"/>
      <c r="R248" s="684"/>
      <c r="S248" s="686"/>
      <c r="T248" s="686"/>
      <c r="U248" s="684"/>
      <c r="V248" s="684"/>
      <c r="W248" s="684"/>
      <c r="X248" s="684"/>
      <c r="Y248" s="684"/>
      <c r="Z248" s="684"/>
      <c r="AA248" s="684"/>
      <c r="AB248" s="684"/>
    </row>
    <row r="249" ht="13.5" customHeight="1">
      <c r="A249" s="684"/>
      <c r="B249" s="684"/>
      <c r="C249" s="684"/>
      <c r="D249" s="684"/>
      <c r="E249" s="684"/>
      <c r="F249" s="684"/>
      <c r="G249" s="684"/>
      <c r="H249" s="684"/>
      <c r="I249" s="684"/>
      <c r="J249" s="684"/>
      <c r="K249" s="684"/>
      <c r="L249" s="684"/>
      <c r="M249" s="684"/>
      <c r="N249" s="684"/>
      <c r="O249" s="684"/>
      <c r="P249" s="684"/>
      <c r="Q249" s="684"/>
      <c r="R249" s="684"/>
      <c r="S249" s="686"/>
      <c r="T249" s="686"/>
      <c r="U249" s="684"/>
      <c r="V249" s="684"/>
      <c r="W249" s="684"/>
      <c r="X249" s="684"/>
      <c r="Y249" s="684"/>
      <c r="Z249" s="684"/>
      <c r="AA249" s="684"/>
      <c r="AB249" s="684"/>
    </row>
    <row r="250" ht="13.5" customHeight="1">
      <c r="A250" s="684"/>
      <c r="B250" s="684"/>
      <c r="C250" s="684"/>
      <c r="D250" s="684"/>
      <c r="E250" s="684"/>
      <c r="F250" s="684"/>
      <c r="G250" s="684"/>
      <c r="H250" s="684"/>
      <c r="I250" s="684"/>
      <c r="J250" s="684"/>
      <c r="K250" s="684"/>
      <c r="L250" s="684"/>
      <c r="M250" s="684"/>
      <c r="N250" s="684"/>
      <c r="O250" s="684"/>
      <c r="P250" s="684"/>
      <c r="Q250" s="684"/>
      <c r="R250" s="684"/>
      <c r="S250" s="686"/>
      <c r="T250" s="686"/>
      <c r="U250" s="684"/>
      <c r="V250" s="684"/>
      <c r="W250" s="684"/>
      <c r="X250" s="684"/>
      <c r="Y250" s="684"/>
      <c r="Z250" s="684"/>
      <c r="AA250" s="684"/>
      <c r="AB250" s="684"/>
    </row>
    <row r="251" ht="13.5" customHeight="1">
      <c r="A251" s="684"/>
      <c r="B251" s="684"/>
      <c r="C251" s="684"/>
      <c r="D251" s="684"/>
      <c r="E251" s="684"/>
      <c r="F251" s="684"/>
      <c r="G251" s="684"/>
      <c r="H251" s="684"/>
      <c r="I251" s="684"/>
      <c r="J251" s="684"/>
      <c r="K251" s="684"/>
      <c r="L251" s="684"/>
      <c r="M251" s="684"/>
      <c r="N251" s="684"/>
      <c r="O251" s="684"/>
      <c r="P251" s="684"/>
      <c r="Q251" s="684"/>
      <c r="R251" s="684"/>
      <c r="S251" s="686"/>
      <c r="T251" s="686"/>
      <c r="U251" s="684"/>
      <c r="V251" s="684"/>
      <c r="W251" s="684"/>
      <c r="X251" s="684"/>
      <c r="Y251" s="684"/>
      <c r="Z251" s="684"/>
      <c r="AA251" s="684"/>
      <c r="AB251" s="684"/>
    </row>
    <row r="252" ht="13.5" customHeight="1">
      <c r="A252" s="684"/>
      <c r="B252" s="684"/>
      <c r="C252" s="684"/>
      <c r="D252" s="684"/>
      <c r="E252" s="684"/>
      <c r="F252" s="684"/>
      <c r="G252" s="684"/>
      <c r="H252" s="684"/>
      <c r="I252" s="684"/>
      <c r="J252" s="684"/>
      <c r="K252" s="684"/>
      <c r="L252" s="684"/>
      <c r="M252" s="684"/>
      <c r="N252" s="684"/>
      <c r="O252" s="684"/>
      <c r="P252" s="684"/>
      <c r="Q252" s="684"/>
      <c r="R252" s="684"/>
      <c r="S252" s="686"/>
      <c r="T252" s="686"/>
      <c r="U252" s="684"/>
      <c r="V252" s="684"/>
      <c r="W252" s="684"/>
      <c r="X252" s="684"/>
      <c r="Y252" s="684"/>
      <c r="Z252" s="684"/>
      <c r="AA252" s="684"/>
      <c r="AB252" s="684"/>
    </row>
    <row r="253" ht="13.5" customHeight="1">
      <c r="A253" s="684"/>
      <c r="B253" s="684"/>
      <c r="C253" s="684"/>
      <c r="D253" s="684"/>
      <c r="E253" s="684"/>
      <c r="F253" s="684"/>
      <c r="G253" s="684"/>
      <c r="H253" s="684"/>
      <c r="I253" s="684"/>
      <c r="J253" s="684"/>
      <c r="K253" s="684"/>
      <c r="L253" s="684"/>
      <c r="M253" s="684"/>
      <c r="N253" s="684"/>
      <c r="O253" s="684"/>
      <c r="P253" s="684"/>
      <c r="Q253" s="684"/>
      <c r="R253" s="684"/>
      <c r="S253" s="686"/>
      <c r="T253" s="686"/>
      <c r="U253" s="684"/>
      <c r="V253" s="684"/>
      <c r="W253" s="684"/>
      <c r="X253" s="684"/>
      <c r="Y253" s="684"/>
      <c r="Z253" s="684"/>
      <c r="AA253" s="684"/>
      <c r="AB253" s="684"/>
    </row>
    <row r="254" ht="13.5" customHeight="1">
      <c r="A254" s="684"/>
      <c r="B254" s="684"/>
      <c r="C254" s="684"/>
      <c r="D254" s="684"/>
      <c r="E254" s="684"/>
      <c r="F254" s="684"/>
      <c r="G254" s="684"/>
      <c r="H254" s="684"/>
      <c r="I254" s="684"/>
      <c r="J254" s="684"/>
      <c r="K254" s="684"/>
      <c r="L254" s="684"/>
      <c r="M254" s="684"/>
      <c r="N254" s="684"/>
      <c r="O254" s="684"/>
      <c r="P254" s="684"/>
      <c r="Q254" s="684"/>
      <c r="R254" s="684"/>
      <c r="S254" s="686"/>
      <c r="T254" s="686"/>
      <c r="U254" s="684"/>
      <c r="V254" s="684"/>
      <c r="W254" s="684"/>
      <c r="X254" s="684"/>
      <c r="Y254" s="684"/>
      <c r="Z254" s="684"/>
      <c r="AA254" s="684"/>
      <c r="AB254" s="684"/>
    </row>
    <row r="255" ht="13.5" customHeight="1">
      <c r="A255" s="684"/>
      <c r="B255" s="684"/>
      <c r="C255" s="684"/>
      <c r="D255" s="684"/>
      <c r="E255" s="684"/>
      <c r="F255" s="684"/>
      <c r="G255" s="684"/>
      <c r="H255" s="684"/>
      <c r="I255" s="684"/>
      <c r="J255" s="684"/>
      <c r="K255" s="684"/>
      <c r="L255" s="684"/>
      <c r="M255" s="684"/>
      <c r="N255" s="684"/>
      <c r="O255" s="684"/>
      <c r="P255" s="684"/>
      <c r="Q255" s="684"/>
      <c r="R255" s="684"/>
      <c r="S255" s="686"/>
      <c r="T255" s="686"/>
      <c r="U255" s="684"/>
      <c r="V255" s="684"/>
      <c r="W255" s="684"/>
      <c r="X255" s="684"/>
      <c r="Y255" s="684"/>
      <c r="Z255" s="684"/>
      <c r="AA255" s="684"/>
      <c r="AB255" s="684"/>
    </row>
    <row r="256" ht="13.5" customHeight="1">
      <c r="A256" s="684"/>
      <c r="B256" s="684"/>
      <c r="C256" s="684"/>
      <c r="D256" s="684"/>
      <c r="E256" s="684"/>
      <c r="F256" s="684"/>
      <c r="G256" s="684"/>
      <c r="H256" s="684"/>
      <c r="I256" s="684"/>
      <c r="J256" s="684"/>
      <c r="K256" s="684"/>
      <c r="L256" s="684"/>
      <c r="M256" s="684"/>
      <c r="N256" s="684"/>
      <c r="O256" s="684"/>
      <c r="P256" s="684"/>
      <c r="Q256" s="684"/>
      <c r="R256" s="684"/>
      <c r="S256" s="686"/>
      <c r="T256" s="686"/>
      <c r="U256" s="684"/>
      <c r="V256" s="684"/>
      <c r="W256" s="684"/>
      <c r="X256" s="684"/>
      <c r="Y256" s="684"/>
      <c r="Z256" s="684"/>
      <c r="AA256" s="684"/>
      <c r="AB256" s="684"/>
    </row>
    <row r="257" ht="13.5" customHeight="1">
      <c r="A257" s="684"/>
      <c r="B257" s="684"/>
      <c r="C257" s="684"/>
      <c r="D257" s="684"/>
      <c r="E257" s="684"/>
      <c r="F257" s="684"/>
      <c r="G257" s="684"/>
      <c r="H257" s="684"/>
      <c r="I257" s="684"/>
      <c r="J257" s="684"/>
      <c r="K257" s="684"/>
      <c r="L257" s="684"/>
      <c r="M257" s="684"/>
      <c r="N257" s="684"/>
      <c r="O257" s="684"/>
      <c r="P257" s="684"/>
      <c r="Q257" s="684"/>
      <c r="R257" s="684"/>
      <c r="S257" s="686"/>
      <c r="T257" s="686"/>
      <c r="U257" s="684"/>
      <c r="V257" s="684"/>
      <c r="W257" s="684"/>
      <c r="X257" s="684"/>
      <c r="Y257" s="684"/>
      <c r="Z257" s="684"/>
      <c r="AA257" s="684"/>
      <c r="AB257" s="684"/>
    </row>
    <row r="258" ht="13.5" customHeight="1">
      <c r="A258" s="684"/>
      <c r="B258" s="684"/>
      <c r="C258" s="684"/>
      <c r="D258" s="684"/>
      <c r="E258" s="684"/>
      <c r="F258" s="684"/>
      <c r="G258" s="684"/>
      <c r="H258" s="684"/>
      <c r="I258" s="684"/>
      <c r="J258" s="684"/>
      <c r="K258" s="684"/>
      <c r="L258" s="684"/>
      <c r="M258" s="684"/>
      <c r="N258" s="684"/>
      <c r="O258" s="684"/>
      <c r="P258" s="684"/>
      <c r="Q258" s="684"/>
      <c r="R258" s="684"/>
      <c r="S258" s="686"/>
      <c r="T258" s="686"/>
      <c r="U258" s="684"/>
      <c r="V258" s="684"/>
      <c r="W258" s="684"/>
      <c r="X258" s="684"/>
      <c r="Y258" s="684"/>
      <c r="Z258" s="684"/>
      <c r="AA258" s="684"/>
      <c r="AB258" s="684"/>
    </row>
    <row r="259" ht="13.5" customHeight="1">
      <c r="A259" s="684"/>
      <c r="B259" s="684"/>
      <c r="C259" s="684"/>
      <c r="D259" s="684"/>
      <c r="E259" s="684"/>
      <c r="F259" s="684"/>
      <c r="G259" s="684"/>
      <c r="H259" s="684"/>
      <c r="I259" s="684"/>
      <c r="J259" s="684"/>
      <c r="K259" s="684"/>
      <c r="L259" s="684"/>
      <c r="M259" s="684"/>
      <c r="N259" s="684"/>
      <c r="O259" s="684"/>
      <c r="P259" s="684"/>
      <c r="Q259" s="684"/>
      <c r="R259" s="684"/>
      <c r="S259" s="686"/>
      <c r="T259" s="686"/>
      <c r="U259" s="684"/>
      <c r="V259" s="684"/>
      <c r="W259" s="684"/>
      <c r="X259" s="684"/>
      <c r="Y259" s="684"/>
      <c r="Z259" s="684"/>
      <c r="AA259" s="684"/>
      <c r="AB259" s="684"/>
    </row>
    <row r="260" ht="13.5" customHeight="1">
      <c r="A260" s="684"/>
      <c r="B260" s="684"/>
      <c r="C260" s="684"/>
      <c r="D260" s="684"/>
      <c r="E260" s="684"/>
      <c r="F260" s="684"/>
      <c r="G260" s="684"/>
      <c r="H260" s="684"/>
      <c r="I260" s="684"/>
      <c r="J260" s="684"/>
      <c r="K260" s="684"/>
      <c r="L260" s="684"/>
      <c r="M260" s="684"/>
      <c r="N260" s="684"/>
      <c r="O260" s="684"/>
      <c r="P260" s="684"/>
      <c r="Q260" s="684"/>
      <c r="R260" s="684"/>
      <c r="S260" s="686"/>
      <c r="T260" s="686"/>
      <c r="U260" s="684"/>
      <c r="V260" s="684"/>
      <c r="W260" s="684"/>
      <c r="X260" s="684"/>
      <c r="Y260" s="684"/>
      <c r="Z260" s="684"/>
      <c r="AA260" s="684"/>
      <c r="AB260" s="684"/>
    </row>
    <row r="261" ht="13.5" customHeight="1">
      <c r="A261" s="684"/>
      <c r="B261" s="684"/>
      <c r="C261" s="684"/>
      <c r="D261" s="684"/>
      <c r="E261" s="684"/>
      <c r="F261" s="684"/>
      <c r="G261" s="684"/>
      <c r="H261" s="684"/>
      <c r="I261" s="684"/>
      <c r="J261" s="684"/>
      <c r="K261" s="684"/>
      <c r="L261" s="684"/>
      <c r="M261" s="684"/>
      <c r="N261" s="684"/>
      <c r="O261" s="684"/>
      <c r="P261" s="684"/>
      <c r="Q261" s="684"/>
      <c r="R261" s="684"/>
      <c r="S261" s="686"/>
      <c r="T261" s="686"/>
      <c r="U261" s="684"/>
      <c r="V261" s="684"/>
      <c r="W261" s="684"/>
      <c r="X261" s="684"/>
      <c r="Y261" s="684"/>
      <c r="Z261" s="684"/>
      <c r="AA261" s="684"/>
      <c r="AB261" s="684"/>
    </row>
    <row r="262" ht="13.5" customHeight="1">
      <c r="A262" s="684"/>
      <c r="B262" s="684"/>
      <c r="C262" s="684"/>
      <c r="D262" s="684"/>
      <c r="E262" s="684"/>
      <c r="F262" s="684"/>
      <c r="G262" s="684"/>
      <c r="H262" s="684"/>
      <c r="I262" s="684"/>
      <c r="J262" s="684"/>
      <c r="K262" s="684"/>
      <c r="L262" s="684"/>
      <c r="M262" s="684"/>
      <c r="N262" s="684"/>
      <c r="O262" s="684"/>
      <c r="P262" s="684"/>
      <c r="Q262" s="684"/>
      <c r="R262" s="684"/>
      <c r="S262" s="686"/>
      <c r="T262" s="686"/>
      <c r="U262" s="684"/>
      <c r="V262" s="684"/>
      <c r="W262" s="684"/>
      <c r="X262" s="684"/>
      <c r="Y262" s="684"/>
      <c r="Z262" s="684"/>
      <c r="AA262" s="684"/>
      <c r="AB262" s="684"/>
    </row>
    <row r="263" ht="13.5" customHeight="1">
      <c r="A263" s="684"/>
      <c r="B263" s="684"/>
      <c r="C263" s="684"/>
      <c r="D263" s="684"/>
      <c r="E263" s="684"/>
      <c r="F263" s="684"/>
      <c r="G263" s="684"/>
      <c r="H263" s="684"/>
      <c r="I263" s="684"/>
      <c r="J263" s="684"/>
      <c r="K263" s="684"/>
      <c r="L263" s="684"/>
      <c r="M263" s="684"/>
      <c r="N263" s="684"/>
      <c r="O263" s="684"/>
      <c r="P263" s="684"/>
      <c r="Q263" s="684"/>
      <c r="R263" s="684"/>
      <c r="S263" s="686"/>
      <c r="T263" s="686"/>
      <c r="U263" s="684"/>
      <c r="V263" s="684"/>
      <c r="W263" s="684"/>
      <c r="X263" s="684"/>
      <c r="Y263" s="684"/>
      <c r="Z263" s="684"/>
      <c r="AA263" s="684"/>
      <c r="AB263" s="684"/>
    </row>
    <row r="264" ht="13.5" customHeight="1">
      <c r="A264" s="684"/>
      <c r="B264" s="684"/>
      <c r="C264" s="684"/>
      <c r="D264" s="684"/>
      <c r="E264" s="684"/>
      <c r="F264" s="684"/>
      <c r="G264" s="684"/>
      <c r="H264" s="684"/>
      <c r="I264" s="684"/>
      <c r="J264" s="684"/>
      <c r="K264" s="684"/>
      <c r="L264" s="684"/>
      <c r="M264" s="684"/>
      <c r="N264" s="684"/>
      <c r="O264" s="684"/>
      <c r="P264" s="684"/>
      <c r="Q264" s="684"/>
      <c r="R264" s="684"/>
      <c r="S264" s="686"/>
      <c r="T264" s="686"/>
      <c r="U264" s="684"/>
      <c r="V264" s="684"/>
      <c r="W264" s="684"/>
      <c r="X264" s="684"/>
      <c r="Y264" s="684"/>
      <c r="Z264" s="684"/>
      <c r="AA264" s="684"/>
      <c r="AB264" s="684"/>
    </row>
    <row r="265" ht="13.5" customHeight="1">
      <c r="A265" s="684"/>
      <c r="B265" s="684"/>
      <c r="C265" s="684"/>
      <c r="D265" s="684"/>
      <c r="E265" s="684"/>
      <c r="F265" s="684"/>
      <c r="G265" s="684"/>
      <c r="H265" s="684"/>
      <c r="I265" s="684"/>
      <c r="J265" s="684"/>
      <c r="K265" s="684"/>
      <c r="L265" s="684"/>
      <c r="M265" s="684"/>
      <c r="N265" s="684"/>
      <c r="O265" s="684"/>
      <c r="P265" s="684"/>
      <c r="Q265" s="684"/>
      <c r="R265" s="684"/>
      <c r="S265" s="686"/>
      <c r="T265" s="686"/>
      <c r="U265" s="684"/>
      <c r="V265" s="684"/>
      <c r="W265" s="684"/>
      <c r="X265" s="684"/>
      <c r="Y265" s="684"/>
      <c r="Z265" s="684"/>
      <c r="AA265" s="684"/>
      <c r="AB265" s="684"/>
    </row>
    <row r="266" ht="13.5" customHeight="1">
      <c r="A266" s="684"/>
      <c r="B266" s="684"/>
      <c r="C266" s="684"/>
      <c r="D266" s="684"/>
      <c r="E266" s="684"/>
      <c r="F266" s="684"/>
      <c r="G266" s="684"/>
      <c r="H266" s="684"/>
      <c r="I266" s="684"/>
      <c r="J266" s="684"/>
      <c r="K266" s="684"/>
      <c r="L266" s="684"/>
      <c r="M266" s="684"/>
      <c r="N266" s="684"/>
      <c r="O266" s="684"/>
      <c r="P266" s="684"/>
      <c r="Q266" s="684"/>
      <c r="R266" s="684"/>
      <c r="S266" s="686"/>
      <c r="T266" s="686"/>
      <c r="U266" s="684"/>
      <c r="V266" s="684"/>
      <c r="W266" s="684"/>
      <c r="X266" s="684"/>
      <c r="Y266" s="684"/>
      <c r="Z266" s="684"/>
      <c r="AA266" s="684"/>
      <c r="AB266" s="684"/>
    </row>
    <row r="267" ht="13.5" customHeight="1">
      <c r="A267" s="684"/>
      <c r="B267" s="684"/>
      <c r="C267" s="684"/>
      <c r="D267" s="684"/>
      <c r="E267" s="684"/>
      <c r="F267" s="684"/>
      <c r="G267" s="684"/>
      <c r="H267" s="684"/>
      <c r="I267" s="684"/>
      <c r="J267" s="684"/>
      <c r="K267" s="684"/>
      <c r="L267" s="684"/>
      <c r="M267" s="684"/>
      <c r="N267" s="684"/>
      <c r="O267" s="684"/>
      <c r="P267" s="684"/>
      <c r="Q267" s="684"/>
      <c r="R267" s="684"/>
      <c r="S267" s="686"/>
      <c r="T267" s="686"/>
      <c r="U267" s="684"/>
      <c r="V267" s="684"/>
      <c r="W267" s="684"/>
      <c r="X267" s="684"/>
      <c r="Y267" s="684"/>
      <c r="Z267" s="684"/>
      <c r="AA267" s="684"/>
      <c r="AB267" s="684"/>
    </row>
    <row r="268" ht="13.5" customHeight="1">
      <c r="A268" s="684"/>
      <c r="B268" s="684"/>
      <c r="C268" s="684"/>
      <c r="D268" s="684"/>
      <c r="E268" s="684"/>
      <c r="F268" s="684"/>
      <c r="G268" s="684"/>
      <c r="H268" s="684"/>
      <c r="I268" s="684"/>
      <c r="J268" s="684"/>
      <c r="K268" s="684"/>
      <c r="L268" s="684"/>
      <c r="M268" s="684"/>
      <c r="N268" s="684"/>
      <c r="O268" s="684"/>
      <c r="P268" s="684"/>
      <c r="Q268" s="684"/>
      <c r="R268" s="684"/>
      <c r="S268" s="686"/>
      <c r="T268" s="686"/>
      <c r="U268" s="684"/>
      <c r="V268" s="684"/>
      <c r="W268" s="684"/>
      <c r="X268" s="684"/>
      <c r="Y268" s="684"/>
      <c r="Z268" s="684"/>
      <c r="AA268" s="684"/>
      <c r="AB268" s="684"/>
    </row>
    <row r="269" ht="13.5" customHeight="1">
      <c r="A269" s="684"/>
      <c r="B269" s="684"/>
      <c r="C269" s="684"/>
      <c r="D269" s="684"/>
      <c r="E269" s="684"/>
      <c r="F269" s="684"/>
      <c r="G269" s="684"/>
      <c r="H269" s="684"/>
      <c r="I269" s="684"/>
      <c r="J269" s="684"/>
      <c r="K269" s="684"/>
      <c r="L269" s="684"/>
      <c r="M269" s="684"/>
      <c r="N269" s="684"/>
      <c r="O269" s="684"/>
      <c r="P269" s="684"/>
      <c r="Q269" s="684"/>
      <c r="R269" s="684"/>
      <c r="S269" s="686"/>
      <c r="T269" s="686"/>
      <c r="U269" s="684"/>
      <c r="V269" s="684"/>
      <c r="W269" s="684"/>
      <c r="X269" s="684"/>
      <c r="Y269" s="684"/>
      <c r="Z269" s="684"/>
      <c r="AA269" s="684"/>
      <c r="AB269" s="684"/>
    </row>
    <row r="270" ht="13.5" customHeight="1">
      <c r="A270" s="684"/>
      <c r="B270" s="684"/>
      <c r="C270" s="684"/>
      <c r="D270" s="684"/>
      <c r="E270" s="684"/>
      <c r="F270" s="684"/>
      <c r="G270" s="684"/>
      <c r="H270" s="684"/>
      <c r="I270" s="684"/>
      <c r="J270" s="684"/>
      <c r="K270" s="684"/>
      <c r="L270" s="684"/>
      <c r="M270" s="684"/>
      <c r="N270" s="684"/>
      <c r="O270" s="684"/>
      <c r="P270" s="684"/>
      <c r="Q270" s="684"/>
      <c r="R270" s="684"/>
      <c r="S270" s="686"/>
      <c r="T270" s="686"/>
      <c r="U270" s="684"/>
      <c r="V270" s="684"/>
      <c r="W270" s="684"/>
      <c r="X270" s="684"/>
      <c r="Y270" s="684"/>
      <c r="Z270" s="684"/>
      <c r="AA270" s="684"/>
      <c r="AB270" s="684"/>
    </row>
    <row r="271" ht="13.5" customHeight="1">
      <c r="A271" s="684"/>
      <c r="B271" s="684"/>
      <c r="C271" s="684"/>
      <c r="D271" s="684"/>
      <c r="E271" s="684"/>
      <c r="F271" s="684"/>
      <c r="G271" s="684"/>
      <c r="H271" s="684"/>
      <c r="I271" s="684"/>
      <c r="J271" s="684"/>
      <c r="K271" s="684"/>
      <c r="L271" s="684"/>
      <c r="M271" s="684"/>
      <c r="N271" s="684"/>
      <c r="O271" s="684"/>
      <c r="P271" s="684"/>
      <c r="Q271" s="684"/>
      <c r="R271" s="684"/>
      <c r="S271" s="686"/>
      <c r="T271" s="686"/>
      <c r="U271" s="684"/>
      <c r="V271" s="684"/>
      <c r="W271" s="684"/>
      <c r="X271" s="684"/>
      <c r="Y271" s="684"/>
      <c r="Z271" s="684"/>
      <c r="AA271" s="684"/>
      <c r="AB271" s="684"/>
    </row>
    <row r="272" ht="13.5" customHeight="1">
      <c r="A272" s="684"/>
      <c r="B272" s="684"/>
      <c r="C272" s="684"/>
      <c r="D272" s="684"/>
      <c r="E272" s="684"/>
      <c r="F272" s="684"/>
      <c r="G272" s="684"/>
      <c r="H272" s="684"/>
      <c r="I272" s="684"/>
      <c r="J272" s="684"/>
      <c r="K272" s="684"/>
      <c r="L272" s="684"/>
      <c r="M272" s="684"/>
      <c r="N272" s="684"/>
      <c r="O272" s="684"/>
      <c r="P272" s="684"/>
      <c r="Q272" s="684"/>
      <c r="R272" s="684"/>
      <c r="S272" s="686"/>
      <c r="T272" s="686"/>
      <c r="U272" s="684"/>
      <c r="V272" s="684"/>
      <c r="W272" s="684"/>
      <c r="X272" s="684"/>
      <c r="Y272" s="684"/>
      <c r="Z272" s="684"/>
      <c r="AA272" s="684"/>
      <c r="AB272" s="684"/>
    </row>
    <row r="273" ht="13.5" customHeight="1">
      <c r="A273" s="684"/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686"/>
      <c r="T273" s="686"/>
      <c r="U273" s="684"/>
      <c r="V273" s="684"/>
      <c r="W273" s="684"/>
      <c r="X273" s="684"/>
      <c r="Y273" s="684"/>
      <c r="Z273" s="684"/>
      <c r="AA273" s="684"/>
      <c r="AB273" s="684"/>
    </row>
    <row r="274" ht="13.5" customHeight="1">
      <c r="A274" s="684"/>
      <c r="B274" s="684"/>
      <c r="C274" s="684"/>
      <c r="D274" s="684"/>
      <c r="E274" s="684"/>
      <c r="F274" s="684"/>
      <c r="G274" s="684"/>
      <c r="H274" s="684"/>
      <c r="I274" s="684"/>
      <c r="J274" s="684"/>
      <c r="K274" s="684"/>
      <c r="L274" s="684"/>
      <c r="M274" s="684"/>
      <c r="N274" s="684"/>
      <c r="O274" s="684"/>
      <c r="P274" s="684"/>
      <c r="Q274" s="684"/>
      <c r="R274" s="684"/>
      <c r="S274" s="686"/>
      <c r="T274" s="686"/>
      <c r="U274" s="684"/>
      <c r="V274" s="684"/>
      <c r="W274" s="684"/>
      <c r="X274" s="684"/>
      <c r="Y274" s="684"/>
      <c r="Z274" s="684"/>
      <c r="AA274" s="684"/>
      <c r="AB274" s="684"/>
    </row>
    <row r="275" ht="13.5" customHeight="1">
      <c r="A275" s="684"/>
      <c r="B275" s="684"/>
      <c r="C275" s="684"/>
      <c r="D275" s="684"/>
      <c r="E275" s="684"/>
      <c r="F275" s="684"/>
      <c r="G275" s="684"/>
      <c r="H275" s="684"/>
      <c r="I275" s="684"/>
      <c r="J275" s="684"/>
      <c r="K275" s="684"/>
      <c r="L275" s="684"/>
      <c r="M275" s="684"/>
      <c r="N275" s="684"/>
      <c r="O275" s="684"/>
      <c r="P275" s="684"/>
      <c r="Q275" s="684"/>
      <c r="R275" s="684"/>
      <c r="S275" s="686"/>
      <c r="T275" s="686"/>
      <c r="U275" s="684"/>
      <c r="V275" s="684"/>
      <c r="W275" s="684"/>
      <c r="X275" s="684"/>
      <c r="Y275" s="684"/>
      <c r="Z275" s="684"/>
      <c r="AA275" s="684"/>
      <c r="AB275" s="684"/>
    </row>
    <row r="276" ht="13.5" customHeight="1">
      <c r="A276" s="684"/>
      <c r="B276" s="684"/>
      <c r="C276" s="684"/>
      <c r="D276" s="684"/>
      <c r="E276" s="684"/>
      <c r="F276" s="684"/>
      <c r="G276" s="684"/>
      <c r="H276" s="684"/>
      <c r="I276" s="684"/>
      <c r="J276" s="684"/>
      <c r="K276" s="684"/>
      <c r="L276" s="684"/>
      <c r="M276" s="684"/>
      <c r="N276" s="684"/>
      <c r="O276" s="684"/>
      <c r="P276" s="684"/>
      <c r="Q276" s="684"/>
      <c r="R276" s="684"/>
      <c r="S276" s="686"/>
      <c r="T276" s="686"/>
      <c r="U276" s="684"/>
      <c r="V276" s="684"/>
      <c r="W276" s="684"/>
      <c r="X276" s="684"/>
      <c r="Y276" s="684"/>
      <c r="Z276" s="684"/>
      <c r="AA276" s="684"/>
      <c r="AB276" s="684"/>
    </row>
    <row r="277" ht="13.5" customHeight="1">
      <c r="A277" s="684"/>
      <c r="B277" s="684"/>
      <c r="C277" s="684"/>
      <c r="D277" s="684"/>
      <c r="E277" s="684"/>
      <c r="F277" s="684"/>
      <c r="G277" s="684"/>
      <c r="H277" s="684"/>
      <c r="I277" s="684"/>
      <c r="J277" s="684"/>
      <c r="K277" s="684"/>
      <c r="L277" s="684"/>
      <c r="M277" s="684"/>
      <c r="N277" s="684"/>
      <c r="O277" s="684"/>
      <c r="P277" s="684"/>
      <c r="Q277" s="684"/>
      <c r="R277" s="684"/>
      <c r="S277" s="686"/>
      <c r="T277" s="686"/>
      <c r="U277" s="684"/>
      <c r="V277" s="684"/>
      <c r="W277" s="684"/>
      <c r="X277" s="684"/>
      <c r="Y277" s="684"/>
      <c r="Z277" s="684"/>
      <c r="AA277" s="684"/>
      <c r="AB277" s="684"/>
    </row>
    <row r="278" ht="13.5" customHeight="1">
      <c r="A278" s="684"/>
      <c r="B278" s="684"/>
      <c r="C278" s="684"/>
      <c r="D278" s="684"/>
      <c r="E278" s="684"/>
      <c r="F278" s="684"/>
      <c r="G278" s="684"/>
      <c r="H278" s="684"/>
      <c r="I278" s="684"/>
      <c r="J278" s="684"/>
      <c r="K278" s="684"/>
      <c r="L278" s="684"/>
      <c r="M278" s="684"/>
      <c r="N278" s="684"/>
      <c r="O278" s="684"/>
      <c r="P278" s="684"/>
      <c r="Q278" s="684"/>
      <c r="R278" s="684"/>
      <c r="S278" s="686"/>
      <c r="T278" s="686"/>
      <c r="U278" s="684"/>
      <c r="V278" s="684"/>
      <c r="W278" s="684"/>
      <c r="X278" s="684"/>
      <c r="Y278" s="684"/>
      <c r="Z278" s="684"/>
      <c r="AA278" s="684"/>
      <c r="AB278" s="684"/>
    </row>
    <row r="279" ht="13.5" customHeight="1">
      <c r="A279" s="684"/>
      <c r="B279" s="684"/>
      <c r="C279" s="684"/>
      <c r="D279" s="684"/>
      <c r="E279" s="684"/>
      <c r="F279" s="684"/>
      <c r="G279" s="684"/>
      <c r="H279" s="684"/>
      <c r="I279" s="684"/>
      <c r="J279" s="684"/>
      <c r="K279" s="684"/>
      <c r="L279" s="684"/>
      <c r="M279" s="684"/>
      <c r="N279" s="684"/>
      <c r="O279" s="684"/>
      <c r="P279" s="684"/>
      <c r="Q279" s="684"/>
      <c r="R279" s="684"/>
      <c r="S279" s="686"/>
      <c r="T279" s="686"/>
      <c r="U279" s="684"/>
      <c r="V279" s="684"/>
      <c r="W279" s="684"/>
      <c r="X279" s="684"/>
      <c r="Y279" s="684"/>
      <c r="Z279" s="684"/>
      <c r="AA279" s="684"/>
      <c r="AB279" s="684"/>
    </row>
    <row r="280" ht="13.5" customHeight="1">
      <c r="A280" s="684"/>
      <c r="B280" s="684"/>
      <c r="C280" s="684"/>
      <c r="D280" s="684"/>
      <c r="E280" s="684"/>
      <c r="F280" s="684"/>
      <c r="G280" s="684"/>
      <c r="H280" s="684"/>
      <c r="I280" s="684"/>
      <c r="J280" s="684"/>
      <c r="K280" s="684"/>
      <c r="L280" s="684"/>
      <c r="M280" s="684"/>
      <c r="N280" s="684"/>
      <c r="O280" s="684"/>
      <c r="P280" s="684"/>
      <c r="Q280" s="684"/>
      <c r="R280" s="684"/>
      <c r="S280" s="686"/>
      <c r="T280" s="686"/>
      <c r="U280" s="684"/>
      <c r="V280" s="684"/>
      <c r="W280" s="684"/>
      <c r="X280" s="684"/>
      <c r="Y280" s="684"/>
      <c r="Z280" s="684"/>
      <c r="AA280" s="684"/>
      <c r="AB280" s="684"/>
    </row>
    <row r="281" ht="13.5" customHeight="1">
      <c r="A281" s="684"/>
      <c r="B281" s="684"/>
      <c r="C281" s="684"/>
      <c r="D281" s="684"/>
      <c r="E281" s="684"/>
      <c r="F281" s="684"/>
      <c r="G281" s="684"/>
      <c r="H281" s="684"/>
      <c r="I281" s="684"/>
      <c r="J281" s="684"/>
      <c r="K281" s="684"/>
      <c r="L281" s="684"/>
      <c r="M281" s="684"/>
      <c r="N281" s="684"/>
      <c r="O281" s="684"/>
      <c r="P281" s="684"/>
      <c r="Q281" s="684"/>
      <c r="R281" s="684"/>
      <c r="S281" s="686"/>
      <c r="T281" s="686"/>
      <c r="U281" s="684"/>
      <c r="V281" s="684"/>
      <c r="W281" s="684"/>
      <c r="X281" s="684"/>
      <c r="Y281" s="684"/>
      <c r="Z281" s="684"/>
      <c r="AA281" s="684"/>
      <c r="AB281" s="684"/>
    </row>
    <row r="282" ht="13.5" customHeight="1">
      <c r="A282" s="684"/>
      <c r="B282" s="684"/>
      <c r="C282" s="684"/>
      <c r="D282" s="684"/>
      <c r="E282" s="684"/>
      <c r="F282" s="684"/>
      <c r="G282" s="684"/>
      <c r="H282" s="684"/>
      <c r="I282" s="684"/>
      <c r="J282" s="684"/>
      <c r="K282" s="684"/>
      <c r="L282" s="684"/>
      <c r="M282" s="684"/>
      <c r="N282" s="684"/>
      <c r="O282" s="684"/>
      <c r="P282" s="684"/>
      <c r="Q282" s="684"/>
      <c r="R282" s="684"/>
      <c r="S282" s="686"/>
      <c r="T282" s="686"/>
      <c r="U282" s="684"/>
      <c r="V282" s="684"/>
      <c r="W282" s="684"/>
      <c r="X282" s="684"/>
      <c r="Y282" s="684"/>
      <c r="Z282" s="684"/>
      <c r="AA282" s="684"/>
      <c r="AB282" s="684"/>
    </row>
    <row r="283" ht="13.5" customHeight="1">
      <c r="A283" s="684"/>
      <c r="B283" s="684"/>
      <c r="C283" s="684"/>
      <c r="D283" s="684"/>
      <c r="E283" s="684"/>
      <c r="F283" s="684"/>
      <c r="G283" s="684"/>
      <c r="H283" s="684"/>
      <c r="I283" s="684"/>
      <c r="J283" s="684"/>
      <c r="K283" s="684"/>
      <c r="L283" s="684"/>
      <c r="M283" s="684"/>
      <c r="N283" s="684"/>
      <c r="O283" s="684"/>
      <c r="P283" s="684"/>
      <c r="Q283" s="684"/>
      <c r="R283" s="684"/>
      <c r="S283" s="686"/>
      <c r="T283" s="686"/>
      <c r="U283" s="684"/>
      <c r="V283" s="684"/>
      <c r="W283" s="684"/>
      <c r="X283" s="684"/>
      <c r="Y283" s="684"/>
      <c r="Z283" s="684"/>
      <c r="AA283" s="684"/>
      <c r="AB283" s="684"/>
    </row>
    <row r="284" ht="13.5" customHeight="1">
      <c r="A284" s="684"/>
      <c r="B284" s="684"/>
      <c r="C284" s="684"/>
      <c r="D284" s="684"/>
      <c r="E284" s="684"/>
      <c r="F284" s="684"/>
      <c r="G284" s="684"/>
      <c r="H284" s="684"/>
      <c r="I284" s="684"/>
      <c r="J284" s="684"/>
      <c r="K284" s="684"/>
      <c r="L284" s="684"/>
      <c r="M284" s="684"/>
      <c r="N284" s="684"/>
      <c r="O284" s="684"/>
      <c r="P284" s="684"/>
      <c r="Q284" s="684"/>
      <c r="R284" s="684"/>
      <c r="S284" s="686"/>
      <c r="T284" s="686"/>
      <c r="U284" s="684"/>
      <c r="V284" s="684"/>
      <c r="W284" s="684"/>
      <c r="X284" s="684"/>
      <c r="Y284" s="684"/>
      <c r="Z284" s="684"/>
      <c r="AA284" s="684"/>
      <c r="AB284" s="684"/>
    </row>
    <row r="285" ht="13.5" customHeight="1">
      <c r="A285" s="684"/>
      <c r="B285" s="684"/>
      <c r="C285" s="684"/>
      <c r="D285" s="684"/>
      <c r="E285" s="684"/>
      <c r="F285" s="684"/>
      <c r="G285" s="684"/>
      <c r="H285" s="684"/>
      <c r="I285" s="684"/>
      <c r="J285" s="684"/>
      <c r="K285" s="684"/>
      <c r="L285" s="684"/>
      <c r="M285" s="684"/>
      <c r="N285" s="684"/>
      <c r="O285" s="684"/>
      <c r="P285" s="684"/>
      <c r="Q285" s="684"/>
      <c r="R285" s="684"/>
      <c r="S285" s="686"/>
      <c r="T285" s="686"/>
      <c r="U285" s="684"/>
      <c r="V285" s="684"/>
      <c r="W285" s="684"/>
      <c r="X285" s="684"/>
      <c r="Y285" s="684"/>
      <c r="Z285" s="684"/>
      <c r="AA285" s="684"/>
      <c r="AB285" s="684"/>
    </row>
    <row r="286" ht="13.5" customHeight="1">
      <c r="A286" s="684"/>
      <c r="B286" s="684"/>
      <c r="C286" s="684"/>
      <c r="D286" s="684"/>
      <c r="E286" s="684"/>
      <c r="F286" s="684"/>
      <c r="G286" s="684"/>
      <c r="H286" s="684"/>
      <c r="I286" s="684"/>
      <c r="J286" s="684"/>
      <c r="K286" s="684"/>
      <c r="L286" s="684"/>
      <c r="M286" s="684"/>
      <c r="N286" s="684"/>
      <c r="O286" s="684"/>
      <c r="P286" s="684"/>
      <c r="Q286" s="684"/>
      <c r="R286" s="684"/>
      <c r="S286" s="686"/>
      <c r="T286" s="686"/>
      <c r="U286" s="684"/>
      <c r="V286" s="684"/>
      <c r="W286" s="684"/>
      <c r="X286" s="684"/>
      <c r="Y286" s="684"/>
      <c r="Z286" s="684"/>
      <c r="AA286" s="684"/>
      <c r="AB286" s="684"/>
    </row>
    <row r="287" ht="13.5" customHeight="1">
      <c r="A287" s="684"/>
      <c r="B287" s="684"/>
      <c r="C287" s="684"/>
      <c r="D287" s="684"/>
      <c r="E287" s="684"/>
      <c r="F287" s="684"/>
      <c r="G287" s="684"/>
      <c r="H287" s="684"/>
      <c r="I287" s="684"/>
      <c r="J287" s="684"/>
      <c r="K287" s="684"/>
      <c r="L287" s="684"/>
      <c r="M287" s="684"/>
      <c r="N287" s="684"/>
      <c r="O287" s="684"/>
      <c r="P287" s="684"/>
      <c r="Q287" s="684"/>
      <c r="R287" s="684"/>
      <c r="S287" s="686"/>
      <c r="T287" s="686"/>
      <c r="U287" s="684"/>
      <c r="V287" s="684"/>
      <c r="W287" s="684"/>
      <c r="X287" s="684"/>
      <c r="Y287" s="684"/>
      <c r="Z287" s="684"/>
      <c r="AA287" s="684"/>
      <c r="AB287" s="684"/>
    </row>
    <row r="288" ht="13.5" customHeight="1">
      <c r="A288" s="684"/>
      <c r="B288" s="684"/>
      <c r="C288" s="684"/>
      <c r="D288" s="684"/>
      <c r="E288" s="684"/>
      <c r="F288" s="684"/>
      <c r="G288" s="684"/>
      <c r="H288" s="684"/>
      <c r="I288" s="684"/>
      <c r="J288" s="684"/>
      <c r="K288" s="684"/>
      <c r="L288" s="684"/>
      <c r="M288" s="684"/>
      <c r="N288" s="684"/>
      <c r="O288" s="684"/>
      <c r="P288" s="684"/>
      <c r="Q288" s="684"/>
      <c r="R288" s="684"/>
      <c r="S288" s="686"/>
      <c r="T288" s="686"/>
      <c r="U288" s="684"/>
      <c r="V288" s="684"/>
      <c r="W288" s="684"/>
      <c r="X288" s="684"/>
      <c r="Y288" s="684"/>
      <c r="Z288" s="684"/>
      <c r="AA288" s="684"/>
      <c r="AB288" s="684"/>
    </row>
    <row r="289" ht="13.5" customHeight="1">
      <c r="A289" s="684"/>
      <c r="B289" s="684"/>
      <c r="C289" s="684"/>
      <c r="D289" s="684"/>
      <c r="E289" s="684"/>
      <c r="F289" s="684"/>
      <c r="G289" s="684"/>
      <c r="H289" s="684"/>
      <c r="I289" s="684"/>
      <c r="J289" s="684"/>
      <c r="K289" s="684"/>
      <c r="L289" s="684"/>
      <c r="M289" s="684"/>
      <c r="N289" s="684"/>
      <c r="O289" s="684"/>
      <c r="P289" s="684"/>
      <c r="Q289" s="684"/>
      <c r="R289" s="684"/>
      <c r="S289" s="686"/>
      <c r="T289" s="686"/>
      <c r="U289" s="684"/>
      <c r="V289" s="684"/>
      <c r="W289" s="684"/>
      <c r="X289" s="684"/>
      <c r="Y289" s="684"/>
      <c r="Z289" s="684"/>
      <c r="AA289" s="684"/>
      <c r="AB289" s="684"/>
    </row>
    <row r="290" ht="13.5" customHeight="1">
      <c r="A290" s="684"/>
      <c r="B290" s="684"/>
      <c r="C290" s="684"/>
      <c r="D290" s="684"/>
      <c r="E290" s="684"/>
      <c r="F290" s="684"/>
      <c r="G290" s="684"/>
      <c r="H290" s="684"/>
      <c r="I290" s="684"/>
      <c r="J290" s="684"/>
      <c r="K290" s="684"/>
      <c r="L290" s="684"/>
      <c r="M290" s="684"/>
      <c r="N290" s="684"/>
      <c r="O290" s="684"/>
      <c r="P290" s="684"/>
      <c r="Q290" s="684"/>
      <c r="R290" s="684"/>
      <c r="S290" s="686"/>
      <c r="T290" s="686"/>
      <c r="U290" s="684"/>
      <c r="V290" s="684"/>
      <c r="W290" s="684"/>
      <c r="X290" s="684"/>
      <c r="Y290" s="684"/>
      <c r="Z290" s="684"/>
      <c r="AA290" s="684"/>
      <c r="AB290" s="684"/>
    </row>
    <row r="291" ht="13.5" customHeight="1">
      <c r="A291" s="684"/>
      <c r="B291" s="684"/>
      <c r="C291" s="684"/>
      <c r="D291" s="684"/>
      <c r="E291" s="684"/>
      <c r="F291" s="684"/>
      <c r="G291" s="684"/>
      <c r="H291" s="684"/>
      <c r="I291" s="684"/>
      <c r="J291" s="684"/>
      <c r="K291" s="684"/>
      <c r="L291" s="684"/>
      <c r="M291" s="684"/>
      <c r="N291" s="684"/>
      <c r="O291" s="684"/>
      <c r="P291" s="684"/>
      <c r="Q291" s="684"/>
      <c r="R291" s="684"/>
      <c r="S291" s="686"/>
      <c r="T291" s="686"/>
      <c r="U291" s="684"/>
      <c r="V291" s="684"/>
      <c r="W291" s="684"/>
      <c r="X291" s="684"/>
      <c r="Y291" s="684"/>
      <c r="Z291" s="684"/>
      <c r="AA291" s="684"/>
      <c r="AB291" s="684"/>
    </row>
    <row r="292" ht="13.5" customHeight="1">
      <c r="A292" s="684"/>
      <c r="B292" s="684"/>
      <c r="C292" s="684"/>
      <c r="D292" s="684"/>
      <c r="E292" s="684"/>
      <c r="F292" s="684"/>
      <c r="G292" s="684"/>
      <c r="H292" s="684"/>
      <c r="I292" s="684"/>
      <c r="J292" s="684"/>
      <c r="K292" s="684"/>
      <c r="L292" s="684"/>
      <c r="M292" s="684"/>
      <c r="N292" s="684"/>
      <c r="O292" s="684"/>
      <c r="P292" s="684"/>
      <c r="Q292" s="684"/>
      <c r="R292" s="684"/>
      <c r="S292" s="686"/>
      <c r="T292" s="686"/>
      <c r="U292" s="684"/>
      <c r="V292" s="684"/>
      <c r="W292" s="684"/>
      <c r="X292" s="684"/>
      <c r="Y292" s="684"/>
      <c r="Z292" s="684"/>
      <c r="AA292" s="684"/>
      <c r="AB292" s="684"/>
    </row>
    <row r="293" ht="13.5" customHeight="1">
      <c r="A293" s="684"/>
      <c r="B293" s="684"/>
      <c r="C293" s="684"/>
      <c r="D293" s="684"/>
      <c r="E293" s="684"/>
      <c r="F293" s="684"/>
      <c r="G293" s="684"/>
      <c r="H293" s="684"/>
      <c r="I293" s="684"/>
      <c r="J293" s="684"/>
      <c r="K293" s="684"/>
      <c r="L293" s="684"/>
      <c r="M293" s="684"/>
      <c r="N293" s="684"/>
      <c r="O293" s="684"/>
      <c r="P293" s="684"/>
      <c r="Q293" s="684"/>
      <c r="R293" s="684"/>
      <c r="S293" s="686"/>
      <c r="T293" s="686"/>
      <c r="U293" s="684"/>
      <c r="V293" s="684"/>
      <c r="W293" s="684"/>
      <c r="X293" s="684"/>
      <c r="Y293" s="684"/>
      <c r="Z293" s="684"/>
      <c r="AA293" s="684"/>
      <c r="AB293" s="684"/>
    </row>
    <row r="294" ht="13.5" customHeight="1">
      <c r="A294" s="684"/>
      <c r="B294" s="684"/>
      <c r="C294" s="684"/>
      <c r="D294" s="684"/>
      <c r="E294" s="684"/>
      <c r="F294" s="684"/>
      <c r="G294" s="684"/>
      <c r="H294" s="684"/>
      <c r="I294" s="684"/>
      <c r="J294" s="684"/>
      <c r="K294" s="684"/>
      <c r="L294" s="684"/>
      <c r="M294" s="684"/>
      <c r="N294" s="684"/>
      <c r="O294" s="684"/>
      <c r="P294" s="684"/>
      <c r="Q294" s="684"/>
      <c r="R294" s="684"/>
      <c r="S294" s="686"/>
      <c r="T294" s="686"/>
      <c r="U294" s="684"/>
      <c r="V294" s="684"/>
      <c r="W294" s="684"/>
      <c r="X294" s="684"/>
      <c r="Y294" s="684"/>
      <c r="Z294" s="684"/>
      <c r="AA294" s="684"/>
      <c r="AB294" s="684"/>
    </row>
    <row r="295" ht="13.5" customHeight="1">
      <c r="A295" s="684"/>
      <c r="B295" s="684"/>
      <c r="C295" s="684"/>
      <c r="D295" s="684"/>
      <c r="E295" s="684"/>
      <c r="F295" s="684"/>
      <c r="G295" s="684"/>
      <c r="H295" s="684"/>
      <c r="I295" s="684"/>
      <c r="J295" s="684"/>
      <c r="K295" s="684"/>
      <c r="L295" s="684"/>
      <c r="M295" s="684"/>
      <c r="N295" s="684"/>
      <c r="O295" s="684"/>
      <c r="P295" s="684"/>
      <c r="Q295" s="684"/>
      <c r="R295" s="684"/>
      <c r="S295" s="686"/>
      <c r="T295" s="686"/>
      <c r="U295" s="684"/>
      <c r="V295" s="684"/>
      <c r="W295" s="684"/>
      <c r="X295" s="684"/>
      <c r="Y295" s="684"/>
      <c r="Z295" s="684"/>
      <c r="AA295" s="684"/>
      <c r="AB295" s="684"/>
    </row>
    <row r="296" ht="13.5" customHeight="1">
      <c r="A296" s="684"/>
      <c r="B296" s="684"/>
      <c r="C296" s="684"/>
      <c r="D296" s="684"/>
      <c r="E296" s="684"/>
      <c r="F296" s="684"/>
      <c r="G296" s="684"/>
      <c r="H296" s="684"/>
      <c r="I296" s="684"/>
      <c r="J296" s="684"/>
      <c r="K296" s="684"/>
      <c r="L296" s="684"/>
      <c r="M296" s="684"/>
      <c r="N296" s="684"/>
      <c r="O296" s="684"/>
      <c r="P296" s="684"/>
      <c r="Q296" s="684"/>
      <c r="R296" s="684"/>
      <c r="S296" s="686"/>
      <c r="T296" s="686"/>
      <c r="U296" s="684"/>
      <c r="V296" s="684"/>
      <c r="W296" s="684"/>
      <c r="X296" s="684"/>
      <c r="Y296" s="684"/>
      <c r="Z296" s="684"/>
      <c r="AA296" s="684"/>
      <c r="AB296" s="684"/>
    </row>
    <row r="297" ht="13.5" customHeight="1">
      <c r="A297" s="684"/>
      <c r="B297" s="684"/>
      <c r="C297" s="684"/>
      <c r="D297" s="684"/>
      <c r="E297" s="684"/>
      <c r="F297" s="684"/>
      <c r="G297" s="684"/>
      <c r="H297" s="684"/>
      <c r="I297" s="684"/>
      <c r="J297" s="684"/>
      <c r="K297" s="684"/>
      <c r="L297" s="684"/>
      <c r="M297" s="684"/>
      <c r="N297" s="684"/>
      <c r="O297" s="684"/>
      <c r="P297" s="684"/>
      <c r="Q297" s="684"/>
      <c r="R297" s="684"/>
      <c r="S297" s="686"/>
      <c r="T297" s="686"/>
      <c r="U297" s="684"/>
      <c r="V297" s="684"/>
      <c r="W297" s="684"/>
      <c r="X297" s="684"/>
      <c r="Y297" s="684"/>
      <c r="Z297" s="684"/>
      <c r="AA297" s="684"/>
      <c r="AB297" s="684"/>
    </row>
    <row r="298" ht="13.5" customHeight="1">
      <c r="A298" s="684"/>
      <c r="B298" s="684"/>
      <c r="C298" s="684"/>
      <c r="D298" s="684"/>
      <c r="E298" s="684"/>
      <c r="F298" s="684"/>
      <c r="G298" s="684"/>
      <c r="H298" s="684"/>
      <c r="I298" s="684"/>
      <c r="J298" s="684"/>
      <c r="K298" s="684"/>
      <c r="L298" s="684"/>
      <c r="M298" s="684"/>
      <c r="N298" s="684"/>
      <c r="O298" s="684"/>
      <c r="P298" s="684"/>
      <c r="Q298" s="684"/>
      <c r="R298" s="684"/>
      <c r="S298" s="686"/>
      <c r="T298" s="686"/>
      <c r="U298" s="684"/>
      <c r="V298" s="684"/>
      <c r="W298" s="684"/>
      <c r="X298" s="684"/>
      <c r="Y298" s="684"/>
      <c r="Z298" s="684"/>
      <c r="AA298" s="684"/>
      <c r="AB298" s="684"/>
    </row>
    <row r="299" ht="13.5" customHeight="1">
      <c r="A299" s="684"/>
      <c r="B299" s="684"/>
      <c r="C299" s="684"/>
      <c r="D299" s="684"/>
      <c r="E299" s="684"/>
      <c r="F299" s="684"/>
      <c r="G299" s="684"/>
      <c r="H299" s="684"/>
      <c r="I299" s="684"/>
      <c r="J299" s="684"/>
      <c r="K299" s="684"/>
      <c r="L299" s="684"/>
      <c r="M299" s="684"/>
      <c r="N299" s="684"/>
      <c r="O299" s="684"/>
      <c r="P299" s="684"/>
      <c r="Q299" s="684"/>
      <c r="R299" s="684"/>
      <c r="S299" s="686"/>
      <c r="T299" s="686"/>
      <c r="U299" s="684"/>
      <c r="V299" s="684"/>
      <c r="W299" s="684"/>
      <c r="X299" s="684"/>
      <c r="Y299" s="684"/>
      <c r="Z299" s="684"/>
      <c r="AA299" s="684"/>
      <c r="AB299" s="684"/>
    </row>
    <row r="300" ht="13.5" customHeight="1">
      <c r="A300" s="684"/>
      <c r="B300" s="684"/>
      <c r="C300" s="684"/>
      <c r="D300" s="684"/>
      <c r="E300" s="684"/>
      <c r="F300" s="684"/>
      <c r="G300" s="684"/>
      <c r="H300" s="684"/>
      <c r="I300" s="684"/>
      <c r="J300" s="684"/>
      <c r="K300" s="684"/>
      <c r="L300" s="684"/>
      <c r="M300" s="684"/>
      <c r="N300" s="684"/>
      <c r="O300" s="684"/>
      <c r="P300" s="684"/>
      <c r="Q300" s="684"/>
      <c r="R300" s="684"/>
      <c r="S300" s="686"/>
      <c r="T300" s="686"/>
      <c r="U300" s="684"/>
      <c r="V300" s="684"/>
      <c r="W300" s="684"/>
      <c r="X300" s="684"/>
      <c r="Y300" s="684"/>
      <c r="Z300" s="684"/>
      <c r="AA300" s="684"/>
      <c r="AB300" s="684"/>
    </row>
    <row r="301" ht="13.5" customHeight="1">
      <c r="A301" s="684"/>
      <c r="B301" s="684"/>
      <c r="C301" s="684"/>
      <c r="D301" s="684"/>
      <c r="E301" s="684"/>
      <c r="F301" s="684"/>
      <c r="G301" s="684"/>
      <c r="H301" s="684"/>
      <c r="I301" s="684"/>
      <c r="J301" s="684"/>
      <c r="K301" s="684"/>
      <c r="L301" s="684"/>
      <c r="M301" s="684"/>
      <c r="N301" s="684"/>
      <c r="O301" s="684"/>
      <c r="P301" s="684"/>
      <c r="Q301" s="684"/>
      <c r="R301" s="684"/>
      <c r="S301" s="686"/>
      <c r="T301" s="686"/>
      <c r="U301" s="684"/>
      <c r="V301" s="684"/>
      <c r="W301" s="684"/>
      <c r="X301" s="684"/>
      <c r="Y301" s="684"/>
      <c r="Z301" s="684"/>
      <c r="AA301" s="684"/>
      <c r="AB301" s="684"/>
    </row>
    <row r="302" ht="13.5" customHeight="1">
      <c r="A302" s="684"/>
      <c r="B302" s="684"/>
      <c r="C302" s="684"/>
      <c r="D302" s="684"/>
      <c r="E302" s="684"/>
      <c r="F302" s="684"/>
      <c r="G302" s="684"/>
      <c r="H302" s="684"/>
      <c r="I302" s="684"/>
      <c r="J302" s="684"/>
      <c r="K302" s="684"/>
      <c r="L302" s="684"/>
      <c r="M302" s="684"/>
      <c r="N302" s="684"/>
      <c r="O302" s="684"/>
      <c r="P302" s="684"/>
      <c r="Q302" s="684"/>
      <c r="R302" s="684"/>
      <c r="S302" s="686"/>
      <c r="T302" s="686"/>
      <c r="U302" s="684"/>
      <c r="V302" s="684"/>
      <c r="W302" s="684"/>
      <c r="X302" s="684"/>
      <c r="Y302" s="684"/>
      <c r="Z302" s="684"/>
      <c r="AA302" s="684"/>
      <c r="AB302" s="684"/>
    </row>
    <row r="303" ht="13.5" customHeight="1">
      <c r="A303" s="684"/>
      <c r="B303" s="684"/>
      <c r="C303" s="684"/>
      <c r="D303" s="684"/>
      <c r="E303" s="684"/>
      <c r="F303" s="684"/>
      <c r="G303" s="684"/>
      <c r="H303" s="684"/>
      <c r="I303" s="684"/>
      <c r="J303" s="684"/>
      <c r="K303" s="684"/>
      <c r="L303" s="684"/>
      <c r="M303" s="684"/>
      <c r="N303" s="684"/>
      <c r="O303" s="684"/>
      <c r="P303" s="684"/>
      <c r="Q303" s="684"/>
      <c r="R303" s="684"/>
      <c r="S303" s="686"/>
      <c r="T303" s="686"/>
      <c r="U303" s="684"/>
      <c r="V303" s="684"/>
      <c r="W303" s="684"/>
      <c r="X303" s="684"/>
      <c r="Y303" s="684"/>
      <c r="Z303" s="684"/>
      <c r="AA303" s="684"/>
      <c r="AB303" s="684"/>
    </row>
    <row r="304" ht="13.5" customHeight="1">
      <c r="A304" s="684"/>
      <c r="B304" s="684"/>
      <c r="C304" s="684"/>
      <c r="D304" s="684"/>
      <c r="E304" s="684"/>
      <c r="F304" s="684"/>
      <c r="G304" s="684"/>
      <c r="H304" s="684"/>
      <c r="I304" s="684"/>
      <c r="J304" s="684"/>
      <c r="K304" s="684"/>
      <c r="L304" s="684"/>
      <c r="M304" s="684"/>
      <c r="N304" s="684"/>
      <c r="O304" s="684"/>
      <c r="P304" s="684"/>
      <c r="Q304" s="684"/>
      <c r="R304" s="684"/>
      <c r="S304" s="686"/>
      <c r="T304" s="686"/>
      <c r="U304" s="684"/>
      <c r="V304" s="684"/>
      <c r="W304" s="684"/>
      <c r="X304" s="684"/>
      <c r="Y304" s="684"/>
      <c r="Z304" s="684"/>
      <c r="AA304" s="684"/>
      <c r="AB304" s="684"/>
    </row>
    <row r="305" ht="13.5" customHeight="1">
      <c r="A305" s="684"/>
      <c r="B305" s="684"/>
      <c r="C305" s="684"/>
      <c r="D305" s="684"/>
      <c r="E305" s="684"/>
      <c r="F305" s="684"/>
      <c r="G305" s="684"/>
      <c r="H305" s="684"/>
      <c r="I305" s="684"/>
      <c r="J305" s="684"/>
      <c r="K305" s="684"/>
      <c r="L305" s="684"/>
      <c r="M305" s="684"/>
      <c r="N305" s="684"/>
      <c r="O305" s="684"/>
      <c r="P305" s="684"/>
      <c r="Q305" s="684"/>
      <c r="R305" s="684"/>
      <c r="S305" s="686"/>
      <c r="T305" s="686"/>
      <c r="U305" s="684"/>
      <c r="V305" s="684"/>
      <c r="W305" s="684"/>
      <c r="X305" s="684"/>
      <c r="Y305" s="684"/>
      <c r="Z305" s="684"/>
      <c r="AA305" s="684"/>
      <c r="AB305" s="684"/>
    </row>
    <row r="306" ht="13.5" customHeight="1">
      <c r="A306" s="684"/>
      <c r="B306" s="684"/>
      <c r="C306" s="684"/>
      <c r="D306" s="684"/>
      <c r="E306" s="684"/>
      <c r="F306" s="684"/>
      <c r="G306" s="684"/>
      <c r="H306" s="684"/>
      <c r="I306" s="684"/>
      <c r="J306" s="684"/>
      <c r="K306" s="684"/>
      <c r="L306" s="684"/>
      <c r="M306" s="684"/>
      <c r="N306" s="684"/>
      <c r="O306" s="684"/>
      <c r="P306" s="684"/>
      <c r="Q306" s="684"/>
      <c r="R306" s="684"/>
      <c r="S306" s="686"/>
      <c r="T306" s="686"/>
      <c r="U306" s="684"/>
      <c r="V306" s="684"/>
      <c r="W306" s="684"/>
      <c r="X306" s="684"/>
      <c r="Y306" s="684"/>
      <c r="Z306" s="684"/>
      <c r="AA306" s="684"/>
      <c r="AB306" s="684"/>
    </row>
    <row r="307" ht="13.5" customHeight="1">
      <c r="A307" s="684"/>
      <c r="B307" s="684"/>
      <c r="C307" s="684"/>
      <c r="D307" s="684"/>
      <c r="E307" s="684"/>
      <c r="F307" s="684"/>
      <c r="G307" s="684"/>
      <c r="H307" s="684"/>
      <c r="I307" s="684"/>
      <c r="J307" s="684"/>
      <c r="K307" s="684"/>
      <c r="L307" s="684"/>
      <c r="M307" s="684"/>
      <c r="N307" s="684"/>
      <c r="O307" s="684"/>
      <c r="P307" s="684"/>
      <c r="Q307" s="684"/>
      <c r="R307" s="684"/>
      <c r="S307" s="686"/>
      <c r="T307" s="686"/>
      <c r="U307" s="684"/>
      <c r="V307" s="684"/>
      <c r="W307" s="684"/>
      <c r="X307" s="684"/>
      <c r="Y307" s="684"/>
      <c r="Z307" s="684"/>
      <c r="AA307" s="684"/>
      <c r="AB307" s="684"/>
    </row>
    <row r="308" ht="13.5" customHeight="1">
      <c r="A308" s="684"/>
      <c r="B308" s="684"/>
      <c r="C308" s="684"/>
      <c r="D308" s="684"/>
      <c r="E308" s="684"/>
      <c r="F308" s="684"/>
      <c r="G308" s="684"/>
      <c r="H308" s="684"/>
      <c r="I308" s="684"/>
      <c r="J308" s="684"/>
      <c r="K308" s="684"/>
      <c r="L308" s="684"/>
      <c r="M308" s="684"/>
      <c r="N308" s="684"/>
      <c r="O308" s="684"/>
      <c r="P308" s="684"/>
      <c r="Q308" s="684"/>
      <c r="R308" s="684"/>
      <c r="S308" s="686"/>
      <c r="T308" s="686"/>
      <c r="U308" s="684"/>
      <c r="V308" s="684"/>
      <c r="W308" s="684"/>
      <c r="X308" s="684"/>
      <c r="Y308" s="684"/>
      <c r="Z308" s="684"/>
      <c r="AA308" s="684"/>
      <c r="AB308" s="684"/>
    </row>
    <row r="309" ht="13.5" customHeight="1">
      <c r="A309" s="684"/>
      <c r="B309" s="684"/>
      <c r="C309" s="684"/>
      <c r="D309" s="684"/>
      <c r="E309" s="684"/>
      <c r="F309" s="684"/>
      <c r="G309" s="684"/>
      <c r="H309" s="684"/>
      <c r="I309" s="684"/>
      <c r="J309" s="684"/>
      <c r="K309" s="684"/>
      <c r="L309" s="684"/>
      <c r="M309" s="684"/>
      <c r="N309" s="684"/>
      <c r="O309" s="684"/>
      <c r="P309" s="684"/>
      <c r="Q309" s="684"/>
      <c r="R309" s="684"/>
      <c r="S309" s="686"/>
      <c r="T309" s="686"/>
      <c r="U309" s="684"/>
      <c r="V309" s="684"/>
      <c r="W309" s="684"/>
      <c r="X309" s="684"/>
      <c r="Y309" s="684"/>
      <c r="Z309" s="684"/>
      <c r="AA309" s="684"/>
      <c r="AB309" s="684"/>
    </row>
    <row r="310" ht="13.5" customHeight="1">
      <c r="A310" s="684"/>
      <c r="B310" s="684"/>
      <c r="C310" s="684"/>
      <c r="D310" s="684"/>
      <c r="E310" s="684"/>
      <c r="F310" s="684"/>
      <c r="G310" s="684"/>
      <c r="H310" s="684"/>
      <c r="I310" s="684"/>
      <c r="J310" s="684"/>
      <c r="K310" s="684"/>
      <c r="L310" s="684"/>
      <c r="M310" s="684"/>
      <c r="N310" s="684"/>
      <c r="O310" s="684"/>
      <c r="P310" s="684"/>
      <c r="Q310" s="684"/>
      <c r="R310" s="684"/>
      <c r="S310" s="686"/>
      <c r="T310" s="686"/>
      <c r="U310" s="684"/>
      <c r="V310" s="684"/>
      <c r="W310" s="684"/>
      <c r="X310" s="684"/>
      <c r="Y310" s="684"/>
      <c r="Z310" s="684"/>
      <c r="AA310" s="684"/>
      <c r="AB310" s="684"/>
    </row>
    <row r="311" ht="13.5" customHeight="1">
      <c r="A311" s="684"/>
      <c r="B311" s="684"/>
      <c r="C311" s="684"/>
      <c r="D311" s="684"/>
      <c r="E311" s="684"/>
      <c r="F311" s="684"/>
      <c r="G311" s="684"/>
      <c r="H311" s="684"/>
      <c r="I311" s="684"/>
      <c r="J311" s="684"/>
      <c r="K311" s="684"/>
      <c r="L311" s="684"/>
      <c r="M311" s="684"/>
      <c r="N311" s="684"/>
      <c r="O311" s="684"/>
      <c r="P311" s="684"/>
      <c r="Q311" s="684"/>
      <c r="R311" s="684"/>
      <c r="S311" s="686"/>
      <c r="T311" s="686"/>
      <c r="U311" s="684"/>
      <c r="V311" s="684"/>
      <c r="W311" s="684"/>
      <c r="X311" s="684"/>
      <c r="Y311" s="684"/>
      <c r="Z311" s="684"/>
      <c r="AA311" s="684"/>
      <c r="AB311" s="684"/>
    </row>
    <row r="312" ht="13.5" customHeight="1">
      <c r="A312" s="684"/>
      <c r="B312" s="684"/>
      <c r="C312" s="684"/>
      <c r="D312" s="684"/>
      <c r="E312" s="684"/>
      <c r="F312" s="684"/>
      <c r="G312" s="684"/>
      <c r="H312" s="684"/>
      <c r="I312" s="684"/>
      <c r="J312" s="684"/>
      <c r="K312" s="684"/>
      <c r="L312" s="684"/>
      <c r="M312" s="684"/>
      <c r="N312" s="684"/>
      <c r="O312" s="684"/>
      <c r="P312" s="684"/>
      <c r="Q312" s="684"/>
      <c r="R312" s="684"/>
      <c r="S312" s="686"/>
      <c r="T312" s="686"/>
      <c r="U312" s="684"/>
      <c r="V312" s="684"/>
      <c r="W312" s="684"/>
      <c r="X312" s="684"/>
      <c r="Y312" s="684"/>
      <c r="Z312" s="684"/>
      <c r="AA312" s="684"/>
      <c r="AB312" s="684"/>
    </row>
    <row r="313" ht="13.5" customHeight="1">
      <c r="A313" s="684"/>
      <c r="B313" s="684"/>
      <c r="C313" s="684"/>
      <c r="D313" s="684"/>
      <c r="E313" s="684"/>
      <c r="F313" s="684"/>
      <c r="G313" s="684"/>
      <c r="H313" s="684"/>
      <c r="I313" s="684"/>
      <c r="J313" s="684"/>
      <c r="K313" s="684"/>
      <c r="L313" s="684"/>
      <c r="M313" s="684"/>
      <c r="N313" s="684"/>
      <c r="O313" s="684"/>
      <c r="P313" s="684"/>
      <c r="Q313" s="684"/>
      <c r="R313" s="684"/>
      <c r="S313" s="686"/>
      <c r="T313" s="686"/>
      <c r="U313" s="684"/>
      <c r="V313" s="684"/>
      <c r="W313" s="684"/>
      <c r="X313" s="684"/>
      <c r="Y313" s="684"/>
      <c r="Z313" s="684"/>
      <c r="AA313" s="684"/>
      <c r="AB313" s="684"/>
    </row>
    <row r="314" ht="13.5" customHeight="1">
      <c r="A314" s="684"/>
      <c r="B314" s="684"/>
      <c r="C314" s="684"/>
      <c r="D314" s="684"/>
      <c r="E314" s="684"/>
      <c r="F314" s="684"/>
      <c r="G314" s="684"/>
      <c r="H314" s="684"/>
      <c r="I314" s="684"/>
      <c r="J314" s="684"/>
      <c r="K314" s="684"/>
      <c r="L314" s="684"/>
      <c r="M314" s="684"/>
      <c r="N314" s="684"/>
      <c r="O314" s="684"/>
      <c r="P314" s="684"/>
      <c r="Q314" s="684"/>
      <c r="R314" s="684"/>
      <c r="S314" s="686"/>
      <c r="T314" s="686"/>
      <c r="U314" s="684"/>
      <c r="V314" s="684"/>
      <c r="W314" s="684"/>
      <c r="X314" s="684"/>
      <c r="Y314" s="684"/>
      <c r="Z314" s="684"/>
      <c r="AA314" s="684"/>
      <c r="AB314" s="684"/>
    </row>
    <row r="315" ht="13.5" customHeight="1">
      <c r="A315" s="684"/>
      <c r="B315" s="684"/>
      <c r="C315" s="684"/>
      <c r="D315" s="684"/>
      <c r="E315" s="684"/>
      <c r="F315" s="684"/>
      <c r="G315" s="684"/>
      <c r="H315" s="684"/>
      <c r="I315" s="684"/>
      <c r="J315" s="684"/>
      <c r="K315" s="684"/>
      <c r="L315" s="684"/>
      <c r="M315" s="684"/>
      <c r="N315" s="684"/>
      <c r="O315" s="684"/>
      <c r="P315" s="684"/>
      <c r="Q315" s="684"/>
      <c r="R315" s="684"/>
      <c r="S315" s="686"/>
      <c r="T315" s="686"/>
      <c r="U315" s="684"/>
      <c r="V315" s="684"/>
      <c r="W315" s="684"/>
      <c r="X315" s="684"/>
      <c r="Y315" s="684"/>
      <c r="Z315" s="684"/>
      <c r="AA315" s="684"/>
      <c r="AB315" s="684"/>
    </row>
    <row r="316" ht="13.5" customHeight="1">
      <c r="A316" s="684"/>
      <c r="B316" s="684"/>
      <c r="C316" s="684"/>
      <c r="D316" s="684"/>
      <c r="E316" s="684"/>
      <c r="F316" s="684"/>
      <c r="G316" s="684"/>
      <c r="H316" s="684"/>
      <c r="I316" s="684"/>
      <c r="J316" s="684"/>
      <c r="K316" s="684"/>
      <c r="L316" s="684"/>
      <c r="M316" s="684"/>
      <c r="N316" s="684"/>
      <c r="O316" s="684"/>
      <c r="P316" s="684"/>
      <c r="Q316" s="684"/>
      <c r="R316" s="684"/>
      <c r="S316" s="686"/>
      <c r="T316" s="686"/>
      <c r="U316" s="684"/>
      <c r="V316" s="684"/>
      <c r="W316" s="684"/>
      <c r="X316" s="684"/>
      <c r="Y316" s="684"/>
      <c r="Z316" s="684"/>
      <c r="AA316" s="684"/>
      <c r="AB316" s="684"/>
    </row>
    <row r="317" ht="13.5" customHeight="1">
      <c r="A317" s="684"/>
      <c r="B317" s="684"/>
      <c r="C317" s="684"/>
      <c r="D317" s="684"/>
      <c r="E317" s="684"/>
      <c r="F317" s="684"/>
      <c r="G317" s="684"/>
      <c r="H317" s="684"/>
      <c r="I317" s="684"/>
      <c r="J317" s="684"/>
      <c r="K317" s="684"/>
      <c r="L317" s="684"/>
      <c r="M317" s="684"/>
      <c r="N317" s="684"/>
      <c r="O317" s="684"/>
      <c r="P317" s="684"/>
      <c r="Q317" s="684"/>
      <c r="R317" s="684"/>
      <c r="S317" s="686"/>
      <c r="T317" s="686"/>
      <c r="U317" s="684"/>
      <c r="V317" s="684"/>
      <c r="W317" s="684"/>
      <c r="X317" s="684"/>
      <c r="Y317" s="684"/>
      <c r="Z317" s="684"/>
      <c r="AA317" s="684"/>
      <c r="AB317" s="684"/>
    </row>
    <row r="318" ht="13.5" customHeight="1">
      <c r="A318" s="684"/>
      <c r="B318" s="684"/>
      <c r="C318" s="684"/>
      <c r="D318" s="684"/>
      <c r="E318" s="684"/>
      <c r="F318" s="684"/>
      <c r="G318" s="684"/>
      <c r="H318" s="684"/>
      <c r="I318" s="684"/>
      <c r="J318" s="684"/>
      <c r="K318" s="684"/>
      <c r="L318" s="684"/>
      <c r="M318" s="684"/>
      <c r="N318" s="684"/>
      <c r="O318" s="684"/>
      <c r="P318" s="684"/>
      <c r="Q318" s="684"/>
      <c r="R318" s="684"/>
      <c r="S318" s="686"/>
      <c r="T318" s="686"/>
      <c r="U318" s="684"/>
      <c r="V318" s="684"/>
      <c r="W318" s="684"/>
      <c r="X318" s="684"/>
      <c r="Y318" s="684"/>
      <c r="Z318" s="684"/>
      <c r="AA318" s="684"/>
      <c r="AB318" s="684"/>
    </row>
    <row r="319" ht="13.5" customHeight="1">
      <c r="A319" s="684"/>
      <c r="B319" s="684"/>
      <c r="C319" s="684"/>
      <c r="D319" s="684"/>
      <c r="E319" s="684"/>
      <c r="F319" s="684"/>
      <c r="G319" s="684"/>
      <c r="H319" s="684"/>
      <c r="I319" s="684"/>
      <c r="J319" s="684"/>
      <c r="K319" s="684"/>
      <c r="L319" s="684"/>
      <c r="M319" s="684"/>
      <c r="N319" s="684"/>
      <c r="O319" s="684"/>
      <c r="P319" s="684"/>
      <c r="Q319" s="684"/>
      <c r="R319" s="684"/>
      <c r="S319" s="686"/>
      <c r="T319" s="686"/>
      <c r="U319" s="684"/>
      <c r="V319" s="684"/>
      <c r="W319" s="684"/>
      <c r="X319" s="684"/>
      <c r="Y319" s="684"/>
      <c r="Z319" s="684"/>
      <c r="AA319" s="684"/>
      <c r="AB319" s="684"/>
    </row>
    <row r="320" ht="13.5" customHeight="1">
      <c r="A320" s="684"/>
      <c r="B320" s="684"/>
      <c r="C320" s="684"/>
      <c r="D320" s="684"/>
      <c r="E320" s="684"/>
      <c r="F320" s="684"/>
      <c r="G320" s="684"/>
      <c r="H320" s="684"/>
      <c r="I320" s="684"/>
      <c r="J320" s="684"/>
      <c r="K320" s="684"/>
      <c r="L320" s="684"/>
      <c r="M320" s="684"/>
      <c r="N320" s="684"/>
      <c r="O320" s="684"/>
      <c r="P320" s="684"/>
      <c r="Q320" s="684"/>
      <c r="R320" s="684"/>
      <c r="S320" s="686"/>
      <c r="T320" s="686"/>
      <c r="U320" s="684"/>
      <c r="V320" s="684"/>
      <c r="W320" s="684"/>
      <c r="X320" s="684"/>
      <c r="Y320" s="684"/>
      <c r="Z320" s="684"/>
      <c r="AA320" s="684"/>
      <c r="AB320" s="684"/>
    </row>
    <row r="321" ht="13.5" customHeight="1">
      <c r="A321" s="684"/>
      <c r="B321" s="684"/>
      <c r="C321" s="684"/>
      <c r="D321" s="684"/>
      <c r="E321" s="684"/>
      <c r="F321" s="684"/>
      <c r="G321" s="684"/>
      <c r="H321" s="684"/>
      <c r="I321" s="684"/>
      <c r="J321" s="684"/>
      <c r="K321" s="684"/>
      <c r="L321" s="684"/>
      <c r="M321" s="684"/>
      <c r="N321" s="684"/>
      <c r="O321" s="684"/>
      <c r="P321" s="684"/>
      <c r="Q321" s="684"/>
      <c r="R321" s="684"/>
      <c r="S321" s="686"/>
      <c r="T321" s="686"/>
      <c r="U321" s="684"/>
      <c r="V321" s="684"/>
      <c r="W321" s="684"/>
      <c r="X321" s="684"/>
      <c r="Y321" s="684"/>
      <c r="Z321" s="684"/>
      <c r="AA321" s="684"/>
      <c r="AB321" s="684"/>
    </row>
    <row r="322" ht="13.5" customHeight="1">
      <c r="A322" s="684"/>
      <c r="B322" s="684"/>
      <c r="C322" s="684"/>
      <c r="D322" s="684"/>
      <c r="E322" s="684"/>
      <c r="F322" s="684"/>
      <c r="G322" s="684"/>
      <c r="H322" s="684"/>
      <c r="I322" s="684"/>
      <c r="J322" s="684"/>
      <c r="K322" s="684"/>
      <c r="L322" s="684"/>
      <c r="M322" s="684"/>
      <c r="N322" s="684"/>
      <c r="O322" s="684"/>
      <c r="P322" s="684"/>
      <c r="Q322" s="684"/>
      <c r="R322" s="684"/>
      <c r="S322" s="686"/>
      <c r="T322" s="686"/>
      <c r="U322" s="684"/>
      <c r="V322" s="684"/>
      <c r="W322" s="684"/>
      <c r="X322" s="684"/>
      <c r="Y322" s="684"/>
      <c r="Z322" s="684"/>
      <c r="AA322" s="684"/>
      <c r="AB322" s="684"/>
    </row>
    <row r="323" ht="13.5" customHeight="1">
      <c r="A323" s="684"/>
      <c r="B323" s="684"/>
      <c r="C323" s="684"/>
      <c r="D323" s="684"/>
      <c r="E323" s="684"/>
      <c r="F323" s="684"/>
      <c r="G323" s="684"/>
      <c r="H323" s="684"/>
      <c r="I323" s="684"/>
      <c r="J323" s="684"/>
      <c r="K323" s="684"/>
      <c r="L323" s="684"/>
      <c r="M323" s="684"/>
      <c r="N323" s="684"/>
      <c r="O323" s="684"/>
      <c r="P323" s="684"/>
      <c r="Q323" s="684"/>
      <c r="R323" s="684"/>
      <c r="S323" s="686"/>
      <c r="T323" s="686"/>
      <c r="U323" s="684"/>
      <c r="V323" s="684"/>
      <c r="W323" s="684"/>
      <c r="X323" s="684"/>
      <c r="Y323" s="684"/>
      <c r="Z323" s="684"/>
      <c r="AA323" s="684"/>
      <c r="AB323" s="684"/>
    </row>
    <row r="324" ht="13.5" customHeight="1">
      <c r="A324" s="684"/>
      <c r="B324" s="684"/>
      <c r="C324" s="684"/>
      <c r="D324" s="684"/>
      <c r="E324" s="684"/>
      <c r="F324" s="684"/>
      <c r="G324" s="684"/>
      <c r="H324" s="684"/>
      <c r="I324" s="684"/>
      <c r="J324" s="684"/>
      <c r="K324" s="684"/>
      <c r="L324" s="684"/>
      <c r="M324" s="684"/>
      <c r="N324" s="684"/>
      <c r="O324" s="684"/>
      <c r="P324" s="684"/>
      <c r="Q324" s="684"/>
      <c r="R324" s="684"/>
      <c r="S324" s="686"/>
      <c r="T324" s="686"/>
      <c r="U324" s="684"/>
      <c r="V324" s="684"/>
      <c r="W324" s="684"/>
      <c r="X324" s="684"/>
      <c r="Y324" s="684"/>
      <c r="Z324" s="684"/>
      <c r="AA324" s="684"/>
      <c r="AB324" s="684"/>
    </row>
    <row r="325" ht="13.5" customHeight="1">
      <c r="A325" s="684"/>
      <c r="B325" s="684"/>
      <c r="C325" s="684"/>
      <c r="D325" s="684"/>
      <c r="E325" s="684"/>
      <c r="F325" s="684"/>
      <c r="G325" s="684"/>
      <c r="H325" s="684"/>
      <c r="I325" s="684"/>
      <c r="J325" s="684"/>
      <c r="K325" s="684"/>
      <c r="L325" s="684"/>
      <c r="M325" s="684"/>
      <c r="N325" s="684"/>
      <c r="O325" s="684"/>
      <c r="P325" s="684"/>
      <c r="Q325" s="684"/>
      <c r="R325" s="684"/>
      <c r="S325" s="686"/>
      <c r="T325" s="686"/>
      <c r="U325" s="684"/>
      <c r="V325" s="684"/>
      <c r="W325" s="684"/>
      <c r="X325" s="684"/>
      <c r="Y325" s="684"/>
      <c r="Z325" s="684"/>
      <c r="AA325" s="684"/>
      <c r="AB325" s="684"/>
    </row>
    <row r="326" ht="13.5" customHeight="1">
      <c r="A326" s="684"/>
      <c r="B326" s="684"/>
      <c r="C326" s="684"/>
      <c r="D326" s="684"/>
      <c r="E326" s="684"/>
      <c r="F326" s="684"/>
      <c r="G326" s="684"/>
      <c r="H326" s="684"/>
      <c r="I326" s="684"/>
      <c r="J326" s="684"/>
      <c r="K326" s="684"/>
      <c r="L326" s="684"/>
      <c r="M326" s="684"/>
      <c r="N326" s="684"/>
      <c r="O326" s="684"/>
      <c r="P326" s="684"/>
      <c r="Q326" s="684"/>
      <c r="R326" s="684"/>
      <c r="S326" s="686"/>
      <c r="T326" s="686"/>
      <c r="U326" s="684"/>
      <c r="V326" s="684"/>
      <c r="W326" s="684"/>
      <c r="X326" s="684"/>
      <c r="Y326" s="684"/>
      <c r="Z326" s="684"/>
      <c r="AA326" s="684"/>
      <c r="AB326" s="684"/>
    </row>
    <row r="327" ht="13.5" customHeight="1">
      <c r="A327" s="684"/>
      <c r="B327" s="684"/>
      <c r="C327" s="684"/>
      <c r="D327" s="684"/>
      <c r="E327" s="684"/>
      <c r="F327" s="684"/>
      <c r="G327" s="684"/>
      <c r="H327" s="684"/>
      <c r="I327" s="684"/>
      <c r="J327" s="684"/>
      <c r="K327" s="684"/>
      <c r="L327" s="684"/>
      <c r="M327" s="684"/>
      <c r="N327" s="684"/>
      <c r="O327" s="684"/>
      <c r="P327" s="684"/>
      <c r="Q327" s="684"/>
      <c r="R327" s="684"/>
      <c r="S327" s="686"/>
      <c r="T327" s="686"/>
      <c r="U327" s="684"/>
      <c r="V327" s="684"/>
      <c r="W327" s="684"/>
      <c r="X327" s="684"/>
      <c r="Y327" s="684"/>
      <c r="Z327" s="684"/>
      <c r="AA327" s="684"/>
      <c r="AB327" s="684"/>
    </row>
    <row r="328" ht="13.5" customHeight="1">
      <c r="A328" s="684"/>
      <c r="B328" s="684"/>
      <c r="C328" s="684"/>
      <c r="D328" s="684"/>
      <c r="E328" s="684"/>
      <c r="F328" s="684"/>
      <c r="G328" s="684"/>
      <c r="H328" s="684"/>
      <c r="I328" s="684"/>
      <c r="J328" s="684"/>
      <c r="K328" s="684"/>
      <c r="L328" s="684"/>
      <c r="M328" s="684"/>
      <c r="N328" s="684"/>
      <c r="O328" s="684"/>
      <c r="P328" s="684"/>
      <c r="Q328" s="684"/>
      <c r="R328" s="684"/>
      <c r="S328" s="686"/>
      <c r="T328" s="686"/>
      <c r="U328" s="684"/>
      <c r="V328" s="684"/>
      <c r="W328" s="684"/>
      <c r="X328" s="684"/>
      <c r="Y328" s="684"/>
      <c r="Z328" s="684"/>
      <c r="AA328" s="684"/>
      <c r="AB328" s="684"/>
    </row>
    <row r="329" ht="13.5" customHeight="1">
      <c r="A329" s="684"/>
      <c r="B329" s="684"/>
      <c r="C329" s="684"/>
      <c r="D329" s="684"/>
      <c r="E329" s="684"/>
      <c r="F329" s="684"/>
      <c r="G329" s="684"/>
      <c r="H329" s="684"/>
      <c r="I329" s="684"/>
      <c r="J329" s="684"/>
      <c r="K329" s="684"/>
      <c r="L329" s="684"/>
      <c r="M329" s="684"/>
      <c r="N329" s="684"/>
      <c r="O329" s="684"/>
      <c r="P329" s="684"/>
      <c r="Q329" s="684"/>
      <c r="R329" s="684"/>
      <c r="S329" s="686"/>
      <c r="T329" s="686"/>
      <c r="U329" s="684"/>
      <c r="V329" s="684"/>
      <c r="W329" s="684"/>
      <c r="X329" s="684"/>
      <c r="Y329" s="684"/>
      <c r="Z329" s="684"/>
      <c r="AA329" s="684"/>
      <c r="AB329" s="684"/>
    </row>
    <row r="330" ht="13.5" customHeight="1">
      <c r="A330" s="684"/>
      <c r="B330" s="684"/>
      <c r="C330" s="684"/>
      <c r="D330" s="684"/>
      <c r="E330" s="684"/>
      <c r="F330" s="684"/>
      <c r="G330" s="684"/>
      <c r="H330" s="684"/>
      <c r="I330" s="684"/>
      <c r="J330" s="684"/>
      <c r="K330" s="684"/>
      <c r="L330" s="684"/>
      <c r="M330" s="684"/>
      <c r="N330" s="684"/>
      <c r="O330" s="684"/>
      <c r="P330" s="684"/>
      <c r="Q330" s="684"/>
      <c r="R330" s="684"/>
      <c r="S330" s="686"/>
      <c r="T330" s="686"/>
      <c r="U330" s="684"/>
      <c r="V330" s="684"/>
      <c r="W330" s="684"/>
      <c r="X330" s="684"/>
      <c r="Y330" s="684"/>
      <c r="Z330" s="684"/>
      <c r="AA330" s="684"/>
      <c r="AB330" s="684"/>
    </row>
    <row r="331" ht="13.5" customHeight="1">
      <c r="A331" s="684"/>
      <c r="B331" s="684"/>
      <c r="C331" s="684"/>
      <c r="D331" s="684"/>
      <c r="E331" s="684"/>
      <c r="F331" s="684"/>
      <c r="G331" s="684"/>
      <c r="H331" s="684"/>
      <c r="I331" s="684"/>
      <c r="J331" s="684"/>
      <c r="K331" s="684"/>
      <c r="L331" s="684"/>
      <c r="M331" s="684"/>
      <c r="N331" s="684"/>
      <c r="O331" s="684"/>
      <c r="P331" s="684"/>
      <c r="Q331" s="684"/>
      <c r="R331" s="684"/>
      <c r="S331" s="686"/>
      <c r="T331" s="686"/>
      <c r="U331" s="684"/>
      <c r="V331" s="684"/>
      <c r="W331" s="684"/>
      <c r="X331" s="684"/>
      <c r="Y331" s="684"/>
      <c r="Z331" s="684"/>
      <c r="AA331" s="684"/>
      <c r="AB331" s="684"/>
    </row>
    <row r="332" ht="13.5" customHeight="1">
      <c r="A332" s="684"/>
      <c r="B332" s="684"/>
      <c r="C332" s="684"/>
      <c r="D332" s="684"/>
      <c r="E332" s="684"/>
      <c r="F332" s="684"/>
      <c r="G332" s="684"/>
      <c r="H332" s="684"/>
      <c r="I332" s="684"/>
      <c r="J332" s="684"/>
      <c r="K332" s="684"/>
      <c r="L332" s="684"/>
      <c r="M332" s="684"/>
      <c r="N332" s="684"/>
      <c r="O332" s="684"/>
      <c r="P332" s="684"/>
      <c r="Q332" s="684"/>
      <c r="R332" s="684"/>
      <c r="S332" s="686"/>
      <c r="T332" s="686"/>
      <c r="U332" s="684"/>
      <c r="V332" s="684"/>
      <c r="W332" s="684"/>
      <c r="X332" s="684"/>
      <c r="Y332" s="684"/>
      <c r="Z332" s="684"/>
      <c r="AA332" s="684"/>
      <c r="AB332" s="684"/>
    </row>
    <row r="333" ht="13.5" customHeight="1">
      <c r="A333" s="684"/>
      <c r="B333" s="684"/>
      <c r="C333" s="684"/>
      <c r="D333" s="684"/>
      <c r="E333" s="684"/>
      <c r="F333" s="684"/>
      <c r="G333" s="684"/>
      <c r="H333" s="684"/>
      <c r="I333" s="684"/>
      <c r="J333" s="684"/>
      <c r="K333" s="684"/>
      <c r="L333" s="684"/>
      <c r="M333" s="684"/>
      <c r="N333" s="684"/>
      <c r="O333" s="684"/>
      <c r="P333" s="684"/>
      <c r="Q333" s="684"/>
      <c r="R333" s="684"/>
      <c r="S333" s="686"/>
      <c r="T333" s="686"/>
      <c r="U333" s="684"/>
      <c r="V333" s="684"/>
      <c r="W333" s="684"/>
      <c r="X333" s="684"/>
      <c r="Y333" s="684"/>
      <c r="Z333" s="684"/>
      <c r="AA333" s="684"/>
      <c r="AB333" s="684"/>
    </row>
    <row r="334" ht="13.5" customHeight="1">
      <c r="A334" s="684"/>
      <c r="B334" s="684"/>
      <c r="C334" s="684"/>
      <c r="D334" s="684"/>
      <c r="E334" s="684"/>
      <c r="F334" s="684"/>
      <c r="G334" s="684"/>
      <c r="H334" s="684"/>
      <c r="I334" s="684"/>
      <c r="J334" s="684"/>
      <c r="K334" s="684"/>
      <c r="L334" s="684"/>
      <c r="M334" s="684"/>
      <c r="N334" s="684"/>
      <c r="O334" s="684"/>
      <c r="P334" s="684"/>
      <c r="Q334" s="684"/>
      <c r="R334" s="684"/>
      <c r="S334" s="686"/>
      <c r="T334" s="686"/>
      <c r="U334" s="684"/>
      <c r="V334" s="684"/>
      <c r="W334" s="684"/>
      <c r="X334" s="684"/>
      <c r="Y334" s="684"/>
      <c r="Z334" s="684"/>
      <c r="AA334" s="684"/>
      <c r="AB334" s="684"/>
    </row>
    <row r="335" ht="13.5" customHeight="1">
      <c r="A335" s="684"/>
      <c r="B335" s="684"/>
      <c r="C335" s="684"/>
      <c r="D335" s="684"/>
      <c r="E335" s="684"/>
      <c r="F335" s="684"/>
      <c r="G335" s="684"/>
      <c r="H335" s="684"/>
      <c r="I335" s="684"/>
      <c r="J335" s="684"/>
      <c r="K335" s="684"/>
      <c r="L335" s="684"/>
      <c r="M335" s="684"/>
      <c r="N335" s="684"/>
      <c r="O335" s="684"/>
      <c r="P335" s="684"/>
      <c r="Q335" s="684"/>
      <c r="R335" s="684"/>
      <c r="S335" s="686"/>
      <c r="T335" s="686"/>
      <c r="U335" s="684"/>
      <c r="V335" s="684"/>
      <c r="W335" s="684"/>
      <c r="X335" s="684"/>
      <c r="Y335" s="684"/>
      <c r="Z335" s="684"/>
      <c r="AA335" s="684"/>
      <c r="AB335" s="684"/>
    </row>
    <row r="336" ht="13.5" customHeight="1">
      <c r="A336" s="684"/>
      <c r="B336" s="684"/>
      <c r="C336" s="684"/>
      <c r="D336" s="684"/>
      <c r="E336" s="684"/>
      <c r="F336" s="684"/>
      <c r="G336" s="684"/>
      <c r="H336" s="684"/>
      <c r="I336" s="684"/>
      <c r="J336" s="684"/>
      <c r="K336" s="684"/>
      <c r="L336" s="684"/>
      <c r="M336" s="684"/>
      <c r="N336" s="684"/>
      <c r="O336" s="684"/>
      <c r="P336" s="684"/>
      <c r="Q336" s="684"/>
      <c r="R336" s="684"/>
      <c r="S336" s="686"/>
      <c r="T336" s="686"/>
      <c r="U336" s="684"/>
      <c r="V336" s="684"/>
      <c r="W336" s="684"/>
      <c r="X336" s="684"/>
      <c r="Y336" s="684"/>
      <c r="Z336" s="684"/>
      <c r="AA336" s="684"/>
      <c r="AB336" s="684"/>
    </row>
    <row r="337" ht="13.5" customHeight="1">
      <c r="A337" s="684"/>
      <c r="B337" s="684"/>
      <c r="C337" s="684"/>
      <c r="D337" s="684"/>
      <c r="E337" s="684"/>
      <c r="F337" s="684"/>
      <c r="G337" s="684"/>
      <c r="H337" s="684"/>
      <c r="I337" s="684"/>
      <c r="J337" s="684"/>
      <c r="K337" s="684"/>
      <c r="L337" s="684"/>
      <c r="M337" s="684"/>
      <c r="N337" s="684"/>
      <c r="O337" s="684"/>
      <c r="P337" s="684"/>
      <c r="Q337" s="684"/>
      <c r="R337" s="684"/>
      <c r="S337" s="686"/>
      <c r="T337" s="686"/>
      <c r="U337" s="684"/>
      <c r="V337" s="684"/>
      <c r="W337" s="684"/>
      <c r="X337" s="684"/>
      <c r="Y337" s="684"/>
      <c r="Z337" s="684"/>
      <c r="AA337" s="684"/>
      <c r="AB337" s="684"/>
    </row>
    <row r="338" ht="13.5" customHeight="1">
      <c r="A338" s="684"/>
      <c r="B338" s="684"/>
      <c r="C338" s="684"/>
      <c r="D338" s="684"/>
      <c r="E338" s="684"/>
      <c r="F338" s="684"/>
      <c r="G338" s="684"/>
      <c r="H338" s="684"/>
      <c r="I338" s="684"/>
      <c r="J338" s="684"/>
      <c r="K338" s="684"/>
      <c r="L338" s="684"/>
      <c r="M338" s="684"/>
      <c r="N338" s="684"/>
      <c r="O338" s="684"/>
      <c r="P338" s="684"/>
      <c r="Q338" s="684"/>
      <c r="R338" s="684"/>
      <c r="S338" s="686"/>
      <c r="T338" s="686"/>
      <c r="U338" s="684"/>
      <c r="V338" s="684"/>
      <c r="W338" s="684"/>
      <c r="X338" s="684"/>
      <c r="Y338" s="684"/>
      <c r="Z338" s="684"/>
      <c r="AA338" s="684"/>
      <c r="AB338" s="684"/>
    </row>
    <row r="339" ht="13.5" customHeight="1">
      <c r="A339" s="684"/>
      <c r="B339" s="684"/>
      <c r="C339" s="684"/>
      <c r="D339" s="684"/>
      <c r="E339" s="684"/>
      <c r="F339" s="684"/>
      <c r="G339" s="684"/>
      <c r="H339" s="684"/>
      <c r="I339" s="684"/>
      <c r="J339" s="684"/>
      <c r="K339" s="684"/>
      <c r="L339" s="684"/>
      <c r="M339" s="684"/>
      <c r="N339" s="684"/>
      <c r="O339" s="684"/>
      <c r="P339" s="684"/>
      <c r="Q339" s="684"/>
      <c r="R339" s="684"/>
      <c r="S339" s="686"/>
      <c r="T339" s="686"/>
      <c r="U339" s="684"/>
      <c r="V339" s="684"/>
      <c r="W339" s="684"/>
      <c r="X339" s="684"/>
      <c r="Y339" s="684"/>
      <c r="Z339" s="684"/>
      <c r="AA339" s="684"/>
      <c r="AB339" s="684"/>
    </row>
    <row r="340" ht="13.5" customHeight="1">
      <c r="A340" s="684"/>
      <c r="B340" s="684"/>
      <c r="C340" s="684"/>
      <c r="D340" s="684"/>
      <c r="E340" s="684"/>
      <c r="F340" s="684"/>
      <c r="G340" s="684"/>
      <c r="H340" s="684"/>
      <c r="I340" s="684"/>
      <c r="J340" s="684"/>
      <c r="K340" s="684"/>
      <c r="L340" s="684"/>
      <c r="M340" s="684"/>
      <c r="N340" s="684"/>
      <c r="O340" s="684"/>
      <c r="P340" s="684"/>
      <c r="Q340" s="684"/>
      <c r="R340" s="684"/>
      <c r="S340" s="686"/>
      <c r="T340" s="686"/>
      <c r="U340" s="684"/>
      <c r="V340" s="684"/>
      <c r="W340" s="684"/>
      <c r="X340" s="684"/>
      <c r="Y340" s="684"/>
      <c r="Z340" s="684"/>
      <c r="AA340" s="684"/>
      <c r="AB340" s="684"/>
    </row>
    <row r="341" ht="13.5" customHeight="1">
      <c r="A341" s="684"/>
      <c r="B341" s="684"/>
      <c r="C341" s="684"/>
      <c r="D341" s="684"/>
      <c r="E341" s="684"/>
      <c r="F341" s="684"/>
      <c r="G341" s="684"/>
      <c r="H341" s="684"/>
      <c r="I341" s="684"/>
      <c r="J341" s="684"/>
      <c r="K341" s="684"/>
      <c r="L341" s="684"/>
      <c r="M341" s="684"/>
      <c r="N341" s="684"/>
      <c r="O341" s="684"/>
      <c r="P341" s="684"/>
      <c r="Q341" s="684"/>
      <c r="R341" s="684"/>
      <c r="S341" s="686"/>
      <c r="T341" s="686"/>
      <c r="U341" s="684"/>
      <c r="V341" s="684"/>
      <c r="W341" s="684"/>
      <c r="X341" s="684"/>
      <c r="Y341" s="684"/>
      <c r="Z341" s="684"/>
      <c r="AA341" s="684"/>
      <c r="AB341" s="684"/>
    </row>
    <row r="342" ht="13.5" customHeight="1">
      <c r="A342" s="684"/>
      <c r="B342" s="684"/>
      <c r="C342" s="684"/>
      <c r="D342" s="684"/>
      <c r="E342" s="684"/>
      <c r="F342" s="684"/>
      <c r="G342" s="684"/>
      <c r="H342" s="684"/>
      <c r="I342" s="684"/>
      <c r="J342" s="684"/>
      <c r="K342" s="684"/>
      <c r="L342" s="684"/>
      <c r="M342" s="684"/>
      <c r="N342" s="684"/>
      <c r="O342" s="684"/>
      <c r="P342" s="684"/>
      <c r="Q342" s="684"/>
      <c r="R342" s="684"/>
      <c r="S342" s="686"/>
      <c r="T342" s="686"/>
      <c r="U342" s="684"/>
      <c r="V342" s="684"/>
      <c r="W342" s="684"/>
      <c r="X342" s="684"/>
      <c r="Y342" s="684"/>
      <c r="Z342" s="684"/>
      <c r="AA342" s="684"/>
      <c r="AB342" s="684"/>
    </row>
    <row r="343" ht="13.5" customHeight="1">
      <c r="A343" s="684"/>
      <c r="B343" s="684"/>
      <c r="C343" s="684"/>
      <c r="D343" s="684"/>
      <c r="E343" s="684"/>
      <c r="F343" s="684"/>
      <c r="G343" s="684"/>
      <c r="H343" s="684"/>
      <c r="I343" s="684"/>
      <c r="J343" s="684"/>
      <c r="K343" s="684"/>
      <c r="L343" s="684"/>
      <c r="M343" s="684"/>
      <c r="N343" s="684"/>
      <c r="O343" s="684"/>
      <c r="P343" s="684"/>
      <c r="Q343" s="684"/>
      <c r="R343" s="684"/>
      <c r="S343" s="686"/>
      <c r="T343" s="686"/>
      <c r="U343" s="684"/>
      <c r="V343" s="684"/>
      <c r="W343" s="684"/>
      <c r="X343" s="684"/>
      <c r="Y343" s="684"/>
      <c r="Z343" s="684"/>
      <c r="AA343" s="684"/>
      <c r="AB343" s="684"/>
    </row>
    <row r="344" ht="13.5" customHeight="1">
      <c r="A344" s="684"/>
      <c r="B344" s="684"/>
      <c r="C344" s="684"/>
      <c r="D344" s="684"/>
      <c r="E344" s="684"/>
      <c r="F344" s="684"/>
      <c r="G344" s="684"/>
      <c r="H344" s="684"/>
      <c r="I344" s="684"/>
      <c r="J344" s="684"/>
      <c r="K344" s="684"/>
      <c r="L344" s="684"/>
      <c r="M344" s="684"/>
      <c r="N344" s="684"/>
      <c r="O344" s="684"/>
      <c r="P344" s="684"/>
      <c r="Q344" s="684"/>
      <c r="R344" s="684"/>
      <c r="S344" s="686"/>
      <c r="T344" s="686"/>
      <c r="U344" s="684"/>
      <c r="V344" s="684"/>
      <c r="W344" s="684"/>
      <c r="X344" s="684"/>
      <c r="Y344" s="684"/>
      <c r="Z344" s="684"/>
      <c r="AA344" s="684"/>
      <c r="AB344" s="684"/>
    </row>
    <row r="345" ht="13.5" customHeight="1">
      <c r="A345" s="684"/>
      <c r="B345" s="684"/>
      <c r="C345" s="684"/>
      <c r="D345" s="684"/>
      <c r="E345" s="684"/>
      <c r="F345" s="684"/>
      <c r="G345" s="684"/>
      <c r="H345" s="684"/>
      <c r="I345" s="684"/>
      <c r="J345" s="684"/>
      <c r="K345" s="684"/>
      <c r="L345" s="684"/>
      <c r="M345" s="684"/>
      <c r="N345" s="684"/>
      <c r="O345" s="684"/>
      <c r="P345" s="684"/>
      <c r="Q345" s="684"/>
      <c r="R345" s="684"/>
      <c r="S345" s="686"/>
      <c r="T345" s="686"/>
      <c r="U345" s="684"/>
      <c r="V345" s="684"/>
      <c r="W345" s="684"/>
      <c r="X345" s="684"/>
      <c r="Y345" s="684"/>
      <c r="Z345" s="684"/>
      <c r="AA345" s="684"/>
      <c r="AB345" s="684"/>
    </row>
    <row r="346" ht="13.5" customHeight="1">
      <c r="A346" s="684"/>
      <c r="B346" s="684"/>
      <c r="C346" s="684"/>
      <c r="D346" s="684"/>
      <c r="E346" s="684"/>
      <c r="F346" s="684"/>
      <c r="G346" s="684"/>
      <c r="H346" s="684"/>
      <c r="I346" s="684"/>
      <c r="J346" s="684"/>
      <c r="K346" s="684"/>
      <c r="L346" s="684"/>
      <c r="M346" s="684"/>
      <c r="N346" s="684"/>
      <c r="O346" s="684"/>
      <c r="P346" s="684"/>
      <c r="Q346" s="684"/>
      <c r="R346" s="684"/>
      <c r="S346" s="686"/>
      <c r="T346" s="686"/>
      <c r="U346" s="684"/>
      <c r="V346" s="684"/>
      <c r="W346" s="684"/>
      <c r="X346" s="684"/>
      <c r="Y346" s="684"/>
      <c r="Z346" s="684"/>
      <c r="AA346" s="684"/>
      <c r="AB346" s="684"/>
    </row>
    <row r="347" ht="13.5" customHeight="1">
      <c r="A347" s="684"/>
      <c r="B347" s="684"/>
      <c r="C347" s="684"/>
      <c r="D347" s="684"/>
      <c r="E347" s="684"/>
      <c r="F347" s="684"/>
      <c r="G347" s="684"/>
      <c r="H347" s="684"/>
      <c r="I347" s="684"/>
      <c r="J347" s="684"/>
      <c r="K347" s="684"/>
      <c r="L347" s="684"/>
      <c r="M347" s="684"/>
      <c r="N347" s="684"/>
      <c r="O347" s="684"/>
      <c r="P347" s="684"/>
      <c r="Q347" s="684"/>
      <c r="R347" s="684"/>
      <c r="S347" s="686"/>
      <c r="T347" s="686"/>
      <c r="U347" s="684"/>
      <c r="V347" s="684"/>
      <c r="W347" s="684"/>
      <c r="X347" s="684"/>
      <c r="Y347" s="684"/>
      <c r="Z347" s="684"/>
      <c r="AA347" s="684"/>
      <c r="AB347" s="684"/>
    </row>
    <row r="348" ht="13.5" customHeight="1">
      <c r="A348" s="684"/>
      <c r="B348" s="684"/>
      <c r="C348" s="684"/>
      <c r="D348" s="684"/>
      <c r="E348" s="684"/>
      <c r="F348" s="684"/>
      <c r="G348" s="684"/>
      <c r="H348" s="684"/>
      <c r="I348" s="684"/>
      <c r="J348" s="684"/>
      <c r="K348" s="684"/>
      <c r="L348" s="684"/>
      <c r="M348" s="684"/>
      <c r="N348" s="684"/>
      <c r="O348" s="684"/>
      <c r="P348" s="684"/>
      <c r="Q348" s="684"/>
      <c r="R348" s="684"/>
      <c r="S348" s="686"/>
      <c r="T348" s="686"/>
      <c r="U348" s="684"/>
      <c r="V348" s="684"/>
      <c r="W348" s="684"/>
      <c r="X348" s="684"/>
      <c r="Y348" s="684"/>
      <c r="Z348" s="684"/>
      <c r="AA348" s="684"/>
      <c r="AB348" s="684"/>
    </row>
    <row r="349" ht="13.5" customHeight="1">
      <c r="A349" s="684"/>
      <c r="B349" s="684"/>
      <c r="C349" s="684"/>
      <c r="D349" s="684"/>
      <c r="E349" s="684"/>
      <c r="F349" s="684"/>
      <c r="G349" s="684"/>
      <c r="H349" s="684"/>
      <c r="I349" s="684"/>
      <c r="J349" s="684"/>
      <c r="K349" s="684"/>
      <c r="L349" s="684"/>
      <c r="M349" s="684"/>
      <c r="N349" s="684"/>
      <c r="O349" s="684"/>
      <c r="P349" s="684"/>
      <c r="Q349" s="684"/>
      <c r="R349" s="684"/>
      <c r="S349" s="686"/>
      <c r="T349" s="686"/>
      <c r="U349" s="684"/>
      <c r="V349" s="684"/>
      <c r="W349" s="684"/>
      <c r="X349" s="684"/>
      <c r="Y349" s="684"/>
      <c r="Z349" s="684"/>
      <c r="AA349" s="684"/>
      <c r="AB349" s="684"/>
    </row>
    <row r="350" ht="13.5" customHeight="1">
      <c r="A350" s="684"/>
      <c r="B350" s="684"/>
      <c r="C350" s="684"/>
      <c r="D350" s="684"/>
      <c r="E350" s="684"/>
      <c r="F350" s="684"/>
      <c r="G350" s="684"/>
      <c r="H350" s="684"/>
      <c r="I350" s="684"/>
      <c r="J350" s="684"/>
      <c r="K350" s="684"/>
      <c r="L350" s="684"/>
      <c r="M350" s="684"/>
      <c r="N350" s="684"/>
      <c r="O350" s="684"/>
      <c r="P350" s="684"/>
      <c r="Q350" s="684"/>
      <c r="R350" s="684"/>
      <c r="S350" s="686"/>
      <c r="T350" s="686"/>
      <c r="U350" s="684"/>
      <c r="V350" s="684"/>
      <c r="W350" s="684"/>
      <c r="X350" s="684"/>
      <c r="Y350" s="684"/>
      <c r="Z350" s="684"/>
      <c r="AA350" s="684"/>
      <c r="AB350" s="684"/>
    </row>
    <row r="351" ht="13.5" customHeight="1">
      <c r="A351" s="684"/>
      <c r="B351" s="684"/>
      <c r="C351" s="684"/>
      <c r="D351" s="684"/>
      <c r="E351" s="684"/>
      <c r="F351" s="684"/>
      <c r="G351" s="684"/>
      <c r="H351" s="684"/>
      <c r="I351" s="684"/>
      <c r="J351" s="684"/>
      <c r="K351" s="684"/>
      <c r="L351" s="684"/>
      <c r="M351" s="684"/>
      <c r="N351" s="684"/>
      <c r="O351" s="684"/>
      <c r="P351" s="684"/>
      <c r="Q351" s="684"/>
      <c r="R351" s="684"/>
      <c r="S351" s="686"/>
      <c r="T351" s="686"/>
      <c r="U351" s="684"/>
      <c r="V351" s="684"/>
      <c r="W351" s="684"/>
      <c r="X351" s="684"/>
      <c r="Y351" s="684"/>
      <c r="Z351" s="684"/>
      <c r="AA351" s="684"/>
      <c r="AB351" s="684"/>
    </row>
    <row r="352" ht="13.5" customHeight="1">
      <c r="A352" s="684"/>
      <c r="B352" s="684"/>
      <c r="C352" s="684"/>
      <c r="D352" s="684"/>
      <c r="E352" s="684"/>
      <c r="F352" s="684"/>
      <c r="G352" s="684"/>
      <c r="H352" s="684"/>
      <c r="I352" s="684"/>
      <c r="J352" s="684"/>
      <c r="K352" s="684"/>
      <c r="L352" s="684"/>
      <c r="M352" s="684"/>
      <c r="N352" s="684"/>
      <c r="O352" s="684"/>
      <c r="P352" s="684"/>
      <c r="Q352" s="684"/>
      <c r="R352" s="684"/>
      <c r="S352" s="686"/>
      <c r="T352" s="686"/>
      <c r="U352" s="684"/>
      <c r="V352" s="684"/>
      <c r="W352" s="684"/>
      <c r="X352" s="684"/>
      <c r="Y352" s="684"/>
      <c r="Z352" s="684"/>
      <c r="AA352" s="684"/>
      <c r="AB352" s="684"/>
    </row>
    <row r="353" ht="13.5" customHeight="1">
      <c r="A353" s="684"/>
      <c r="B353" s="684"/>
      <c r="C353" s="684"/>
      <c r="D353" s="684"/>
      <c r="E353" s="684"/>
      <c r="F353" s="684"/>
      <c r="G353" s="684"/>
      <c r="H353" s="684"/>
      <c r="I353" s="684"/>
      <c r="J353" s="684"/>
      <c r="K353" s="684"/>
      <c r="L353" s="684"/>
      <c r="M353" s="684"/>
      <c r="N353" s="684"/>
      <c r="O353" s="684"/>
      <c r="P353" s="684"/>
      <c r="Q353" s="684"/>
      <c r="R353" s="684"/>
      <c r="S353" s="686"/>
      <c r="T353" s="686"/>
      <c r="U353" s="684"/>
      <c r="V353" s="684"/>
      <c r="W353" s="684"/>
      <c r="X353" s="684"/>
      <c r="Y353" s="684"/>
      <c r="Z353" s="684"/>
      <c r="AA353" s="684"/>
      <c r="AB353" s="684"/>
    </row>
    <row r="354" ht="13.5" customHeight="1">
      <c r="A354" s="684"/>
      <c r="B354" s="684"/>
      <c r="C354" s="684"/>
      <c r="D354" s="684"/>
      <c r="E354" s="684"/>
      <c r="F354" s="684"/>
      <c r="G354" s="684"/>
      <c r="H354" s="684"/>
      <c r="I354" s="684"/>
      <c r="J354" s="684"/>
      <c r="K354" s="684"/>
      <c r="L354" s="684"/>
      <c r="M354" s="684"/>
      <c r="N354" s="684"/>
      <c r="O354" s="684"/>
      <c r="P354" s="684"/>
      <c r="Q354" s="684"/>
      <c r="R354" s="684"/>
      <c r="S354" s="686"/>
      <c r="T354" s="686"/>
      <c r="U354" s="684"/>
      <c r="V354" s="684"/>
      <c r="W354" s="684"/>
      <c r="X354" s="684"/>
      <c r="Y354" s="684"/>
      <c r="Z354" s="684"/>
      <c r="AA354" s="684"/>
      <c r="AB354" s="684"/>
    </row>
    <row r="355" ht="13.5" customHeight="1">
      <c r="A355" s="684"/>
      <c r="B355" s="684"/>
      <c r="C355" s="684"/>
      <c r="D355" s="684"/>
      <c r="E355" s="684"/>
      <c r="F355" s="684"/>
      <c r="G355" s="684"/>
      <c r="H355" s="684"/>
      <c r="I355" s="684"/>
      <c r="J355" s="684"/>
      <c r="K355" s="684"/>
      <c r="L355" s="684"/>
      <c r="M355" s="684"/>
      <c r="N355" s="684"/>
      <c r="O355" s="684"/>
      <c r="P355" s="684"/>
      <c r="Q355" s="684"/>
      <c r="R355" s="684"/>
      <c r="S355" s="686"/>
      <c r="T355" s="686"/>
      <c r="U355" s="684"/>
      <c r="V355" s="684"/>
      <c r="W355" s="684"/>
      <c r="X355" s="684"/>
      <c r="Y355" s="684"/>
      <c r="Z355" s="684"/>
      <c r="AA355" s="684"/>
      <c r="AB355" s="684"/>
    </row>
    <row r="356" ht="13.5" customHeight="1">
      <c r="A356" s="684"/>
      <c r="B356" s="684"/>
      <c r="C356" s="684"/>
      <c r="D356" s="684"/>
      <c r="E356" s="684"/>
      <c r="F356" s="684"/>
      <c r="G356" s="684"/>
      <c r="H356" s="684"/>
      <c r="I356" s="684"/>
      <c r="J356" s="684"/>
      <c r="K356" s="684"/>
      <c r="L356" s="684"/>
      <c r="M356" s="684"/>
      <c r="N356" s="684"/>
      <c r="O356" s="684"/>
      <c r="P356" s="684"/>
      <c r="Q356" s="684"/>
      <c r="R356" s="684"/>
      <c r="S356" s="686"/>
      <c r="T356" s="686"/>
      <c r="U356" s="684"/>
      <c r="V356" s="684"/>
      <c r="W356" s="684"/>
      <c r="X356" s="684"/>
      <c r="Y356" s="684"/>
      <c r="Z356" s="684"/>
      <c r="AA356" s="684"/>
      <c r="AB356" s="684"/>
    </row>
    <row r="357" ht="13.5" customHeight="1">
      <c r="A357" s="684"/>
      <c r="B357" s="684"/>
      <c r="C357" s="684"/>
      <c r="D357" s="684"/>
      <c r="E357" s="684"/>
      <c r="F357" s="684"/>
      <c r="G357" s="684"/>
      <c r="H357" s="684"/>
      <c r="I357" s="684"/>
      <c r="J357" s="684"/>
      <c r="K357" s="684"/>
      <c r="L357" s="684"/>
      <c r="M357" s="684"/>
      <c r="N357" s="684"/>
      <c r="O357" s="684"/>
      <c r="P357" s="684"/>
      <c r="Q357" s="684"/>
      <c r="R357" s="684"/>
      <c r="S357" s="686"/>
      <c r="T357" s="686"/>
      <c r="U357" s="684"/>
      <c r="V357" s="684"/>
      <c r="W357" s="684"/>
      <c r="X357" s="684"/>
      <c r="Y357" s="684"/>
      <c r="Z357" s="684"/>
      <c r="AA357" s="684"/>
      <c r="AB357" s="684"/>
    </row>
    <row r="358" ht="13.5" customHeight="1">
      <c r="A358" s="684"/>
      <c r="B358" s="684"/>
      <c r="C358" s="684"/>
      <c r="D358" s="684"/>
      <c r="E358" s="684"/>
      <c r="F358" s="684"/>
      <c r="G358" s="684"/>
      <c r="H358" s="684"/>
      <c r="I358" s="684"/>
      <c r="J358" s="684"/>
      <c r="K358" s="684"/>
      <c r="L358" s="684"/>
      <c r="M358" s="684"/>
      <c r="N358" s="684"/>
      <c r="O358" s="684"/>
      <c r="P358" s="684"/>
      <c r="Q358" s="684"/>
      <c r="R358" s="684"/>
      <c r="S358" s="686"/>
      <c r="T358" s="686"/>
      <c r="U358" s="684"/>
      <c r="V358" s="684"/>
      <c r="W358" s="684"/>
      <c r="X358" s="684"/>
      <c r="Y358" s="684"/>
      <c r="Z358" s="684"/>
      <c r="AA358" s="684"/>
      <c r="AB358" s="684"/>
    </row>
    <row r="359" ht="13.5" customHeight="1">
      <c r="A359" s="684"/>
      <c r="B359" s="684"/>
      <c r="C359" s="684"/>
      <c r="D359" s="684"/>
      <c r="E359" s="684"/>
      <c r="F359" s="684"/>
      <c r="G359" s="684"/>
      <c r="H359" s="684"/>
      <c r="I359" s="684"/>
      <c r="J359" s="684"/>
      <c r="K359" s="684"/>
      <c r="L359" s="684"/>
      <c r="M359" s="684"/>
      <c r="N359" s="684"/>
      <c r="O359" s="684"/>
      <c r="P359" s="684"/>
      <c r="Q359" s="684"/>
      <c r="R359" s="684"/>
      <c r="S359" s="686"/>
      <c r="T359" s="686"/>
      <c r="U359" s="684"/>
      <c r="V359" s="684"/>
      <c r="W359" s="684"/>
      <c r="X359" s="684"/>
      <c r="Y359" s="684"/>
      <c r="Z359" s="684"/>
      <c r="AA359" s="684"/>
      <c r="AB359" s="684"/>
    </row>
    <row r="360" ht="13.5" customHeight="1">
      <c r="A360" s="684"/>
      <c r="B360" s="684"/>
      <c r="C360" s="684"/>
      <c r="D360" s="684"/>
      <c r="E360" s="684"/>
      <c r="F360" s="684"/>
      <c r="G360" s="684"/>
      <c r="H360" s="684"/>
      <c r="I360" s="684"/>
      <c r="J360" s="684"/>
      <c r="K360" s="684"/>
      <c r="L360" s="684"/>
      <c r="M360" s="684"/>
      <c r="N360" s="684"/>
      <c r="O360" s="684"/>
      <c r="P360" s="684"/>
      <c r="Q360" s="684"/>
      <c r="R360" s="684"/>
      <c r="S360" s="686"/>
      <c r="T360" s="686"/>
      <c r="U360" s="684"/>
      <c r="V360" s="684"/>
      <c r="W360" s="684"/>
      <c r="X360" s="684"/>
      <c r="Y360" s="684"/>
      <c r="Z360" s="684"/>
      <c r="AA360" s="684"/>
      <c r="AB360" s="684"/>
    </row>
    <row r="361" ht="13.5" customHeight="1">
      <c r="A361" s="684"/>
      <c r="B361" s="684"/>
      <c r="C361" s="684"/>
      <c r="D361" s="684"/>
      <c r="E361" s="684"/>
      <c r="F361" s="684"/>
      <c r="G361" s="684"/>
      <c r="H361" s="684"/>
      <c r="I361" s="684"/>
      <c r="J361" s="684"/>
      <c r="K361" s="684"/>
      <c r="L361" s="684"/>
      <c r="M361" s="684"/>
      <c r="N361" s="684"/>
      <c r="O361" s="684"/>
      <c r="P361" s="684"/>
      <c r="Q361" s="684"/>
      <c r="R361" s="684"/>
      <c r="S361" s="686"/>
      <c r="T361" s="686"/>
      <c r="U361" s="684"/>
      <c r="V361" s="684"/>
      <c r="W361" s="684"/>
      <c r="X361" s="684"/>
      <c r="Y361" s="684"/>
      <c r="Z361" s="684"/>
      <c r="AA361" s="684"/>
      <c r="AB361" s="684"/>
    </row>
    <row r="362" ht="13.5" customHeight="1">
      <c r="A362" s="684"/>
      <c r="B362" s="684"/>
      <c r="C362" s="684"/>
      <c r="D362" s="684"/>
      <c r="E362" s="684"/>
      <c r="F362" s="684"/>
      <c r="G362" s="684"/>
      <c r="H362" s="684"/>
      <c r="I362" s="684"/>
      <c r="J362" s="684"/>
      <c r="K362" s="684"/>
      <c r="L362" s="684"/>
      <c r="M362" s="684"/>
      <c r="N362" s="684"/>
      <c r="O362" s="684"/>
      <c r="P362" s="684"/>
      <c r="Q362" s="684"/>
      <c r="R362" s="684"/>
      <c r="S362" s="686"/>
      <c r="T362" s="686"/>
      <c r="U362" s="684"/>
      <c r="V362" s="684"/>
      <c r="W362" s="684"/>
      <c r="X362" s="684"/>
      <c r="Y362" s="684"/>
      <c r="Z362" s="684"/>
      <c r="AA362" s="684"/>
      <c r="AB362" s="684"/>
    </row>
    <row r="363" ht="13.5" customHeight="1">
      <c r="A363" s="684"/>
      <c r="B363" s="684"/>
      <c r="C363" s="684"/>
      <c r="D363" s="684"/>
      <c r="E363" s="684"/>
      <c r="F363" s="684"/>
      <c r="G363" s="684"/>
      <c r="H363" s="684"/>
      <c r="I363" s="684"/>
      <c r="J363" s="684"/>
      <c r="K363" s="684"/>
      <c r="L363" s="684"/>
      <c r="M363" s="684"/>
      <c r="N363" s="684"/>
      <c r="O363" s="684"/>
      <c r="P363" s="684"/>
      <c r="Q363" s="684"/>
      <c r="R363" s="684"/>
      <c r="S363" s="686"/>
      <c r="T363" s="686"/>
      <c r="U363" s="684"/>
      <c r="V363" s="684"/>
      <c r="W363" s="684"/>
      <c r="X363" s="684"/>
      <c r="Y363" s="684"/>
      <c r="Z363" s="684"/>
      <c r="AA363" s="684"/>
      <c r="AB363" s="684"/>
    </row>
    <row r="364" ht="13.5" customHeight="1">
      <c r="A364" s="684"/>
      <c r="B364" s="684"/>
      <c r="C364" s="684"/>
      <c r="D364" s="684"/>
      <c r="E364" s="684"/>
      <c r="F364" s="684"/>
      <c r="G364" s="684"/>
      <c r="H364" s="684"/>
      <c r="I364" s="684"/>
      <c r="J364" s="684"/>
      <c r="K364" s="684"/>
      <c r="L364" s="684"/>
      <c r="M364" s="684"/>
      <c r="N364" s="684"/>
      <c r="O364" s="684"/>
      <c r="P364" s="684"/>
      <c r="Q364" s="684"/>
      <c r="R364" s="684"/>
      <c r="S364" s="686"/>
      <c r="T364" s="686"/>
      <c r="U364" s="684"/>
      <c r="V364" s="684"/>
      <c r="W364" s="684"/>
      <c r="X364" s="684"/>
      <c r="Y364" s="684"/>
      <c r="Z364" s="684"/>
      <c r="AA364" s="684"/>
      <c r="AB364" s="684"/>
    </row>
    <row r="365" ht="13.5" customHeight="1">
      <c r="A365" s="684"/>
      <c r="B365" s="684"/>
      <c r="C365" s="684"/>
      <c r="D365" s="684"/>
      <c r="E365" s="684"/>
      <c r="F365" s="684"/>
      <c r="G365" s="684"/>
      <c r="H365" s="684"/>
      <c r="I365" s="684"/>
      <c r="J365" s="684"/>
      <c r="K365" s="684"/>
      <c r="L365" s="684"/>
      <c r="M365" s="684"/>
      <c r="N365" s="684"/>
      <c r="O365" s="684"/>
      <c r="P365" s="684"/>
      <c r="Q365" s="684"/>
      <c r="R365" s="684"/>
      <c r="S365" s="686"/>
      <c r="T365" s="686"/>
      <c r="U365" s="684"/>
      <c r="V365" s="684"/>
      <c r="W365" s="684"/>
      <c r="X365" s="684"/>
      <c r="Y365" s="684"/>
      <c r="Z365" s="684"/>
      <c r="AA365" s="684"/>
      <c r="AB365" s="684"/>
    </row>
    <row r="366" ht="13.5" customHeight="1">
      <c r="A366" s="684"/>
      <c r="B366" s="684"/>
      <c r="C366" s="684"/>
      <c r="D366" s="684"/>
      <c r="E366" s="684"/>
      <c r="F366" s="684"/>
      <c r="G366" s="684"/>
      <c r="H366" s="684"/>
      <c r="I366" s="684"/>
      <c r="J366" s="684"/>
      <c r="K366" s="684"/>
      <c r="L366" s="684"/>
      <c r="M366" s="684"/>
      <c r="N366" s="684"/>
      <c r="O366" s="684"/>
      <c r="P366" s="684"/>
      <c r="Q366" s="684"/>
      <c r="R366" s="684"/>
      <c r="S366" s="686"/>
      <c r="T366" s="686"/>
      <c r="U366" s="684"/>
      <c r="V366" s="684"/>
      <c r="W366" s="684"/>
      <c r="X366" s="684"/>
      <c r="Y366" s="684"/>
      <c r="Z366" s="684"/>
      <c r="AA366" s="684"/>
      <c r="AB366" s="684"/>
    </row>
    <row r="367" ht="13.5" customHeight="1">
      <c r="A367" s="684"/>
      <c r="B367" s="684"/>
      <c r="C367" s="684"/>
      <c r="D367" s="684"/>
      <c r="E367" s="684"/>
      <c r="F367" s="684"/>
      <c r="G367" s="684"/>
      <c r="H367" s="684"/>
      <c r="I367" s="684"/>
      <c r="J367" s="684"/>
      <c r="K367" s="684"/>
      <c r="L367" s="684"/>
      <c r="M367" s="684"/>
      <c r="N367" s="684"/>
      <c r="O367" s="684"/>
      <c r="P367" s="684"/>
      <c r="Q367" s="684"/>
      <c r="R367" s="684"/>
      <c r="S367" s="686"/>
      <c r="T367" s="686"/>
      <c r="U367" s="684"/>
      <c r="V367" s="684"/>
      <c r="W367" s="684"/>
      <c r="X367" s="684"/>
      <c r="Y367" s="684"/>
      <c r="Z367" s="684"/>
      <c r="AA367" s="684"/>
      <c r="AB367" s="684"/>
    </row>
    <row r="368" ht="13.5" customHeight="1">
      <c r="A368" s="684"/>
      <c r="B368" s="684"/>
      <c r="C368" s="684"/>
      <c r="D368" s="684"/>
      <c r="E368" s="684"/>
      <c r="F368" s="684"/>
      <c r="G368" s="684"/>
      <c r="H368" s="684"/>
      <c r="I368" s="684"/>
      <c r="J368" s="684"/>
      <c r="K368" s="684"/>
      <c r="L368" s="684"/>
      <c r="M368" s="684"/>
      <c r="N368" s="684"/>
      <c r="O368" s="684"/>
      <c r="P368" s="684"/>
      <c r="Q368" s="684"/>
      <c r="R368" s="684"/>
      <c r="S368" s="686"/>
      <c r="T368" s="686"/>
      <c r="U368" s="684"/>
      <c r="V368" s="684"/>
      <c r="W368" s="684"/>
      <c r="X368" s="684"/>
      <c r="Y368" s="684"/>
      <c r="Z368" s="684"/>
      <c r="AA368" s="684"/>
      <c r="AB368" s="684"/>
    </row>
    <row r="369" ht="13.5" customHeight="1">
      <c r="A369" s="684"/>
      <c r="B369" s="684"/>
      <c r="C369" s="684"/>
      <c r="D369" s="684"/>
      <c r="E369" s="684"/>
      <c r="F369" s="684"/>
      <c r="G369" s="684"/>
      <c r="H369" s="684"/>
      <c r="I369" s="684"/>
      <c r="J369" s="684"/>
      <c r="K369" s="684"/>
      <c r="L369" s="684"/>
      <c r="M369" s="684"/>
      <c r="N369" s="684"/>
      <c r="O369" s="684"/>
      <c r="P369" s="684"/>
      <c r="Q369" s="684"/>
      <c r="R369" s="684"/>
      <c r="S369" s="686"/>
      <c r="T369" s="686"/>
      <c r="U369" s="684"/>
      <c r="V369" s="684"/>
      <c r="W369" s="684"/>
      <c r="X369" s="684"/>
      <c r="Y369" s="684"/>
      <c r="Z369" s="684"/>
      <c r="AA369" s="684"/>
      <c r="AB369" s="684"/>
    </row>
    <row r="370" ht="13.5" customHeight="1">
      <c r="A370" s="684"/>
      <c r="B370" s="684"/>
      <c r="C370" s="684"/>
      <c r="D370" s="684"/>
      <c r="E370" s="684"/>
      <c r="F370" s="684"/>
      <c r="G370" s="684"/>
      <c r="H370" s="684"/>
      <c r="I370" s="684"/>
      <c r="J370" s="684"/>
      <c r="K370" s="684"/>
      <c r="L370" s="684"/>
      <c r="M370" s="684"/>
      <c r="N370" s="684"/>
      <c r="O370" s="684"/>
      <c r="P370" s="684"/>
      <c r="Q370" s="684"/>
      <c r="R370" s="684"/>
      <c r="S370" s="686"/>
      <c r="T370" s="686"/>
      <c r="U370" s="684"/>
      <c r="V370" s="684"/>
      <c r="W370" s="684"/>
      <c r="X370" s="684"/>
      <c r="Y370" s="684"/>
      <c r="Z370" s="684"/>
      <c r="AA370" s="684"/>
      <c r="AB370" s="684"/>
    </row>
    <row r="371" ht="13.5" customHeight="1">
      <c r="A371" s="684"/>
      <c r="B371" s="684"/>
      <c r="C371" s="684"/>
      <c r="D371" s="684"/>
      <c r="E371" s="684"/>
      <c r="F371" s="684"/>
      <c r="G371" s="684"/>
      <c r="H371" s="684"/>
      <c r="I371" s="684"/>
      <c r="J371" s="684"/>
      <c r="K371" s="684"/>
      <c r="L371" s="684"/>
      <c r="M371" s="684"/>
      <c r="N371" s="684"/>
      <c r="O371" s="684"/>
      <c r="P371" s="684"/>
      <c r="Q371" s="684"/>
      <c r="R371" s="684"/>
      <c r="S371" s="686"/>
      <c r="T371" s="686"/>
      <c r="U371" s="684"/>
      <c r="V371" s="684"/>
      <c r="W371" s="684"/>
      <c r="X371" s="684"/>
      <c r="Y371" s="684"/>
      <c r="Z371" s="684"/>
      <c r="AA371" s="684"/>
      <c r="AB371" s="684"/>
    </row>
    <row r="372" ht="13.5" customHeight="1">
      <c r="A372" s="684"/>
      <c r="B372" s="684"/>
      <c r="C372" s="684"/>
      <c r="D372" s="684"/>
      <c r="E372" s="684"/>
      <c r="F372" s="684"/>
      <c r="G372" s="684"/>
      <c r="H372" s="684"/>
      <c r="I372" s="684"/>
      <c r="J372" s="684"/>
      <c r="K372" s="684"/>
      <c r="L372" s="684"/>
      <c r="M372" s="684"/>
      <c r="N372" s="684"/>
      <c r="O372" s="684"/>
      <c r="P372" s="684"/>
      <c r="Q372" s="684"/>
      <c r="R372" s="684"/>
      <c r="S372" s="686"/>
      <c r="T372" s="686"/>
      <c r="U372" s="684"/>
      <c r="V372" s="684"/>
      <c r="W372" s="684"/>
      <c r="X372" s="684"/>
      <c r="Y372" s="684"/>
      <c r="Z372" s="684"/>
      <c r="AA372" s="684"/>
      <c r="AB372" s="684"/>
    </row>
    <row r="373" ht="13.5" customHeight="1">
      <c r="A373" s="684"/>
      <c r="B373" s="684"/>
      <c r="C373" s="684"/>
      <c r="D373" s="684"/>
      <c r="E373" s="684"/>
      <c r="F373" s="684"/>
      <c r="G373" s="684"/>
      <c r="H373" s="684"/>
      <c r="I373" s="684"/>
      <c r="J373" s="684"/>
      <c r="K373" s="684"/>
      <c r="L373" s="684"/>
      <c r="M373" s="684"/>
      <c r="N373" s="684"/>
      <c r="O373" s="684"/>
      <c r="P373" s="684"/>
      <c r="Q373" s="684"/>
      <c r="R373" s="684"/>
      <c r="S373" s="686"/>
      <c r="T373" s="686"/>
      <c r="U373" s="684"/>
      <c r="V373" s="684"/>
      <c r="W373" s="684"/>
      <c r="X373" s="684"/>
      <c r="Y373" s="684"/>
      <c r="Z373" s="684"/>
      <c r="AA373" s="684"/>
      <c r="AB373" s="684"/>
    </row>
    <row r="374" ht="13.5" customHeight="1">
      <c r="A374" s="684"/>
      <c r="B374" s="684"/>
      <c r="C374" s="684"/>
      <c r="D374" s="684"/>
      <c r="E374" s="684"/>
      <c r="F374" s="684"/>
      <c r="G374" s="684"/>
      <c r="H374" s="684"/>
      <c r="I374" s="684"/>
      <c r="J374" s="684"/>
      <c r="K374" s="684"/>
      <c r="L374" s="684"/>
      <c r="M374" s="684"/>
      <c r="N374" s="684"/>
      <c r="O374" s="684"/>
      <c r="P374" s="684"/>
      <c r="Q374" s="684"/>
      <c r="R374" s="684"/>
      <c r="S374" s="686"/>
      <c r="T374" s="686"/>
      <c r="U374" s="684"/>
      <c r="V374" s="684"/>
      <c r="W374" s="684"/>
      <c r="X374" s="684"/>
      <c r="Y374" s="684"/>
      <c r="Z374" s="684"/>
      <c r="AA374" s="684"/>
      <c r="AB374" s="684"/>
    </row>
    <row r="375" ht="13.5" customHeight="1">
      <c r="A375" s="684"/>
      <c r="B375" s="684"/>
      <c r="C375" s="684"/>
      <c r="D375" s="684"/>
      <c r="E375" s="684"/>
      <c r="F375" s="684"/>
      <c r="G375" s="684"/>
      <c r="H375" s="684"/>
      <c r="I375" s="684"/>
      <c r="J375" s="684"/>
      <c r="K375" s="684"/>
      <c r="L375" s="684"/>
      <c r="M375" s="684"/>
      <c r="N375" s="684"/>
      <c r="O375" s="684"/>
      <c r="P375" s="684"/>
      <c r="Q375" s="684"/>
      <c r="R375" s="684"/>
      <c r="S375" s="686"/>
      <c r="T375" s="686"/>
      <c r="U375" s="684"/>
      <c r="V375" s="684"/>
      <c r="W375" s="684"/>
      <c r="X375" s="684"/>
      <c r="Y375" s="684"/>
      <c r="Z375" s="684"/>
      <c r="AA375" s="684"/>
      <c r="AB375" s="684"/>
    </row>
    <row r="376" ht="13.5" customHeight="1">
      <c r="A376" s="684"/>
      <c r="B376" s="684"/>
      <c r="C376" s="684"/>
      <c r="D376" s="684"/>
      <c r="E376" s="684"/>
      <c r="F376" s="684"/>
      <c r="G376" s="684"/>
      <c r="H376" s="684"/>
      <c r="I376" s="684"/>
      <c r="J376" s="684"/>
      <c r="K376" s="684"/>
      <c r="L376" s="684"/>
      <c r="M376" s="684"/>
      <c r="N376" s="684"/>
      <c r="O376" s="684"/>
      <c r="P376" s="684"/>
      <c r="Q376" s="684"/>
      <c r="R376" s="684"/>
      <c r="S376" s="686"/>
      <c r="T376" s="686"/>
      <c r="U376" s="684"/>
      <c r="V376" s="684"/>
      <c r="W376" s="684"/>
      <c r="X376" s="684"/>
      <c r="Y376" s="684"/>
      <c r="Z376" s="684"/>
      <c r="AA376" s="684"/>
      <c r="AB376" s="684"/>
    </row>
    <row r="377" ht="13.5" customHeight="1">
      <c r="A377" s="684"/>
      <c r="B377" s="684"/>
      <c r="C377" s="684"/>
      <c r="D377" s="684"/>
      <c r="E377" s="684"/>
      <c r="F377" s="684"/>
      <c r="G377" s="684"/>
      <c r="H377" s="684"/>
      <c r="I377" s="684"/>
      <c r="J377" s="684"/>
      <c r="K377" s="684"/>
      <c r="L377" s="684"/>
      <c r="M377" s="684"/>
      <c r="N377" s="684"/>
      <c r="O377" s="684"/>
      <c r="P377" s="684"/>
      <c r="Q377" s="684"/>
      <c r="R377" s="684"/>
      <c r="S377" s="686"/>
      <c r="T377" s="686"/>
      <c r="U377" s="684"/>
      <c r="V377" s="684"/>
      <c r="W377" s="684"/>
      <c r="X377" s="684"/>
      <c r="Y377" s="684"/>
      <c r="Z377" s="684"/>
      <c r="AA377" s="684"/>
      <c r="AB377" s="684"/>
    </row>
    <row r="378" ht="13.5" customHeight="1">
      <c r="A378" s="684"/>
      <c r="B378" s="684"/>
      <c r="C378" s="684"/>
      <c r="D378" s="684"/>
      <c r="E378" s="684"/>
      <c r="F378" s="684"/>
      <c r="G378" s="684"/>
      <c r="H378" s="684"/>
      <c r="I378" s="684"/>
      <c r="J378" s="684"/>
      <c r="K378" s="684"/>
      <c r="L378" s="684"/>
      <c r="M378" s="684"/>
      <c r="N378" s="684"/>
      <c r="O378" s="684"/>
      <c r="P378" s="684"/>
      <c r="Q378" s="684"/>
      <c r="R378" s="684"/>
      <c r="S378" s="686"/>
      <c r="T378" s="686"/>
      <c r="U378" s="684"/>
      <c r="V378" s="684"/>
      <c r="W378" s="684"/>
      <c r="X378" s="684"/>
      <c r="Y378" s="684"/>
      <c r="Z378" s="684"/>
      <c r="AA378" s="684"/>
      <c r="AB378" s="684"/>
    </row>
    <row r="379" ht="13.5" customHeight="1">
      <c r="A379" s="684"/>
      <c r="B379" s="684"/>
      <c r="C379" s="684"/>
      <c r="D379" s="684"/>
      <c r="E379" s="684"/>
      <c r="F379" s="684"/>
      <c r="G379" s="684"/>
      <c r="H379" s="684"/>
      <c r="I379" s="684"/>
      <c r="J379" s="684"/>
      <c r="K379" s="684"/>
      <c r="L379" s="684"/>
      <c r="M379" s="684"/>
      <c r="N379" s="684"/>
      <c r="O379" s="684"/>
      <c r="P379" s="684"/>
      <c r="Q379" s="684"/>
      <c r="R379" s="684"/>
      <c r="S379" s="686"/>
      <c r="T379" s="686"/>
      <c r="U379" s="684"/>
      <c r="V379" s="684"/>
      <c r="W379" s="684"/>
      <c r="X379" s="684"/>
      <c r="Y379" s="684"/>
      <c r="Z379" s="684"/>
      <c r="AA379" s="684"/>
      <c r="AB379" s="684"/>
    </row>
    <row r="380" ht="13.5" customHeight="1">
      <c r="A380" s="684"/>
      <c r="B380" s="684"/>
      <c r="C380" s="684"/>
      <c r="D380" s="684"/>
      <c r="E380" s="684"/>
      <c r="F380" s="684"/>
      <c r="G380" s="684"/>
      <c r="H380" s="684"/>
      <c r="I380" s="684"/>
      <c r="J380" s="684"/>
      <c r="K380" s="684"/>
      <c r="L380" s="684"/>
      <c r="M380" s="684"/>
      <c r="N380" s="684"/>
      <c r="O380" s="684"/>
      <c r="P380" s="684"/>
      <c r="Q380" s="684"/>
      <c r="R380" s="684"/>
      <c r="S380" s="686"/>
      <c r="T380" s="686"/>
      <c r="U380" s="684"/>
      <c r="V380" s="684"/>
      <c r="W380" s="684"/>
      <c r="X380" s="684"/>
      <c r="Y380" s="684"/>
      <c r="Z380" s="684"/>
      <c r="AA380" s="684"/>
      <c r="AB380" s="684"/>
    </row>
    <row r="381" ht="13.5" customHeight="1">
      <c r="A381" s="684"/>
      <c r="B381" s="684"/>
      <c r="C381" s="684"/>
      <c r="D381" s="684"/>
      <c r="E381" s="684"/>
      <c r="F381" s="684"/>
      <c r="G381" s="684"/>
      <c r="H381" s="684"/>
      <c r="I381" s="684"/>
      <c r="J381" s="684"/>
      <c r="K381" s="684"/>
      <c r="L381" s="684"/>
      <c r="M381" s="684"/>
      <c r="N381" s="684"/>
      <c r="O381" s="684"/>
      <c r="P381" s="684"/>
      <c r="Q381" s="684"/>
      <c r="R381" s="684"/>
      <c r="S381" s="686"/>
      <c r="T381" s="686"/>
      <c r="U381" s="684"/>
      <c r="V381" s="684"/>
      <c r="W381" s="684"/>
      <c r="X381" s="684"/>
      <c r="Y381" s="684"/>
      <c r="Z381" s="684"/>
      <c r="AA381" s="684"/>
      <c r="AB381" s="684"/>
    </row>
    <row r="382" ht="13.5" customHeight="1">
      <c r="A382" s="684"/>
      <c r="B382" s="684"/>
      <c r="C382" s="684"/>
      <c r="D382" s="684"/>
      <c r="E382" s="684"/>
      <c r="F382" s="684"/>
      <c r="G382" s="684"/>
      <c r="H382" s="684"/>
      <c r="I382" s="684"/>
      <c r="J382" s="684"/>
      <c r="K382" s="684"/>
      <c r="L382" s="684"/>
      <c r="M382" s="684"/>
      <c r="N382" s="684"/>
      <c r="O382" s="684"/>
      <c r="P382" s="684"/>
      <c r="Q382" s="684"/>
      <c r="R382" s="684"/>
      <c r="S382" s="686"/>
      <c r="T382" s="686"/>
      <c r="U382" s="684"/>
      <c r="V382" s="684"/>
      <c r="W382" s="684"/>
      <c r="X382" s="684"/>
      <c r="Y382" s="684"/>
      <c r="Z382" s="684"/>
      <c r="AA382" s="684"/>
      <c r="AB382" s="684"/>
    </row>
    <row r="383" ht="13.5" customHeight="1">
      <c r="A383" s="684"/>
      <c r="B383" s="684"/>
      <c r="C383" s="684"/>
      <c r="D383" s="684"/>
      <c r="E383" s="684"/>
      <c r="F383" s="684"/>
      <c r="G383" s="684"/>
      <c r="H383" s="684"/>
      <c r="I383" s="684"/>
      <c r="J383" s="684"/>
      <c r="K383" s="684"/>
      <c r="L383" s="684"/>
      <c r="M383" s="684"/>
      <c r="N383" s="684"/>
      <c r="O383" s="684"/>
      <c r="P383" s="684"/>
      <c r="Q383" s="684"/>
      <c r="R383" s="684"/>
      <c r="S383" s="686"/>
      <c r="T383" s="686"/>
      <c r="U383" s="684"/>
      <c r="V383" s="684"/>
      <c r="W383" s="684"/>
      <c r="X383" s="684"/>
      <c r="Y383" s="684"/>
      <c r="Z383" s="684"/>
      <c r="AA383" s="684"/>
      <c r="AB383" s="684"/>
    </row>
    <row r="384" ht="13.5" customHeight="1">
      <c r="A384" s="684"/>
      <c r="B384" s="684"/>
      <c r="C384" s="684"/>
      <c r="D384" s="684"/>
      <c r="E384" s="684"/>
      <c r="F384" s="684"/>
      <c r="G384" s="684"/>
      <c r="H384" s="684"/>
      <c r="I384" s="684"/>
      <c r="J384" s="684"/>
      <c r="K384" s="684"/>
      <c r="L384" s="684"/>
      <c r="M384" s="684"/>
      <c r="N384" s="684"/>
      <c r="O384" s="684"/>
      <c r="P384" s="684"/>
      <c r="Q384" s="684"/>
      <c r="R384" s="684"/>
      <c r="S384" s="686"/>
      <c r="T384" s="686"/>
      <c r="U384" s="684"/>
      <c r="V384" s="684"/>
      <c r="W384" s="684"/>
      <c r="X384" s="684"/>
      <c r="Y384" s="684"/>
      <c r="Z384" s="684"/>
      <c r="AA384" s="684"/>
      <c r="AB384" s="684"/>
    </row>
    <row r="385" ht="13.5" customHeight="1">
      <c r="A385" s="684"/>
      <c r="B385" s="684"/>
      <c r="C385" s="684"/>
      <c r="D385" s="684"/>
      <c r="E385" s="684"/>
      <c r="F385" s="684"/>
      <c r="G385" s="684"/>
      <c r="H385" s="684"/>
      <c r="I385" s="684"/>
      <c r="J385" s="684"/>
      <c r="K385" s="684"/>
      <c r="L385" s="684"/>
      <c r="M385" s="684"/>
      <c r="N385" s="684"/>
      <c r="O385" s="684"/>
      <c r="P385" s="684"/>
      <c r="Q385" s="684"/>
      <c r="R385" s="684"/>
      <c r="S385" s="686"/>
      <c r="T385" s="686"/>
      <c r="U385" s="684"/>
      <c r="V385" s="684"/>
      <c r="W385" s="684"/>
      <c r="X385" s="684"/>
      <c r="Y385" s="684"/>
      <c r="Z385" s="684"/>
      <c r="AA385" s="684"/>
      <c r="AB385" s="684"/>
    </row>
    <row r="386" ht="13.5" customHeight="1">
      <c r="A386" s="684"/>
      <c r="B386" s="684"/>
      <c r="C386" s="684"/>
      <c r="D386" s="684"/>
      <c r="E386" s="684"/>
      <c r="F386" s="684"/>
      <c r="G386" s="684"/>
      <c r="H386" s="684"/>
      <c r="I386" s="684"/>
      <c r="J386" s="684"/>
      <c r="K386" s="684"/>
      <c r="L386" s="684"/>
      <c r="M386" s="684"/>
      <c r="N386" s="684"/>
      <c r="O386" s="684"/>
      <c r="P386" s="684"/>
      <c r="Q386" s="684"/>
      <c r="R386" s="684"/>
      <c r="S386" s="686"/>
      <c r="T386" s="686"/>
      <c r="U386" s="684"/>
      <c r="V386" s="684"/>
      <c r="W386" s="684"/>
      <c r="X386" s="684"/>
      <c r="Y386" s="684"/>
      <c r="Z386" s="684"/>
      <c r="AA386" s="684"/>
      <c r="AB386" s="684"/>
    </row>
    <row r="387" ht="13.5" customHeight="1">
      <c r="A387" s="684"/>
      <c r="B387" s="684"/>
      <c r="C387" s="684"/>
      <c r="D387" s="684"/>
      <c r="E387" s="684"/>
      <c r="F387" s="684"/>
      <c r="G387" s="684"/>
      <c r="H387" s="684"/>
      <c r="I387" s="684"/>
      <c r="J387" s="684"/>
      <c r="K387" s="684"/>
      <c r="L387" s="684"/>
      <c r="M387" s="684"/>
      <c r="N387" s="684"/>
      <c r="O387" s="684"/>
      <c r="P387" s="684"/>
      <c r="Q387" s="684"/>
      <c r="R387" s="684"/>
      <c r="S387" s="686"/>
      <c r="T387" s="686"/>
      <c r="U387" s="684"/>
      <c r="V387" s="684"/>
      <c r="W387" s="684"/>
      <c r="X387" s="684"/>
      <c r="Y387" s="684"/>
      <c r="Z387" s="684"/>
      <c r="AA387" s="684"/>
      <c r="AB387" s="684"/>
    </row>
    <row r="388" ht="13.5" customHeight="1">
      <c r="A388" s="684"/>
      <c r="B388" s="684"/>
      <c r="C388" s="684"/>
      <c r="D388" s="684"/>
      <c r="E388" s="684"/>
      <c r="F388" s="684"/>
      <c r="G388" s="684"/>
      <c r="H388" s="684"/>
      <c r="I388" s="684"/>
      <c r="J388" s="684"/>
      <c r="K388" s="684"/>
      <c r="L388" s="684"/>
      <c r="M388" s="684"/>
      <c r="N388" s="684"/>
      <c r="O388" s="684"/>
      <c r="P388" s="684"/>
      <c r="Q388" s="684"/>
      <c r="R388" s="684"/>
      <c r="S388" s="686"/>
      <c r="T388" s="686"/>
      <c r="U388" s="684"/>
      <c r="V388" s="684"/>
      <c r="W388" s="684"/>
      <c r="X388" s="684"/>
      <c r="Y388" s="684"/>
      <c r="Z388" s="684"/>
      <c r="AA388" s="684"/>
      <c r="AB388" s="684"/>
    </row>
    <row r="389" ht="13.5" customHeight="1">
      <c r="A389" s="684"/>
      <c r="B389" s="684"/>
      <c r="C389" s="684"/>
      <c r="D389" s="684"/>
      <c r="E389" s="684"/>
      <c r="F389" s="684"/>
      <c r="G389" s="684"/>
      <c r="H389" s="684"/>
      <c r="I389" s="684"/>
      <c r="J389" s="684"/>
      <c r="K389" s="684"/>
      <c r="L389" s="684"/>
      <c r="M389" s="684"/>
      <c r="N389" s="684"/>
      <c r="O389" s="684"/>
      <c r="P389" s="684"/>
      <c r="Q389" s="684"/>
      <c r="R389" s="684"/>
      <c r="S389" s="686"/>
      <c r="T389" s="686"/>
      <c r="U389" s="684"/>
      <c r="V389" s="684"/>
      <c r="W389" s="684"/>
      <c r="X389" s="684"/>
      <c r="Y389" s="684"/>
      <c r="Z389" s="684"/>
      <c r="AA389" s="684"/>
      <c r="AB389" s="684"/>
    </row>
    <row r="390" ht="13.5" customHeight="1">
      <c r="A390" s="684"/>
      <c r="B390" s="684"/>
      <c r="C390" s="684"/>
      <c r="D390" s="684"/>
      <c r="E390" s="684"/>
      <c r="F390" s="684"/>
      <c r="G390" s="684"/>
      <c r="H390" s="684"/>
      <c r="I390" s="684"/>
      <c r="J390" s="684"/>
      <c r="K390" s="684"/>
      <c r="L390" s="684"/>
      <c r="M390" s="684"/>
      <c r="N390" s="684"/>
      <c r="O390" s="684"/>
      <c r="P390" s="684"/>
      <c r="Q390" s="684"/>
      <c r="R390" s="684"/>
      <c r="S390" s="686"/>
      <c r="T390" s="686"/>
      <c r="U390" s="684"/>
      <c r="V390" s="684"/>
      <c r="W390" s="684"/>
      <c r="X390" s="684"/>
      <c r="Y390" s="684"/>
      <c r="Z390" s="684"/>
      <c r="AA390" s="684"/>
      <c r="AB390" s="684"/>
    </row>
    <row r="391" ht="13.5" customHeight="1">
      <c r="A391" s="684"/>
      <c r="B391" s="684"/>
      <c r="C391" s="684"/>
      <c r="D391" s="684"/>
      <c r="E391" s="684"/>
      <c r="F391" s="684"/>
      <c r="G391" s="684"/>
      <c r="H391" s="684"/>
      <c r="I391" s="684"/>
      <c r="J391" s="684"/>
      <c r="K391" s="684"/>
      <c r="L391" s="684"/>
      <c r="M391" s="684"/>
      <c r="N391" s="684"/>
      <c r="O391" s="684"/>
      <c r="P391" s="684"/>
      <c r="Q391" s="684"/>
      <c r="R391" s="684"/>
      <c r="S391" s="686"/>
      <c r="T391" s="686"/>
      <c r="U391" s="684"/>
      <c r="V391" s="684"/>
      <c r="W391" s="684"/>
      <c r="X391" s="684"/>
      <c r="Y391" s="684"/>
      <c r="Z391" s="684"/>
      <c r="AA391" s="684"/>
      <c r="AB391" s="684"/>
    </row>
    <row r="392" ht="13.5" customHeight="1">
      <c r="A392" s="684"/>
      <c r="B392" s="684"/>
      <c r="C392" s="684"/>
      <c r="D392" s="684"/>
      <c r="E392" s="684"/>
      <c r="F392" s="684"/>
      <c r="G392" s="684"/>
      <c r="H392" s="684"/>
      <c r="I392" s="684"/>
      <c r="J392" s="684"/>
      <c r="K392" s="684"/>
      <c r="L392" s="684"/>
      <c r="M392" s="684"/>
      <c r="N392" s="684"/>
      <c r="O392" s="684"/>
      <c r="P392" s="684"/>
      <c r="Q392" s="684"/>
      <c r="R392" s="684"/>
      <c r="S392" s="686"/>
      <c r="T392" s="686"/>
      <c r="U392" s="684"/>
      <c r="V392" s="684"/>
      <c r="W392" s="684"/>
      <c r="X392" s="684"/>
      <c r="Y392" s="684"/>
      <c r="Z392" s="684"/>
      <c r="AA392" s="684"/>
      <c r="AB392" s="684"/>
    </row>
    <row r="393" ht="13.5" customHeight="1">
      <c r="A393" s="684"/>
      <c r="B393" s="684"/>
      <c r="C393" s="684"/>
      <c r="D393" s="684"/>
      <c r="E393" s="684"/>
      <c r="F393" s="684"/>
      <c r="G393" s="684"/>
      <c r="H393" s="684"/>
      <c r="I393" s="684"/>
      <c r="J393" s="684"/>
      <c r="K393" s="684"/>
      <c r="L393" s="684"/>
      <c r="M393" s="684"/>
      <c r="N393" s="684"/>
      <c r="O393" s="684"/>
      <c r="P393" s="684"/>
      <c r="Q393" s="684"/>
      <c r="R393" s="684"/>
      <c r="S393" s="686"/>
      <c r="T393" s="686"/>
      <c r="U393" s="684"/>
      <c r="V393" s="684"/>
      <c r="W393" s="684"/>
      <c r="X393" s="684"/>
      <c r="Y393" s="684"/>
      <c r="Z393" s="684"/>
      <c r="AA393" s="684"/>
      <c r="AB393" s="684"/>
    </row>
    <row r="394" ht="13.5" customHeight="1">
      <c r="A394" s="684"/>
      <c r="B394" s="684"/>
      <c r="C394" s="684"/>
      <c r="D394" s="684"/>
      <c r="E394" s="684"/>
      <c r="F394" s="684"/>
      <c r="G394" s="684"/>
      <c r="H394" s="684"/>
      <c r="I394" s="684"/>
      <c r="J394" s="684"/>
      <c r="K394" s="684"/>
      <c r="L394" s="684"/>
      <c r="M394" s="684"/>
      <c r="N394" s="684"/>
      <c r="O394" s="684"/>
      <c r="P394" s="684"/>
      <c r="Q394" s="684"/>
      <c r="R394" s="684"/>
      <c r="S394" s="686"/>
      <c r="T394" s="686"/>
      <c r="U394" s="684"/>
      <c r="V394" s="684"/>
      <c r="W394" s="684"/>
      <c r="X394" s="684"/>
      <c r="Y394" s="684"/>
      <c r="Z394" s="684"/>
      <c r="AA394" s="684"/>
      <c r="AB394" s="684"/>
    </row>
    <row r="395" ht="13.5" customHeight="1">
      <c r="A395" s="684"/>
      <c r="B395" s="684"/>
      <c r="C395" s="684"/>
      <c r="D395" s="684"/>
      <c r="E395" s="684"/>
      <c r="F395" s="684"/>
      <c r="G395" s="684"/>
      <c r="H395" s="684"/>
      <c r="I395" s="684"/>
      <c r="J395" s="684"/>
      <c r="K395" s="684"/>
      <c r="L395" s="684"/>
      <c r="M395" s="684"/>
      <c r="N395" s="684"/>
      <c r="O395" s="684"/>
      <c r="P395" s="684"/>
      <c r="Q395" s="684"/>
      <c r="R395" s="684"/>
      <c r="S395" s="686"/>
      <c r="T395" s="686"/>
      <c r="U395" s="684"/>
      <c r="V395" s="684"/>
      <c r="W395" s="684"/>
      <c r="X395" s="684"/>
      <c r="Y395" s="684"/>
      <c r="Z395" s="684"/>
      <c r="AA395" s="684"/>
      <c r="AB395" s="684"/>
    </row>
    <row r="396" ht="13.5" customHeight="1">
      <c r="A396" s="684"/>
      <c r="B396" s="684"/>
      <c r="C396" s="684"/>
      <c r="D396" s="684"/>
      <c r="E396" s="684"/>
      <c r="F396" s="684"/>
      <c r="G396" s="684"/>
      <c r="H396" s="684"/>
      <c r="I396" s="684"/>
      <c r="J396" s="684"/>
      <c r="K396" s="684"/>
      <c r="L396" s="684"/>
      <c r="M396" s="684"/>
      <c r="N396" s="684"/>
      <c r="O396" s="684"/>
      <c r="P396" s="684"/>
      <c r="Q396" s="684"/>
      <c r="R396" s="684"/>
      <c r="S396" s="686"/>
      <c r="T396" s="686"/>
      <c r="U396" s="684"/>
      <c r="V396" s="684"/>
      <c r="W396" s="684"/>
      <c r="X396" s="684"/>
      <c r="Y396" s="684"/>
      <c r="Z396" s="684"/>
      <c r="AA396" s="684"/>
      <c r="AB396" s="684"/>
    </row>
    <row r="397" ht="13.5" customHeight="1">
      <c r="A397" s="684"/>
      <c r="B397" s="684"/>
      <c r="C397" s="684"/>
      <c r="D397" s="684"/>
      <c r="E397" s="684"/>
      <c r="F397" s="684"/>
      <c r="G397" s="684"/>
      <c r="H397" s="684"/>
      <c r="I397" s="684"/>
      <c r="J397" s="684"/>
      <c r="K397" s="684"/>
      <c r="L397" s="684"/>
      <c r="M397" s="684"/>
      <c r="N397" s="684"/>
      <c r="O397" s="684"/>
      <c r="P397" s="684"/>
      <c r="Q397" s="684"/>
      <c r="R397" s="684"/>
      <c r="S397" s="686"/>
      <c r="T397" s="686"/>
      <c r="U397" s="684"/>
      <c r="V397" s="684"/>
      <c r="W397" s="684"/>
      <c r="X397" s="684"/>
      <c r="Y397" s="684"/>
      <c r="Z397" s="684"/>
      <c r="AA397" s="684"/>
      <c r="AB397" s="684"/>
    </row>
    <row r="398" ht="13.5" customHeight="1">
      <c r="A398" s="684"/>
      <c r="B398" s="684"/>
      <c r="C398" s="684"/>
      <c r="D398" s="684"/>
      <c r="E398" s="684"/>
      <c r="F398" s="684"/>
      <c r="G398" s="684"/>
      <c r="H398" s="684"/>
      <c r="I398" s="684"/>
      <c r="J398" s="684"/>
      <c r="K398" s="684"/>
      <c r="L398" s="684"/>
      <c r="M398" s="684"/>
      <c r="N398" s="684"/>
      <c r="O398" s="684"/>
      <c r="P398" s="684"/>
      <c r="Q398" s="684"/>
      <c r="R398" s="684"/>
      <c r="S398" s="686"/>
      <c r="T398" s="686"/>
      <c r="U398" s="684"/>
      <c r="V398" s="684"/>
      <c r="W398" s="684"/>
      <c r="X398" s="684"/>
      <c r="Y398" s="684"/>
      <c r="Z398" s="684"/>
      <c r="AA398" s="684"/>
      <c r="AB398" s="684"/>
    </row>
    <row r="399" ht="13.5" customHeight="1">
      <c r="A399" s="684"/>
      <c r="B399" s="684"/>
      <c r="C399" s="684"/>
      <c r="D399" s="684"/>
      <c r="E399" s="684"/>
      <c r="F399" s="684"/>
      <c r="G399" s="684"/>
      <c r="H399" s="684"/>
      <c r="I399" s="684"/>
      <c r="J399" s="684"/>
      <c r="K399" s="684"/>
      <c r="L399" s="684"/>
      <c r="M399" s="684"/>
      <c r="N399" s="684"/>
      <c r="O399" s="684"/>
      <c r="P399" s="684"/>
      <c r="Q399" s="684"/>
      <c r="R399" s="684"/>
      <c r="S399" s="686"/>
      <c r="T399" s="686"/>
      <c r="U399" s="684"/>
      <c r="V399" s="684"/>
      <c r="W399" s="684"/>
      <c r="X399" s="684"/>
      <c r="Y399" s="684"/>
      <c r="Z399" s="684"/>
      <c r="AA399" s="684"/>
      <c r="AB399" s="684"/>
    </row>
    <row r="400" ht="13.5" customHeight="1">
      <c r="A400" s="684"/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6"/>
      <c r="T400" s="686"/>
      <c r="U400" s="684"/>
      <c r="V400" s="684"/>
      <c r="W400" s="684"/>
      <c r="X400" s="684"/>
      <c r="Y400" s="684"/>
      <c r="Z400" s="684"/>
      <c r="AA400" s="684"/>
      <c r="AB400" s="684"/>
    </row>
    <row r="401" ht="13.5" customHeight="1">
      <c r="A401" s="684"/>
      <c r="B401" s="684"/>
      <c r="C401" s="684"/>
      <c r="D401" s="684"/>
      <c r="E401" s="684"/>
      <c r="F401" s="684"/>
      <c r="G401" s="684"/>
      <c r="H401" s="684"/>
      <c r="I401" s="684"/>
      <c r="J401" s="684"/>
      <c r="K401" s="684"/>
      <c r="L401" s="684"/>
      <c r="M401" s="684"/>
      <c r="N401" s="684"/>
      <c r="O401" s="684"/>
      <c r="P401" s="684"/>
      <c r="Q401" s="684"/>
      <c r="R401" s="684"/>
      <c r="S401" s="686"/>
      <c r="T401" s="686"/>
      <c r="U401" s="684"/>
      <c r="V401" s="684"/>
      <c r="W401" s="684"/>
      <c r="X401" s="684"/>
      <c r="Y401" s="684"/>
      <c r="Z401" s="684"/>
      <c r="AA401" s="684"/>
      <c r="AB401" s="684"/>
    </row>
    <row r="402" ht="13.5" customHeight="1">
      <c r="A402" s="684"/>
      <c r="B402" s="684"/>
      <c r="C402" s="684"/>
      <c r="D402" s="684"/>
      <c r="E402" s="684"/>
      <c r="F402" s="684"/>
      <c r="G402" s="684"/>
      <c r="H402" s="684"/>
      <c r="I402" s="684"/>
      <c r="J402" s="684"/>
      <c r="K402" s="684"/>
      <c r="L402" s="684"/>
      <c r="M402" s="684"/>
      <c r="N402" s="684"/>
      <c r="O402" s="684"/>
      <c r="P402" s="684"/>
      <c r="Q402" s="684"/>
      <c r="R402" s="684"/>
      <c r="S402" s="686"/>
      <c r="T402" s="686"/>
      <c r="U402" s="684"/>
      <c r="V402" s="684"/>
      <c r="W402" s="684"/>
      <c r="X402" s="684"/>
      <c r="Y402" s="684"/>
      <c r="Z402" s="684"/>
      <c r="AA402" s="684"/>
      <c r="AB402" s="684"/>
    </row>
    <row r="403" ht="13.5" customHeight="1">
      <c r="A403" s="684"/>
      <c r="B403" s="684"/>
      <c r="C403" s="684"/>
      <c r="D403" s="684"/>
      <c r="E403" s="684"/>
      <c r="F403" s="684"/>
      <c r="G403" s="684"/>
      <c r="H403" s="684"/>
      <c r="I403" s="684"/>
      <c r="J403" s="684"/>
      <c r="K403" s="684"/>
      <c r="L403" s="684"/>
      <c r="M403" s="684"/>
      <c r="N403" s="684"/>
      <c r="O403" s="684"/>
      <c r="P403" s="684"/>
      <c r="Q403" s="684"/>
      <c r="R403" s="684"/>
      <c r="S403" s="686"/>
      <c r="T403" s="686"/>
      <c r="U403" s="684"/>
      <c r="V403" s="684"/>
      <c r="W403" s="684"/>
      <c r="X403" s="684"/>
      <c r="Y403" s="684"/>
      <c r="Z403" s="684"/>
      <c r="AA403" s="684"/>
      <c r="AB403" s="684"/>
    </row>
    <row r="404" ht="13.5" customHeight="1">
      <c r="A404" s="684"/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6"/>
      <c r="T404" s="686"/>
      <c r="U404" s="684"/>
      <c r="V404" s="684"/>
      <c r="W404" s="684"/>
      <c r="X404" s="684"/>
      <c r="Y404" s="684"/>
      <c r="Z404" s="684"/>
      <c r="AA404" s="684"/>
      <c r="AB404" s="684"/>
    </row>
    <row r="405" ht="13.5" customHeight="1">
      <c r="A405" s="684"/>
      <c r="B405" s="684"/>
      <c r="C405" s="684"/>
      <c r="D405" s="684"/>
      <c r="E405" s="684"/>
      <c r="F405" s="684"/>
      <c r="G405" s="684"/>
      <c r="H405" s="684"/>
      <c r="I405" s="684"/>
      <c r="J405" s="684"/>
      <c r="K405" s="684"/>
      <c r="L405" s="684"/>
      <c r="M405" s="684"/>
      <c r="N405" s="684"/>
      <c r="O405" s="684"/>
      <c r="P405" s="684"/>
      <c r="Q405" s="684"/>
      <c r="R405" s="684"/>
      <c r="S405" s="686"/>
      <c r="T405" s="686"/>
      <c r="U405" s="684"/>
      <c r="V405" s="684"/>
      <c r="W405" s="684"/>
      <c r="X405" s="684"/>
      <c r="Y405" s="684"/>
      <c r="Z405" s="684"/>
      <c r="AA405" s="684"/>
      <c r="AB405" s="684"/>
    </row>
    <row r="406" ht="13.5" customHeight="1">
      <c r="A406" s="684"/>
      <c r="B406" s="684"/>
      <c r="C406" s="684"/>
      <c r="D406" s="684"/>
      <c r="E406" s="684"/>
      <c r="F406" s="684"/>
      <c r="G406" s="684"/>
      <c r="H406" s="684"/>
      <c r="I406" s="684"/>
      <c r="J406" s="684"/>
      <c r="K406" s="684"/>
      <c r="L406" s="684"/>
      <c r="M406" s="684"/>
      <c r="N406" s="684"/>
      <c r="O406" s="684"/>
      <c r="P406" s="684"/>
      <c r="Q406" s="684"/>
      <c r="R406" s="684"/>
      <c r="S406" s="686"/>
      <c r="T406" s="686"/>
      <c r="U406" s="684"/>
      <c r="V406" s="684"/>
      <c r="W406" s="684"/>
      <c r="X406" s="684"/>
      <c r="Y406" s="684"/>
      <c r="Z406" s="684"/>
      <c r="AA406" s="684"/>
      <c r="AB406" s="684"/>
    </row>
    <row r="407" ht="13.5" customHeight="1">
      <c r="A407" s="684"/>
      <c r="B407" s="684"/>
      <c r="C407" s="684"/>
      <c r="D407" s="684"/>
      <c r="E407" s="684"/>
      <c r="F407" s="684"/>
      <c r="G407" s="684"/>
      <c r="H407" s="684"/>
      <c r="I407" s="684"/>
      <c r="J407" s="684"/>
      <c r="K407" s="684"/>
      <c r="L407" s="684"/>
      <c r="M407" s="684"/>
      <c r="N407" s="684"/>
      <c r="O407" s="684"/>
      <c r="P407" s="684"/>
      <c r="Q407" s="684"/>
      <c r="R407" s="684"/>
      <c r="S407" s="686"/>
      <c r="T407" s="686"/>
      <c r="U407" s="684"/>
      <c r="V407" s="684"/>
      <c r="W407" s="684"/>
      <c r="X407" s="684"/>
      <c r="Y407" s="684"/>
      <c r="Z407" s="684"/>
      <c r="AA407" s="684"/>
      <c r="AB407" s="684"/>
    </row>
    <row r="408" ht="13.5" customHeight="1">
      <c r="A408" s="684"/>
      <c r="B408" s="684"/>
      <c r="C408" s="684"/>
      <c r="D408" s="684"/>
      <c r="E408" s="684"/>
      <c r="F408" s="684"/>
      <c r="G408" s="684"/>
      <c r="H408" s="684"/>
      <c r="I408" s="684"/>
      <c r="J408" s="684"/>
      <c r="K408" s="684"/>
      <c r="L408" s="684"/>
      <c r="M408" s="684"/>
      <c r="N408" s="684"/>
      <c r="O408" s="684"/>
      <c r="P408" s="684"/>
      <c r="Q408" s="684"/>
      <c r="R408" s="684"/>
      <c r="S408" s="686"/>
      <c r="T408" s="686"/>
      <c r="U408" s="684"/>
      <c r="V408" s="684"/>
      <c r="W408" s="684"/>
      <c r="X408" s="684"/>
      <c r="Y408" s="684"/>
      <c r="Z408" s="684"/>
      <c r="AA408" s="684"/>
      <c r="AB408" s="684"/>
    </row>
    <row r="409" ht="13.5" customHeight="1">
      <c r="A409" s="684"/>
      <c r="B409" s="684"/>
      <c r="C409" s="684"/>
      <c r="D409" s="684"/>
      <c r="E409" s="684"/>
      <c r="F409" s="684"/>
      <c r="G409" s="684"/>
      <c r="H409" s="684"/>
      <c r="I409" s="684"/>
      <c r="J409" s="684"/>
      <c r="K409" s="684"/>
      <c r="L409" s="684"/>
      <c r="M409" s="684"/>
      <c r="N409" s="684"/>
      <c r="O409" s="684"/>
      <c r="P409" s="684"/>
      <c r="Q409" s="684"/>
      <c r="R409" s="684"/>
      <c r="S409" s="686"/>
      <c r="T409" s="686"/>
      <c r="U409" s="684"/>
      <c r="V409" s="684"/>
      <c r="W409" s="684"/>
      <c r="X409" s="684"/>
      <c r="Y409" s="684"/>
      <c r="Z409" s="684"/>
      <c r="AA409" s="684"/>
      <c r="AB409" s="684"/>
    </row>
    <row r="410" ht="13.5" customHeight="1">
      <c r="A410" s="684"/>
      <c r="B410" s="684"/>
      <c r="C410" s="684"/>
      <c r="D410" s="684"/>
      <c r="E410" s="684"/>
      <c r="F410" s="684"/>
      <c r="G410" s="684"/>
      <c r="H410" s="684"/>
      <c r="I410" s="684"/>
      <c r="J410" s="684"/>
      <c r="K410" s="684"/>
      <c r="L410" s="684"/>
      <c r="M410" s="684"/>
      <c r="N410" s="684"/>
      <c r="O410" s="684"/>
      <c r="P410" s="684"/>
      <c r="Q410" s="684"/>
      <c r="R410" s="684"/>
      <c r="S410" s="686"/>
      <c r="T410" s="686"/>
      <c r="U410" s="684"/>
      <c r="V410" s="684"/>
      <c r="W410" s="684"/>
      <c r="X410" s="684"/>
      <c r="Y410" s="684"/>
      <c r="Z410" s="684"/>
      <c r="AA410" s="684"/>
      <c r="AB410" s="684"/>
    </row>
    <row r="411" ht="13.5" customHeight="1">
      <c r="A411" s="684"/>
      <c r="B411" s="684"/>
      <c r="C411" s="684"/>
      <c r="D411" s="684"/>
      <c r="E411" s="684"/>
      <c r="F411" s="684"/>
      <c r="G411" s="684"/>
      <c r="H411" s="684"/>
      <c r="I411" s="684"/>
      <c r="J411" s="684"/>
      <c r="K411" s="684"/>
      <c r="L411" s="684"/>
      <c r="M411" s="684"/>
      <c r="N411" s="684"/>
      <c r="O411" s="684"/>
      <c r="P411" s="684"/>
      <c r="Q411" s="684"/>
      <c r="R411" s="684"/>
      <c r="S411" s="686"/>
      <c r="T411" s="686"/>
      <c r="U411" s="684"/>
      <c r="V411" s="684"/>
      <c r="W411" s="684"/>
      <c r="X411" s="684"/>
      <c r="Y411" s="684"/>
      <c r="Z411" s="684"/>
      <c r="AA411" s="684"/>
      <c r="AB411" s="684"/>
    </row>
    <row r="412" ht="13.5" customHeight="1">
      <c r="A412" s="684"/>
      <c r="B412" s="684"/>
      <c r="C412" s="684"/>
      <c r="D412" s="684"/>
      <c r="E412" s="684"/>
      <c r="F412" s="684"/>
      <c r="G412" s="684"/>
      <c r="H412" s="684"/>
      <c r="I412" s="684"/>
      <c r="J412" s="684"/>
      <c r="K412" s="684"/>
      <c r="L412" s="684"/>
      <c r="M412" s="684"/>
      <c r="N412" s="684"/>
      <c r="O412" s="684"/>
      <c r="P412" s="684"/>
      <c r="Q412" s="684"/>
      <c r="R412" s="684"/>
      <c r="S412" s="686"/>
      <c r="T412" s="686"/>
      <c r="U412" s="684"/>
      <c r="V412" s="684"/>
      <c r="W412" s="684"/>
      <c r="X412" s="684"/>
      <c r="Y412" s="684"/>
      <c r="Z412" s="684"/>
      <c r="AA412" s="684"/>
      <c r="AB412" s="684"/>
    </row>
    <row r="413" ht="13.5" customHeight="1">
      <c r="A413" s="684"/>
      <c r="B413" s="684"/>
      <c r="C413" s="684"/>
      <c r="D413" s="684"/>
      <c r="E413" s="684"/>
      <c r="F413" s="684"/>
      <c r="G413" s="684"/>
      <c r="H413" s="684"/>
      <c r="I413" s="684"/>
      <c r="J413" s="684"/>
      <c r="K413" s="684"/>
      <c r="L413" s="684"/>
      <c r="M413" s="684"/>
      <c r="N413" s="684"/>
      <c r="O413" s="684"/>
      <c r="P413" s="684"/>
      <c r="Q413" s="684"/>
      <c r="R413" s="684"/>
      <c r="S413" s="686"/>
      <c r="T413" s="686"/>
      <c r="U413" s="684"/>
      <c r="V413" s="684"/>
      <c r="W413" s="684"/>
      <c r="X413" s="684"/>
      <c r="Y413" s="684"/>
      <c r="Z413" s="684"/>
      <c r="AA413" s="684"/>
      <c r="AB413" s="684"/>
    </row>
    <row r="414" ht="13.5" customHeight="1">
      <c r="A414" s="684"/>
      <c r="B414" s="684"/>
      <c r="C414" s="684"/>
      <c r="D414" s="684"/>
      <c r="E414" s="684"/>
      <c r="F414" s="684"/>
      <c r="G414" s="684"/>
      <c r="H414" s="684"/>
      <c r="I414" s="684"/>
      <c r="J414" s="684"/>
      <c r="K414" s="684"/>
      <c r="L414" s="684"/>
      <c r="M414" s="684"/>
      <c r="N414" s="684"/>
      <c r="O414" s="684"/>
      <c r="P414" s="684"/>
      <c r="Q414" s="684"/>
      <c r="R414" s="684"/>
      <c r="S414" s="686"/>
      <c r="T414" s="686"/>
      <c r="U414" s="684"/>
      <c r="V414" s="684"/>
      <c r="W414" s="684"/>
      <c r="X414" s="684"/>
      <c r="Y414" s="684"/>
      <c r="Z414" s="684"/>
      <c r="AA414" s="684"/>
      <c r="AB414" s="684"/>
    </row>
    <row r="415" ht="13.5" customHeight="1">
      <c r="A415" s="684"/>
      <c r="B415" s="684"/>
      <c r="C415" s="684"/>
      <c r="D415" s="684"/>
      <c r="E415" s="684"/>
      <c r="F415" s="684"/>
      <c r="G415" s="684"/>
      <c r="H415" s="684"/>
      <c r="I415" s="684"/>
      <c r="J415" s="684"/>
      <c r="K415" s="684"/>
      <c r="L415" s="684"/>
      <c r="M415" s="684"/>
      <c r="N415" s="684"/>
      <c r="O415" s="684"/>
      <c r="P415" s="684"/>
      <c r="Q415" s="684"/>
      <c r="R415" s="684"/>
      <c r="S415" s="686"/>
      <c r="T415" s="686"/>
      <c r="U415" s="684"/>
      <c r="V415" s="684"/>
      <c r="W415" s="684"/>
      <c r="X415" s="684"/>
      <c r="Y415" s="684"/>
      <c r="Z415" s="684"/>
      <c r="AA415" s="684"/>
      <c r="AB415" s="684"/>
    </row>
    <row r="416" ht="13.5" customHeight="1">
      <c r="A416" s="684"/>
      <c r="B416" s="684"/>
      <c r="C416" s="684"/>
      <c r="D416" s="684"/>
      <c r="E416" s="684"/>
      <c r="F416" s="684"/>
      <c r="G416" s="684"/>
      <c r="H416" s="684"/>
      <c r="I416" s="684"/>
      <c r="J416" s="684"/>
      <c r="K416" s="684"/>
      <c r="L416" s="684"/>
      <c r="M416" s="684"/>
      <c r="N416" s="684"/>
      <c r="O416" s="684"/>
      <c r="P416" s="684"/>
      <c r="Q416" s="684"/>
      <c r="R416" s="684"/>
      <c r="S416" s="686"/>
      <c r="T416" s="686"/>
      <c r="U416" s="684"/>
      <c r="V416" s="684"/>
      <c r="W416" s="684"/>
      <c r="X416" s="684"/>
      <c r="Y416" s="684"/>
      <c r="Z416" s="684"/>
      <c r="AA416" s="684"/>
      <c r="AB416" s="684"/>
    </row>
    <row r="417" ht="13.5" customHeight="1">
      <c r="A417" s="684"/>
      <c r="B417" s="684"/>
      <c r="C417" s="684"/>
      <c r="D417" s="684"/>
      <c r="E417" s="684"/>
      <c r="F417" s="684"/>
      <c r="G417" s="684"/>
      <c r="H417" s="684"/>
      <c r="I417" s="684"/>
      <c r="J417" s="684"/>
      <c r="K417" s="684"/>
      <c r="L417" s="684"/>
      <c r="M417" s="684"/>
      <c r="N417" s="684"/>
      <c r="O417" s="684"/>
      <c r="P417" s="684"/>
      <c r="Q417" s="684"/>
      <c r="R417" s="684"/>
      <c r="S417" s="686"/>
      <c r="T417" s="686"/>
      <c r="U417" s="684"/>
      <c r="V417" s="684"/>
      <c r="W417" s="684"/>
      <c r="X417" s="684"/>
      <c r="Y417" s="684"/>
      <c r="Z417" s="684"/>
      <c r="AA417" s="684"/>
      <c r="AB417" s="684"/>
    </row>
    <row r="418" ht="13.5" customHeight="1">
      <c r="A418" s="684"/>
      <c r="B418" s="684"/>
      <c r="C418" s="684"/>
      <c r="D418" s="684"/>
      <c r="E418" s="684"/>
      <c r="F418" s="684"/>
      <c r="G418" s="684"/>
      <c r="H418" s="684"/>
      <c r="I418" s="684"/>
      <c r="J418" s="684"/>
      <c r="K418" s="684"/>
      <c r="L418" s="684"/>
      <c r="M418" s="684"/>
      <c r="N418" s="684"/>
      <c r="O418" s="684"/>
      <c r="P418" s="684"/>
      <c r="Q418" s="684"/>
      <c r="R418" s="684"/>
      <c r="S418" s="686"/>
      <c r="T418" s="686"/>
      <c r="U418" s="684"/>
      <c r="V418" s="684"/>
      <c r="W418" s="684"/>
      <c r="X418" s="684"/>
      <c r="Y418" s="684"/>
      <c r="Z418" s="684"/>
      <c r="AA418" s="684"/>
      <c r="AB418" s="684"/>
    </row>
    <row r="419" ht="13.5" customHeight="1">
      <c r="A419" s="684"/>
      <c r="B419" s="684"/>
      <c r="C419" s="684"/>
      <c r="D419" s="684"/>
      <c r="E419" s="684"/>
      <c r="F419" s="684"/>
      <c r="G419" s="684"/>
      <c r="H419" s="684"/>
      <c r="I419" s="684"/>
      <c r="J419" s="684"/>
      <c r="K419" s="684"/>
      <c r="L419" s="684"/>
      <c r="M419" s="684"/>
      <c r="N419" s="684"/>
      <c r="O419" s="684"/>
      <c r="P419" s="684"/>
      <c r="Q419" s="684"/>
      <c r="R419" s="684"/>
      <c r="S419" s="686"/>
      <c r="T419" s="686"/>
      <c r="U419" s="684"/>
      <c r="V419" s="684"/>
      <c r="W419" s="684"/>
      <c r="X419" s="684"/>
      <c r="Y419" s="684"/>
      <c r="Z419" s="684"/>
      <c r="AA419" s="684"/>
      <c r="AB419" s="684"/>
    </row>
    <row r="420" ht="13.5" customHeight="1">
      <c r="A420" s="684"/>
      <c r="B420" s="684"/>
      <c r="C420" s="684"/>
      <c r="D420" s="684"/>
      <c r="E420" s="684"/>
      <c r="F420" s="684"/>
      <c r="G420" s="684"/>
      <c r="H420" s="684"/>
      <c r="I420" s="684"/>
      <c r="J420" s="684"/>
      <c r="K420" s="684"/>
      <c r="L420" s="684"/>
      <c r="M420" s="684"/>
      <c r="N420" s="684"/>
      <c r="O420" s="684"/>
      <c r="P420" s="684"/>
      <c r="Q420" s="684"/>
      <c r="R420" s="684"/>
      <c r="S420" s="686"/>
      <c r="T420" s="686"/>
      <c r="U420" s="684"/>
      <c r="V420" s="684"/>
      <c r="W420" s="684"/>
      <c r="X420" s="684"/>
      <c r="Y420" s="684"/>
      <c r="Z420" s="684"/>
      <c r="AA420" s="684"/>
      <c r="AB420" s="684"/>
    </row>
    <row r="421" ht="13.5" customHeight="1">
      <c r="A421" s="684"/>
      <c r="B421" s="684"/>
      <c r="C421" s="684"/>
      <c r="D421" s="684"/>
      <c r="E421" s="684"/>
      <c r="F421" s="684"/>
      <c r="G421" s="684"/>
      <c r="H421" s="684"/>
      <c r="I421" s="684"/>
      <c r="J421" s="684"/>
      <c r="K421" s="684"/>
      <c r="L421" s="684"/>
      <c r="M421" s="684"/>
      <c r="N421" s="684"/>
      <c r="O421" s="684"/>
      <c r="P421" s="684"/>
      <c r="Q421" s="684"/>
      <c r="R421" s="684"/>
      <c r="S421" s="686"/>
      <c r="T421" s="686"/>
      <c r="U421" s="684"/>
      <c r="V421" s="684"/>
      <c r="W421" s="684"/>
      <c r="X421" s="684"/>
      <c r="Y421" s="684"/>
      <c r="Z421" s="684"/>
      <c r="AA421" s="684"/>
      <c r="AB421" s="684"/>
    </row>
    <row r="422" ht="13.5" customHeight="1">
      <c r="A422" s="684"/>
      <c r="B422" s="684"/>
      <c r="C422" s="684"/>
      <c r="D422" s="684"/>
      <c r="E422" s="684"/>
      <c r="F422" s="684"/>
      <c r="G422" s="684"/>
      <c r="H422" s="684"/>
      <c r="I422" s="684"/>
      <c r="J422" s="684"/>
      <c r="K422" s="684"/>
      <c r="L422" s="684"/>
      <c r="M422" s="684"/>
      <c r="N422" s="684"/>
      <c r="O422" s="684"/>
      <c r="P422" s="684"/>
      <c r="Q422" s="684"/>
      <c r="R422" s="684"/>
      <c r="S422" s="686"/>
      <c r="T422" s="686"/>
      <c r="U422" s="684"/>
      <c r="V422" s="684"/>
      <c r="W422" s="684"/>
      <c r="X422" s="684"/>
      <c r="Y422" s="684"/>
      <c r="Z422" s="684"/>
      <c r="AA422" s="684"/>
      <c r="AB422" s="684"/>
    </row>
    <row r="423" ht="13.5" customHeight="1">
      <c r="A423" s="684"/>
      <c r="B423" s="684"/>
      <c r="C423" s="684"/>
      <c r="D423" s="684"/>
      <c r="E423" s="684"/>
      <c r="F423" s="684"/>
      <c r="G423" s="684"/>
      <c r="H423" s="684"/>
      <c r="I423" s="684"/>
      <c r="J423" s="684"/>
      <c r="K423" s="684"/>
      <c r="L423" s="684"/>
      <c r="M423" s="684"/>
      <c r="N423" s="684"/>
      <c r="O423" s="684"/>
      <c r="P423" s="684"/>
      <c r="Q423" s="684"/>
      <c r="R423" s="684"/>
      <c r="S423" s="686"/>
      <c r="T423" s="686"/>
      <c r="U423" s="684"/>
      <c r="V423" s="684"/>
      <c r="W423" s="684"/>
      <c r="X423" s="684"/>
      <c r="Y423" s="684"/>
      <c r="Z423" s="684"/>
      <c r="AA423" s="684"/>
      <c r="AB423" s="684"/>
    </row>
    <row r="424" ht="13.5" customHeight="1">
      <c r="A424" s="684"/>
      <c r="B424" s="684"/>
      <c r="C424" s="684"/>
      <c r="D424" s="684"/>
      <c r="E424" s="684"/>
      <c r="F424" s="684"/>
      <c r="G424" s="684"/>
      <c r="H424" s="684"/>
      <c r="I424" s="684"/>
      <c r="J424" s="684"/>
      <c r="K424" s="684"/>
      <c r="L424" s="684"/>
      <c r="M424" s="684"/>
      <c r="N424" s="684"/>
      <c r="O424" s="684"/>
      <c r="P424" s="684"/>
      <c r="Q424" s="684"/>
      <c r="R424" s="684"/>
      <c r="S424" s="686"/>
      <c r="T424" s="686"/>
      <c r="U424" s="684"/>
      <c r="V424" s="684"/>
      <c r="W424" s="684"/>
      <c r="X424" s="684"/>
      <c r="Y424" s="684"/>
      <c r="Z424" s="684"/>
      <c r="AA424" s="684"/>
      <c r="AB424" s="684"/>
    </row>
    <row r="425" ht="13.5" customHeight="1">
      <c r="A425" s="684"/>
      <c r="B425" s="684"/>
      <c r="C425" s="684"/>
      <c r="D425" s="684"/>
      <c r="E425" s="684"/>
      <c r="F425" s="684"/>
      <c r="G425" s="684"/>
      <c r="H425" s="684"/>
      <c r="I425" s="684"/>
      <c r="J425" s="684"/>
      <c r="K425" s="684"/>
      <c r="L425" s="684"/>
      <c r="M425" s="684"/>
      <c r="N425" s="684"/>
      <c r="O425" s="684"/>
      <c r="P425" s="684"/>
      <c r="Q425" s="684"/>
      <c r="R425" s="684"/>
      <c r="S425" s="686"/>
      <c r="T425" s="686"/>
      <c r="U425" s="684"/>
      <c r="V425" s="684"/>
      <c r="W425" s="684"/>
      <c r="X425" s="684"/>
      <c r="Y425" s="684"/>
      <c r="Z425" s="684"/>
      <c r="AA425" s="684"/>
      <c r="AB425" s="684"/>
    </row>
    <row r="426" ht="13.5" customHeight="1">
      <c r="A426" s="684"/>
      <c r="B426" s="684"/>
      <c r="C426" s="684"/>
      <c r="D426" s="684"/>
      <c r="E426" s="684"/>
      <c r="F426" s="684"/>
      <c r="G426" s="684"/>
      <c r="H426" s="684"/>
      <c r="I426" s="684"/>
      <c r="J426" s="684"/>
      <c r="K426" s="684"/>
      <c r="L426" s="684"/>
      <c r="M426" s="684"/>
      <c r="N426" s="684"/>
      <c r="O426" s="684"/>
      <c r="P426" s="684"/>
      <c r="Q426" s="684"/>
      <c r="R426" s="684"/>
      <c r="S426" s="686"/>
      <c r="T426" s="686"/>
      <c r="U426" s="684"/>
      <c r="V426" s="684"/>
      <c r="W426" s="684"/>
      <c r="X426" s="684"/>
      <c r="Y426" s="684"/>
      <c r="Z426" s="684"/>
      <c r="AA426" s="684"/>
      <c r="AB426" s="684"/>
    </row>
    <row r="427" ht="13.5" customHeight="1">
      <c r="A427" s="684"/>
      <c r="B427" s="684"/>
      <c r="C427" s="684"/>
      <c r="D427" s="684"/>
      <c r="E427" s="684"/>
      <c r="F427" s="684"/>
      <c r="G427" s="684"/>
      <c r="H427" s="684"/>
      <c r="I427" s="684"/>
      <c r="J427" s="684"/>
      <c r="K427" s="684"/>
      <c r="L427" s="684"/>
      <c r="M427" s="684"/>
      <c r="N427" s="684"/>
      <c r="O427" s="684"/>
      <c r="P427" s="684"/>
      <c r="Q427" s="684"/>
      <c r="R427" s="684"/>
      <c r="S427" s="686"/>
      <c r="T427" s="686"/>
      <c r="U427" s="684"/>
      <c r="V427" s="684"/>
      <c r="W427" s="684"/>
      <c r="X427" s="684"/>
      <c r="Y427" s="684"/>
      <c r="Z427" s="684"/>
      <c r="AA427" s="684"/>
      <c r="AB427" s="684"/>
    </row>
    <row r="428" ht="13.5" customHeight="1">
      <c r="A428" s="684"/>
      <c r="B428" s="684"/>
      <c r="C428" s="684"/>
      <c r="D428" s="684"/>
      <c r="E428" s="684"/>
      <c r="F428" s="684"/>
      <c r="G428" s="684"/>
      <c r="H428" s="684"/>
      <c r="I428" s="684"/>
      <c r="J428" s="684"/>
      <c r="K428" s="684"/>
      <c r="L428" s="684"/>
      <c r="M428" s="684"/>
      <c r="N428" s="684"/>
      <c r="O428" s="684"/>
      <c r="P428" s="684"/>
      <c r="Q428" s="684"/>
      <c r="R428" s="684"/>
      <c r="S428" s="686"/>
      <c r="T428" s="686"/>
      <c r="U428" s="684"/>
      <c r="V428" s="684"/>
      <c r="W428" s="684"/>
      <c r="X428" s="684"/>
      <c r="Y428" s="684"/>
      <c r="Z428" s="684"/>
      <c r="AA428" s="684"/>
      <c r="AB428" s="684"/>
    </row>
    <row r="429" ht="13.5" customHeight="1">
      <c r="A429" s="684"/>
      <c r="B429" s="684"/>
      <c r="C429" s="684"/>
      <c r="D429" s="684"/>
      <c r="E429" s="684"/>
      <c r="F429" s="684"/>
      <c r="G429" s="684"/>
      <c r="H429" s="684"/>
      <c r="I429" s="684"/>
      <c r="J429" s="684"/>
      <c r="K429" s="684"/>
      <c r="L429" s="684"/>
      <c r="M429" s="684"/>
      <c r="N429" s="684"/>
      <c r="O429" s="684"/>
      <c r="P429" s="684"/>
      <c r="Q429" s="684"/>
      <c r="R429" s="684"/>
      <c r="S429" s="686"/>
      <c r="T429" s="686"/>
      <c r="U429" s="684"/>
      <c r="V429" s="684"/>
      <c r="W429" s="684"/>
      <c r="X429" s="684"/>
      <c r="Y429" s="684"/>
      <c r="Z429" s="684"/>
      <c r="AA429" s="684"/>
      <c r="AB429" s="684"/>
    </row>
    <row r="430" ht="13.5" customHeight="1">
      <c r="A430" s="684"/>
      <c r="B430" s="684"/>
      <c r="C430" s="684"/>
      <c r="D430" s="684"/>
      <c r="E430" s="684"/>
      <c r="F430" s="684"/>
      <c r="G430" s="684"/>
      <c r="H430" s="684"/>
      <c r="I430" s="684"/>
      <c r="J430" s="684"/>
      <c r="K430" s="684"/>
      <c r="L430" s="684"/>
      <c r="M430" s="684"/>
      <c r="N430" s="684"/>
      <c r="O430" s="684"/>
      <c r="P430" s="684"/>
      <c r="Q430" s="684"/>
      <c r="R430" s="684"/>
      <c r="S430" s="686"/>
      <c r="T430" s="686"/>
      <c r="U430" s="684"/>
      <c r="V430" s="684"/>
      <c r="W430" s="684"/>
      <c r="X430" s="684"/>
      <c r="Y430" s="684"/>
      <c r="Z430" s="684"/>
      <c r="AA430" s="684"/>
      <c r="AB430" s="684"/>
    </row>
    <row r="431" ht="13.5" customHeight="1">
      <c r="A431" s="684"/>
      <c r="B431" s="684"/>
      <c r="C431" s="684"/>
      <c r="D431" s="684"/>
      <c r="E431" s="684"/>
      <c r="F431" s="684"/>
      <c r="G431" s="684"/>
      <c r="H431" s="684"/>
      <c r="I431" s="684"/>
      <c r="J431" s="684"/>
      <c r="K431" s="684"/>
      <c r="L431" s="684"/>
      <c r="M431" s="684"/>
      <c r="N431" s="684"/>
      <c r="O431" s="684"/>
      <c r="P431" s="684"/>
      <c r="Q431" s="684"/>
      <c r="R431" s="684"/>
      <c r="S431" s="686"/>
      <c r="T431" s="686"/>
      <c r="U431" s="684"/>
      <c r="V431" s="684"/>
      <c r="W431" s="684"/>
      <c r="X431" s="684"/>
      <c r="Y431" s="684"/>
      <c r="Z431" s="684"/>
      <c r="AA431" s="684"/>
      <c r="AB431" s="684"/>
    </row>
    <row r="432" ht="13.5" customHeight="1">
      <c r="A432" s="684"/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6"/>
      <c r="T432" s="686"/>
      <c r="U432" s="684"/>
      <c r="V432" s="684"/>
      <c r="W432" s="684"/>
      <c r="X432" s="684"/>
      <c r="Y432" s="684"/>
      <c r="Z432" s="684"/>
      <c r="AA432" s="684"/>
      <c r="AB432" s="684"/>
    </row>
    <row r="433" ht="13.5" customHeight="1">
      <c r="A433" s="684"/>
      <c r="B433" s="684"/>
      <c r="C433" s="684"/>
      <c r="D433" s="684"/>
      <c r="E433" s="684"/>
      <c r="F433" s="684"/>
      <c r="G433" s="684"/>
      <c r="H433" s="684"/>
      <c r="I433" s="684"/>
      <c r="J433" s="684"/>
      <c r="K433" s="684"/>
      <c r="L433" s="684"/>
      <c r="M433" s="684"/>
      <c r="N433" s="684"/>
      <c r="O433" s="684"/>
      <c r="P433" s="684"/>
      <c r="Q433" s="684"/>
      <c r="R433" s="684"/>
      <c r="S433" s="686"/>
      <c r="T433" s="686"/>
      <c r="U433" s="684"/>
      <c r="V433" s="684"/>
      <c r="W433" s="684"/>
      <c r="X433" s="684"/>
      <c r="Y433" s="684"/>
      <c r="Z433" s="684"/>
      <c r="AA433" s="684"/>
      <c r="AB433" s="684"/>
    </row>
    <row r="434" ht="13.5" customHeight="1">
      <c r="A434" s="684"/>
      <c r="B434" s="684"/>
      <c r="C434" s="684"/>
      <c r="D434" s="684"/>
      <c r="E434" s="684"/>
      <c r="F434" s="684"/>
      <c r="G434" s="684"/>
      <c r="H434" s="684"/>
      <c r="I434" s="684"/>
      <c r="J434" s="684"/>
      <c r="K434" s="684"/>
      <c r="L434" s="684"/>
      <c r="M434" s="684"/>
      <c r="N434" s="684"/>
      <c r="O434" s="684"/>
      <c r="P434" s="684"/>
      <c r="Q434" s="684"/>
      <c r="R434" s="684"/>
      <c r="S434" s="686"/>
      <c r="T434" s="686"/>
      <c r="U434" s="684"/>
      <c r="V434" s="684"/>
      <c r="W434" s="684"/>
      <c r="X434" s="684"/>
      <c r="Y434" s="684"/>
      <c r="Z434" s="684"/>
      <c r="AA434" s="684"/>
      <c r="AB434" s="684"/>
    </row>
    <row r="435" ht="13.5" customHeight="1">
      <c r="A435" s="684"/>
      <c r="B435" s="684"/>
      <c r="C435" s="684"/>
      <c r="D435" s="684"/>
      <c r="E435" s="684"/>
      <c r="F435" s="684"/>
      <c r="G435" s="684"/>
      <c r="H435" s="684"/>
      <c r="I435" s="684"/>
      <c r="J435" s="684"/>
      <c r="K435" s="684"/>
      <c r="L435" s="684"/>
      <c r="M435" s="684"/>
      <c r="N435" s="684"/>
      <c r="O435" s="684"/>
      <c r="P435" s="684"/>
      <c r="Q435" s="684"/>
      <c r="R435" s="684"/>
      <c r="S435" s="686"/>
      <c r="T435" s="686"/>
      <c r="U435" s="684"/>
      <c r="V435" s="684"/>
      <c r="W435" s="684"/>
      <c r="X435" s="684"/>
      <c r="Y435" s="684"/>
      <c r="Z435" s="684"/>
      <c r="AA435" s="684"/>
      <c r="AB435" s="684"/>
    </row>
    <row r="436" ht="13.5" customHeight="1">
      <c r="A436" s="684"/>
      <c r="B436" s="684"/>
      <c r="C436" s="684"/>
      <c r="D436" s="684"/>
      <c r="E436" s="684"/>
      <c r="F436" s="684"/>
      <c r="G436" s="684"/>
      <c r="H436" s="684"/>
      <c r="I436" s="684"/>
      <c r="J436" s="684"/>
      <c r="K436" s="684"/>
      <c r="L436" s="684"/>
      <c r="M436" s="684"/>
      <c r="N436" s="684"/>
      <c r="O436" s="684"/>
      <c r="P436" s="684"/>
      <c r="Q436" s="684"/>
      <c r="R436" s="684"/>
      <c r="S436" s="686"/>
      <c r="T436" s="686"/>
      <c r="U436" s="684"/>
      <c r="V436" s="684"/>
      <c r="W436" s="684"/>
      <c r="X436" s="684"/>
      <c r="Y436" s="684"/>
      <c r="Z436" s="684"/>
      <c r="AA436" s="684"/>
      <c r="AB436" s="684"/>
    </row>
    <row r="437" ht="13.5" customHeight="1">
      <c r="A437" s="684"/>
      <c r="B437" s="684"/>
      <c r="C437" s="684"/>
      <c r="D437" s="684"/>
      <c r="E437" s="684"/>
      <c r="F437" s="684"/>
      <c r="G437" s="684"/>
      <c r="H437" s="684"/>
      <c r="I437" s="684"/>
      <c r="J437" s="684"/>
      <c r="K437" s="684"/>
      <c r="L437" s="684"/>
      <c r="M437" s="684"/>
      <c r="N437" s="684"/>
      <c r="O437" s="684"/>
      <c r="P437" s="684"/>
      <c r="Q437" s="684"/>
      <c r="R437" s="684"/>
      <c r="S437" s="686"/>
      <c r="T437" s="686"/>
      <c r="U437" s="684"/>
      <c r="V437" s="684"/>
      <c r="W437" s="684"/>
      <c r="X437" s="684"/>
      <c r="Y437" s="684"/>
      <c r="Z437" s="684"/>
      <c r="AA437" s="684"/>
      <c r="AB437" s="684"/>
    </row>
    <row r="438" ht="13.5" customHeight="1">
      <c r="A438" s="684"/>
      <c r="B438" s="684"/>
      <c r="C438" s="684"/>
      <c r="D438" s="684"/>
      <c r="E438" s="684"/>
      <c r="F438" s="684"/>
      <c r="G438" s="684"/>
      <c r="H438" s="684"/>
      <c r="I438" s="684"/>
      <c r="J438" s="684"/>
      <c r="K438" s="684"/>
      <c r="L438" s="684"/>
      <c r="M438" s="684"/>
      <c r="N438" s="684"/>
      <c r="O438" s="684"/>
      <c r="P438" s="684"/>
      <c r="Q438" s="684"/>
      <c r="R438" s="684"/>
      <c r="S438" s="686"/>
      <c r="T438" s="686"/>
      <c r="U438" s="684"/>
      <c r="V438" s="684"/>
      <c r="W438" s="684"/>
      <c r="X438" s="684"/>
      <c r="Y438" s="684"/>
      <c r="Z438" s="684"/>
      <c r="AA438" s="684"/>
      <c r="AB438" s="684"/>
    </row>
    <row r="439" ht="13.5" customHeight="1">
      <c r="A439" s="684"/>
      <c r="B439" s="684"/>
      <c r="C439" s="684"/>
      <c r="D439" s="684"/>
      <c r="E439" s="684"/>
      <c r="F439" s="684"/>
      <c r="G439" s="684"/>
      <c r="H439" s="684"/>
      <c r="I439" s="684"/>
      <c r="J439" s="684"/>
      <c r="K439" s="684"/>
      <c r="L439" s="684"/>
      <c r="M439" s="684"/>
      <c r="N439" s="684"/>
      <c r="O439" s="684"/>
      <c r="P439" s="684"/>
      <c r="Q439" s="684"/>
      <c r="R439" s="684"/>
      <c r="S439" s="686"/>
      <c r="T439" s="686"/>
      <c r="U439" s="684"/>
      <c r="V439" s="684"/>
      <c r="W439" s="684"/>
      <c r="X439" s="684"/>
      <c r="Y439" s="684"/>
      <c r="Z439" s="684"/>
      <c r="AA439" s="684"/>
      <c r="AB439" s="684"/>
    </row>
    <row r="440" ht="13.5" customHeight="1">
      <c r="A440" s="684"/>
      <c r="B440" s="684"/>
      <c r="C440" s="684"/>
      <c r="D440" s="684"/>
      <c r="E440" s="684"/>
      <c r="F440" s="684"/>
      <c r="G440" s="684"/>
      <c r="H440" s="684"/>
      <c r="I440" s="684"/>
      <c r="J440" s="684"/>
      <c r="K440" s="684"/>
      <c r="L440" s="684"/>
      <c r="M440" s="684"/>
      <c r="N440" s="684"/>
      <c r="O440" s="684"/>
      <c r="P440" s="684"/>
      <c r="Q440" s="684"/>
      <c r="R440" s="684"/>
      <c r="S440" s="686"/>
      <c r="T440" s="686"/>
      <c r="U440" s="684"/>
      <c r="V440" s="684"/>
      <c r="W440" s="684"/>
      <c r="X440" s="684"/>
      <c r="Y440" s="684"/>
      <c r="Z440" s="684"/>
      <c r="AA440" s="684"/>
      <c r="AB440" s="684"/>
    </row>
    <row r="441" ht="13.5" customHeight="1">
      <c r="A441" s="684"/>
      <c r="B441" s="684"/>
      <c r="C441" s="684"/>
      <c r="D441" s="684"/>
      <c r="E441" s="684"/>
      <c r="F441" s="684"/>
      <c r="G441" s="684"/>
      <c r="H441" s="684"/>
      <c r="I441" s="684"/>
      <c r="J441" s="684"/>
      <c r="K441" s="684"/>
      <c r="L441" s="684"/>
      <c r="M441" s="684"/>
      <c r="N441" s="684"/>
      <c r="O441" s="684"/>
      <c r="P441" s="684"/>
      <c r="Q441" s="684"/>
      <c r="R441" s="684"/>
      <c r="S441" s="686"/>
      <c r="T441" s="686"/>
      <c r="U441" s="684"/>
      <c r="V441" s="684"/>
      <c r="W441" s="684"/>
      <c r="X441" s="684"/>
      <c r="Y441" s="684"/>
      <c r="Z441" s="684"/>
      <c r="AA441" s="684"/>
      <c r="AB441" s="684"/>
    </row>
    <row r="442" ht="13.5" customHeight="1">
      <c r="A442" s="684"/>
      <c r="B442" s="684"/>
      <c r="C442" s="684"/>
      <c r="D442" s="684"/>
      <c r="E442" s="684"/>
      <c r="F442" s="684"/>
      <c r="G442" s="684"/>
      <c r="H442" s="684"/>
      <c r="I442" s="684"/>
      <c r="J442" s="684"/>
      <c r="K442" s="684"/>
      <c r="L442" s="684"/>
      <c r="M442" s="684"/>
      <c r="N442" s="684"/>
      <c r="O442" s="684"/>
      <c r="P442" s="684"/>
      <c r="Q442" s="684"/>
      <c r="R442" s="684"/>
      <c r="S442" s="686"/>
      <c r="T442" s="686"/>
      <c r="U442" s="684"/>
      <c r="V442" s="684"/>
      <c r="W442" s="684"/>
      <c r="X442" s="684"/>
      <c r="Y442" s="684"/>
      <c r="Z442" s="684"/>
      <c r="AA442" s="684"/>
      <c r="AB442" s="684"/>
    </row>
    <row r="443" ht="13.5" customHeight="1">
      <c r="A443" s="684"/>
      <c r="B443" s="684"/>
      <c r="C443" s="684"/>
      <c r="D443" s="684"/>
      <c r="E443" s="684"/>
      <c r="F443" s="684"/>
      <c r="G443" s="684"/>
      <c r="H443" s="684"/>
      <c r="I443" s="684"/>
      <c r="J443" s="684"/>
      <c r="K443" s="684"/>
      <c r="L443" s="684"/>
      <c r="M443" s="684"/>
      <c r="N443" s="684"/>
      <c r="O443" s="684"/>
      <c r="P443" s="684"/>
      <c r="Q443" s="684"/>
      <c r="R443" s="684"/>
      <c r="S443" s="686"/>
      <c r="T443" s="686"/>
      <c r="U443" s="684"/>
      <c r="V443" s="684"/>
      <c r="W443" s="684"/>
      <c r="X443" s="684"/>
      <c r="Y443" s="684"/>
      <c r="Z443" s="684"/>
      <c r="AA443" s="684"/>
      <c r="AB443" s="684"/>
    </row>
    <row r="444" ht="13.5" customHeight="1">
      <c r="A444" s="684"/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6"/>
      <c r="T444" s="686"/>
      <c r="U444" s="684"/>
      <c r="V444" s="684"/>
      <c r="W444" s="684"/>
      <c r="X444" s="684"/>
      <c r="Y444" s="684"/>
      <c r="Z444" s="684"/>
      <c r="AA444" s="684"/>
      <c r="AB444" s="684"/>
    </row>
    <row r="445" ht="13.5" customHeight="1">
      <c r="A445" s="684"/>
      <c r="B445" s="684"/>
      <c r="C445" s="684"/>
      <c r="D445" s="684"/>
      <c r="E445" s="684"/>
      <c r="F445" s="684"/>
      <c r="G445" s="684"/>
      <c r="H445" s="684"/>
      <c r="I445" s="684"/>
      <c r="J445" s="684"/>
      <c r="K445" s="684"/>
      <c r="L445" s="684"/>
      <c r="M445" s="684"/>
      <c r="N445" s="684"/>
      <c r="O445" s="684"/>
      <c r="P445" s="684"/>
      <c r="Q445" s="684"/>
      <c r="R445" s="684"/>
      <c r="S445" s="686"/>
      <c r="T445" s="686"/>
      <c r="U445" s="684"/>
      <c r="V445" s="684"/>
      <c r="W445" s="684"/>
      <c r="X445" s="684"/>
      <c r="Y445" s="684"/>
      <c r="Z445" s="684"/>
      <c r="AA445" s="684"/>
      <c r="AB445" s="684"/>
    </row>
    <row r="446" ht="13.5" customHeight="1">
      <c r="A446" s="684"/>
      <c r="B446" s="684"/>
      <c r="C446" s="684"/>
      <c r="D446" s="684"/>
      <c r="E446" s="684"/>
      <c r="F446" s="684"/>
      <c r="G446" s="684"/>
      <c r="H446" s="684"/>
      <c r="I446" s="684"/>
      <c r="J446" s="684"/>
      <c r="K446" s="684"/>
      <c r="L446" s="684"/>
      <c r="M446" s="684"/>
      <c r="N446" s="684"/>
      <c r="O446" s="684"/>
      <c r="P446" s="684"/>
      <c r="Q446" s="684"/>
      <c r="R446" s="684"/>
      <c r="S446" s="686"/>
      <c r="T446" s="686"/>
      <c r="U446" s="684"/>
      <c r="V446" s="684"/>
      <c r="W446" s="684"/>
      <c r="X446" s="684"/>
      <c r="Y446" s="684"/>
      <c r="Z446" s="684"/>
      <c r="AA446" s="684"/>
      <c r="AB446" s="684"/>
    </row>
    <row r="447" ht="13.5" customHeight="1">
      <c r="A447" s="684"/>
      <c r="B447" s="684"/>
      <c r="C447" s="684"/>
      <c r="D447" s="684"/>
      <c r="E447" s="684"/>
      <c r="F447" s="684"/>
      <c r="G447" s="684"/>
      <c r="H447" s="684"/>
      <c r="I447" s="684"/>
      <c r="J447" s="684"/>
      <c r="K447" s="684"/>
      <c r="L447" s="684"/>
      <c r="M447" s="684"/>
      <c r="N447" s="684"/>
      <c r="O447" s="684"/>
      <c r="P447" s="684"/>
      <c r="Q447" s="684"/>
      <c r="R447" s="684"/>
      <c r="S447" s="686"/>
      <c r="T447" s="686"/>
      <c r="U447" s="684"/>
      <c r="V447" s="684"/>
      <c r="W447" s="684"/>
      <c r="X447" s="684"/>
      <c r="Y447" s="684"/>
      <c r="Z447" s="684"/>
      <c r="AA447" s="684"/>
      <c r="AB447" s="684"/>
    </row>
    <row r="448" ht="13.5" customHeight="1">
      <c r="A448" s="684"/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6"/>
      <c r="T448" s="686"/>
      <c r="U448" s="684"/>
      <c r="V448" s="684"/>
      <c r="W448" s="684"/>
      <c r="X448" s="684"/>
      <c r="Y448" s="684"/>
      <c r="Z448" s="684"/>
      <c r="AA448" s="684"/>
      <c r="AB448" s="684"/>
    </row>
    <row r="449" ht="13.5" customHeight="1">
      <c r="A449" s="684"/>
      <c r="B449" s="684"/>
      <c r="C449" s="684"/>
      <c r="D449" s="684"/>
      <c r="E449" s="684"/>
      <c r="F449" s="684"/>
      <c r="G449" s="684"/>
      <c r="H449" s="684"/>
      <c r="I449" s="684"/>
      <c r="J449" s="684"/>
      <c r="K449" s="684"/>
      <c r="L449" s="684"/>
      <c r="M449" s="684"/>
      <c r="N449" s="684"/>
      <c r="O449" s="684"/>
      <c r="P449" s="684"/>
      <c r="Q449" s="684"/>
      <c r="R449" s="684"/>
      <c r="S449" s="686"/>
      <c r="T449" s="686"/>
      <c r="U449" s="684"/>
      <c r="V449" s="684"/>
      <c r="W449" s="684"/>
      <c r="X449" s="684"/>
      <c r="Y449" s="684"/>
      <c r="Z449" s="684"/>
      <c r="AA449" s="684"/>
      <c r="AB449" s="684"/>
    </row>
    <row r="450" ht="13.5" customHeight="1">
      <c r="A450" s="684"/>
      <c r="B450" s="684"/>
      <c r="C450" s="684"/>
      <c r="D450" s="684"/>
      <c r="E450" s="684"/>
      <c r="F450" s="684"/>
      <c r="G450" s="684"/>
      <c r="H450" s="684"/>
      <c r="I450" s="684"/>
      <c r="J450" s="684"/>
      <c r="K450" s="684"/>
      <c r="L450" s="684"/>
      <c r="M450" s="684"/>
      <c r="N450" s="684"/>
      <c r="O450" s="684"/>
      <c r="P450" s="684"/>
      <c r="Q450" s="684"/>
      <c r="R450" s="684"/>
      <c r="S450" s="686"/>
      <c r="T450" s="686"/>
      <c r="U450" s="684"/>
      <c r="V450" s="684"/>
      <c r="W450" s="684"/>
      <c r="X450" s="684"/>
      <c r="Y450" s="684"/>
      <c r="Z450" s="684"/>
      <c r="AA450" s="684"/>
      <c r="AB450" s="684"/>
    </row>
    <row r="451" ht="13.5" customHeight="1">
      <c r="A451" s="684"/>
      <c r="B451" s="684"/>
      <c r="C451" s="684"/>
      <c r="D451" s="684"/>
      <c r="E451" s="684"/>
      <c r="F451" s="684"/>
      <c r="G451" s="684"/>
      <c r="H451" s="684"/>
      <c r="I451" s="684"/>
      <c r="J451" s="684"/>
      <c r="K451" s="684"/>
      <c r="L451" s="684"/>
      <c r="M451" s="684"/>
      <c r="N451" s="684"/>
      <c r="O451" s="684"/>
      <c r="P451" s="684"/>
      <c r="Q451" s="684"/>
      <c r="R451" s="684"/>
      <c r="S451" s="686"/>
      <c r="T451" s="686"/>
      <c r="U451" s="684"/>
      <c r="V451" s="684"/>
      <c r="W451" s="684"/>
      <c r="X451" s="684"/>
      <c r="Y451" s="684"/>
      <c r="Z451" s="684"/>
      <c r="AA451" s="684"/>
      <c r="AB451" s="684"/>
    </row>
    <row r="452" ht="13.5" customHeight="1">
      <c r="A452" s="684"/>
      <c r="B452" s="684"/>
      <c r="C452" s="684"/>
      <c r="D452" s="684"/>
      <c r="E452" s="684"/>
      <c r="F452" s="684"/>
      <c r="G452" s="684"/>
      <c r="H452" s="684"/>
      <c r="I452" s="684"/>
      <c r="J452" s="684"/>
      <c r="K452" s="684"/>
      <c r="L452" s="684"/>
      <c r="M452" s="684"/>
      <c r="N452" s="684"/>
      <c r="O452" s="684"/>
      <c r="P452" s="684"/>
      <c r="Q452" s="684"/>
      <c r="R452" s="684"/>
      <c r="S452" s="686"/>
      <c r="T452" s="686"/>
      <c r="U452" s="684"/>
      <c r="V452" s="684"/>
      <c r="W452" s="684"/>
      <c r="X452" s="684"/>
      <c r="Y452" s="684"/>
      <c r="Z452" s="684"/>
      <c r="AA452" s="684"/>
      <c r="AB452" s="684"/>
    </row>
    <row r="453" ht="13.5" customHeight="1">
      <c r="A453" s="684"/>
      <c r="B453" s="684"/>
      <c r="C453" s="684"/>
      <c r="D453" s="684"/>
      <c r="E453" s="684"/>
      <c r="F453" s="684"/>
      <c r="G453" s="684"/>
      <c r="H453" s="684"/>
      <c r="I453" s="684"/>
      <c r="J453" s="684"/>
      <c r="K453" s="684"/>
      <c r="L453" s="684"/>
      <c r="M453" s="684"/>
      <c r="N453" s="684"/>
      <c r="O453" s="684"/>
      <c r="P453" s="684"/>
      <c r="Q453" s="684"/>
      <c r="R453" s="684"/>
      <c r="S453" s="686"/>
      <c r="T453" s="686"/>
      <c r="U453" s="684"/>
      <c r="V453" s="684"/>
      <c r="W453" s="684"/>
      <c r="X453" s="684"/>
      <c r="Y453" s="684"/>
      <c r="Z453" s="684"/>
      <c r="AA453" s="684"/>
      <c r="AB453" s="684"/>
    </row>
    <row r="454" ht="13.5" customHeight="1">
      <c r="A454" s="684"/>
      <c r="B454" s="684"/>
      <c r="C454" s="684"/>
      <c r="D454" s="684"/>
      <c r="E454" s="684"/>
      <c r="F454" s="684"/>
      <c r="G454" s="684"/>
      <c r="H454" s="684"/>
      <c r="I454" s="684"/>
      <c r="J454" s="684"/>
      <c r="K454" s="684"/>
      <c r="L454" s="684"/>
      <c r="M454" s="684"/>
      <c r="N454" s="684"/>
      <c r="O454" s="684"/>
      <c r="P454" s="684"/>
      <c r="Q454" s="684"/>
      <c r="R454" s="684"/>
      <c r="S454" s="686"/>
      <c r="T454" s="686"/>
      <c r="U454" s="684"/>
      <c r="V454" s="684"/>
      <c r="W454" s="684"/>
      <c r="X454" s="684"/>
      <c r="Y454" s="684"/>
      <c r="Z454" s="684"/>
      <c r="AA454" s="684"/>
      <c r="AB454" s="684"/>
    </row>
    <row r="455" ht="13.5" customHeight="1">
      <c r="A455" s="684"/>
      <c r="B455" s="684"/>
      <c r="C455" s="684"/>
      <c r="D455" s="684"/>
      <c r="E455" s="684"/>
      <c r="F455" s="684"/>
      <c r="G455" s="684"/>
      <c r="H455" s="684"/>
      <c r="I455" s="684"/>
      <c r="J455" s="684"/>
      <c r="K455" s="684"/>
      <c r="L455" s="684"/>
      <c r="M455" s="684"/>
      <c r="N455" s="684"/>
      <c r="O455" s="684"/>
      <c r="P455" s="684"/>
      <c r="Q455" s="684"/>
      <c r="R455" s="684"/>
      <c r="S455" s="686"/>
      <c r="T455" s="686"/>
      <c r="U455" s="684"/>
      <c r="V455" s="684"/>
      <c r="W455" s="684"/>
      <c r="X455" s="684"/>
      <c r="Y455" s="684"/>
      <c r="Z455" s="684"/>
      <c r="AA455" s="684"/>
      <c r="AB455" s="684"/>
    </row>
    <row r="456" ht="13.5" customHeight="1">
      <c r="A456" s="684"/>
      <c r="B456" s="684"/>
      <c r="C456" s="684"/>
      <c r="D456" s="684"/>
      <c r="E456" s="684"/>
      <c r="F456" s="684"/>
      <c r="G456" s="684"/>
      <c r="H456" s="684"/>
      <c r="I456" s="684"/>
      <c r="J456" s="684"/>
      <c r="K456" s="684"/>
      <c r="L456" s="684"/>
      <c r="M456" s="684"/>
      <c r="N456" s="684"/>
      <c r="O456" s="684"/>
      <c r="P456" s="684"/>
      <c r="Q456" s="684"/>
      <c r="R456" s="684"/>
      <c r="S456" s="686"/>
      <c r="T456" s="686"/>
      <c r="U456" s="684"/>
      <c r="V456" s="684"/>
      <c r="W456" s="684"/>
      <c r="X456" s="684"/>
      <c r="Y456" s="684"/>
      <c r="Z456" s="684"/>
      <c r="AA456" s="684"/>
      <c r="AB456" s="684"/>
    </row>
    <row r="457" ht="13.5" customHeight="1">
      <c r="A457" s="684"/>
      <c r="B457" s="684"/>
      <c r="C457" s="684"/>
      <c r="D457" s="684"/>
      <c r="E457" s="684"/>
      <c r="F457" s="684"/>
      <c r="G457" s="684"/>
      <c r="H457" s="684"/>
      <c r="I457" s="684"/>
      <c r="J457" s="684"/>
      <c r="K457" s="684"/>
      <c r="L457" s="684"/>
      <c r="M457" s="684"/>
      <c r="N457" s="684"/>
      <c r="O457" s="684"/>
      <c r="P457" s="684"/>
      <c r="Q457" s="684"/>
      <c r="R457" s="684"/>
      <c r="S457" s="686"/>
      <c r="T457" s="686"/>
      <c r="U457" s="684"/>
      <c r="V457" s="684"/>
      <c r="W457" s="684"/>
      <c r="X457" s="684"/>
      <c r="Y457" s="684"/>
      <c r="Z457" s="684"/>
      <c r="AA457" s="684"/>
      <c r="AB457" s="684"/>
    </row>
    <row r="458" ht="13.5" customHeight="1">
      <c r="A458" s="684"/>
      <c r="B458" s="684"/>
      <c r="C458" s="684"/>
      <c r="D458" s="684"/>
      <c r="E458" s="684"/>
      <c r="F458" s="684"/>
      <c r="G458" s="684"/>
      <c r="H458" s="684"/>
      <c r="I458" s="684"/>
      <c r="J458" s="684"/>
      <c r="K458" s="684"/>
      <c r="L458" s="684"/>
      <c r="M458" s="684"/>
      <c r="N458" s="684"/>
      <c r="O458" s="684"/>
      <c r="P458" s="684"/>
      <c r="Q458" s="684"/>
      <c r="R458" s="684"/>
      <c r="S458" s="686"/>
      <c r="T458" s="686"/>
      <c r="U458" s="684"/>
      <c r="V458" s="684"/>
      <c r="W458" s="684"/>
      <c r="X458" s="684"/>
      <c r="Y458" s="684"/>
      <c r="Z458" s="684"/>
      <c r="AA458" s="684"/>
      <c r="AB458" s="684"/>
    </row>
    <row r="459" ht="13.5" customHeight="1">
      <c r="A459" s="684"/>
      <c r="B459" s="684"/>
      <c r="C459" s="684"/>
      <c r="D459" s="684"/>
      <c r="E459" s="684"/>
      <c r="F459" s="684"/>
      <c r="G459" s="684"/>
      <c r="H459" s="684"/>
      <c r="I459" s="684"/>
      <c r="J459" s="684"/>
      <c r="K459" s="684"/>
      <c r="L459" s="684"/>
      <c r="M459" s="684"/>
      <c r="N459" s="684"/>
      <c r="O459" s="684"/>
      <c r="P459" s="684"/>
      <c r="Q459" s="684"/>
      <c r="R459" s="684"/>
      <c r="S459" s="686"/>
      <c r="T459" s="686"/>
      <c r="U459" s="684"/>
      <c r="V459" s="684"/>
      <c r="W459" s="684"/>
      <c r="X459" s="684"/>
      <c r="Y459" s="684"/>
      <c r="Z459" s="684"/>
      <c r="AA459" s="684"/>
      <c r="AB459" s="684"/>
    </row>
    <row r="460" ht="13.5" customHeight="1">
      <c r="A460" s="684"/>
      <c r="B460" s="684"/>
      <c r="C460" s="684"/>
      <c r="D460" s="684"/>
      <c r="E460" s="684"/>
      <c r="F460" s="684"/>
      <c r="G460" s="684"/>
      <c r="H460" s="684"/>
      <c r="I460" s="684"/>
      <c r="J460" s="684"/>
      <c r="K460" s="684"/>
      <c r="L460" s="684"/>
      <c r="M460" s="684"/>
      <c r="N460" s="684"/>
      <c r="O460" s="684"/>
      <c r="P460" s="684"/>
      <c r="Q460" s="684"/>
      <c r="R460" s="684"/>
      <c r="S460" s="686"/>
      <c r="T460" s="686"/>
      <c r="U460" s="684"/>
      <c r="V460" s="684"/>
      <c r="W460" s="684"/>
      <c r="X460" s="684"/>
      <c r="Y460" s="684"/>
      <c r="Z460" s="684"/>
      <c r="AA460" s="684"/>
      <c r="AB460" s="684"/>
    </row>
    <row r="461" ht="13.5" customHeight="1">
      <c r="A461" s="684"/>
      <c r="B461" s="684"/>
      <c r="C461" s="684"/>
      <c r="D461" s="684"/>
      <c r="E461" s="684"/>
      <c r="F461" s="684"/>
      <c r="G461" s="684"/>
      <c r="H461" s="684"/>
      <c r="I461" s="684"/>
      <c r="J461" s="684"/>
      <c r="K461" s="684"/>
      <c r="L461" s="684"/>
      <c r="M461" s="684"/>
      <c r="N461" s="684"/>
      <c r="O461" s="684"/>
      <c r="P461" s="684"/>
      <c r="Q461" s="684"/>
      <c r="R461" s="684"/>
      <c r="S461" s="686"/>
      <c r="T461" s="686"/>
      <c r="U461" s="684"/>
      <c r="V461" s="684"/>
      <c r="W461" s="684"/>
      <c r="X461" s="684"/>
      <c r="Y461" s="684"/>
      <c r="Z461" s="684"/>
      <c r="AA461" s="684"/>
      <c r="AB461" s="684"/>
    </row>
    <row r="462" ht="13.5" customHeight="1">
      <c r="A462" s="684"/>
      <c r="B462" s="684"/>
      <c r="C462" s="684"/>
      <c r="D462" s="684"/>
      <c r="E462" s="684"/>
      <c r="F462" s="684"/>
      <c r="G462" s="684"/>
      <c r="H462" s="684"/>
      <c r="I462" s="684"/>
      <c r="J462" s="684"/>
      <c r="K462" s="684"/>
      <c r="L462" s="684"/>
      <c r="M462" s="684"/>
      <c r="N462" s="684"/>
      <c r="O462" s="684"/>
      <c r="P462" s="684"/>
      <c r="Q462" s="684"/>
      <c r="R462" s="684"/>
      <c r="S462" s="686"/>
      <c r="T462" s="686"/>
      <c r="U462" s="684"/>
      <c r="V462" s="684"/>
      <c r="W462" s="684"/>
      <c r="X462" s="684"/>
      <c r="Y462" s="684"/>
      <c r="Z462" s="684"/>
      <c r="AA462" s="684"/>
      <c r="AB462" s="684"/>
    </row>
    <row r="463" ht="13.5" customHeight="1">
      <c r="A463" s="684"/>
      <c r="B463" s="684"/>
      <c r="C463" s="684"/>
      <c r="D463" s="684"/>
      <c r="E463" s="684"/>
      <c r="F463" s="684"/>
      <c r="G463" s="684"/>
      <c r="H463" s="684"/>
      <c r="I463" s="684"/>
      <c r="J463" s="684"/>
      <c r="K463" s="684"/>
      <c r="L463" s="684"/>
      <c r="M463" s="684"/>
      <c r="N463" s="684"/>
      <c r="O463" s="684"/>
      <c r="P463" s="684"/>
      <c r="Q463" s="684"/>
      <c r="R463" s="684"/>
      <c r="S463" s="686"/>
      <c r="T463" s="686"/>
      <c r="U463" s="684"/>
      <c r="V463" s="684"/>
      <c r="W463" s="684"/>
      <c r="X463" s="684"/>
      <c r="Y463" s="684"/>
      <c r="Z463" s="684"/>
      <c r="AA463" s="684"/>
      <c r="AB463" s="684"/>
    </row>
    <row r="464" ht="13.5" customHeight="1">
      <c r="A464" s="684"/>
      <c r="B464" s="684"/>
      <c r="C464" s="684"/>
      <c r="D464" s="684"/>
      <c r="E464" s="684"/>
      <c r="F464" s="684"/>
      <c r="G464" s="684"/>
      <c r="H464" s="684"/>
      <c r="I464" s="684"/>
      <c r="J464" s="684"/>
      <c r="K464" s="684"/>
      <c r="L464" s="684"/>
      <c r="M464" s="684"/>
      <c r="N464" s="684"/>
      <c r="O464" s="684"/>
      <c r="P464" s="684"/>
      <c r="Q464" s="684"/>
      <c r="R464" s="684"/>
      <c r="S464" s="686"/>
      <c r="T464" s="686"/>
      <c r="U464" s="684"/>
      <c r="V464" s="684"/>
      <c r="W464" s="684"/>
      <c r="X464" s="684"/>
      <c r="Y464" s="684"/>
      <c r="Z464" s="684"/>
      <c r="AA464" s="684"/>
      <c r="AB464" s="684"/>
    </row>
    <row r="465" ht="13.5" customHeight="1">
      <c r="A465" s="684"/>
      <c r="B465" s="684"/>
      <c r="C465" s="684"/>
      <c r="D465" s="684"/>
      <c r="E465" s="684"/>
      <c r="F465" s="684"/>
      <c r="G465" s="684"/>
      <c r="H465" s="684"/>
      <c r="I465" s="684"/>
      <c r="J465" s="684"/>
      <c r="K465" s="684"/>
      <c r="L465" s="684"/>
      <c r="M465" s="684"/>
      <c r="N465" s="684"/>
      <c r="O465" s="684"/>
      <c r="P465" s="684"/>
      <c r="Q465" s="684"/>
      <c r="R465" s="684"/>
      <c r="S465" s="686"/>
      <c r="T465" s="686"/>
      <c r="U465" s="684"/>
      <c r="V465" s="684"/>
      <c r="W465" s="684"/>
      <c r="X465" s="684"/>
      <c r="Y465" s="684"/>
      <c r="Z465" s="684"/>
      <c r="AA465" s="684"/>
      <c r="AB465" s="684"/>
    </row>
    <row r="466" ht="13.5" customHeight="1">
      <c r="A466" s="684"/>
      <c r="B466" s="684"/>
      <c r="C466" s="684"/>
      <c r="D466" s="684"/>
      <c r="E466" s="684"/>
      <c r="F466" s="684"/>
      <c r="G466" s="684"/>
      <c r="H466" s="684"/>
      <c r="I466" s="684"/>
      <c r="J466" s="684"/>
      <c r="K466" s="684"/>
      <c r="L466" s="684"/>
      <c r="M466" s="684"/>
      <c r="N466" s="684"/>
      <c r="O466" s="684"/>
      <c r="P466" s="684"/>
      <c r="Q466" s="684"/>
      <c r="R466" s="684"/>
      <c r="S466" s="686"/>
      <c r="T466" s="686"/>
      <c r="U466" s="684"/>
      <c r="V466" s="684"/>
      <c r="W466" s="684"/>
      <c r="X466" s="684"/>
      <c r="Y466" s="684"/>
      <c r="Z466" s="684"/>
      <c r="AA466" s="684"/>
      <c r="AB466" s="684"/>
    </row>
    <row r="467" ht="13.5" customHeight="1">
      <c r="A467" s="684"/>
      <c r="B467" s="684"/>
      <c r="C467" s="684"/>
      <c r="D467" s="684"/>
      <c r="E467" s="684"/>
      <c r="F467" s="684"/>
      <c r="G467" s="684"/>
      <c r="H467" s="684"/>
      <c r="I467" s="684"/>
      <c r="J467" s="684"/>
      <c r="K467" s="684"/>
      <c r="L467" s="684"/>
      <c r="M467" s="684"/>
      <c r="N467" s="684"/>
      <c r="O467" s="684"/>
      <c r="P467" s="684"/>
      <c r="Q467" s="684"/>
      <c r="R467" s="684"/>
      <c r="S467" s="686"/>
      <c r="T467" s="686"/>
      <c r="U467" s="684"/>
      <c r="V467" s="684"/>
      <c r="W467" s="684"/>
      <c r="X467" s="684"/>
      <c r="Y467" s="684"/>
      <c r="Z467" s="684"/>
      <c r="AA467" s="684"/>
      <c r="AB467" s="684"/>
    </row>
    <row r="468" ht="13.5" customHeight="1">
      <c r="A468" s="684"/>
      <c r="B468" s="684"/>
      <c r="C468" s="684"/>
      <c r="D468" s="684"/>
      <c r="E468" s="684"/>
      <c r="F468" s="684"/>
      <c r="G468" s="684"/>
      <c r="H468" s="684"/>
      <c r="I468" s="684"/>
      <c r="J468" s="684"/>
      <c r="K468" s="684"/>
      <c r="L468" s="684"/>
      <c r="M468" s="684"/>
      <c r="N468" s="684"/>
      <c r="O468" s="684"/>
      <c r="P468" s="684"/>
      <c r="Q468" s="684"/>
      <c r="R468" s="684"/>
      <c r="S468" s="686"/>
      <c r="T468" s="686"/>
      <c r="U468" s="684"/>
      <c r="V468" s="684"/>
      <c r="W468" s="684"/>
      <c r="X468" s="684"/>
      <c r="Y468" s="684"/>
      <c r="Z468" s="684"/>
      <c r="AA468" s="684"/>
      <c r="AB468" s="684"/>
    </row>
    <row r="469" ht="13.5" customHeight="1">
      <c r="A469" s="684"/>
      <c r="B469" s="684"/>
      <c r="C469" s="684"/>
      <c r="D469" s="684"/>
      <c r="E469" s="684"/>
      <c r="F469" s="684"/>
      <c r="G469" s="684"/>
      <c r="H469" s="684"/>
      <c r="I469" s="684"/>
      <c r="J469" s="684"/>
      <c r="K469" s="684"/>
      <c r="L469" s="684"/>
      <c r="M469" s="684"/>
      <c r="N469" s="684"/>
      <c r="O469" s="684"/>
      <c r="P469" s="684"/>
      <c r="Q469" s="684"/>
      <c r="R469" s="684"/>
      <c r="S469" s="686"/>
      <c r="T469" s="686"/>
      <c r="U469" s="684"/>
      <c r="V469" s="684"/>
      <c r="W469" s="684"/>
      <c r="X469" s="684"/>
      <c r="Y469" s="684"/>
      <c r="Z469" s="684"/>
      <c r="AA469" s="684"/>
      <c r="AB469" s="684"/>
    </row>
    <row r="470" ht="13.5" customHeight="1">
      <c r="A470" s="684"/>
      <c r="B470" s="684"/>
      <c r="C470" s="684"/>
      <c r="D470" s="684"/>
      <c r="E470" s="684"/>
      <c r="F470" s="684"/>
      <c r="G470" s="684"/>
      <c r="H470" s="684"/>
      <c r="I470" s="684"/>
      <c r="J470" s="684"/>
      <c r="K470" s="684"/>
      <c r="L470" s="684"/>
      <c r="M470" s="684"/>
      <c r="N470" s="684"/>
      <c r="O470" s="684"/>
      <c r="P470" s="684"/>
      <c r="Q470" s="684"/>
      <c r="R470" s="684"/>
      <c r="S470" s="686"/>
      <c r="T470" s="686"/>
      <c r="U470" s="684"/>
      <c r="V470" s="684"/>
      <c r="W470" s="684"/>
      <c r="X470" s="684"/>
      <c r="Y470" s="684"/>
      <c r="Z470" s="684"/>
      <c r="AA470" s="684"/>
      <c r="AB470" s="684"/>
    </row>
    <row r="471" ht="13.5" customHeight="1">
      <c r="A471" s="684"/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6"/>
      <c r="T471" s="686"/>
      <c r="U471" s="684"/>
      <c r="V471" s="684"/>
      <c r="W471" s="684"/>
      <c r="X471" s="684"/>
      <c r="Y471" s="684"/>
      <c r="Z471" s="684"/>
      <c r="AA471" s="684"/>
      <c r="AB471" s="684"/>
    </row>
    <row r="472" ht="13.5" customHeight="1">
      <c r="A472" s="684"/>
      <c r="B472" s="684"/>
      <c r="C472" s="684"/>
      <c r="D472" s="684"/>
      <c r="E472" s="684"/>
      <c r="F472" s="684"/>
      <c r="G472" s="684"/>
      <c r="H472" s="684"/>
      <c r="I472" s="684"/>
      <c r="J472" s="684"/>
      <c r="K472" s="684"/>
      <c r="L472" s="684"/>
      <c r="M472" s="684"/>
      <c r="N472" s="684"/>
      <c r="O472" s="684"/>
      <c r="P472" s="684"/>
      <c r="Q472" s="684"/>
      <c r="R472" s="684"/>
      <c r="S472" s="686"/>
      <c r="T472" s="686"/>
      <c r="U472" s="684"/>
      <c r="V472" s="684"/>
      <c r="W472" s="684"/>
      <c r="X472" s="684"/>
      <c r="Y472" s="684"/>
      <c r="Z472" s="684"/>
      <c r="AA472" s="684"/>
      <c r="AB472" s="684"/>
    </row>
    <row r="473" ht="13.5" customHeight="1">
      <c r="A473" s="684"/>
      <c r="B473" s="684"/>
      <c r="C473" s="684"/>
      <c r="D473" s="684"/>
      <c r="E473" s="684"/>
      <c r="F473" s="684"/>
      <c r="G473" s="684"/>
      <c r="H473" s="684"/>
      <c r="I473" s="684"/>
      <c r="J473" s="684"/>
      <c r="K473" s="684"/>
      <c r="L473" s="684"/>
      <c r="M473" s="684"/>
      <c r="N473" s="684"/>
      <c r="O473" s="684"/>
      <c r="P473" s="684"/>
      <c r="Q473" s="684"/>
      <c r="R473" s="684"/>
      <c r="S473" s="686"/>
      <c r="T473" s="686"/>
      <c r="U473" s="684"/>
      <c r="V473" s="684"/>
      <c r="W473" s="684"/>
      <c r="X473" s="684"/>
      <c r="Y473" s="684"/>
      <c r="Z473" s="684"/>
      <c r="AA473" s="684"/>
      <c r="AB473" s="684"/>
    </row>
    <row r="474" ht="13.5" customHeight="1">
      <c r="A474" s="684"/>
      <c r="B474" s="684"/>
      <c r="C474" s="684"/>
      <c r="D474" s="684"/>
      <c r="E474" s="684"/>
      <c r="F474" s="684"/>
      <c r="G474" s="684"/>
      <c r="H474" s="684"/>
      <c r="I474" s="684"/>
      <c r="J474" s="684"/>
      <c r="K474" s="684"/>
      <c r="L474" s="684"/>
      <c r="M474" s="684"/>
      <c r="N474" s="684"/>
      <c r="O474" s="684"/>
      <c r="P474" s="684"/>
      <c r="Q474" s="684"/>
      <c r="R474" s="684"/>
      <c r="S474" s="686"/>
      <c r="T474" s="686"/>
      <c r="U474" s="684"/>
      <c r="V474" s="684"/>
      <c r="W474" s="684"/>
      <c r="X474" s="684"/>
      <c r="Y474" s="684"/>
      <c r="Z474" s="684"/>
      <c r="AA474" s="684"/>
      <c r="AB474" s="684"/>
    </row>
    <row r="475" ht="13.5" customHeight="1">
      <c r="A475" s="684"/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6"/>
      <c r="T475" s="686"/>
      <c r="U475" s="684"/>
      <c r="V475" s="684"/>
      <c r="W475" s="684"/>
      <c r="X475" s="684"/>
      <c r="Y475" s="684"/>
      <c r="Z475" s="684"/>
      <c r="AA475" s="684"/>
      <c r="AB475" s="684"/>
    </row>
    <row r="476" ht="13.5" customHeight="1">
      <c r="A476" s="684"/>
      <c r="B476" s="684"/>
      <c r="C476" s="684"/>
      <c r="D476" s="684"/>
      <c r="E476" s="684"/>
      <c r="F476" s="684"/>
      <c r="G476" s="684"/>
      <c r="H476" s="684"/>
      <c r="I476" s="684"/>
      <c r="J476" s="684"/>
      <c r="K476" s="684"/>
      <c r="L476" s="684"/>
      <c r="M476" s="684"/>
      <c r="N476" s="684"/>
      <c r="O476" s="684"/>
      <c r="P476" s="684"/>
      <c r="Q476" s="684"/>
      <c r="R476" s="684"/>
      <c r="S476" s="686"/>
      <c r="T476" s="686"/>
      <c r="U476" s="684"/>
      <c r="V476" s="684"/>
      <c r="W476" s="684"/>
      <c r="X476" s="684"/>
      <c r="Y476" s="684"/>
      <c r="Z476" s="684"/>
      <c r="AA476" s="684"/>
      <c r="AB476" s="684"/>
    </row>
    <row r="477" ht="13.5" customHeight="1">
      <c r="A477" s="684"/>
      <c r="B477" s="684"/>
      <c r="C477" s="684"/>
      <c r="D477" s="684"/>
      <c r="E477" s="684"/>
      <c r="F477" s="684"/>
      <c r="G477" s="684"/>
      <c r="H477" s="684"/>
      <c r="I477" s="684"/>
      <c r="J477" s="684"/>
      <c r="K477" s="684"/>
      <c r="L477" s="684"/>
      <c r="M477" s="684"/>
      <c r="N477" s="684"/>
      <c r="O477" s="684"/>
      <c r="P477" s="684"/>
      <c r="Q477" s="684"/>
      <c r="R477" s="684"/>
      <c r="S477" s="686"/>
      <c r="T477" s="686"/>
      <c r="U477" s="684"/>
      <c r="V477" s="684"/>
      <c r="W477" s="684"/>
      <c r="X477" s="684"/>
      <c r="Y477" s="684"/>
      <c r="Z477" s="684"/>
      <c r="AA477" s="684"/>
      <c r="AB477" s="684"/>
    </row>
    <row r="478" ht="13.5" customHeight="1">
      <c r="A478" s="684"/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6"/>
      <c r="T478" s="686"/>
      <c r="U478" s="684"/>
      <c r="V478" s="684"/>
      <c r="W478" s="684"/>
      <c r="X478" s="684"/>
      <c r="Y478" s="684"/>
      <c r="Z478" s="684"/>
      <c r="AA478" s="684"/>
      <c r="AB478" s="684"/>
    </row>
    <row r="479" ht="13.5" customHeight="1">
      <c r="A479" s="684"/>
      <c r="B479" s="684"/>
      <c r="C479" s="684"/>
      <c r="D479" s="684"/>
      <c r="E479" s="684"/>
      <c r="F479" s="684"/>
      <c r="G479" s="684"/>
      <c r="H479" s="684"/>
      <c r="I479" s="684"/>
      <c r="J479" s="684"/>
      <c r="K479" s="684"/>
      <c r="L479" s="684"/>
      <c r="M479" s="684"/>
      <c r="N479" s="684"/>
      <c r="O479" s="684"/>
      <c r="P479" s="684"/>
      <c r="Q479" s="684"/>
      <c r="R479" s="684"/>
      <c r="S479" s="686"/>
      <c r="T479" s="686"/>
      <c r="U479" s="684"/>
      <c r="V479" s="684"/>
      <c r="W479" s="684"/>
      <c r="X479" s="684"/>
      <c r="Y479" s="684"/>
      <c r="Z479" s="684"/>
      <c r="AA479" s="684"/>
      <c r="AB479" s="684"/>
    </row>
    <row r="480" ht="13.5" customHeight="1">
      <c r="A480" s="684"/>
      <c r="B480" s="684"/>
      <c r="C480" s="684"/>
      <c r="D480" s="684"/>
      <c r="E480" s="684"/>
      <c r="F480" s="684"/>
      <c r="G480" s="684"/>
      <c r="H480" s="684"/>
      <c r="I480" s="684"/>
      <c r="J480" s="684"/>
      <c r="K480" s="684"/>
      <c r="L480" s="684"/>
      <c r="M480" s="684"/>
      <c r="N480" s="684"/>
      <c r="O480" s="684"/>
      <c r="P480" s="684"/>
      <c r="Q480" s="684"/>
      <c r="R480" s="684"/>
      <c r="S480" s="686"/>
      <c r="T480" s="686"/>
      <c r="U480" s="684"/>
      <c r="V480" s="684"/>
      <c r="W480" s="684"/>
      <c r="X480" s="684"/>
      <c r="Y480" s="684"/>
      <c r="Z480" s="684"/>
      <c r="AA480" s="684"/>
      <c r="AB480" s="684"/>
    </row>
    <row r="481" ht="13.5" customHeight="1">
      <c r="A481" s="684"/>
      <c r="B481" s="684"/>
      <c r="C481" s="684"/>
      <c r="D481" s="684"/>
      <c r="E481" s="684"/>
      <c r="F481" s="684"/>
      <c r="G481" s="684"/>
      <c r="H481" s="684"/>
      <c r="I481" s="684"/>
      <c r="J481" s="684"/>
      <c r="K481" s="684"/>
      <c r="L481" s="684"/>
      <c r="M481" s="684"/>
      <c r="N481" s="684"/>
      <c r="O481" s="684"/>
      <c r="P481" s="684"/>
      <c r="Q481" s="684"/>
      <c r="R481" s="684"/>
      <c r="S481" s="686"/>
      <c r="T481" s="686"/>
      <c r="U481" s="684"/>
      <c r="V481" s="684"/>
      <c r="W481" s="684"/>
      <c r="X481" s="684"/>
      <c r="Y481" s="684"/>
      <c r="Z481" s="684"/>
      <c r="AA481" s="684"/>
      <c r="AB481" s="684"/>
    </row>
    <row r="482" ht="13.5" customHeight="1">
      <c r="A482" s="684"/>
      <c r="B482" s="684"/>
      <c r="C482" s="684"/>
      <c r="D482" s="684"/>
      <c r="E482" s="684"/>
      <c r="F482" s="684"/>
      <c r="G482" s="684"/>
      <c r="H482" s="684"/>
      <c r="I482" s="684"/>
      <c r="J482" s="684"/>
      <c r="K482" s="684"/>
      <c r="L482" s="684"/>
      <c r="M482" s="684"/>
      <c r="N482" s="684"/>
      <c r="O482" s="684"/>
      <c r="P482" s="684"/>
      <c r="Q482" s="684"/>
      <c r="R482" s="684"/>
      <c r="S482" s="686"/>
      <c r="T482" s="686"/>
      <c r="U482" s="684"/>
      <c r="V482" s="684"/>
      <c r="W482" s="684"/>
      <c r="X482" s="684"/>
      <c r="Y482" s="684"/>
      <c r="Z482" s="684"/>
      <c r="AA482" s="684"/>
      <c r="AB482" s="684"/>
    </row>
    <row r="483" ht="13.5" customHeight="1">
      <c r="A483" s="684"/>
      <c r="B483" s="684"/>
      <c r="C483" s="684"/>
      <c r="D483" s="684"/>
      <c r="E483" s="684"/>
      <c r="F483" s="684"/>
      <c r="G483" s="684"/>
      <c r="H483" s="684"/>
      <c r="I483" s="684"/>
      <c r="J483" s="684"/>
      <c r="K483" s="684"/>
      <c r="L483" s="684"/>
      <c r="M483" s="684"/>
      <c r="N483" s="684"/>
      <c r="O483" s="684"/>
      <c r="P483" s="684"/>
      <c r="Q483" s="684"/>
      <c r="R483" s="684"/>
      <c r="S483" s="686"/>
      <c r="T483" s="686"/>
      <c r="U483" s="684"/>
      <c r="V483" s="684"/>
      <c r="W483" s="684"/>
      <c r="X483" s="684"/>
      <c r="Y483" s="684"/>
      <c r="Z483" s="684"/>
      <c r="AA483" s="684"/>
      <c r="AB483" s="684"/>
    </row>
    <row r="484" ht="13.5" customHeight="1">
      <c r="A484" s="684"/>
      <c r="B484" s="684"/>
      <c r="C484" s="684"/>
      <c r="D484" s="684"/>
      <c r="E484" s="684"/>
      <c r="F484" s="684"/>
      <c r="G484" s="684"/>
      <c r="H484" s="684"/>
      <c r="I484" s="684"/>
      <c r="J484" s="684"/>
      <c r="K484" s="684"/>
      <c r="L484" s="684"/>
      <c r="M484" s="684"/>
      <c r="N484" s="684"/>
      <c r="O484" s="684"/>
      <c r="P484" s="684"/>
      <c r="Q484" s="684"/>
      <c r="R484" s="684"/>
      <c r="S484" s="686"/>
      <c r="T484" s="686"/>
      <c r="U484" s="684"/>
      <c r="V484" s="684"/>
      <c r="W484" s="684"/>
      <c r="X484" s="684"/>
      <c r="Y484" s="684"/>
      <c r="Z484" s="684"/>
      <c r="AA484" s="684"/>
      <c r="AB484" s="684"/>
    </row>
    <row r="485" ht="13.5" customHeight="1">
      <c r="A485" s="684"/>
      <c r="B485" s="684"/>
      <c r="C485" s="684"/>
      <c r="D485" s="684"/>
      <c r="E485" s="684"/>
      <c r="F485" s="684"/>
      <c r="G485" s="684"/>
      <c r="H485" s="684"/>
      <c r="I485" s="684"/>
      <c r="J485" s="684"/>
      <c r="K485" s="684"/>
      <c r="L485" s="684"/>
      <c r="M485" s="684"/>
      <c r="N485" s="684"/>
      <c r="O485" s="684"/>
      <c r="P485" s="684"/>
      <c r="Q485" s="684"/>
      <c r="R485" s="684"/>
      <c r="S485" s="686"/>
      <c r="T485" s="686"/>
      <c r="U485" s="684"/>
      <c r="V485" s="684"/>
      <c r="W485" s="684"/>
      <c r="X485" s="684"/>
      <c r="Y485" s="684"/>
      <c r="Z485" s="684"/>
      <c r="AA485" s="684"/>
      <c r="AB485" s="684"/>
    </row>
    <row r="486" ht="13.5" customHeight="1">
      <c r="A486" s="684"/>
      <c r="B486" s="684"/>
      <c r="C486" s="684"/>
      <c r="D486" s="684"/>
      <c r="E486" s="684"/>
      <c r="F486" s="684"/>
      <c r="G486" s="684"/>
      <c r="H486" s="684"/>
      <c r="I486" s="684"/>
      <c r="J486" s="684"/>
      <c r="K486" s="684"/>
      <c r="L486" s="684"/>
      <c r="M486" s="684"/>
      <c r="N486" s="684"/>
      <c r="O486" s="684"/>
      <c r="P486" s="684"/>
      <c r="Q486" s="684"/>
      <c r="R486" s="684"/>
      <c r="S486" s="686"/>
      <c r="T486" s="686"/>
      <c r="U486" s="684"/>
      <c r="V486" s="684"/>
      <c r="W486" s="684"/>
      <c r="X486" s="684"/>
      <c r="Y486" s="684"/>
      <c r="Z486" s="684"/>
      <c r="AA486" s="684"/>
      <c r="AB486" s="684"/>
    </row>
    <row r="487" ht="13.5" customHeight="1">
      <c r="A487" s="684"/>
      <c r="B487" s="684"/>
      <c r="C487" s="684"/>
      <c r="D487" s="684"/>
      <c r="E487" s="684"/>
      <c r="F487" s="684"/>
      <c r="G487" s="684"/>
      <c r="H487" s="684"/>
      <c r="I487" s="684"/>
      <c r="J487" s="684"/>
      <c r="K487" s="684"/>
      <c r="L487" s="684"/>
      <c r="M487" s="684"/>
      <c r="N487" s="684"/>
      <c r="O487" s="684"/>
      <c r="P487" s="684"/>
      <c r="Q487" s="684"/>
      <c r="R487" s="684"/>
      <c r="S487" s="686"/>
      <c r="T487" s="686"/>
      <c r="U487" s="684"/>
      <c r="V487" s="684"/>
      <c r="W487" s="684"/>
      <c r="X487" s="684"/>
      <c r="Y487" s="684"/>
      <c r="Z487" s="684"/>
      <c r="AA487" s="684"/>
      <c r="AB487" s="684"/>
    </row>
    <row r="488" ht="13.5" customHeight="1">
      <c r="A488" s="684"/>
      <c r="B488" s="684"/>
      <c r="C488" s="684"/>
      <c r="D488" s="684"/>
      <c r="E488" s="684"/>
      <c r="F488" s="684"/>
      <c r="G488" s="684"/>
      <c r="H488" s="684"/>
      <c r="I488" s="684"/>
      <c r="J488" s="684"/>
      <c r="K488" s="684"/>
      <c r="L488" s="684"/>
      <c r="M488" s="684"/>
      <c r="N488" s="684"/>
      <c r="O488" s="684"/>
      <c r="P488" s="684"/>
      <c r="Q488" s="684"/>
      <c r="R488" s="684"/>
      <c r="S488" s="686"/>
      <c r="T488" s="686"/>
      <c r="U488" s="684"/>
      <c r="V488" s="684"/>
      <c r="W488" s="684"/>
      <c r="X488" s="684"/>
      <c r="Y488" s="684"/>
      <c r="Z488" s="684"/>
      <c r="AA488" s="684"/>
      <c r="AB488" s="684"/>
    </row>
    <row r="489" ht="13.5" customHeight="1">
      <c r="A489" s="684"/>
      <c r="B489" s="684"/>
      <c r="C489" s="684"/>
      <c r="D489" s="684"/>
      <c r="E489" s="684"/>
      <c r="F489" s="684"/>
      <c r="G489" s="684"/>
      <c r="H489" s="684"/>
      <c r="I489" s="684"/>
      <c r="J489" s="684"/>
      <c r="K489" s="684"/>
      <c r="L489" s="684"/>
      <c r="M489" s="684"/>
      <c r="N489" s="684"/>
      <c r="O489" s="684"/>
      <c r="P489" s="684"/>
      <c r="Q489" s="684"/>
      <c r="R489" s="684"/>
      <c r="S489" s="686"/>
      <c r="T489" s="686"/>
      <c r="U489" s="684"/>
      <c r="V489" s="684"/>
      <c r="W489" s="684"/>
      <c r="X489" s="684"/>
      <c r="Y489" s="684"/>
      <c r="Z489" s="684"/>
      <c r="AA489" s="684"/>
      <c r="AB489" s="684"/>
    </row>
    <row r="490" ht="13.5" customHeight="1">
      <c r="A490" s="684"/>
      <c r="B490" s="684"/>
      <c r="C490" s="684"/>
      <c r="D490" s="684"/>
      <c r="E490" s="684"/>
      <c r="F490" s="684"/>
      <c r="G490" s="684"/>
      <c r="H490" s="684"/>
      <c r="I490" s="684"/>
      <c r="J490" s="684"/>
      <c r="K490" s="684"/>
      <c r="L490" s="684"/>
      <c r="M490" s="684"/>
      <c r="N490" s="684"/>
      <c r="O490" s="684"/>
      <c r="P490" s="684"/>
      <c r="Q490" s="684"/>
      <c r="R490" s="684"/>
      <c r="S490" s="686"/>
      <c r="T490" s="686"/>
      <c r="U490" s="684"/>
      <c r="V490" s="684"/>
      <c r="W490" s="684"/>
      <c r="X490" s="684"/>
      <c r="Y490" s="684"/>
      <c r="Z490" s="684"/>
      <c r="AA490" s="684"/>
      <c r="AB490" s="684"/>
    </row>
    <row r="491" ht="13.5" customHeight="1">
      <c r="A491" s="684"/>
      <c r="B491" s="684"/>
      <c r="C491" s="684"/>
      <c r="D491" s="684"/>
      <c r="E491" s="684"/>
      <c r="F491" s="684"/>
      <c r="G491" s="684"/>
      <c r="H491" s="684"/>
      <c r="I491" s="684"/>
      <c r="J491" s="684"/>
      <c r="K491" s="684"/>
      <c r="L491" s="684"/>
      <c r="M491" s="684"/>
      <c r="N491" s="684"/>
      <c r="O491" s="684"/>
      <c r="P491" s="684"/>
      <c r="Q491" s="684"/>
      <c r="R491" s="684"/>
      <c r="S491" s="686"/>
      <c r="T491" s="686"/>
      <c r="U491" s="684"/>
      <c r="V491" s="684"/>
      <c r="W491" s="684"/>
      <c r="X491" s="684"/>
      <c r="Y491" s="684"/>
      <c r="Z491" s="684"/>
      <c r="AA491" s="684"/>
      <c r="AB491" s="684"/>
    </row>
    <row r="492" ht="13.5" customHeight="1">
      <c r="A492" s="684"/>
      <c r="B492" s="684"/>
      <c r="C492" s="684"/>
      <c r="D492" s="684"/>
      <c r="E492" s="684"/>
      <c r="F492" s="684"/>
      <c r="G492" s="684"/>
      <c r="H492" s="684"/>
      <c r="I492" s="684"/>
      <c r="J492" s="684"/>
      <c r="K492" s="684"/>
      <c r="L492" s="684"/>
      <c r="M492" s="684"/>
      <c r="N492" s="684"/>
      <c r="O492" s="684"/>
      <c r="P492" s="684"/>
      <c r="Q492" s="684"/>
      <c r="R492" s="684"/>
      <c r="S492" s="686"/>
      <c r="T492" s="686"/>
      <c r="U492" s="684"/>
      <c r="V492" s="684"/>
      <c r="W492" s="684"/>
      <c r="X492" s="684"/>
      <c r="Y492" s="684"/>
      <c r="Z492" s="684"/>
      <c r="AA492" s="684"/>
      <c r="AB492" s="684"/>
    </row>
    <row r="493" ht="13.5" customHeight="1">
      <c r="A493" s="684"/>
      <c r="B493" s="684"/>
      <c r="C493" s="684"/>
      <c r="D493" s="684"/>
      <c r="E493" s="684"/>
      <c r="F493" s="684"/>
      <c r="G493" s="684"/>
      <c r="H493" s="684"/>
      <c r="I493" s="684"/>
      <c r="J493" s="684"/>
      <c r="K493" s="684"/>
      <c r="L493" s="684"/>
      <c r="M493" s="684"/>
      <c r="N493" s="684"/>
      <c r="O493" s="684"/>
      <c r="P493" s="684"/>
      <c r="Q493" s="684"/>
      <c r="R493" s="684"/>
      <c r="S493" s="686"/>
      <c r="T493" s="686"/>
      <c r="U493" s="684"/>
      <c r="V493" s="684"/>
      <c r="W493" s="684"/>
      <c r="X493" s="684"/>
      <c r="Y493" s="684"/>
      <c r="Z493" s="684"/>
      <c r="AA493" s="684"/>
      <c r="AB493" s="684"/>
    </row>
    <row r="494" ht="13.5" customHeight="1">
      <c r="A494" s="684"/>
      <c r="B494" s="684"/>
      <c r="C494" s="684"/>
      <c r="D494" s="684"/>
      <c r="E494" s="684"/>
      <c r="F494" s="684"/>
      <c r="G494" s="684"/>
      <c r="H494" s="684"/>
      <c r="I494" s="684"/>
      <c r="J494" s="684"/>
      <c r="K494" s="684"/>
      <c r="L494" s="684"/>
      <c r="M494" s="684"/>
      <c r="N494" s="684"/>
      <c r="O494" s="684"/>
      <c r="P494" s="684"/>
      <c r="Q494" s="684"/>
      <c r="R494" s="684"/>
      <c r="S494" s="686"/>
      <c r="T494" s="686"/>
      <c r="U494" s="684"/>
      <c r="V494" s="684"/>
      <c r="W494" s="684"/>
      <c r="X494" s="684"/>
      <c r="Y494" s="684"/>
      <c r="Z494" s="684"/>
      <c r="AA494" s="684"/>
      <c r="AB494" s="684"/>
    </row>
    <row r="495" ht="13.5" customHeight="1">
      <c r="A495" s="684"/>
      <c r="B495" s="684"/>
      <c r="C495" s="684"/>
      <c r="D495" s="684"/>
      <c r="E495" s="684"/>
      <c r="F495" s="684"/>
      <c r="G495" s="684"/>
      <c r="H495" s="684"/>
      <c r="I495" s="684"/>
      <c r="J495" s="684"/>
      <c r="K495" s="684"/>
      <c r="L495" s="684"/>
      <c r="M495" s="684"/>
      <c r="N495" s="684"/>
      <c r="O495" s="684"/>
      <c r="P495" s="684"/>
      <c r="Q495" s="684"/>
      <c r="R495" s="684"/>
      <c r="S495" s="686"/>
      <c r="T495" s="686"/>
      <c r="U495" s="684"/>
      <c r="V495" s="684"/>
      <c r="W495" s="684"/>
      <c r="X495" s="684"/>
      <c r="Y495" s="684"/>
      <c r="Z495" s="684"/>
      <c r="AA495" s="684"/>
      <c r="AB495" s="684"/>
    </row>
    <row r="496" ht="13.5" customHeight="1">
      <c r="A496" s="684"/>
      <c r="B496" s="684"/>
      <c r="C496" s="684"/>
      <c r="D496" s="684"/>
      <c r="E496" s="684"/>
      <c r="F496" s="684"/>
      <c r="G496" s="684"/>
      <c r="H496" s="684"/>
      <c r="I496" s="684"/>
      <c r="J496" s="684"/>
      <c r="K496" s="684"/>
      <c r="L496" s="684"/>
      <c r="M496" s="684"/>
      <c r="N496" s="684"/>
      <c r="O496" s="684"/>
      <c r="P496" s="684"/>
      <c r="Q496" s="684"/>
      <c r="R496" s="684"/>
      <c r="S496" s="686"/>
      <c r="T496" s="686"/>
      <c r="U496" s="684"/>
      <c r="V496" s="684"/>
      <c r="W496" s="684"/>
      <c r="X496" s="684"/>
      <c r="Y496" s="684"/>
      <c r="Z496" s="684"/>
      <c r="AA496" s="684"/>
      <c r="AB496" s="684"/>
    </row>
    <row r="497" ht="13.5" customHeight="1">
      <c r="A497" s="684"/>
      <c r="B497" s="684"/>
      <c r="C497" s="684"/>
      <c r="D497" s="684"/>
      <c r="E497" s="684"/>
      <c r="F497" s="684"/>
      <c r="G497" s="684"/>
      <c r="H497" s="684"/>
      <c r="I497" s="684"/>
      <c r="J497" s="684"/>
      <c r="K497" s="684"/>
      <c r="L497" s="684"/>
      <c r="M497" s="684"/>
      <c r="N497" s="684"/>
      <c r="O497" s="684"/>
      <c r="P497" s="684"/>
      <c r="Q497" s="684"/>
      <c r="R497" s="684"/>
      <c r="S497" s="686"/>
      <c r="T497" s="686"/>
      <c r="U497" s="684"/>
      <c r="V497" s="684"/>
      <c r="W497" s="684"/>
      <c r="X497" s="684"/>
      <c r="Y497" s="684"/>
      <c r="Z497" s="684"/>
      <c r="AA497" s="684"/>
      <c r="AB497" s="684"/>
    </row>
    <row r="498" ht="13.5" customHeight="1">
      <c r="A498" s="684"/>
      <c r="B498" s="684"/>
      <c r="C498" s="684"/>
      <c r="D498" s="684"/>
      <c r="E498" s="684"/>
      <c r="F498" s="684"/>
      <c r="G498" s="684"/>
      <c r="H498" s="684"/>
      <c r="I498" s="684"/>
      <c r="J498" s="684"/>
      <c r="K498" s="684"/>
      <c r="L498" s="684"/>
      <c r="M498" s="684"/>
      <c r="N498" s="684"/>
      <c r="O498" s="684"/>
      <c r="P498" s="684"/>
      <c r="Q498" s="684"/>
      <c r="R498" s="684"/>
      <c r="S498" s="686"/>
      <c r="T498" s="686"/>
      <c r="U498" s="684"/>
      <c r="V498" s="684"/>
      <c r="W498" s="684"/>
      <c r="X498" s="684"/>
      <c r="Y498" s="684"/>
      <c r="Z498" s="684"/>
      <c r="AA498" s="684"/>
      <c r="AB498" s="684"/>
    </row>
    <row r="499" ht="13.5" customHeight="1">
      <c r="A499" s="684"/>
      <c r="B499" s="684"/>
      <c r="C499" s="684"/>
      <c r="D499" s="684"/>
      <c r="E499" s="684"/>
      <c r="F499" s="684"/>
      <c r="G499" s="684"/>
      <c r="H499" s="684"/>
      <c r="I499" s="684"/>
      <c r="J499" s="684"/>
      <c r="K499" s="684"/>
      <c r="L499" s="684"/>
      <c r="M499" s="684"/>
      <c r="N499" s="684"/>
      <c r="O499" s="684"/>
      <c r="P499" s="684"/>
      <c r="Q499" s="684"/>
      <c r="R499" s="684"/>
      <c r="S499" s="686"/>
      <c r="T499" s="686"/>
      <c r="U499" s="684"/>
      <c r="V499" s="684"/>
      <c r="W499" s="684"/>
      <c r="X499" s="684"/>
      <c r="Y499" s="684"/>
      <c r="Z499" s="684"/>
      <c r="AA499" s="684"/>
      <c r="AB499" s="684"/>
    </row>
    <row r="500" ht="13.5" customHeight="1">
      <c r="A500" s="684"/>
      <c r="B500" s="684"/>
      <c r="C500" s="684"/>
      <c r="D500" s="684"/>
      <c r="E500" s="684"/>
      <c r="F500" s="684"/>
      <c r="G500" s="684"/>
      <c r="H500" s="684"/>
      <c r="I500" s="684"/>
      <c r="J500" s="684"/>
      <c r="K500" s="684"/>
      <c r="L500" s="684"/>
      <c r="M500" s="684"/>
      <c r="N500" s="684"/>
      <c r="O500" s="684"/>
      <c r="P500" s="684"/>
      <c r="Q500" s="684"/>
      <c r="R500" s="684"/>
      <c r="S500" s="686"/>
      <c r="T500" s="686"/>
      <c r="U500" s="684"/>
      <c r="V500" s="684"/>
      <c r="W500" s="684"/>
      <c r="X500" s="684"/>
      <c r="Y500" s="684"/>
      <c r="Z500" s="684"/>
      <c r="AA500" s="684"/>
      <c r="AB500" s="684"/>
    </row>
    <row r="501" ht="13.5" customHeight="1">
      <c r="A501" s="684"/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6"/>
      <c r="T501" s="686"/>
      <c r="U501" s="684"/>
      <c r="V501" s="684"/>
      <c r="W501" s="684"/>
      <c r="X501" s="684"/>
      <c r="Y501" s="684"/>
      <c r="Z501" s="684"/>
      <c r="AA501" s="684"/>
      <c r="AB501" s="684"/>
    </row>
    <row r="502" ht="13.5" customHeight="1">
      <c r="A502" s="684"/>
      <c r="B502" s="684"/>
      <c r="C502" s="684"/>
      <c r="D502" s="684"/>
      <c r="E502" s="684"/>
      <c r="F502" s="684"/>
      <c r="G502" s="684"/>
      <c r="H502" s="684"/>
      <c r="I502" s="684"/>
      <c r="J502" s="684"/>
      <c r="K502" s="684"/>
      <c r="L502" s="684"/>
      <c r="M502" s="684"/>
      <c r="N502" s="684"/>
      <c r="O502" s="684"/>
      <c r="P502" s="684"/>
      <c r="Q502" s="684"/>
      <c r="R502" s="684"/>
      <c r="S502" s="686"/>
      <c r="T502" s="686"/>
      <c r="U502" s="684"/>
      <c r="V502" s="684"/>
      <c r="W502" s="684"/>
      <c r="X502" s="684"/>
      <c r="Y502" s="684"/>
      <c r="Z502" s="684"/>
      <c r="AA502" s="684"/>
      <c r="AB502" s="684"/>
    </row>
    <row r="503" ht="13.5" customHeight="1">
      <c r="A503" s="684"/>
      <c r="B503" s="684"/>
      <c r="C503" s="684"/>
      <c r="D503" s="684"/>
      <c r="E503" s="684"/>
      <c r="F503" s="684"/>
      <c r="G503" s="684"/>
      <c r="H503" s="684"/>
      <c r="I503" s="684"/>
      <c r="J503" s="684"/>
      <c r="K503" s="684"/>
      <c r="L503" s="684"/>
      <c r="M503" s="684"/>
      <c r="N503" s="684"/>
      <c r="O503" s="684"/>
      <c r="P503" s="684"/>
      <c r="Q503" s="684"/>
      <c r="R503" s="684"/>
      <c r="S503" s="686"/>
      <c r="T503" s="686"/>
      <c r="U503" s="684"/>
      <c r="V503" s="684"/>
      <c r="W503" s="684"/>
      <c r="X503" s="684"/>
      <c r="Y503" s="684"/>
      <c r="Z503" s="684"/>
      <c r="AA503" s="684"/>
      <c r="AB503" s="684"/>
    </row>
    <row r="504" ht="13.5" customHeight="1">
      <c r="A504" s="684"/>
      <c r="B504" s="684"/>
      <c r="C504" s="684"/>
      <c r="D504" s="684"/>
      <c r="E504" s="684"/>
      <c r="F504" s="684"/>
      <c r="G504" s="684"/>
      <c r="H504" s="684"/>
      <c r="I504" s="684"/>
      <c r="J504" s="684"/>
      <c r="K504" s="684"/>
      <c r="L504" s="684"/>
      <c r="M504" s="684"/>
      <c r="N504" s="684"/>
      <c r="O504" s="684"/>
      <c r="P504" s="684"/>
      <c r="Q504" s="684"/>
      <c r="R504" s="684"/>
      <c r="S504" s="686"/>
      <c r="T504" s="686"/>
      <c r="U504" s="684"/>
      <c r="V504" s="684"/>
      <c r="W504" s="684"/>
      <c r="X504" s="684"/>
      <c r="Y504" s="684"/>
      <c r="Z504" s="684"/>
      <c r="AA504" s="684"/>
      <c r="AB504" s="684"/>
    </row>
    <row r="505" ht="13.5" customHeight="1">
      <c r="A505" s="684"/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6"/>
      <c r="T505" s="686"/>
      <c r="U505" s="684"/>
      <c r="V505" s="684"/>
      <c r="W505" s="684"/>
      <c r="X505" s="684"/>
      <c r="Y505" s="684"/>
      <c r="Z505" s="684"/>
      <c r="AA505" s="684"/>
      <c r="AB505" s="684"/>
    </row>
    <row r="506" ht="13.5" customHeight="1">
      <c r="A506" s="684"/>
      <c r="B506" s="684"/>
      <c r="C506" s="684"/>
      <c r="D506" s="684"/>
      <c r="E506" s="684"/>
      <c r="F506" s="684"/>
      <c r="G506" s="684"/>
      <c r="H506" s="684"/>
      <c r="I506" s="684"/>
      <c r="J506" s="684"/>
      <c r="K506" s="684"/>
      <c r="L506" s="684"/>
      <c r="M506" s="684"/>
      <c r="N506" s="684"/>
      <c r="O506" s="684"/>
      <c r="P506" s="684"/>
      <c r="Q506" s="684"/>
      <c r="R506" s="684"/>
      <c r="S506" s="686"/>
      <c r="T506" s="686"/>
      <c r="U506" s="684"/>
      <c r="V506" s="684"/>
      <c r="W506" s="684"/>
      <c r="X506" s="684"/>
      <c r="Y506" s="684"/>
      <c r="Z506" s="684"/>
      <c r="AA506" s="684"/>
      <c r="AB506" s="684"/>
    </row>
    <row r="507" ht="13.5" customHeight="1">
      <c r="A507" s="684"/>
      <c r="B507" s="684"/>
      <c r="C507" s="684"/>
      <c r="D507" s="684"/>
      <c r="E507" s="684"/>
      <c r="F507" s="684"/>
      <c r="G507" s="684"/>
      <c r="H507" s="684"/>
      <c r="I507" s="684"/>
      <c r="J507" s="684"/>
      <c r="K507" s="684"/>
      <c r="L507" s="684"/>
      <c r="M507" s="684"/>
      <c r="N507" s="684"/>
      <c r="O507" s="684"/>
      <c r="P507" s="684"/>
      <c r="Q507" s="684"/>
      <c r="R507" s="684"/>
      <c r="S507" s="686"/>
      <c r="T507" s="686"/>
      <c r="U507" s="684"/>
      <c r="V507" s="684"/>
      <c r="W507" s="684"/>
      <c r="X507" s="684"/>
      <c r="Y507" s="684"/>
      <c r="Z507" s="684"/>
      <c r="AA507" s="684"/>
      <c r="AB507" s="684"/>
    </row>
    <row r="508" ht="13.5" customHeight="1">
      <c r="A508" s="684"/>
      <c r="B508" s="684"/>
      <c r="C508" s="684"/>
      <c r="D508" s="684"/>
      <c r="E508" s="684"/>
      <c r="F508" s="684"/>
      <c r="G508" s="684"/>
      <c r="H508" s="684"/>
      <c r="I508" s="684"/>
      <c r="J508" s="684"/>
      <c r="K508" s="684"/>
      <c r="L508" s="684"/>
      <c r="M508" s="684"/>
      <c r="N508" s="684"/>
      <c r="O508" s="684"/>
      <c r="P508" s="684"/>
      <c r="Q508" s="684"/>
      <c r="R508" s="684"/>
      <c r="S508" s="686"/>
      <c r="T508" s="686"/>
      <c r="U508" s="684"/>
      <c r="V508" s="684"/>
      <c r="W508" s="684"/>
      <c r="X508" s="684"/>
      <c r="Y508" s="684"/>
      <c r="Z508" s="684"/>
      <c r="AA508" s="684"/>
      <c r="AB508" s="684"/>
    </row>
    <row r="509" ht="13.5" customHeight="1">
      <c r="A509" s="684"/>
      <c r="B509" s="684"/>
      <c r="C509" s="684"/>
      <c r="D509" s="684"/>
      <c r="E509" s="684"/>
      <c r="F509" s="684"/>
      <c r="G509" s="684"/>
      <c r="H509" s="684"/>
      <c r="I509" s="684"/>
      <c r="J509" s="684"/>
      <c r="K509" s="684"/>
      <c r="L509" s="684"/>
      <c r="M509" s="684"/>
      <c r="N509" s="684"/>
      <c r="O509" s="684"/>
      <c r="P509" s="684"/>
      <c r="Q509" s="684"/>
      <c r="R509" s="684"/>
      <c r="S509" s="686"/>
      <c r="T509" s="686"/>
      <c r="U509" s="684"/>
      <c r="V509" s="684"/>
      <c r="W509" s="684"/>
      <c r="X509" s="684"/>
      <c r="Y509" s="684"/>
      <c r="Z509" s="684"/>
      <c r="AA509" s="684"/>
      <c r="AB509" s="684"/>
    </row>
    <row r="510" ht="13.5" customHeight="1">
      <c r="A510" s="684"/>
      <c r="B510" s="684"/>
      <c r="C510" s="684"/>
      <c r="D510" s="684"/>
      <c r="E510" s="684"/>
      <c r="F510" s="684"/>
      <c r="G510" s="684"/>
      <c r="H510" s="684"/>
      <c r="I510" s="684"/>
      <c r="J510" s="684"/>
      <c r="K510" s="684"/>
      <c r="L510" s="684"/>
      <c r="M510" s="684"/>
      <c r="N510" s="684"/>
      <c r="O510" s="684"/>
      <c r="P510" s="684"/>
      <c r="Q510" s="684"/>
      <c r="R510" s="684"/>
      <c r="S510" s="686"/>
      <c r="T510" s="686"/>
      <c r="U510" s="684"/>
      <c r="V510" s="684"/>
      <c r="W510" s="684"/>
      <c r="X510" s="684"/>
      <c r="Y510" s="684"/>
      <c r="Z510" s="684"/>
      <c r="AA510" s="684"/>
      <c r="AB510" s="684"/>
    </row>
    <row r="511" ht="13.5" customHeight="1">
      <c r="A511" s="684"/>
      <c r="B511" s="684"/>
      <c r="C511" s="684"/>
      <c r="D511" s="684"/>
      <c r="E511" s="684"/>
      <c r="F511" s="684"/>
      <c r="G511" s="684"/>
      <c r="H511" s="684"/>
      <c r="I511" s="684"/>
      <c r="J511" s="684"/>
      <c r="K511" s="684"/>
      <c r="L511" s="684"/>
      <c r="M511" s="684"/>
      <c r="N511" s="684"/>
      <c r="O511" s="684"/>
      <c r="P511" s="684"/>
      <c r="Q511" s="684"/>
      <c r="R511" s="684"/>
      <c r="S511" s="686"/>
      <c r="T511" s="686"/>
      <c r="U511" s="684"/>
      <c r="V511" s="684"/>
      <c r="W511" s="684"/>
      <c r="X511" s="684"/>
      <c r="Y511" s="684"/>
      <c r="Z511" s="684"/>
      <c r="AA511" s="684"/>
      <c r="AB511" s="684"/>
    </row>
    <row r="512" ht="13.5" customHeight="1">
      <c r="A512" s="684"/>
      <c r="B512" s="684"/>
      <c r="C512" s="684"/>
      <c r="D512" s="684"/>
      <c r="E512" s="684"/>
      <c r="F512" s="684"/>
      <c r="G512" s="684"/>
      <c r="H512" s="684"/>
      <c r="I512" s="684"/>
      <c r="J512" s="684"/>
      <c r="K512" s="684"/>
      <c r="L512" s="684"/>
      <c r="M512" s="684"/>
      <c r="N512" s="684"/>
      <c r="O512" s="684"/>
      <c r="P512" s="684"/>
      <c r="Q512" s="684"/>
      <c r="R512" s="684"/>
      <c r="S512" s="686"/>
      <c r="T512" s="686"/>
      <c r="U512" s="684"/>
      <c r="V512" s="684"/>
      <c r="W512" s="684"/>
      <c r="X512" s="684"/>
      <c r="Y512" s="684"/>
      <c r="Z512" s="684"/>
      <c r="AA512" s="684"/>
      <c r="AB512" s="684"/>
    </row>
    <row r="513" ht="13.5" customHeight="1">
      <c r="A513" s="684"/>
      <c r="B513" s="684"/>
      <c r="C513" s="684"/>
      <c r="D513" s="684"/>
      <c r="E513" s="684"/>
      <c r="F513" s="684"/>
      <c r="G513" s="684"/>
      <c r="H513" s="684"/>
      <c r="I513" s="684"/>
      <c r="J513" s="684"/>
      <c r="K513" s="684"/>
      <c r="L513" s="684"/>
      <c r="M513" s="684"/>
      <c r="N513" s="684"/>
      <c r="O513" s="684"/>
      <c r="P513" s="684"/>
      <c r="Q513" s="684"/>
      <c r="R513" s="684"/>
      <c r="S513" s="686"/>
      <c r="T513" s="686"/>
      <c r="U513" s="684"/>
      <c r="V513" s="684"/>
      <c r="W513" s="684"/>
      <c r="X513" s="684"/>
      <c r="Y513" s="684"/>
      <c r="Z513" s="684"/>
      <c r="AA513" s="684"/>
      <c r="AB513" s="684"/>
    </row>
    <row r="514" ht="13.5" customHeight="1">
      <c r="A514" s="684"/>
      <c r="B514" s="684"/>
      <c r="C514" s="684"/>
      <c r="D514" s="684"/>
      <c r="E514" s="684"/>
      <c r="F514" s="684"/>
      <c r="G514" s="684"/>
      <c r="H514" s="684"/>
      <c r="I514" s="684"/>
      <c r="J514" s="684"/>
      <c r="K514" s="684"/>
      <c r="L514" s="684"/>
      <c r="M514" s="684"/>
      <c r="N514" s="684"/>
      <c r="O514" s="684"/>
      <c r="P514" s="684"/>
      <c r="Q514" s="684"/>
      <c r="R514" s="684"/>
      <c r="S514" s="686"/>
      <c r="T514" s="686"/>
      <c r="U514" s="684"/>
      <c r="V514" s="684"/>
      <c r="W514" s="684"/>
      <c r="X514" s="684"/>
      <c r="Y514" s="684"/>
      <c r="Z514" s="684"/>
      <c r="AA514" s="684"/>
      <c r="AB514" s="684"/>
    </row>
    <row r="515" ht="13.5" customHeight="1">
      <c r="A515" s="684"/>
      <c r="B515" s="684"/>
      <c r="C515" s="684"/>
      <c r="D515" s="684"/>
      <c r="E515" s="684"/>
      <c r="F515" s="684"/>
      <c r="G515" s="684"/>
      <c r="H515" s="684"/>
      <c r="I515" s="684"/>
      <c r="J515" s="684"/>
      <c r="K515" s="684"/>
      <c r="L515" s="684"/>
      <c r="M515" s="684"/>
      <c r="N515" s="684"/>
      <c r="O515" s="684"/>
      <c r="P515" s="684"/>
      <c r="Q515" s="684"/>
      <c r="R515" s="684"/>
      <c r="S515" s="686"/>
      <c r="T515" s="686"/>
      <c r="U515" s="684"/>
      <c r="V515" s="684"/>
      <c r="W515" s="684"/>
      <c r="X515" s="684"/>
      <c r="Y515" s="684"/>
      <c r="Z515" s="684"/>
      <c r="AA515" s="684"/>
      <c r="AB515" s="684"/>
    </row>
    <row r="516" ht="13.5" customHeight="1">
      <c r="A516" s="684"/>
      <c r="B516" s="684"/>
      <c r="C516" s="684"/>
      <c r="D516" s="684"/>
      <c r="E516" s="684"/>
      <c r="F516" s="684"/>
      <c r="G516" s="684"/>
      <c r="H516" s="684"/>
      <c r="I516" s="684"/>
      <c r="J516" s="684"/>
      <c r="K516" s="684"/>
      <c r="L516" s="684"/>
      <c r="M516" s="684"/>
      <c r="N516" s="684"/>
      <c r="O516" s="684"/>
      <c r="P516" s="684"/>
      <c r="Q516" s="684"/>
      <c r="R516" s="684"/>
      <c r="S516" s="686"/>
      <c r="T516" s="686"/>
      <c r="U516" s="684"/>
      <c r="V516" s="684"/>
      <c r="W516" s="684"/>
      <c r="X516" s="684"/>
      <c r="Y516" s="684"/>
      <c r="Z516" s="684"/>
      <c r="AA516" s="684"/>
      <c r="AB516" s="684"/>
    </row>
    <row r="517" ht="13.5" customHeight="1">
      <c r="A517" s="684"/>
      <c r="B517" s="684"/>
      <c r="C517" s="684"/>
      <c r="D517" s="684"/>
      <c r="E517" s="684"/>
      <c r="F517" s="684"/>
      <c r="G517" s="684"/>
      <c r="H517" s="684"/>
      <c r="I517" s="684"/>
      <c r="J517" s="684"/>
      <c r="K517" s="684"/>
      <c r="L517" s="684"/>
      <c r="M517" s="684"/>
      <c r="N517" s="684"/>
      <c r="O517" s="684"/>
      <c r="P517" s="684"/>
      <c r="Q517" s="684"/>
      <c r="R517" s="684"/>
      <c r="S517" s="686"/>
      <c r="T517" s="686"/>
      <c r="U517" s="684"/>
      <c r="V517" s="684"/>
      <c r="W517" s="684"/>
      <c r="X517" s="684"/>
      <c r="Y517" s="684"/>
      <c r="Z517" s="684"/>
      <c r="AA517" s="684"/>
      <c r="AB517" s="684"/>
    </row>
    <row r="518" ht="13.5" customHeight="1">
      <c r="A518" s="684"/>
      <c r="B518" s="684"/>
      <c r="C518" s="684"/>
      <c r="D518" s="684"/>
      <c r="E518" s="684"/>
      <c r="F518" s="684"/>
      <c r="G518" s="684"/>
      <c r="H518" s="684"/>
      <c r="I518" s="684"/>
      <c r="J518" s="684"/>
      <c r="K518" s="684"/>
      <c r="L518" s="684"/>
      <c r="M518" s="684"/>
      <c r="N518" s="684"/>
      <c r="O518" s="684"/>
      <c r="P518" s="684"/>
      <c r="Q518" s="684"/>
      <c r="R518" s="684"/>
      <c r="S518" s="686"/>
      <c r="T518" s="686"/>
      <c r="U518" s="684"/>
      <c r="V518" s="684"/>
      <c r="W518" s="684"/>
      <c r="X518" s="684"/>
      <c r="Y518" s="684"/>
      <c r="Z518" s="684"/>
      <c r="AA518" s="684"/>
      <c r="AB518" s="684"/>
    </row>
    <row r="519" ht="13.5" customHeight="1">
      <c r="A519" s="684"/>
      <c r="B519" s="684"/>
      <c r="C519" s="684"/>
      <c r="D519" s="684"/>
      <c r="E519" s="684"/>
      <c r="F519" s="684"/>
      <c r="G519" s="684"/>
      <c r="H519" s="684"/>
      <c r="I519" s="684"/>
      <c r="J519" s="684"/>
      <c r="K519" s="684"/>
      <c r="L519" s="684"/>
      <c r="M519" s="684"/>
      <c r="N519" s="684"/>
      <c r="O519" s="684"/>
      <c r="P519" s="684"/>
      <c r="Q519" s="684"/>
      <c r="R519" s="684"/>
      <c r="S519" s="686"/>
      <c r="T519" s="686"/>
      <c r="U519" s="684"/>
      <c r="V519" s="684"/>
      <c r="W519" s="684"/>
      <c r="X519" s="684"/>
      <c r="Y519" s="684"/>
      <c r="Z519" s="684"/>
      <c r="AA519" s="684"/>
      <c r="AB519" s="684"/>
    </row>
    <row r="520" ht="13.5" customHeight="1">
      <c r="A520" s="684"/>
      <c r="B520" s="684"/>
      <c r="C520" s="684"/>
      <c r="D520" s="684"/>
      <c r="E520" s="684"/>
      <c r="F520" s="684"/>
      <c r="G520" s="684"/>
      <c r="H520" s="684"/>
      <c r="I520" s="684"/>
      <c r="J520" s="684"/>
      <c r="K520" s="684"/>
      <c r="L520" s="684"/>
      <c r="M520" s="684"/>
      <c r="N520" s="684"/>
      <c r="O520" s="684"/>
      <c r="P520" s="684"/>
      <c r="Q520" s="684"/>
      <c r="R520" s="684"/>
      <c r="S520" s="686"/>
      <c r="T520" s="686"/>
      <c r="U520" s="684"/>
      <c r="V520" s="684"/>
      <c r="W520" s="684"/>
      <c r="X520" s="684"/>
      <c r="Y520" s="684"/>
      <c r="Z520" s="684"/>
      <c r="AA520" s="684"/>
      <c r="AB520" s="684"/>
    </row>
    <row r="521" ht="13.5" customHeight="1">
      <c r="A521" s="684"/>
      <c r="B521" s="684"/>
      <c r="C521" s="684"/>
      <c r="D521" s="684"/>
      <c r="E521" s="684"/>
      <c r="F521" s="684"/>
      <c r="G521" s="684"/>
      <c r="H521" s="684"/>
      <c r="I521" s="684"/>
      <c r="J521" s="684"/>
      <c r="K521" s="684"/>
      <c r="L521" s="684"/>
      <c r="M521" s="684"/>
      <c r="N521" s="684"/>
      <c r="O521" s="684"/>
      <c r="P521" s="684"/>
      <c r="Q521" s="684"/>
      <c r="R521" s="684"/>
      <c r="S521" s="686"/>
      <c r="T521" s="686"/>
      <c r="U521" s="684"/>
      <c r="V521" s="684"/>
      <c r="W521" s="684"/>
      <c r="X521" s="684"/>
      <c r="Y521" s="684"/>
      <c r="Z521" s="684"/>
      <c r="AA521" s="684"/>
      <c r="AB521" s="684"/>
    </row>
    <row r="522" ht="13.5" customHeight="1">
      <c r="A522" s="684"/>
      <c r="B522" s="684"/>
      <c r="C522" s="684"/>
      <c r="D522" s="684"/>
      <c r="E522" s="684"/>
      <c r="F522" s="684"/>
      <c r="G522" s="684"/>
      <c r="H522" s="684"/>
      <c r="I522" s="684"/>
      <c r="J522" s="684"/>
      <c r="K522" s="684"/>
      <c r="L522" s="684"/>
      <c r="M522" s="684"/>
      <c r="N522" s="684"/>
      <c r="O522" s="684"/>
      <c r="P522" s="684"/>
      <c r="Q522" s="684"/>
      <c r="R522" s="684"/>
      <c r="S522" s="686"/>
      <c r="T522" s="686"/>
      <c r="U522" s="684"/>
      <c r="V522" s="684"/>
      <c r="W522" s="684"/>
      <c r="X522" s="684"/>
      <c r="Y522" s="684"/>
      <c r="Z522" s="684"/>
      <c r="AA522" s="684"/>
      <c r="AB522" s="684"/>
    </row>
    <row r="523" ht="13.5" customHeight="1">
      <c r="A523" s="684"/>
      <c r="B523" s="684"/>
      <c r="C523" s="684"/>
      <c r="D523" s="684"/>
      <c r="E523" s="684"/>
      <c r="F523" s="684"/>
      <c r="G523" s="684"/>
      <c r="H523" s="684"/>
      <c r="I523" s="684"/>
      <c r="J523" s="684"/>
      <c r="K523" s="684"/>
      <c r="L523" s="684"/>
      <c r="M523" s="684"/>
      <c r="N523" s="684"/>
      <c r="O523" s="684"/>
      <c r="P523" s="684"/>
      <c r="Q523" s="684"/>
      <c r="R523" s="684"/>
      <c r="S523" s="686"/>
      <c r="T523" s="686"/>
      <c r="U523" s="684"/>
      <c r="V523" s="684"/>
      <c r="W523" s="684"/>
      <c r="X523" s="684"/>
      <c r="Y523" s="684"/>
      <c r="Z523" s="684"/>
      <c r="AA523" s="684"/>
      <c r="AB523" s="684"/>
    </row>
    <row r="524" ht="13.5" customHeight="1">
      <c r="A524" s="684"/>
      <c r="B524" s="684"/>
      <c r="C524" s="684"/>
      <c r="D524" s="684"/>
      <c r="E524" s="684"/>
      <c r="F524" s="684"/>
      <c r="G524" s="684"/>
      <c r="H524" s="684"/>
      <c r="I524" s="684"/>
      <c r="J524" s="684"/>
      <c r="K524" s="684"/>
      <c r="L524" s="684"/>
      <c r="M524" s="684"/>
      <c r="N524" s="684"/>
      <c r="O524" s="684"/>
      <c r="P524" s="684"/>
      <c r="Q524" s="684"/>
      <c r="R524" s="684"/>
      <c r="S524" s="686"/>
      <c r="T524" s="686"/>
      <c r="U524" s="684"/>
      <c r="V524" s="684"/>
      <c r="W524" s="684"/>
      <c r="X524" s="684"/>
      <c r="Y524" s="684"/>
      <c r="Z524" s="684"/>
      <c r="AA524" s="684"/>
      <c r="AB524" s="684"/>
    </row>
    <row r="525" ht="13.5" customHeight="1">
      <c r="A525" s="684"/>
      <c r="B525" s="684"/>
      <c r="C525" s="684"/>
      <c r="D525" s="684"/>
      <c r="E525" s="684"/>
      <c r="F525" s="684"/>
      <c r="G525" s="684"/>
      <c r="H525" s="684"/>
      <c r="I525" s="684"/>
      <c r="J525" s="684"/>
      <c r="K525" s="684"/>
      <c r="L525" s="684"/>
      <c r="M525" s="684"/>
      <c r="N525" s="684"/>
      <c r="O525" s="684"/>
      <c r="P525" s="684"/>
      <c r="Q525" s="684"/>
      <c r="R525" s="684"/>
      <c r="S525" s="686"/>
      <c r="T525" s="686"/>
      <c r="U525" s="684"/>
      <c r="V525" s="684"/>
      <c r="W525" s="684"/>
      <c r="X525" s="684"/>
      <c r="Y525" s="684"/>
      <c r="Z525" s="684"/>
      <c r="AA525" s="684"/>
      <c r="AB525" s="684"/>
    </row>
    <row r="526" ht="13.5" customHeight="1">
      <c r="A526" s="684"/>
      <c r="B526" s="684"/>
      <c r="C526" s="684"/>
      <c r="D526" s="684"/>
      <c r="E526" s="684"/>
      <c r="F526" s="684"/>
      <c r="G526" s="684"/>
      <c r="H526" s="684"/>
      <c r="I526" s="684"/>
      <c r="J526" s="684"/>
      <c r="K526" s="684"/>
      <c r="L526" s="684"/>
      <c r="M526" s="684"/>
      <c r="N526" s="684"/>
      <c r="O526" s="684"/>
      <c r="P526" s="684"/>
      <c r="Q526" s="684"/>
      <c r="R526" s="684"/>
      <c r="S526" s="686"/>
      <c r="T526" s="686"/>
      <c r="U526" s="684"/>
      <c r="V526" s="684"/>
      <c r="W526" s="684"/>
      <c r="X526" s="684"/>
      <c r="Y526" s="684"/>
      <c r="Z526" s="684"/>
      <c r="AA526" s="684"/>
      <c r="AB526" s="684"/>
    </row>
    <row r="527" ht="13.5" customHeight="1">
      <c r="A527" s="684"/>
      <c r="B527" s="684"/>
      <c r="C527" s="684"/>
      <c r="D527" s="684"/>
      <c r="E527" s="684"/>
      <c r="F527" s="684"/>
      <c r="G527" s="684"/>
      <c r="H527" s="684"/>
      <c r="I527" s="684"/>
      <c r="J527" s="684"/>
      <c r="K527" s="684"/>
      <c r="L527" s="684"/>
      <c r="M527" s="684"/>
      <c r="N527" s="684"/>
      <c r="O527" s="684"/>
      <c r="P527" s="684"/>
      <c r="Q527" s="684"/>
      <c r="R527" s="684"/>
      <c r="S527" s="686"/>
      <c r="T527" s="686"/>
      <c r="U527" s="684"/>
      <c r="V527" s="684"/>
      <c r="W527" s="684"/>
      <c r="X527" s="684"/>
      <c r="Y527" s="684"/>
      <c r="Z527" s="684"/>
      <c r="AA527" s="684"/>
      <c r="AB527" s="684"/>
    </row>
    <row r="528" ht="13.5" customHeight="1">
      <c r="A528" s="684"/>
      <c r="B528" s="684"/>
      <c r="C528" s="684"/>
      <c r="D528" s="684"/>
      <c r="E528" s="684"/>
      <c r="F528" s="684"/>
      <c r="G528" s="684"/>
      <c r="H528" s="684"/>
      <c r="I528" s="684"/>
      <c r="J528" s="684"/>
      <c r="K528" s="684"/>
      <c r="L528" s="684"/>
      <c r="M528" s="684"/>
      <c r="N528" s="684"/>
      <c r="O528" s="684"/>
      <c r="P528" s="684"/>
      <c r="Q528" s="684"/>
      <c r="R528" s="684"/>
      <c r="S528" s="686"/>
      <c r="T528" s="686"/>
      <c r="U528" s="684"/>
      <c r="V528" s="684"/>
      <c r="W528" s="684"/>
      <c r="X528" s="684"/>
      <c r="Y528" s="684"/>
      <c r="Z528" s="684"/>
      <c r="AA528" s="684"/>
      <c r="AB528" s="684"/>
    </row>
    <row r="529" ht="13.5" customHeight="1">
      <c r="A529" s="684"/>
      <c r="B529" s="684"/>
      <c r="C529" s="684"/>
      <c r="D529" s="684"/>
      <c r="E529" s="684"/>
      <c r="F529" s="684"/>
      <c r="G529" s="684"/>
      <c r="H529" s="684"/>
      <c r="I529" s="684"/>
      <c r="J529" s="684"/>
      <c r="K529" s="684"/>
      <c r="L529" s="684"/>
      <c r="M529" s="684"/>
      <c r="N529" s="684"/>
      <c r="O529" s="684"/>
      <c r="P529" s="684"/>
      <c r="Q529" s="684"/>
      <c r="R529" s="684"/>
      <c r="S529" s="686"/>
      <c r="T529" s="686"/>
      <c r="U529" s="684"/>
      <c r="V529" s="684"/>
      <c r="W529" s="684"/>
      <c r="X529" s="684"/>
      <c r="Y529" s="684"/>
      <c r="Z529" s="684"/>
      <c r="AA529" s="684"/>
      <c r="AB529" s="684"/>
    </row>
    <row r="530" ht="13.5" customHeight="1">
      <c r="A530" s="684"/>
      <c r="B530" s="684"/>
      <c r="C530" s="684"/>
      <c r="D530" s="684"/>
      <c r="E530" s="684"/>
      <c r="F530" s="684"/>
      <c r="G530" s="684"/>
      <c r="H530" s="684"/>
      <c r="I530" s="684"/>
      <c r="J530" s="684"/>
      <c r="K530" s="684"/>
      <c r="L530" s="684"/>
      <c r="M530" s="684"/>
      <c r="N530" s="684"/>
      <c r="O530" s="684"/>
      <c r="P530" s="684"/>
      <c r="Q530" s="684"/>
      <c r="R530" s="684"/>
      <c r="S530" s="686"/>
      <c r="T530" s="686"/>
      <c r="U530" s="684"/>
      <c r="V530" s="684"/>
      <c r="W530" s="684"/>
      <c r="X530" s="684"/>
      <c r="Y530" s="684"/>
      <c r="Z530" s="684"/>
      <c r="AA530" s="684"/>
      <c r="AB530" s="684"/>
    </row>
    <row r="531" ht="13.5" customHeight="1">
      <c r="A531" s="684"/>
      <c r="B531" s="684"/>
      <c r="C531" s="684"/>
      <c r="D531" s="684"/>
      <c r="E531" s="684"/>
      <c r="F531" s="684"/>
      <c r="G531" s="684"/>
      <c r="H531" s="684"/>
      <c r="I531" s="684"/>
      <c r="J531" s="684"/>
      <c r="K531" s="684"/>
      <c r="L531" s="684"/>
      <c r="M531" s="684"/>
      <c r="N531" s="684"/>
      <c r="O531" s="684"/>
      <c r="P531" s="684"/>
      <c r="Q531" s="684"/>
      <c r="R531" s="684"/>
      <c r="S531" s="686"/>
      <c r="T531" s="686"/>
      <c r="U531" s="684"/>
      <c r="V531" s="684"/>
      <c r="W531" s="684"/>
      <c r="X531" s="684"/>
      <c r="Y531" s="684"/>
      <c r="Z531" s="684"/>
      <c r="AA531" s="684"/>
      <c r="AB531" s="684"/>
    </row>
    <row r="532" ht="13.5" customHeight="1">
      <c r="A532" s="684"/>
      <c r="B532" s="684"/>
      <c r="C532" s="684"/>
      <c r="D532" s="684"/>
      <c r="E532" s="684"/>
      <c r="F532" s="684"/>
      <c r="G532" s="684"/>
      <c r="H532" s="684"/>
      <c r="I532" s="684"/>
      <c r="J532" s="684"/>
      <c r="K532" s="684"/>
      <c r="L532" s="684"/>
      <c r="M532" s="684"/>
      <c r="N532" s="684"/>
      <c r="O532" s="684"/>
      <c r="P532" s="684"/>
      <c r="Q532" s="684"/>
      <c r="R532" s="684"/>
      <c r="S532" s="686"/>
      <c r="T532" s="686"/>
      <c r="U532" s="684"/>
      <c r="V532" s="684"/>
      <c r="W532" s="684"/>
      <c r="X532" s="684"/>
      <c r="Y532" s="684"/>
      <c r="Z532" s="684"/>
      <c r="AA532" s="684"/>
      <c r="AB532" s="684"/>
    </row>
    <row r="533" ht="13.5" customHeight="1">
      <c r="A533" s="684"/>
      <c r="B533" s="684"/>
      <c r="C533" s="684"/>
      <c r="D533" s="684"/>
      <c r="E533" s="684"/>
      <c r="F533" s="684"/>
      <c r="G533" s="684"/>
      <c r="H533" s="684"/>
      <c r="I533" s="684"/>
      <c r="J533" s="684"/>
      <c r="K533" s="684"/>
      <c r="L533" s="684"/>
      <c r="M533" s="684"/>
      <c r="N533" s="684"/>
      <c r="O533" s="684"/>
      <c r="P533" s="684"/>
      <c r="Q533" s="684"/>
      <c r="R533" s="684"/>
      <c r="S533" s="686"/>
      <c r="T533" s="686"/>
      <c r="U533" s="684"/>
      <c r="V533" s="684"/>
      <c r="W533" s="684"/>
      <c r="X533" s="684"/>
      <c r="Y533" s="684"/>
      <c r="Z533" s="684"/>
      <c r="AA533" s="684"/>
      <c r="AB533" s="684"/>
    </row>
    <row r="534" ht="13.5" customHeight="1">
      <c r="A534" s="684"/>
      <c r="B534" s="684"/>
      <c r="C534" s="684"/>
      <c r="D534" s="684"/>
      <c r="E534" s="684"/>
      <c r="F534" s="684"/>
      <c r="G534" s="684"/>
      <c r="H534" s="684"/>
      <c r="I534" s="684"/>
      <c r="J534" s="684"/>
      <c r="K534" s="684"/>
      <c r="L534" s="684"/>
      <c r="M534" s="684"/>
      <c r="N534" s="684"/>
      <c r="O534" s="684"/>
      <c r="P534" s="684"/>
      <c r="Q534" s="684"/>
      <c r="R534" s="684"/>
      <c r="S534" s="686"/>
      <c r="T534" s="686"/>
      <c r="U534" s="684"/>
      <c r="V534" s="684"/>
      <c r="W534" s="684"/>
      <c r="X534" s="684"/>
      <c r="Y534" s="684"/>
      <c r="Z534" s="684"/>
      <c r="AA534" s="684"/>
      <c r="AB534" s="684"/>
    </row>
    <row r="535" ht="13.5" customHeight="1">
      <c r="A535" s="684"/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6"/>
      <c r="T535" s="686"/>
      <c r="U535" s="684"/>
      <c r="V535" s="684"/>
      <c r="W535" s="684"/>
      <c r="X535" s="684"/>
      <c r="Y535" s="684"/>
      <c r="Z535" s="684"/>
      <c r="AA535" s="684"/>
      <c r="AB535" s="684"/>
    </row>
    <row r="536" ht="13.5" customHeight="1">
      <c r="A536" s="684"/>
      <c r="B536" s="684"/>
      <c r="C536" s="684"/>
      <c r="D536" s="684"/>
      <c r="E536" s="684"/>
      <c r="F536" s="684"/>
      <c r="G536" s="684"/>
      <c r="H536" s="684"/>
      <c r="I536" s="684"/>
      <c r="J536" s="684"/>
      <c r="K536" s="684"/>
      <c r="L536" s="684"/>
      <c r="M536" s="684"/>
      <c r="N536" s="684"/>
      <c r="O536" s="684"/>
      <c r="P536" s="684"/>
      <c r="Q536" s="684"/>
      <c r="R536" s="684"/>
      <c r="S536" s="686"/>
      <c r="T536" s="686"/>
      <c r="U536" s="684"/>
      <c r="V536" s="684"/>
      <c r="W536" s="684"/>
      <c r="X536" s="684"/>
      <c r="Y536" s="684"/>
      <c r="Z536" s="684"/>
      <c r="AA536" s="684"/>
      <c r="AB536" s="684"/>
    </row>
    <row r="537" ht="13.5" customHeight="1">
      <c r="A537" s="684"/>
      <c r="B537" s="684"/>
      <c r="C537" s="684"/>
      <c r="D537" s="684"/>
      <c r="E537" s="684"/>
      <c r="F537" s="684"/>
      <c r="G537" s="684"/>
      <c r="H537" s="684"/>
      <c r="I537" s="684"/>
      <c r="J537" s="684"/>
      <c r="K537" s="684"/>
      <c r="L537" s="684"/>
      <c r="M537" s="684"/>
      <c r="N537" s="684"/>
      <c r="O537" s="684"/>
      <c r="P537" s="684"/>
      <c r="Q537" s="684"/>
      <c r="R537" s="684"/>
      <c r="S537" s="686"/>
      <c r="T537" s="686"/>
      <c r="U537" s="684"/>
      <c r="V537" s="684"/>
      <c r="W537" s="684"/>
      <c r="X537" s="684"/>
      <c r="Y537" s="684"/>
      <c r="Z537" s="684"/>
      <c r="AA537" s="684"/>
      <c r="AB537" s="684"/>
    </row>
    <row r="538" ht="13.5" customHeight="1">
      <c r="A538" s="684"/>
      <c r="B538" s="684"/>
      <c r="C538" s="684"/>
      <c r="D538" s="684"/>
      <c r="E538" s="684"/>
      <c r="F538" s="684"/>
      <c r="G538" s="684"/>
      <c r="H538" s="684"/>
      <c r="I538" s="684"/>
      <c r="J538" s="684"/>
      <c r="K538" s="684"/>
      <c r="L538" s="684"/>
      <c r="M538" s="684"/>
      <c r="N538" s="684"/>
      <c r="O538" s="684"/>
      <c r="P538" s="684"/>
      <c r="Q538" s="684"/>
      <c r="R538" s="684"/>
      <c r="S538" s="686"/>
      <c r="T538" s="686"/>
      <c r="U538" s="684"/>
      <c r="V538" s="684"/>
      <c r="W538" s="684"/>
      <c r="X538" s="684"/>
      <c r="Y538" s="684"/>
      <c r="Z538" s="684"/>
      <c r="AA538" s="684"/>
      <c r="AB538" s="684"/>
    </row>
    <row r="539" ht="13.5" customHeight="1">
      <c r="A539" s="684"/>
      <c r="B539" s="684"/>
      <c r="C539" s="684"/>
      <c r="D539" s="684"/>
      <c r="E539" s="684"/>
      <c r="F539" s="684"/>
      <c r="G539" s="684"/>
      <c r="H539" s="684"/>
      <c r="I539" s="684"/>
      <c r="J539" s="684"/>
      <c r="K539" s="684"/>
      <c r="L539" s="684"/>
      <c r="M539" s="684"/>
      <c r="N539" s="684"/>
      <c r="O539" s="684"/>
      <c r="P539" s="684"/>
      <c r="Q539" s="684"/>
      <c r="R539" s="684"/>
      <c r="S539" s="686"/>
      <c r="T539" s="686"/>
      <c r="U539" s="684"/>
      <c r="V539" s="684"/>
      <c r="W539" s="684"/>
      <c r="X539" s="684"/>
      <c r="Y539" s="684"/>
      <c r="Z539" s="684"/>
      <c r="AA539" s="684"/>
      <c r="AB539" s="684"/>
    </row>
    <row r="540" ht="13.5" customHeight="1">
      <c r="A540" s="684"/>
      <c r="B540" s="684"/>
      <c r="C540" s="684"/>
      <c r="D540" s="684"/>
      <c r="E540" s="684"/>
      <c r="F540" s="684"/>
      <c r="G540" s="684"/>
      <c r="H540" s="684"/>
      <c r="I540" s="684"/>
      <c r="J540" s="684"/>
      <c r="K540" s="684"/>
      <c r="L540" s="684"/>
      <c r="M540" s="684"/>
      <c r="N540" s="684"/>
      <c r="O540" s="684"/>
      <c r="P540" s="684"/>
      <c r="Q540" s="684"/>
      <c r="R540" s="684"/>
      <c r="S540" s="686"/>
      <c r="T540" s="686"/>
      <c r="U540" s="684"/>
      <c r="V540" s="684"/>
      <c r="W540" s="684"/>
      <c r="X540" s="684"/>
      <c r="Y540" s="684"/>
      <c r="Z540" s="684"/>
      <c r="AA540" s="684"/>
      <c r="AB540" s="684"/>
    </row>
    <row r="541" ht="13.5" customHeight="1">
      <c r="A541" s="684"/>
      <c r="B541" s="684"/>
      <c r="C541" s="684"/>
      <c r="D541" s="684"/>
      <c r="E541" s="684"/>
      <c r="F541" s="684"/>
      <c r="G541" s="684"/>
      <c r="H541" s="684"/>
      <c r="I541" s="684"/>
      <c r="J541" s="684"/>
      <c r="K541" s="684"/>
      <c r="L541" s="684"/>
      <c r="M541" s="684"/>
      <c r="N541" s="684"/>
      <c r="O541" s="684"/>
      <c r="P541" s="684"/>
      <c r="Q541" s="684"/>
      <c r="R541" s="684"/>
      <c r="S541" s="686"/>
      <c r="T541" s="686"/>
      <c r="U541" s="684"/>
      <c r="V541" s="684"/>
      <c r="W541" s="684"/>
      <c r="X541" s="684"/>
      <c r="Y541" s="684"/>
      <c r="Z541" s="684"/>
      <c r="AA541" s="684"/>
      <c r="AB541" s="684"/>
    </row>
    <row r="542" ht="13.5" customHeight="1">
      <c r="A542" s="684"/>
      <c r="B542" s="684"/>
      <c r="C542" s="684"/>
      <c r="D542" s="684"/>
      <c r="E542" s="684"/>
      <c r="F542" s="684"/>
      <c r="G542" s="684"/>
      <c r="H542" s="684"/>
      <c r="I542" s="684"/>
      <c r="J542" s="684"/>
      <c r="K542" s="684"/>
      <c r="L542" s="684"/>
      <c r="M542" s="684"/>
      <c r="N542" s="684"/>
      <c r="O542" s="684"/>
      <c r="P542" s="684"/>
      <c r="Q542" s="684"/>
      <c r="R542" s="684"/>
      <c r="S542" s="686"/>
      <c r="T542" s="686"/>
      <c r="U542" s="684"/>
      <c r="V542" s="684"/>
      <c r="W542" s="684"/>
      <c r="X542" s="684"/>
      <c r="Y542" s="684"/>
      <c r="Z542" s="684"/>
      <c r="AA542" s="684"/>
      <c r="AB542" s="684"/>
    </row>
    <row r="543" ht="13.5" customHeight="1">
      <c r="A543" s="684"/>
      <c r="B543" s="684"/>
      <c r="C543" s="684"/>
      <c r="D543" s="684"/>
      <c r="E543" s="684"/>
      <c r="F543" s="684"/>
      <c r="G543" s="684"/>
      <c r="H543" s="684"/>
      <c r="I543" s="684"/>
      <c r="J543" s="684"/>
      <c r="K543" s="684"/>
      <c r="L543" s="684"/>
      <c r="M543" s="684"/>
      <c r="N543" s="684"/>
      <c r="O543" s="684"/>
      <c r="P543" s="684"/>
      <c r="Q543" s="684"/>
      <c r="R543" s="684"/>
      <c r="S543" s="686"/>
      <c r="T543" s="686"/>
      <c r="U543" s="684"/>
      <c r="V543" s="684"/>
      <c r="W543" s="684"/>
      <c r="X543" s="684"/>
      <c r="Y543" s="684"/>
      <c r="Z543" s="684"/>
      <c r="AA543" s="684"/>
      <c r="AB543" s="684"/>
    </row>
    <row r="544" ht="13.5" customHeight="1">
      <c r="A544" s="684"/>
      <c r="B544" s="684"/>
      <c r="C544" s="684"/>
      <c r="D544" s="684"/>
      <c r="E544" s="684"/>
      <c r="F544" s="684"/>
      <c r="G544" s="684"/>
      <c r="H544" s="684"/>
      <c r="I544" s="684"/>
      <c r="J544" s="684"/>
      <c r="K544" s="684"/>
      <c r="L544" s="684"/>
      <c r="M544" s="684"/>
      <c r="N544" s="684"/>
      <c r="O544" s="684"/>
      <c r="P544" s="684"/>
      <c r="Q544" s="684"/>
      <c r="R544" s="684"/>
      <c r="S544" s="686"/>
      <c r="T544" s="686"/>
      <c r="U544" s="684"/>
      <c r="V544" s="684"/>
      <c r="W544" s="684"/>
      <c r="X544" s="684"/>
      <c r="Y544" s="684"/>
      <c r="Z544" s="684"/>
      <c r="AA544" s="684"/>
      <c r="AB544" s="684"/>
    </row>
    <row r="545" ht="13.5" customHeight="1">
      <c r="A545" s="684"/>
      <c r="B545" s="684"/>
      <c r="C545" s="684"/>
      <c r="D545" s="684"/>
      <c r="E545" s="684"/>
      <c r="F545" s="684"/>
      <c r="G545" s="684"/>
      <c r="H545" s="684"/>
      <c r="I545" s="684"/>
      <c r="J545" s="684"/>
      <c r="K545" s="684"/>
      <c r="L545" s="684"/>
      <c r="M545" s="684"/>
      <c r="N545" s="684"/>
      <c r="O545" s="684"/>
      <c r="P545" s="684"/>
      <c r="Q545" s="684"/>
      <c r="R545" s="684"/>
      <c r="S545" s="686"/>
      <c r="T545" s="686"/>
      <c r="U545" s="684"/>
      <c r="V545" s="684"/>
      <c r="W545" s="684"/>
      <c r="X545" s="684"/>
      <c r="Y545" s="684"/>
      <c r="Z545" s="684"/>
      <c r="AA545" s="684"/>
      <c r="AB545" s="684"/>
    </row>
    <row r="546" ht="13.5" customHeight="1">
      <c r="A546" s="684"/>
      <c r="B546" s="684"/>
      <c r="C546" s="684"/>
      <c r="D546" s="684"/>
      <c r="E546" s="684"/>
      <c r="F546" s="684"/>
      <c r="G546" s="684"/>
      <c r="H546" s="684"/>
      <c r="I546" s="684"/>
      <c r="J546" s="684"/>
      <c r="K546" s="684"/>
      <c r="L546" s="684"/>
      <c r="M546" s="684"/>
      <c r="N546" s="684"/>
      <c r="O546" s="684"/>
      <c r="P546" s="684"/>
      <c r="Q546" s="684"/>
      <c r="R546" s="684"/>
      <c r="S546" s="686"/>
      <c r="T546" s="686"/>
      <c r="U546" s="684"/>
      <c r="V546" s="684"/>
      <c r="W546" s="684"/>
      <c r="X546" s="684"/>
      <c r="Y546" s="684"/>
      <c r="Z546" s="684"/>
      <c r="AA546" s="684"/>
      <c r="AB546" s="684"/>
    </row>
    <row r="547" ht="13.5" customHeight="1">
      <c r="A547" s="684"/>
      <c r="B547" s="684"/>
      <c r="C547" s="684"/>
      <c r="D547" s="684"/>
      <c r="E547" s="684"/>
      <c r="F547" s="684"/>
      <c r="G547" s="684"/>
      <c r="H547" s="684"/>
      <c r="I547" s="684"/>
      <c r="J547" s="684"/>
      <c r="K547" s="684"/>
      <c r="L547" s="684"/>
      <c r="M547" s="684"/>
      <c r="N547" s="684"/>
      <c r="O547" s="684"/>
      <c r="P547" s="684"/>
      <c r="Q547" s="684"/>
      <c r="R547" s="684"/>
      <c r="S547" s="686"/>
      <c r="T547" s="686"/>
      <c r="U547" s="684"/>
      <c r="V547" s="684"/>
      <c r="W547" s="684"/>
      <c r="X547" s="684"/>
      <c r="Y547" s="684"/>
      <c r="Z547" s="684"/>
      <c r="AA547" s="684"/>
      <c r="AB547" s="684"/>
    </row>
    <row r="548" ht="13.5" customHeight="1">
      <c r="A548" s="684"/>
      <c r="B548" s="684"/>
      <c r="C548" s="684"/>
      <c r="D548" s="684"/>
      <c r="E548" s="684"/>
      <c r="F548" s="684"/>
      <c r="G548" s="684"/>
      <c r="H548" s="684"/>
      <c r="I548" s="684"/>
      <c r="J548" s="684"/>
      <c r="K548" s="684"/>
      <c r="L548" s="684"/>
      <c r="M548" s="684"/>
      <c r="N548" s="684"/>
      <c r="O548" s="684"/>
      <c r="P548" s="684"/>
      <c r="Q548" s="684"/>
      <c r="R548" s="684"/>
      <c r="S548" s="686"/>
      <c r="T548" s="686"/>
      <c r="U548" s="684"/>
      <c r="V548" s="684"/>
      <c r="W548" s="684"/>
      <c r="X548" s="684"/>
      <c r="Y548" s="684"/>
      <c r="Z548" s="684"/>
      <c r="AA548" s="684"/>
      <c r="AB548" s="684"/>
    </row>
    <row r="549" ht="13.5" customHeight="1">
      <c r="A549" s="684"/>
      <c r="B549" s="684"/>
      <c r="C549" s="684"/>
      <c r="D549" s="684"/>
      <c r="E549" s="684"/>
      <c r="F549" s="684"/>
      <c r="G549" s="684"/>
      <c r="H549" s="684"/>
      <c r="I549" s="684"/>
      <c r="J549" s="684"/>
      <c r="K549" s="684"/>
      <c r="L549" s="684"/>
      <c r="M549" s="684"/>
      <c r="N549" s="684"/>
      <c r="O549" s="684"/>
      <c r="P549" s="684"/>
      <c r="Q549" s="684"/>
      <c r="R549" s="684"/>
      <c r="S549" s="686"/>
      <c r="T549" s="686"/>
      <c r="U549" s="684"/>
      <c r="V549" s="684"/>
      <c r="W549" s="684"/>
      <c r="X549" s="684"/>
      <c r="Y549" s="684"/>
      <c r="Z549" s="684"/>
      <c r="AA549" s="684"/>
      <c r="AB549" s="684"/>
    </row>
    <row r="550" ht="13.5" customHeight="1">
      <c r="A550" s="684"/>
      <c r="B550" s="684"/>
      <c r="C550" s="684"/>
      <c r="D550" s="684"/>
      <c r="E550" s="684"/>
      <c r="F550" s="684"/>
      <c r="G550" s="684"/>
      <c r="H550" s="684"/>
      <c r="I550" s="684"/>
      <c r="J550" s="684"/>
      <c r="K550" s="684"/>
      <c r="L550" s="684"/>
      <c r="M550" s="684"/>
      <c r="N550" s="684"/>
      <c r="O550" s="684"/>
      <c r="P550" s="684"/>
      <c r="Q550" s="684"/>
      <c r="R550" s="684"/>
      <c r="S550" s="686"/>
      <c r="T550" s="686"/>
      <c r="U550" s="684"/>
      <c r="V550" s="684"/>
      <c r="W550" s="684"/>
      <c r="X550" s="684"/>
      <c r="Y550" s="684"/>
      <c r="Z550" s="684"/>
      <c r="AA550" s="684"/>
      <c r="AB550" s="684"/>
    </row>
    <row r="551" ht="13.5" customHeight="1">
      <c r="A551" s="684"/>
      <c r="B551" s="684"/>
      <c r="C551" s="684"/>
      <c r="D551" s="684"/>
      <c r="E551" s="684"/>
      <c r="F551" s="684"/>
      <c r="G551" s="684"/>
      <c r="H551" s="684"/>
      <c r="I551" s="684"/>
      <c r="J551" s="684"/>
      <c r="K551" s="684"/>
      <c r="L551" s="684"/>
      <c r="M551" s="684"/>
      <c r="N551" s="684"/>
      <c r="O551" s="684"/>
      <c r="P551" s="684"/>
      <c r="Q551" s="684"/>
      <c r="R551" s="684"/>
      <c r="S551" s="686"/>
      <c r="T551" s="686"/>
      <c r="U551" s="684"/>
      <c r="V551" s="684"/>
      <c r="W551" s="684"/>
      <c r="X551" s="684"/>
      <c r="Y551" s="684"/>
      <c r="Z551" s="684"/>
      <c r="AA551" s="684"/>
      <c r="AB551" s="684"/>
    </row>
    <row r="552" ht="13.5" customHeight="1">
      <c r="A552" s="684"/>
      <c r="B552" s="684"/>
      <c r="C552" s="684"/>
      <c r="D552" s="684"/>
      <c r="E552" s="684"/>
      <c r="F552" s="684"/>
      <c r="G552" s="684"/>
      <c r="H552" s="684"/>
      <c r="I552" s="684"/>
      <c r="J552" s="684"/>
      <c r="K552" s="684"/>
      <c r="L552" s="684"/>
      <c r="M552" s="684"/>
      <c r="N552" s="684"/>
      <c r="O552" s="684"/>
      <c r="P552" s="684"/>
      <c r="Q552" s="684"/>
      <c r="R552" s="684"/>
      <c r="S552" s="686"/>
      <c r="T552" s="686"/>
      <c r="U552" s="684"/>
      <c r="V552" s="684"/>
      <c r="W552" s="684"/>
      <c r="X552" s="684"/>
      <c r="Y552" s="684"/>
      <c r="Z552" s="684"/>
      <c r="AA552" s="684"/>
      <c r="AB552" s="684"/>
    </row>
    <row r="553" ht="13.5" customHeight="1">
      <c r="A553" s="684"/>
      <c r="B553" s="684"/>
      <c r="C553" s="684"/>
      <c r="D553" s="684"/>
      <c r="E553" s="684"/>
      <c r="F553" s="684"/>
      <c r="G553" s="684"/>
      <c r="H553" s="684"/>
      <c r="I553" s="684"/>
      <c r="J553" s="684"/>
      <c r="K553" s="684"/>
      <c r="L553" s="684"/>
      <c r="M553" s="684"/>
      <c r="N553" s="684"/>
      <c r="O553" s="684"/>
      <c r="P553" s="684"/>
      <c r="Q553" s="684"/>
      <c r="R553" s="684"/>
      <c r="S553" s="686"/>
      <c r="T553" s="686"/>
      <c r="U553" s="684"/>
      <c r="V553" s="684"/>
      <c r="W553" s="684"/>
      <c r="X553" s="684"/>
      <c r="Y553" s="684"/>
      <c r="Z553" s="684"/>
      <c r="AA553" s="684"/>
      <c r="AB553" s="684"/>
    </row>
    <row r="554" ht="13.5" customHeight="1">
      <c r="A554" s="684"/>
      <c r="B554" s="684"/>
      <c r="C554" s="684"/>
      <c r="D554" s="684"/>
      <c r="E554" s="684"/>
      <c r="F554" s="684"/>
      <c r="G554" s="684"/>
      <c r="H554" s="684"/>
      <c r="I554" s="684"/>
      <c r="J554" s="684"/>
      <c r="K554" s="684"/>
      <c r="L554" s="684"/>
      <c r="M554" s="684"/>
      <c r="N554" s="684"/>
      <c r="O554" s="684"/>
      <c r="P554" s="684"/>
      <c r="Q554" s="684"/>
      <c r="R554" s="684"/>
      <c r="S554" s="686"/>
      <c r="T554" s="686"/>
      <c r="U554" s="684"/>
      <c r="V554" s="684"/>
      <c r="W554" s="684"/>
      <c r="X554" s="684"/>
      <c r="Y554" s="684"/>
      <c r="Z554" s="684"/>
      <c r="AA554" s="684"/>
      <c r="AB554" s="684"/>
    </row>
    <row r="555" ht="13.5" customHeight="1">
      <c r="A555" s="684"/>
      <c r="B555" s="684"/>
      <c r="C555" s="684"/>
      <c r="D555" s="684"/>
      <c r="E555" s="684"/>
      <c r="F555" s="684"/>
      <c r="G555" s="684"/>
      <c r="H555" s="684"/>
      <c r="I555" s="684"/>
      <c r="J555" s="684"/>
      <c r="K555" s="684"/>
      <c r="L555" s="684"/>
      <c r="M555" s="684"/>
      <c r="N555" s="684"/>
      <c r="O555" s="684"/>
      <c r="P555" s="684"/>
      <c r="Q555" s="684"/>
      <c r="R555" s="684"/>
      <c r="S555" s="686"/>
      <c r="T555" s="686"/>
      <c r="U555" s="684"/>
      <c r="V555" s="684"/>
      <c r="W555" s="684"/>
      <c r="X555" s="684"/>
      <c r="Y555" s="684"/>
      <c r="Z555" s="684"/>
      <c r="AA555" s="684"/>
      <c r="AB555" s="684"/>
    </row>
    <row r="556" ht="13.5" customHeight="1">
      <c r="A556" s="684"/>
      <c r="B556" s="684"/>
      <c r="C556" s="684"/>
      <c r="D556" s="684"/>
      <c r="E556" s="684"/>
      <c r="F556" s="684"/>
      <c r="G556" s="684"/>
      <c r="H556" s="684"/>
      <c r="I556" s="684"/>
      <c r="J556" s="684"/>
      <c r="K556" s="684"/>
      <c r="L556" s="684"/>
      <c r="M556" s="684"/>
      <c r="N556" s="684"/>
      <c r="O556" s="684"/>
      <c r="P556" s="684"/>
      <c r="Q556" s="684"/>
      <c r="R556" s="684"/>
      <c r="S556" s="686"/>
      <c r="T556" s="686"/>
      <c r="U556" s="684"/>
      <c r="V556" s="684"/>
      <c r="W556" s="684"/>
      <c r="X556" s="684"/>
      <c r="Y556" s="684"/>
      <c r="Z556" s="684"/>
      <c r="AA556" s="684"/>
      <c r="AB556" s="684"/>
    </row>
    <row r="557" ht="13.5" customHeight="1">
      <c r="A557" s="684"/>
      <c r="B557" s="684"/>
      <c r="C557" s="684"/>
      <c r="D557" s="684"/>
      <c r="E557" s="684"/>
      <c r="F557" s="684"/>
      <c r="G557" s="684"/>
      <c r="H557" s="684"/>
      <c r="I557" s="684"/>
      <c r="J557" s="684"/>
      <c r="K557" s="684"/>
      <c r="L557" s="684"/>
      <c r="M557" s="684"/>
      <c r="N557" s="684"/>
      <c r="O557" s="684"/>
      <c r="P557" s="684"/>
      <c r="Q557" s="684"/>
      <c r="R557" s="684"/>
      <c r="S557" s="686"/>
      <c r="T557" s="686"/>
      <c r="U557" s="684"/>
      <c r="V557" s="684"/>
      <c r="W557" s="684"/>
      <c r="X557" s="684"/>
      <c r="Y557" s="684"/>
      <c r="Z557" s="684"/>
      <c r="AA557" s="684"/>
      <c r="AB557" s="684"/>
    </row>
    <row r="558" ht="13.5" customHeight="1">
      <c r="A558" s="684"/>
      <c r="B558" s="684"/>
      <c r="C558" s="684"/>
      <c r="D558" s="684"/>
      <c r="E558" s="684"/>
      <c r="F558" s="684"/>
      <c r="G558" s="684"/>
      <c r="H558" s="684"/>
      <c r="I558" s="684"/>
      <c r="J558" s="684"/>
      <c r="K558" s="684"/>
      <c r="L558" s="684"/>
      <c r="M558" s="684"/>
      <c r="N558" s="684"/>
      <c r="O558" s="684"/>
      <c r="P558" s="684"/>
      <c r="Q558" s="684"/>
      <c r="R558" s="684"/>
      <c r="S558" s="686"/>
      <c r="T558" s="686"/>
      <c r="U558" s="684"/>
      <c r="V558" s="684"/>
      <c r="W558" s="684"/>
      <c r="X558" s="684"/>
      <c r="Y558" s="684"/>
      <c r="Z558" s="684"/>
      <c r="AA558" s="684"/>
      <c r="AB558" s="684"/>
    </row>
    <row r="559" ht="13.5" customHeight="1">
      <c r="A559" s="684"/>
      <c r="B559" s="684"/>
      <c r="C559" s="684"/>
      <c r="D559" s="684"/>
      <c r="E559" s="684"/>
      <c r="F559" s="684"/>
      <c r="G559" s="684"/>
      <c r="H559" s="684"/>
      <c r="I559" s="684"/>
      <c r="J559" s="684"/>
      <c r="K559" s="684"/>
      <c r="L559" s="684"/>
      <c r="M559" s="684"/>
      <c r="N559" s="684"/>
      <c r="O559" s="684"/>
      <c r="P559" s="684"/>
      <c r="Q559" s="684"/>
      <c r="R559" s="684"/>
      <c r="S559" s="686"/>
      <c r="T559" s="686"/>
      <c r="U559" s="684"/>
      <c r="V559" s="684"/>
      <c r="W559" s="684"/>
      <c r="X559" s="684"/>
      <c r="Y559" s="684"/>
      <c r="Z559" s="684"/>
      <c r="AA559" s="684"/>
      <c r="AB559" s="684"/>
    </row>
    <row r="560" ht="13.5" customHeight="1">
      <c r="A560" s="684"/>
      <c r="B560" s="684"/>
      <c r="C560" s="684"/>
      <c r="D560" s="684"/>
      <c r="E560" s="684"/>
      <c r="F560" s="684"/>
      <c r="G560" s="684"/>
      <c r="H560" s="684"/>
      <c r="I560" s="684"/>
      <c r="J560" s="684"/>
      <c r="K560" s="684"/>
      <c r="L560" s="684"/>
      <c r="M560" s="684"/>
      <c r="N560" s="684"/>
      <c r="O560" s="684"/>
      <c r="P560" s="684"/>
      <c r="Q560" s="684"/>
      <c r="R560" s="684"/>
      <c r="S560" s="686"/>
      <c r="T560" s="686"/>
      <c r="U560" s="684"/>
      <c r="V560" s="684"/>
      <c r="W560" s="684"/>
      <c r="X560" s="684"/>
      <c r="Y560" s="684"/>
      <c r="Z560" s="684"/>
      <c r="AA560" s="684"/>
      <c r="AB560" s="684"/>
    </row>
    <row r="561" ht="13.5" customHeight="1">
      <c r="A561" s="684"/>
      <c r="B561" s="684"/>
      <c r="C561" s="684"/>
      <c r="D561" s="684"/>
      <c r="E561" s="684"/>
      <c r="F561" s="684"/>
      <c r="G561" s="684"/>
      <c r="H561" s="684"/>
      <c r="I561" s="684"/>
      <c r="J561" s="684"/>
      <c r="K561" s="684"/>
      <c r="L561" s="684"/>
      <c r="M561" s="684"/>
      <c r="N561" s="684"/>
      <c r="O561" s="684"/>
      <c r="P561" s="684"/>
      <c r="Q561" s="684"/>
      <c r="R561" s="684"/>
      <c r="S561" s="686"/>
      <c r="T561" s="686"/>
      <c r="U561" s="684"/>
      <c r="V561" s="684"/>
      <c r="W561" s="684"/>
      <c r="X561" s="684"/>
      <c r="Y561" s="684"/>
      <c r="Z561" s="684"/>
      <c r="AA561" s="684"/>
      <c r="AB561" s="684"/>
    </row>
    <row r="562" ht="13.5" customHeight="1">
      <c r="A562" s="684"/>
      <c r="B562" s="684"/>
      <c r="C562" s="684"/>
      <c r="D562" s="684"/>
      <c r="E562" s="684"/>
      <c r="F562" s="684"/>
      <c r="G562" s="684"/>
      <c r="H562" s="684"/>
      <c r="I562" s="684"/>
      <c r="J562" s="684"/>
      <c r="K562" s="684"/>
      <c r="L562" s="684"/>
      <c r="M562" s="684"/>
      <c r="N562" s="684"/>
      <c r="O562" s="684"/>
      <c r="P562" s="684"/>
      <c r="Q562" s="684"/>
      <c r="R562" s="684"/>
      <c r="S562" s="686"/>
      <c r="T562" s="686"/>
      <c r="U562" s="684"/>
      <c r="V562" s="684"/>
      <c r="W562" s="684"/>
      <c r="X562" s="684"/>
      <c r="Y562" s="684"/>
      <c r="Z562" s="684"/>
      <c r="AA562" s="684"/>
      <c r="AB562" s="684"/>
    </row>
    <row r="563" ht="13.5" customHeight="1">
      <c r="A563" s="684"/>
      <c r="B563" s="684"/>
      <c r="C563" s="684"/>
      <c r="D563" s="684"/>
      <c r="E563" s="684"/>
      <c r="F563" s="684"/>
      <c r="G563" s="684"/>
      <c r="H563" s="684"/>
      <c r="I563" s="684"/>
      <c r="J563" s="684"/>
      <c r="K563" s="684"/>
      <c r="L563" s="684"/>
      <c r="M563" s="684"/>
      <c r="N563" s="684"/>
      <c r="O563" s="684"/>
      <c r="P563" s="684"/>
      <c r="Q563" s="684"/>
      <c r="R563" s="684"/>
      <c r="S563" s="686"/>
      <c r="T563" s="686"/>
      <c r="U563" s="684"/>
      <c r="V563" s="684"/>
      <c r="W563" s="684"/>
      <c r="X563" s="684"/>
      <c r="Y563" s="684"/>
      <c r="Z563" s="684"/>
      <c r="AA563" s="684"/>
      <c r="AB563" s="684"/>
    </row>
    <row r="564" ht="13.5" customHeight="1">
      <c r="A564" s="684"/>
      <c r="B564" s="684"/>
      <c r="C564" s="684"/>
      <c r="D564" s="684"/>
      <c r="E564" s="684"/>
      <c r="F564" s="684"/>
      <c r="G564" s="684"/>
      <c r="H564" s="684"/>
      <c r="I564" s="684"/>
      <c r="J564" s="684"/>
      <c r="K564" s="684"/>
      <c r="L564" s="684"/>
      <c r="M564" s="684"/>
      <c r="N564" s="684"/>
      <c r="O564" s="684"/>
      <c r="P564" s="684"/>
      <c r="Q564" s="684"/>
      <c r="R564" s="684"/>
      <c r="S564" s="686"/>
      <c r="T564" s="686"/>
      <c r="U564" s="684"/>
      <c r="V564" s="684"/>
      <c r="W564" s="684"/>
      <c r="X564" s="684"/>
      <c r="Y564" s="684"/>
      <c r="Z564" s="684"/>
      <c r="AA564" s="684"/>
      <c r="AB564" s="684"/>
    </row>
    <row r="565" ht="13.5" customHeight="1">
      <c r="A565" s="684"/>
      <c r="B565" s="684"/>
      <c r="C565" s="684"/>
      <c r="D565" s="684"/>
      <c r="E565" s="684"/>
      <c r="F565" s="684"/>
      <c r="G565" s="684"/>
      <c r="H565" s="684"/>
      <c r="I565" s="684"/>
      <c r="J565" s="684"/>
      <c r="K565" s="684"/>
      <c r="L565" s="684"/>
      <c r="M565" s="684"/>
      <c r="N565" s="684"/>
      <c r="O565" s="684"/>
      <c r="P565" s="684"/>
      <c r="Q565" s="684"/>
      <c r="R565" s="684"/>
      <c r="S565" s="686"/>
      <c r="T565" s="686"/>
      <c r="U565" s="684"/>
      <c r="V565" s="684"/>
      <c r="W565" s="684"/>
      <c r="X565" s="684"/>
      <c r="Y565" s="684"/>
      <c r="Z565" s="684"/>
      <c r="AA565" s="684"/>
      <c r="AB565" s="684"/>
    </row>
    <row r="566" ht="13.5" customHeight="1">
      <c r="A566" s="684"/>
      <c r="B566" s="684"/>
      <c r="C566" s="684"/>
      <c r="D566" s="684"/>
      <c r="E566" s="684"/>
      <c r="F566" s="684"/>
      <c r="G566" s="684"/>
      <c r="H566" s="684"/>
      <c r="I566" s="684"/>
      <c r="J566" s="684"/>
      <c r="K566" s="684"/>
      <c r="L566" s="684"/>
      <c r="M566" s="684"/>
      <c r="N566" s="684"/>
      <c r="O566" s="684"/>
      <c r="P566" s="684"/>
      <c r="Q566" s="684"/>
      <c r="R566" s="684"/>
      <c r="S566" s="686"/>
      <c r="T566" s="686"/>
      <c r="U566" s="684"/>
      <c r="V566" s="684"/>
      <c r="W566" s="684"/>
      <c r="X566" s="684"/>
      <c r="Y566" s="684"/>
      <c r="Z566" s="684"/>
      <c r="AA566" s="684"/>
      <c r="AB566" s="684"/>
    </row>
    <row r="567" ht="13.5" customHeight="1">
      <c r="A567" s="684"/>
      <c r="B567" s="684"/>
      <c r="C567" s="684"/>
      <c r="D567" s="684"/>
      <c r="E567" s="684"/>
      <c r="F567" s="684"/>
      <c r="G567" s="684"/>
      <c r="H567" s="684"/>
      <c r="I567" s="684"/>
      <c r="J567" s="684"/>
      <c r="K567" s="684"/>
      <c r="L567" s="684"/>
      <c r="M567" s="684"/>
      <c r="N567" s="684"/>
      <c r="O567" s="684"/>
      <c r="P567" s="684"/>
      <c r="Q567" s="684"/>
      <c r="R567" s="684"/>
      <c r="S567" s="686"/>
      <c r="T567" s="686"/>
      <c r="U567" s="684"/>
      <c r="V567" s="684"/>
      <c r="W567" s="684"/>
      <c r="X567" s="684"/>
      <c r="Y567" s="684"/>
      <c r="Z567" s="684"/>
      <c r="AA567" s="684"/>
      <c r="AB567" s="684"/>
    </row>
    <row r="568" ht="13.5" customHeight="1">
      <c r="A568" s="684"/>
      <c r="B568" s="684"/>
      <c r="C568" s="684"/>
      <c r="D568" s="684"/>
      <c r="E568" s="684"/>
      <c r="F568" s="684"/>
      <c r="G568" s="684"/>
      <c r="H568" s="684"/>
      <c r="I568" s="684"/>
      <c r="J568" s="684"/>
      <c r="K568" s="684"/>
      <c r="L568" s="684"/>
      <c r="M568" s="684"/>
      <c r="N568" s="684"/>
      <c r="O568" s="684"/>
      <c r="P568" s="684"/>
      <c r="Q568" s="684"/>
      <c r="R568" s="684"/>
      <c r="S568" s="686"/>
      <c r="T568" s="686"/>
      <c r="U568" s="684"/>
      <c r="V568" s="684"/>
      <c r="W568" s="684"/>
      <c r="X568" s="684"/>
      <c r="Y568" s="684"/>
      <c r="Z568" s="684"/>
      <c r="AA568" s="684"/>
      <c r="AB568" s="684"/>
    </row>
    <row r="569" ht="13.5" customHeight="1">
      <c r="A569" s="684"/>
      <c r="B569" s="684"/>
      <c r="C569" s="684"/>
      <c r="D569" s="684"/>
      <c r="E569" s="684"/>
      <c r="F569" s="684"/>
      <c r="G569" s="684"/>
      <c r="H569" s="684"/>
      <c r="I569" s="684"/>
      <c r="J569" s="684"/>
      <c r="K569" s="684"/>
      <c r="L569" s="684"/>
      <c r="M569" s="684"/>
      <c r="N569" s="684"/>
      <c r="O569" s="684"/>
      <c r="P569" s="684"/>
      <c r="Q569" s="684"/>
      <c r="R569" s="684"/>
      <c r="S569" s="686"/>
      <c r="T569" s="686"/>
      <c r="U569" s="684"/>
      <c r="V569" s="684"/>
      <c r="W569" s="684"/>
      <c r="X569" s="684"/>
      <c r="Y569" s="684"/>
      <c r="Z569" s="684"/>
      <c r="AA569" s="684"/>
      <c r="AB569" s="684"/>
    </row>
    <row r="570" ht="13.5" customHeight="1">
      <c r="A570" s="684"/>
      <c r="B570" s="684"/>
      <c r="C570" s="684"/>
      <c r="D570" s="684"/>
      <c r="E570" s="684"/>
      <c r="F570" s="684"/>
      <c r="G570" s="684"/>
      <c r="H570" s="684"/>
      <c r="I570" s="684"/>
      <c r="J570" s="684"/>
      <c r="K570" s="684"/>
      <c r="L570" s="684"/>
      <c r="M570" s="684"/>
      <c r="N570" s="684"/>
      <c r="O570" s="684"/>
      <c r="P570" s="684"/>
      <c r="Q570" s="684"/>
      <c r="R570" s="684"/>
      <c r="S570" s="686"/>
      <c r="T570" s="686"/>
      <c r="U570" s="684"/>
      <c r="V570" s="684"/>
      <c r="W570" s="684"/>
      <c r="X570" s="684"/>
      <c r="Y570" s="684"/>
      <c r="Z570" s="684"/>
      <c r="AA570" s="684"/>
      <c r="AB570" s="684"/>
    </row>
    <row r="571" ht="13.5" customHeight="1">
      <c r="A571" s="684"/>
      <c r="B571" s="684"/>
      <c r="C571" s="684"/>
      <c r="D571" s="684"/>
      <c r="E571" s="684"/>
      <c r="F571" s="684"/>
      <c r="G571" s="684"/>
      <c r="H571" s="684"/>
      <c r="I571" s="684"/>
      <c r="J571" s="684"/>
      <c r="K571" s="684"/>
      <c r="L571" s="684"/>
      <c r="M571" s="684"/>
      <c r="N571" s="684"/>
      <c r="O571" s="684"/>
      <c r="P571" s="684"/>
      <c r="Q571" s="684"/>
      <c r="R571" s="684"/>
      <c r="S571" s="686"/>
      <c r="T571" s="686"/>
      <c r="U571" s="684"/>
      <c r="V571" s="684"/>
      <c r="W571" s="684"/>
      <c r="X571" s="684"/>
      <c r="Y571" s="684"/>
      <c r="Z571" s="684"/>
      <c r="AA571" s="684"/>
      <c r="AB571" s="684"/>
    </row>
    <row r="572" ht="13.5" customHeight="1">
      <c r="A572" s="684"/>
      <c r="B572" s="684"/>
      <c r="C572" s="684"/>
      <c r="D572" s="684"/>
      <c r="E572" s="684"/>
      <c r="F572" s="684"/>
      <c r="G572" s="684"/>
      <c r="H572" s="684"/>
      <c r="I572" s="684"/>
      <c r="J572" s="684"/>
      <c r="K572" s="684"/>
      <c r="L572" s="684"/>
      <c r="M572" s="684"/>
      <c r="N572" s="684"/>
      <c r="O572" s="684"/>
      <c r="P572" s="684"/>
      <c r="Q572" s="684"/>
      <c r="R572" s="684"/>
      <c r="S572" s="686"/>
      <c r="T572" s="686"/>
      <c r="U572" s="684"/>
      <c r="V572" s="684"/>
      <c r="W572" s="684"/>
      <c r="X572" s="684"/>
      <c r="Y572" s="684"/>
      <c r="Z572" s="684"/>
      <c r="AA572" s="684"/>
      <c r="AB572" s="684"/>
    </row>
    <row r="573" ht="13.5" customHeight="1">
      <c r="A573" s="684"/>
      <c r="B573" s="684"/>
      <c r="C573" s="684"/>
      <c r="D573" s="684"/>
      <c r="E573" s="684"/>
      <c r="F573" s="684"/>
      <c r="G573" s="684"/>
      <c r="H573" s="684"/>
      <c r="I573" s="684"/>
      <c r="J573" s="684"/>
      <c r="K573" s="684"/>
      <c r="L573" s="684"/>
      <c r="M573" s="684"/>
      <c r="N573" s="684"/>
      <c r="O573" s="684"/>
      <c r="P573" s="684"/>
      <c r="Q573" s="684"/>
      <c r="R573" s="684"/>
      <c r="S573" s="686"/>
      <c r="T573" s="686"/>
      <c r="U573" s="684"/>
      <c r="V573" s="684"/>
      <c r="W573" s="684"/>
      <c r="X573" s="684"/>
      <c r="Y573" s="684"/>
      <c r="Z573" s="684"/>
      <c r="AA573" s="684"/>
      <c r="AB573" s="684"/>
    </row>
    <row r="574" ht="13.5" customHeight="1">
      <c r="A574" s="684"/>
      <c r="B574" s="684"/>
      <c r="C574" s="684"/>
      <c r="D574" s="684"/>
      <c r="E574" s="684"/>
      <c r="F574" s="684"/>
      <c r="G574" s="684"/>
      <c r="H574" s="684"/>
      <c r="I574" s="684"/>
      <c r="J574" s="684"/>
      <c r="K574" s="684"/>
      <c r="L574" s="684"/>
      <c r="M574" s="684"/>
      <c r="N574" s="684"/>
      <c r="O574" s="684"/>
      <c r="P574" s="684"/>
      <c r="Q574" s="684"/>
      <c r="R574" s="684"/>
      <c r="S574" s="686"/>
      <c r="T574" s="686"/>
      <c r="U574" s="684"/>
      <c r="V574" s="684"/>
      <c r="W574" s="684"/>
      <c r="X574" s="684"/>
      <c r="Y574" s="684"/>
      <c r="Z574" s="684"/>
      <c r="AA574" s="684"/>
      <c r="AB574" s="684"/>
    </row>
    <row r="575" ht="13.5" customHeight="1">
      <c r="A575" s="684"/>
      <c r="B575" s="684"/>
      <c r="C575" s="684"/>
      <c r="D575" s="684"/>
      <c r="E575" s="684"/>
      <c r="F575" s="684"/>
      <c r="G575" s="684"/>
      <c r="H575" s="684"/>
      <c r="I575" s="684"/>
      <c r="J575" s="684"/>
      <c r="K575" s="684"/>
      <c r="L575" s="684"/>
      <c r="M575" s="684"/>
      <c r="N575" s="684"/>
      <c r="O575" s="684"/>
      <c r="P575" s="684"/>
      <c r="Q575" s="684"/>
      <c r="R575" s="684"/>
      <c r="S575" s="686"/>
      <c r="T575" s="686"/>
      <c r="U575" s="684"/>
      <c r="V575" s="684"/>
      <c r="W575" s="684"/>
      <c r="X575" s="684"/>
      <c r="Y575" s="684"/>
      <c r="Z575" s="684"/>
      <c r="AA575" s="684"/>
      <c r="AB575" s="684"/>
    </row>
    <row r="576" ht="13.5" customHeight="1">
      <c r="A576" s="684"/>
      <c r="B576" s="684"/>
      <c r="C576" s="684"/>
      <c r="D576" s="684"/>
      <c r="E576" s="684"/>
      <c r="F576" s="684"/>
      <c r="G576" s="684"/>
      <c r="H576" s="684"/>
      <c r="I576" s="684"/>
      <c r="J576" s="684"/>
      <c r="K576" s="684"/>
      <c r="L576" s="684"/>
      <c r="M576" s="684"/>
      <c r="N576" s="684"/>
      <c r="O576" s="684"/>
      <c r="P576" s="684"/>
      <c r="Q576" s="684"/>
      <c r="R576" s="684"/>
      <c r="S576" s="686"/>
      <c r="T576" s="686"/>
      <c r="U576" s="684"/>
      <c r="V576" s="684"/>
      <c r="W576" s="684"/>
      <c r="X576" s="684"/>
      <c r="Y576" s="684"/>
      <c r="Z576" s="684"/>
      <c r="AA576" s="684"/>
      <c r="AB576" s="684"/>
    </row>
    <row r="577" ht="13.5" customHeight="1">
      <c r="A577" s="684"/>
      <c r="B577" s="684"/>
      <c r="C577" s="684"/>
      <c r="D577" s="684"/>
      <c r="E577" s="684"/>
      <c r="F577" s="684"/>
      <c r="G577" s="684"/>
      <c r="H577" s="684"/>
      <c r="I577" s="684"/>
      <c r="J577" s="684"/>
      <c r="K577" s="684"/>
      <c r="L577" s="684"/>
      <c r="M577" s="684"/>
      <c r="N577" s="684"/>
      <c r="O577" s="684"/>
      <c r="P577" s="684"/>
      <c r="Q577" s="684"/>
      <c r="R577" s="684"/>
      <c r="S577" s="686"/>
      <c r="T577" s="686"/>
      <c r="U577" s="684"/>
      <c r="V577" s="684"/>
      <c r="W577" s="684"/>
      <c r="X577" s="684"/>
      <c r="Y577" s="684"/>
      <c r="Z577" s="684"/>
      <c r="AA577" s="684"/>
      <c r="AB577" s="684"/>
    </row>
    <row r="578" ht="13.5" customHeight="1">
      <c r="A578" s="684"/>
      <c r="B578" s="684"/>
      <c r="C578" s="684"/>
      <c r="D578" s="684"/>
      <c r="E578" s="684"/>
      <c r="F578" s="684"/>
      <c r="G578" s="684"/>
      <c r="H578" s="684"/>
      <c r="I578" s="684"/>
      <c r="J578" s="684"/>
      <c r="K578" s="684"/>
      <c r="L578" s="684"/>
      <c r="M578" s="684"/>
      <c r="N578" s="684"/>
      <c r="O578" s="684"/>
      <c r="P578" s="684"/>
      <c r="Q578" s="684"/>
      <c r="R578" s="684"/>
      <c r="S578" s="686"/>
      <c r="T578" s="686"/>
      <c r="U578" s="684"/>
      <c r="V578" s="684"/>
      <c r="W578" s="684"/>
      <c r="X578" s="684"/>
      <c r="Y578" s="684"/>
      <c r="Z578" s="684"/>
      <c r="AA578" s="684"/>
      <c r="AB578" s="684"/>
    </row>
    <row r="579" ht="13.5" customHeight="1">
      <c r="A579" s="684"/>
      <c r="B579" s="684"/>
      <c r="C579" s="684"/>
      <c r="D579" s="684"/>
      <c r="E579" s="684"/>
      <c r="F579" s="684"/>
      <c r="G579" s="684"/>
      <c r="H579" s="684"/>
      <c r="I579" s="684"/>
      <c r="J579" s="684"/>
      <c r="K579" s="684"/>
      <c r="L579" s="684"/>
      <c r="M579" s="684"/>
      <c r="N579" s="684"/>
      <c r="O579" s="684"/>
      <c r="P579" s="684"/>
      <c r="Q579" s="684"/>
      <c r="R579" s="684"/>
      <c r="S579" s="686"/>
      <c r="T579" s="686"/>
      <c r="U579" s="684"/>
      <c r="V579" s="684"/>
      <c r="W579" s="684"/>
      <c r="X579" s="684"/>
      <c r="Y579" s="684"/>
      <c r="Z579" s="684"/>
      <c r="AA579" s="684"/>
      <c r="AB579" s="684"/>
    </row>
    <row r="580" ht="13.5" customHeight="1">
      <c r="A580" s="684"/>
      <c r="B580" s="684"/>
      <c r="C580" s="684"/>
      <c r="D580" s="684"/>
      <c r="E580" s="684"/>
      <c r="F580" s="684"/>
      <c r="G580" s="684"/>
      <c r="H580" s="684"/>
      <c r="I580" s="684"/>
      <c r="J580" s="684"/>
      <c r="K580" s="684"/>
      <c r="L580" s="684"/>
      <c r="M580" s="684"/>
      <c r="N580" s="684"/>
      <c r="O580" s="684"/>
      <c r="P580" s="684"/>
      <c r="Q580" s="684"/>
      <c r="R580" s="684"/>
      <c r="S580" s="686"/>
      <c r="T580" s="686"/>
      <c r="U580" s="684"/>
      <c r="V580" s="684"/>
      <c r="W580" s="684"/>
      <c r="X580" s="684"/>
      <c r="Y580" s="684"/>
      <c r="Z580" s="684"/>
      <c r="AA580" s="684"/>
      <c r="AB580" s="684"/>
    </row>
    <row r="581" ht="13.5" customHeight="1">
      <c r="A581" s="684"/>
      <c r="B581" s="684"/>
      <c r="C581" s="684"/>
      <c r="D581" s="684"/>
      <c r="E581" s="684"/>
      <c r="F581" s="684"/>
      <c r="G581" s="684"/>
      <c r="H581" s="684"/>
      <c r="I581" s="684"/>
      <c r="J581" s="684"/>
      <c r="K581" s="684"/>
      <c r="L581" s="684"/>
      <c r="M581" s="684"/>
      <c r="N581" s="684"/>
      <c r="O581" s="684"/>
      <c r="P581" s="684"/>
      <c r="Q581" s="684"/>
      <c r="R581" s="684"/>
      <c r="S581" s="686"/>
      <c r="T581" s="686"/>
      <c r="U581" s="684"/>
      <c r="V581" s="684"/>
      <c r="W581" s="684"/>
      <c r="X581" s="684"/>
      <c r="Y581" s="684"/>
      <c r="Z581" s="684"/>
      <c r="AA581" s="684"/>
      <c r="AB581" s="684"/>
    </row>
    <row r="582" ht="13.5" customHeight="1">
      <c r="A582" s="684"/>
      <c r="B582" s="684"/>
      <c r="C582" s="684"/>
      <c r="D582" s="684"/>
      <c r="E582" s="684"/>
      <c r="F582" s="684"/>
      <c r="G582" s="684"/>
      <c r="H582" s="684"/>
      <c r="I582" s="684"/>
      <c r="J582" s="684"/>
      <c r="K582" s="684"/>
      <c r="L582" s="684"/>
      <c r="M582" s="684"/>
      <c r="N582" s="684"/>
      <c r="O582" s="684"/>
      <c r="P582" s="684"/>
      <c r="Q582" s="684"/>
      <c r="R582" s="684"/>
      <c r="S582" s="686"/>
      <c r="T582" s="686"/>
      <c r="U582" s="684"/>
      <c r="V582" s="684"/>
      <c r="W582" s="684"/>
      <c r="X582" s="684"/>
      <c r="Y582" s="684"/>
      <c r="Z582" s="684"/>
      <c r="AA582" s="684"/>
      <c r="AB582" s="684"/>
    </row>
    <row r="583" ht="13.5" customHeight="1">
      <c r="A583" s="684"/>
      <c r="B583" s="684"/>
      <c r="C583" s="684"/>
      <c r="D583" s="684"/>
      <c r="E583" s="684"/>
      <c r="F583" s="684"/>
      <c r="G583" s="684"/>
      <c r="H583" s="684"/>
      <c r="I583" s="684"/>
      <c r="J583" s="684"/>
      <c r="K583" s="684"/>
      <c r="L583" s="684"/>
      <c r="M583" s="684"/>
      <c r="N583" s="684"/>
      <c r="O583" s="684"/>
      <c r="P583" s="684"/>
      <c r="Q583" s="684"/>
      <c r="R583" s="684"/>
      <c r="S583" s="686"/>
      <c r="T583" s="686"/>
      <c r="U583" s="684"/>
      <c r="V583" s="684"/>
      <c r="W583" s="684"/>
      <c r="X583" s="684"/>
      <c r="Y583" s="684"/>
      <c r="Z583" s="684"/>
      <c r="AA583" s="684"/>
      <c r="AB583" s="684"/>
    </row>
    <row r="584" ht="13.5" customHeight="1">
      <c r="A584" s="684"/>
      <c r="B584" s="684"/>
      <c r="C584" s="684"/>
      <c r="D584" s="684"/>
      <c r="E584" s="684"/>
      <c r="F584" s="684"/>
      <c r="G584" s="684"/>
      <c r="H584" s="684"/>
      <c r="I584" s="684"/>
      <c r="J584" s="684"/>
      <c r="K584" s="684"/>
      <c r="L584" s="684"/>
      <c r="M584" s="684"/>
      <c r="N584" s="684"/>
      <c r="O584" s="684"/>
      <c r="P584" s="684"/>
      <c r="Q584" s="684"/>
      <c r="R584" s="684"/>
      <c r="S584" s="686"/>
      <c r="T584" s="686"/>
      <c r="U584" s="684"/>
      <c r="V584" s="684"/>
      <c r="W584" s="684"/>
      <c r="X584" s="684"/>
      <c r="Y584" s="684"/>
      <c r="Z584" s="684"/>
      <c r="AA584" s="684"/>
      <c r="AB584" s="684"/>
    </row>
    <row r="585" ht="13.5" customHeight="1">
      <c r="A585" s="684"/>
      <c r="B585" s="684"/>
      <c r="C585" s="684"/>
      <c r="D585" s="684"/>
      <c r="E585" s="684"/>
      <c r="F585" s="684"/>
      <c r="G585" s="684"/>
      <c r="H585" s="684"/>
      <c r="I585" s="684"/>
      <c r="J585" s="684"/>
      <c r="K585" s="684"/>
      <c r="L585" s="684"/>
      <c r="M585" s="684"/>
      <c r="N585" s="684"/>
      <c r="O585" s="684"/>
      <c r="P585" s="684"/>
      <c r="Q585" s="684"/>
      <c r="R585" s="684"/>
      <c r="S585" s="686"/>
      <c r="T585" s="686"/>
      <c r="U585" s="684"/>
      <c r="V585" s="684"/>
      <c r="W585" s="684"/>
      <c r="X585" s="684"/>
      <c r="Y585" s="684"/>
      <c r="Z585" s="684"/>
      <c r="AA585" s="684"/>
      <c r="AB585" s="684"/>
    </row>
    <row r="586" ht="13.5" customHeight="1">
      <c r="A586" s="684"/>
      <c r="B586" s="684"/>
      <c r="C586" s="684"/>
      <c r="D586" s="684"/>
      <c r="E586" s="684"/>
      <c r="F586" s="684"/>
      <c r="G586" s="684"/>
      <c r="H586" s="684"/>
      <c r="I586" s="684"/>
      <c r="J586" s="684"/>
      <c r="K586" s="684"/>
      <c r="L586" s="684"/>
      <c r="M586" s="684"/>
      <c r="N586" s="684"/>
      <c r="O586" s="684"/>
      <c r="P586" s="684"/>
      <c r="Q586" s="684"/>
      <c r="R586" s="684"/>
      <c r="S586" s="686"/>
      <c r="T586" s="686"/>
      <c r="U586" s="684"/>
      <c r="V586" s="684"/>
      <c r="W586" s="684"/>
      <c r="X586" s="684"/>
      <c r="Y586" s="684"/>
      <c r="Z586" s="684"/>
      <c r="AA586" s="684"/>
      <c r="AB586" s="684"/>
    </row>
    <row r="587" ht="13.5" customHeight="1">
      <c r="A587" s="684"/>
      <c r="B587" s="684"/>
      <c r="C587" s="684"/>
      <c r="D587" s="684"/>
      <c r="E587" s="684"/>
      <c r="F587" s="684"/>
      <c r="G587" s="684"/>
      <c r="H587" s="684"/>
      <c r="I587" s="684"/>
      <c r="J587" s="684"/>
      <c r="K587" s="684"/>
      <c r="L587" s="684"/>
      <c r="M587" s="684"/>
      <c r="N587" s="684"/>
      <c r="O587" s="684"/>
      <c r="P587" s="684"/>
      <c r="Q587" s="684"/>
      <c r="R587" s="684"/>
      <c r="S587" s="686"/>
      <c r="T587" s="686"/>
      <c r="U587" s="684"/>
      <c r="V587" s="684"/>
      <c r="W587" s="684"/>
      <c r="X587" s="684"/>
      <c r="Y587" s="684"/>
      <c r="Z587" s="684"/>
      <c r="AA587" s="684"/>
      <c r="AB587" s="684"/>
    </row>
    <row r="588" ht="13.5" customHeight="1">
      <c r="A588" s="684"/>
      <c r="B588" s="684"/>
      <c r="C588" s="684"/>
      <c r="D588" s="684"/>
      <c r="E588" s="684"/>
      <c r="F588" s="684"/>
      <c r="G588" s="684"/>
      <c r="H588" s="684"/>
      <c r="I588" s="684"/>
      <c r="J588" s="684"/>
      <c r="K588" s="684"/>
      <c r="L588" s="684"/>
      <c r="M588" s="684"/>
      <c r="N588" s="684"/>
      <c r="O588" s="684"/>
      <c r="P588" s="684"/>
      <c r="Q588" s="684"/>
      <c r="R588" s="684"/>
      <c r="S588" s="686"/>
      <c r="T588" s="686"/>
      <c r="U588" s="684"/>
      <c r="V588" s="684"/>
      <c r="W588" s="684"/>
      <c r="X588" s="684"/>
      <c r="Y588" s="684"/>
      <c r="Z588" s="684"/>
      <c r="AA588" s="684"/>
      <c r="AB588" s="684"/>
    </row>
    <row r="589" ht="13.5" customHeight="1">
      <c r="A589" s="684"/>
      <c r="B589" s="684"/>
      <c r="C589" s="684"/>
      <c r="D589" s="684"/>
      <c r="E589" s="684"/>
      <c r="F589" s="684"/>
      <c r="G589" s="684"/>
      <c r="H589" s="684"/>
      <c r="I589" s="684"/>
      <c r="J589" s="684"/>
      <c r="K589" s="684"/>
      <c r="L589" s="684"/>
      <c r="M589" s="684"/>
      <c r="N589" s="684"/>
      <c r="O589" s="684"/>
      <c r="P589" s="684"/>
      <c r="Q589" s="684"/>
      <c r="R589" s="684"/>
      <c r="S589" s="686"/>
      <c r="T589" s="686"/>
      <c r="U589" s="684"/>
      <c r="V589" s="684"/>
      <c r="W589" s="684"/>
      <c r="X589" s="684"/>
      <c r="Y589" s="684"/>
      <c r="Z589" s="684"/>
      <c r="AA589" s="684"/>
      <c r="AB589" s="684"/>
    </row>
    <row r="590" ht="13.5" customHeight="1">
      <c r="A590" s="684"/>
      <c r="B590" s="684"/>
      <c r="C590" s="684"/>
      <c r="D590" s="684"/>
      <c r="E590" s="684"/>
      <c r="F590" s="684"/>
      <c r="G590" s="684"/>
      <c r="H590" s="684"/>
      <c r="I590" s="684"/>
      <c r="J590" s="684"/>
      <c r="K590" s="684"/>
      <c r="L590" s="684"/>
      <c r="M590" s="684"/>
      <c r="N590" s="684"/>
      <c r="O590" s="684"/>
      <c r="P590" s="684"/>
      <c r="Q590" s="684"/>
      <c r="R590" s="684"/>
      <c r="S590" s="686"/>
      <c r="T590" s="686"/>
      <c r="U590" s="684"/>
      <c r="V590" s="684"/>
      <c r="W590" s="684"/>
      <c r="X590" s="684"/>
      <c r="Y590" s="684"/>
      <c r="Z590" s="684"/>
      <c r="AA590" s="684"/>
      <c r="AB590" s="684"/>
    </row>
    <row r="591" ht="13.5" customHeight="1">
      <c r="A591" s="684"/>
      <c r="B591" s="684"/>
      <c r="C591" s="684"/>
      <c r="D591" s="684"/>
      <c r="E591" s="684"/>
      <c r="F591" s="684"/>
      <c r="G591" s="684"/>
      <c r="H591" s="684"/>
      <c r="I591" s="684"/>
      <c r="J591" s="684"/>
      <c r="K591" s="684"/>
      <c r="L591" s="684"/>
      <c r="M591" s="684"/>
      <c r="N591" s="684"/>
      <c r="O591" s="684"/>
      <c r="P591" s="684"/>
      <c r="Q591" s="684"/>
      <c r="R591" s="684"/>
      <c r="S591" s="686"/>
      <c r="T591" s="686"/>
      <c r="U591" s="684"/>
      <c r="V591" s="684"/>
      <c r="W591" s="684"/>
      <c r="X591" s="684"/>
      <c r="Y591" s="684"/>
      <c r="Z591" s="684"/>
      <c r="AA591" s="684"/>
      <c r="AB591" s="684"/>
    </row>
    <row r="592" ht="13.5" customHeight="1">
      <c r="A592" s="684"/>
      <c r="B592" s="684"/>
      <c r="C592" s="684"/>
      <c r="D592" s="684"/>
      <c r="E592" s="684"/>
      <c r="F592" s="684"/>
      <c r="G592" s="684"/>
      <c r="H592" s="684"/>
      <c r="I592" s="684"/>
      <c r="J592" s="684"/>
      <c r="K592" s="684"/>
      <c r="L592" s="684"/>
      <c r="M592" s="684"/>
      <c r="N592" s="684"/>
      <c r="O592" s="684"/>
      <c r="P592" s="684"/>
      <c r="Q592" s="684"/>
      <c r="R592" s="684"/>
      <c r="S592" s="686"/>
      <c r="T592" s="686"/>
      <c r="U592" s="684"/>
      <c r="V592" s="684"/>
      <c r="W592" s="684"/>
      <c r="X592" s="684"/>
      <c r="Y592" s="684"/>
      <c r="Z592" s="684"/>
      <c r="AA592" s="684"/>
      <c r="AB592" s="684"/>
    </row>
    <row r="593" ht="13.5" customHeight="1">
      <c r="A593" s="684"/>
      <c r="B593" s="684"/>
      <c r="C593" s="684"/>
      <c r="D593" s="684"/>
      <c r="E593" s="684"/>
      <c r="F593" s="684"/>
      <c r="G593" s="684"/>
      <c r="H593" s="684"/>
      <c r="I593" s="684"/>
      <c r="J593" s="684"/>
      <c r="K593" s="684"/>
      <c r="L593" s="684"/>
      <c r="M593" s="684"/>
      <c r="N593" s="684"/>
      <c r="O593" s="684"/>
      <c r="P593" s="684"/>
      <c r="Q593" s="684"/>
      <c r="R593" s="684"/>
      <c r="S593" s="686"/>
      <c r="T593" s="686"/>
      <c r="U593" s="684"/>
      <c r="V593" s="684"/>
      <c r="W593" s="684"/>
      <c r="X593" s="684"/>
      <c r="Y593" s="684"/>
      <c r="Z593" s="684"/>
      <c r="AA593" s="684"/>
      <c r="AB593" s="684"/>
    </row>
    <row r="594" ht="13.5" customHeight="1">
      <c r="A594" s="684"/>
      <c r="B594" s="684"/>
      <c r="C594" s="684"/>
      <c r="D594" s="684"/>
      <c r="E594" s="684"/>
      <c r="F594" s="684"/>
      <c r="G594" s="684"/>
      <c r="H594" s="684"/>
      <c r="I594" s="684"/>
      <c r="J594" s="684"/>
      <c r="K594" s="684"/>
      <c r="L594" s="684"/>
      <c r="M594" s="684"/>
      <c r="N594" s="684"/>
      <c r="O594" s="684"/>
      <c r="P594" s="684"/>
      <c r="Q594" s="684"/>
      <c r="R594" s="684"/>
      <c r="S594" s="686"/>
      <c r="T594" s="686"/>
      <c r="U594" s="684"/>
      <c r="V594" s="684"/>
      <c r="W594" s="684"/>
      <c r="X594" s="684"/>
      <c r="Y594" s="684"/>
      <c r="Z594" s="684"/>
      <c r="AA594" s="684"/>
      <c r="AB594" s="684"/>
    </row>
    <row r="595" ht="13.5" customHeight="1">
      <c r="A595" s="684"/>
      <c r="B595" s="684"/>
      <c r="C595" s="684"/>
      <c r="D595" s="684"/>
      <c r="E595" s="684"/>
      <c r="F595" s="684"/>
      <c r="G595" s="684"/>
      <c r="H595" s="684"/>
      <c r="I595" s="684"/>
      <c r="J595" s="684"/>
      <c r="K595" s="684"/>
      <c r="L595" s="684"/>
      <c r="M595" s="684"/>
      <c r="N595" s="684"/>
      <c r="O595" s="684"/>
      <c r="P595" s="684"/>
      <c r="Q595" s="684"/>
      <c r="R595" s="684"/>
      <c r="S595" s="686"/>
      <c r="T595" s="686"/>
      <c r="U595" s="684"/>
      <c r="V595" s="684"/>
      <c r="W595" s="684"/>
      <c r="X595" s="684"/>
      <c r="Y595" s="684"/>
      <c r="Z595" s="684"/>
      <c r="AA595" s="684"/>
      <c r="AB595" s="684"/>
    </row>
    <row r="596" ht="13.5" customHeight="1">
      <c r="A596" s="684"/>
      <c r="B596" s="684"/>
      <c r="C596" s="684"/>
      <c r="D596" s="684"/>
      <c r="E596" s="684"/>
      <c r="F596" s="684"/>
      <c r="G596" s="684"/>
      <c r="H596" s="684"/>
      <c r="I596" s="684"/>
      <c r="J596" s="684"/>
      <c r="K596" s="684"/>
      <c r="L596" s="684"/>
      <c r="M596" s="684"/>
      <c r="N596" s="684"/>
      <c r="O596" s="684"/>
      <c r="P596" s="684"/>
      <c r="Q596" s="684"/>
      <c r="R596" s="684"/>
      <c r="S596" s="686"/>
      <c r="T596" s="686"/>
      <c r="U596" s="684"/>
      <c r="V596" s="684"/>
      <c r="W596" s="684"/>
      <c r="X596" s="684"/>
      <c r="Y596" s="684"/>
      <c r="Z596" s="684"/>
      <c r="AA596" s="684"/>
      <c r="AB596" s="684"/>
    </row>
    <row r="597" ht="13.5" customHeight="1">
      <c r="A597" s="684"/>
      <c r="B597" s="684"/>
      <c r="C597" s="684"/>
      <c r="D597" s="684"/>
      <c r="E597" s="684"/>
      <c r="F597" s="684"/>
      <c r="G597" s="684"/>
      <c r="H597" s="684"/>
      <c r="I597" s="684"/>
      <c r="J597" s="684"/>
      <c r="K597" s="684"/>
      <c r="L597" s="684"/>
      <c r="M597" s="684"/>
      <c r="N597" s="684"/>
      <c r="O597" s="684"/>
      <c r="P597" s="684"/>
      <c r="Q597" s="684"/>
      <c r="R597" s="684"/>
      <c r="S597" s="686"/>
      <c r="T597" s="686"/>
      <c r="U597" s="684"/>
      <c r="V597" s="684"/>
      <c r="W597" s="684"/>
      <c r="X597" s="684"/>
      <c r="Y597" s="684"/>
      <c r="Z597" s="684"/>
      <c r="AA597" s="684"/>
      <c r="AB597" s="684"/>
    </row>
    <row r="598" ht="13.5" customHeight="1">
      <c r="A598" s="684"/>
      <c r="B598" s="684"/>
      <c r="C598" s="684"/>
      <c r="D598" s="684"/>
      <c r="E598" s="684"/>
      <c r="F598" s="684"/>
      <c r="G598" s="684"/>
      <c r="H598" s="684"/>
      <c r="I598" s="684"/>
      <c r="J598" s="684"/>
      <c r="K598" s="684"/>
      <c r="L598" s="684"/>
      <c r="M598" s="684"/>
      <c r="N598" s="684"/>
      <c r="O598" s="684"/>
      <c r="P598" s="684"/>
      <c r="Q598" s="684"/>
      <c r="R598" s="684"/>
      <c r="S598" s="686"/>
      <c r="T598" s="686"/>
      <c r="U598" s="684"/>
      <c r="V598" s="684"/>
      <c r="W598" s="684"/>
      <c r="X598" s="684"/>
      <c r="Y598" s="684"/>
      <c r="Z598" s="684"/>
      <c r="AA598" s="684"/>
      <c r="AB598" s="684"/>
    </row>
    <row r="599" ht="13.5" customHeight="1">
      <c r="A599" s="684"/>
      <c r="B599" s="684"/>
      <c r="C599" s="684"/>
      <c r="D599" s="684"/>
      <c r="E599" s="684"/>
      <c r="F599" s="684"/>
      <c r="G599" s="684"/>
      <c r="H599" s="684"/>
      <c r="I599" s="684"/>
      <c r="J599" s="684"/>
      <c r="K599" s="684"/>
      <c r="L599" s="684"/>
      <c r="M599" s="684"/>
      <c r="N599" s="684"/>
      <c r="O599" s="684"/>
      <c r="P599" s="684"/>
      <c r="Q599" s="684"/>
      <c r="R599" s="684"/>
      <c r="S599" s="686"/>
      <c r="T599" s="686"/>
      <c r="U599" s="684"/>
      <c r="V599" s="684"/>
      <c r="W599" s="684"/>
      <c r="X599" s="684"/>
      <c r="Y599" s="684"/>
      <c r="Z599" s="684"/>
      <c r="AA599" s="684"/>
      <c r="AB599" s="684"/>
    </row>
    <row r="600" ht="13.5" customHeight="1">
      <c r="A600" s="684"/>
      <c r="B600" s="684"/>
      <c r="C600" s="684"/>
      <c r="D600" s="684"/>
      <c r="E600" s="684"/>
      <c r="F600" s="684"/>
      <c r="G600" s="684"/>
      <c r="H600" s="684"/>
      <c r="I600" s="684"/>
      <c r="J600" s="684"/>
      <c r="K600" s="684"/>
      <c r="L600" s="684"/>
      <c r="M600" s="684"/>
      <c r="N600" s="684"/>
      <c r="O600" s="684"/>
      <c r="P600" s="684"/>
      <c r="Q600" s="684"/>
      <c r="R600" s="684"/>
      <c r="S600" s="686"/>
      <c r="T600" s="686"/>
      <c r="U600" s="684"/>
      <c r="V600" s="684"/>
      <c r="W600" s="684"/>
      <c r="X600" s="684"/>
      <c r="Y600" s="684"/>
      <c r="Z600" s="684"/>
      <c r="AA600" s="684"/>
      <c r="AB600" s="684"/>
    </row>
    <row r="601" ht="13.5" customHeight="1">
      <c r="A601" s="684"/>
      <c r="B601" s="684"/>
      <c r="C601" s="684"/>
      <c r="D601" s="684"/>
      <c r="E601" s="684"/>
      <c r="F601" s="684"/>
      <c r="G601" s="684"/>
      <c r="H601" s="684"/>
      <c r="I601" s="684"/>
      <c r="J601" s="684"/>
      <c r="K601" s="684"/>
      <c r="L601" s="684"/>
      <c r="M601" s="684"/>
      <c r="N601" s="684"/>
      <c r="O601" s="684"/>
      <c r="P601" s="684"/>
      <c r="Q601" s="684"/>
      <c r="R601" s="684"/>
      <c r="S601" s="686"/>
      <c r="T601" s="686"/>
      <c r="U601" s="684"/>
      <c r="V601" s="684"/>
      <c r="W601" s="684"/>
      <c r="X601" s="684"/>
      <c r="Y601" s="684"/>
      <c r="Z601" s="684"/>
      <c r="AA601" s="684"/>
      <c r="AB601" s="684"/>
    </row>
    <row r="602" ht="13.5" customHeight="1">
      <c r="A602" s="684"/>
      <c r="B602" s="684"/>
      <c r="C602" s="684"/>
      <c r="D602" s="684"/>
      <c r="E602" s="684"/>
      <c r="F602" s="684"/>
      <c r="G602" s="684"/>
      <c r="H602" s="684"/>
      <c r="I602" s="684"/>
      <c r="J602" s="684"/>
      <c r="K602" s="684"/>
      <c r="L602" s="684"/>
      <c r="M602" s="684"/>
      <c r="N602" s="684"/>
      <c r="O602" s="684"/>
      <c r="P602" s="684"/>
      <c r="Q602" s="684"/>
      <c r="R602" s="684"/>
      <c r="S602" s="686"/>
      <c r="T602" s="686"/>
      <c r="U602" s="684"/>
      <c r="V602" s="684"/>
      <c r="W602" s="684"/>
      <c r="X602" s="684"/>
      <c r="Y602" s="684"/>
      <c r="Z602" s="684"/>
      <c r="AA602" s="684"/>
      <c r="AB602" s="684"/>
    </row>
    <row r="603" ht="13.5" customHeight="1">
      <c r="A603" s="684"/>
      <c r="B603" s="684"/>
      <c r="C603" s="684"/>
      <c r="D603" s="684"/>
      <c r="E603" s="684"/>
      <c r="F603" s="684"/>
      <c r="G603" s="684"/>
      <c r="H603" s="684"/>
      <c r="I603" s="684"/>
      <c r="J603" s="684"/>
      <c r="K603" s="684"/>
      <c r="L603" s="684"/>
      <c r="M603" s="684"/>
      <c r="N603" s="684"/>
      <c r="O603" s="684"/>
      <c r="P603" s="684"/>
      <c r="Q603" s="684"/>
      <c r="R603" s="684"/>
      <c r="S603" s="686"/>
      <c r="T603" s="686"/>
      <c r="U603" s="684"/>
      <c r="V603" s="684"/>
      <c r="W603" s="684"/>
      <c r="X603" s="684"/>
      <c r="Y603" s="684"/>
      <c r="Z603" s="684"/>
      <c r="AA603" s="684"/>
      <c r="AB603" s="684"/>
    </row>
    <row r="604" ht="13.5" customHeight="1">
      <c r="A604" s="684"/>
      <c r="B604" s="684"/>
      <c r="C604" s="684"/>
      <c r="D604" s="684"/>
      <c r="E604" s="684"/>
      <c r="F604" s="684"/>
      <c r="G604" s="684"/>
      <c r="H604" s="684"/>
      <c r="I604" s="684"/>
      <c r="J604" s="684"/>
      <c r="K604" s="684"/>
      <c r="L604" s="684"/>
      <c r="M604" s="684"/>
      <c r="N604" s="684"/>
      <c r="O604" s="684"/>
      <c r="P604" s="684"/>
      <c r="Q604" s="684"/>
      <c r="R604" s="684"/>
      <c r="S604" s="686"/>
      <c r="T604" s="686"/>
      <c r="U604" s="684"/>
      <c r="V604" s="684"/>
      <c r="W604" s="684"/>
      <c r="X604" s="684"/>
      <c r="Y604" s="684"/>
      <c r="Z604" s="684"/>
      <c r="AA604" s="684"/>
      <c r="AB604" s="684"/>
    </row>
    <row r="605" ht="13.5" customHeight="1">
      <c r="A605" s="684"/>
      <c r="B605" s="684"/>
      <c r="C605" s="684"/>
      <c r="D605" s="684"/>
      <c r="E605" s="684"/>
      <c r="F605" s="684"/>
      <c r="G605" s="684"/>
      <c r="H605" s="684"/>
      <c r="I605" s="684"/>
      <c r="J605" s="684"/>
      <c r="K605" s="684"/>
      <c r="L605" s="684"/>
      <c r="M605" s="684"/>
      <c r="N605" s="684"/>
      <c r="O605" s="684"/>
      <c r="P605" s="684"/>
      <c r="Q605" s="684"/>
      <c r="R605" s="684"/>
      <c r="S605" s="686"/>
      <c r="T605" s="686"/>
      <c r="U605" s="684"/>
      <c r="V605" s="684"/>
      <c r="W605" s="684"/>
      <c r="X605" s="684"/>
      <c r="Y605" s="684"/>
      <c r="Z605" s="684"/>
      <c r="AA605" s="684"/>
      <c r="AB605" s="684"/>
    </row>
    <row r="606" ht="13.5" customHeight="1">
      <c r="A606" s="684"/>
      <c r="B606" s="684"/>
      <c r="C606" s="684"/>
      <c r="D606" s="684"/>
      <c r="E606" s="684"/>
      <c r="F606" s="684"/>
      <c r="G606" s="684"/>
      <c r="H606" s="684"/>
      <c r="I606" s="684"/>
      <c r="J606" s="684"/>
      <c r="K606" s="684"/>
      <c r="L606" s="684"/>
      <c r="M606" s="684"/>
      <c r="N606" s="684"/>
      <c r="O606" s="684"/>
      <c r="P606" s="684"/>
      <c r="Q606" s="684"/>
      <c r="R606" s="684"/>
      <c r="S606" s="686"/>
      <c r="T606" s="686"/>
      <c r="U606" s="684"/>
      <c r="V606" s="684"/>
      <c r="W606" s="684"/>
      <c r="X606" s="684"/>
      <c r="Y606" s="684"/>
      <c r="Z606" s="684"/>
      <c r="AA606" s="684"/>
      <c r="AB606" s="684"/>
    </row>
    <row r="607" ht="13.5" customHeight="1">
      <c r="A607" s="684"/>
      <c r="B607" s="684"/>
      <c r="C607" s="684"/>
      <c r="D607" s="684"/>
      <c r="E607" s="684"/>
      <c r="F607" s="684"/>
      <c r="G607" s="684"/>
      <c r="H607" s="684"/>
      <c r="I607" s="684"/>
      <c r="J607" s="684"/>
      <c r="K607" s="684"/>
      <c r="L607" s="684"/>
      <c r="M607" s="684"/>
      <c r="N607" s="684"/>
      <c r="O607" s="684"/>
      <c r="P607" s="684"/>
      <c r="Q607" s="684"/>
      <c r="R607" s="684"/>
      <c r="S607" s="686"/>
      <c r="T607" s="686"/>
      <c r="U607" s="684"/>
      <c r="V607" s="684"/>
      <c r="W607" s="684"/>
      <c r="X607" s="684"/>
      <c r="Y607" s="684"/>
      <c r="Z607" s="684"/>
      <c r="AA607" s="684"/>
      <c r="AB607" s="684"/>
    </row>
    <row r="608" ht="13.5" customHeight="1">
      <c r="A608" s="684"/>
      <c r="B608" s="684"/>
      <c r="C608" s="684"/>
      <c r="D608" s="684"/>
      <c r="E608" s="684"/>
      <c r="F608" s="684"/>
      <c r="G608" s="684"/>
      <c r="H608" s="684"/>
      <c r="I608" s="684"/>
      <c r="J608" s="684"/>
      <c r="K608" s="684"/>
      <c r="L608" s="684"/>
      <c r="M608" s="684"/>
      <c r="N608" s="684"/>
      <c r="O608" s="684"/>
      <c r="P608" s="684"/>
      <c r="Q608" s="684"/>
      <c r="R608" s="684"/>
      <c r="S608" s="686"/>
      <c r="T608" s="686"/>
      <c r="U608" s="684"/>
      <c r="V608" s="684"/>
      <c r="W608" s="684"/>
      <c r="X608" s="684"/>
      <c r="Y608" s="684"/>
      <c r="Z608" s="684"/>
      <c r="AA608" s="684"/>
      <c r="AB608" s="684"/>
    </row>
    <row r="609" ht="13.5" customHeight="1">
      <c r="A609" s="684"/>
      <c r="B609" s="684"/>
      <c r="C609" s="684"/>
      <c r="D609" s="684"/>
      <c r="E609" s="684"/>
      <c r="F609" s="684"/>
      <c r="G609" s="684"/>
      <c r="H609" s="684"/>
      <c r="I609" s="684"/>
      <c r="J609" s="684"/>
      <c r="K609" s="684"/>
      <c r="L609" s="684"/>
      <c r="M609" s="684"/>
      <c r="N609" s="684"/>
      <c r="O609" s="684"/>
      <c r="P609" s="684"/>
      <c r="Q609" s="684"/>
      <c r="R609" s="684"/>
      <c r="S609" s="686"/>
      <c r="T609" s="686"/>
      <c r="U609" s="684"/>
      <c r="V609" s="684"/>
      <c r="W609" s="684"/>
      <c r="X609" s="684"/>
      <c r="Y609" s="684"/>
      <c r="Z609" s="684"/>
      <c r="AA609" s="684"/>
      <c r="AB609" s="684"/>
    </row>
    <row r="610" ht="13.5" customHeight="1">
      <c r="A610" s="684"/>
      <c r="B610" s="684"/>
      <c r="C610" s="684"/>
      <c r="D610" s="684"/>
      <c r="E610" s="684"/>
      <c r="F610" s="684"/>
      <c r="G610" s="684"/>
      <c r="H610" s="684"/>
      <c r="I610" s="684"/>
      <c r="J610" s="684"/>
      <c r="K610" s="684"/>
      <c r="L610" s="684"/>
      <c r="M610" s="684"/>
      <c r="N610" s="684"/>
      <c r="O610" s="684"/>
      <c r="P610" s="684"/>
      <c r="Q610" s="684"/>
      <c r="R610" s="684"/>
      <c r="S610" s="686"/>
      <c r="T610" s="686"/>
      <c r="U610" s="684"/>
      <c r="V610" s="684"/>
      <c r="W610" s="684"/>
      <c r="X610" s="684"/>
      <c r="Y610" s="684"/>
      <c r="Z610" s="684"/>
      <c r="AA610" s="684"/>
      <c r="AB610" s="684"/>
    </row>
    <row r="611" ht="13.5" customHeight="1">
      <c r="A611" s="684"/>
      <c r="B611" s="684"/>
      <c r="C611" s="684"/>
      <c r="D611" s="684"/>
      <c r="E611" s="684"/>
      <c r="F611" s="684"/>
      <c r="G611" s="684"/>
      <c r="H611" s="684"/>
      <c r="I611" s="684"/>
      <c r="J611" s="684"/>
      <c r="K611" s="684"/>
      <c r="L611" s="684"/>
      <c r="M611" s="684"/>
      <c r="N611" s="684"/>
      <c r="O611" s="684"/>
      <c r="P611" s="684"/>
      <c r="Q611" s="684"/>
      <c r="R611" s="684"/>
      <c r="S611" s="686"/>
      <c r="T611" s="686"/>
      <c r="U611" s="684"/>
      <c r="V611" s="684"/>
      <c r="W611" s="684"/>
      <c r="X611" s="684"/>
      <c r="Y611" s="684"/>
      <c r="Z611" s="684"/>
      <c r="AA611" s="684"/>
      <c r="AB611" s="684"/>
    </row>
    <row r="612" ht="13.5" customHeight="1">
      <c r="A612" s="684"/>
      <c r="B612" s="684"/>
      <c r="C612" s="684"/>
      <c r="D612" s="684"/>
      <c r="E612" s="684"/>
      <c r="F612" s="684"/>
      <c r="G612" s="684"/>
      <c r="H612" s="684"/>
      <c r="I612" s="684"/>
      <c r="J612" s="684"/>
      <c r="K612" s="684"/>
      <c r="L612" s="684"/>
      <c r="M612" s="684"/>
      <c r="N612" s="684"/>
      <c r="O612" s="684"/>
      <c r="P612" s="684"/>
      <c r="Q612" s="684"/>
      <c r="R612" s="684"/>
      <c r="S612" s="686"/>
      <c r="T612" s="686"/>
      <c r="U612" s="684"/>
      <c r="V612" s="684"/>
      <c r="W612" s="684"/>
      <c r="X612" s="684"/>
      <c r="Y612" s="684"/>
      <c r="Z612" s="684"/>
      <c r="AA612" s="684"/>
      <c r="AB612" s="684"/>
    </row>
    <row r="613" ht="13.5" customHeight="1">
      <c r="A613" s="684"/>
      <c r="B613" s="684"/>
      <c r="C613" s="684"/>
      <c r="D613" s="684"/>
      <c r="E613" s="684"/>
      <c r="F613" s="684"/>
      <c r="G613" s="684"/>
      <c r="H613" s="684"/>
      <c r="I613" s="684"/>
      <c r="J613" s="684"/>
      <c r="K613" s="684"/>
      <c r="L613" s="684"/>
      <c r="M613" s="684"/>
      <c r="N613" s="684"/>
      <c r="O613" s="684"/>
      <c r="P613" s="684"/>
      <c r="Q613" s="684"/>
      <c r="R613" s="684"/>
      <c r="S613" s="686"/>
      <c r="T613" s="686"/>
      <c r="U613" s="684"/>
      <c r="V613" s="684"/>
      <c r="W613" s="684"/>
      <c r="X613" s="684"/>
      <c r="Y613" s="684"/>
      <c r="Z613" s="684"/>
      <c r="AA613" s="684"/>
      <c r="AB613" s="684"/>
    </row>
    <row r="614" ht="13.5" customHeight="1">
      <c r="A614" s="684"/>
      <c r="B614" s="684"/>
      <c r="C614" s="684"/>
      <c r="D614" s="684"/>
      <c r="E614" s="684"/>
      <c r="F614" s="684"/>
      <c r="G614" s="684"/>
      <c r="H614" s="684"/>
      <c r="I614" s="684"/>
      <c r="J614" s="684"/>
      <c r="K614" s="684"/>
      <c r="L614" s="684"/>
      <c r="M614" s="684"/>
      <c r="N614" s="684"/>
      <c r="O614" s="684"/>
      <c r="P614" s="684"/>
      <c r="Q614" s="684"/>
      <c r="R614" s="684"/>
      <c r="S614" s="686"/>
      <c r="T614" s="686"/>
      <c r="U614" s="684"/>
      <c r="V614" s="684"/>
      <c r="W614" s="684"/>
      <c r="X614" s="684"/>
      <c r="Y614" s="684"/>
      <c r="Z614" s="684"/>
      <c r="AA614" s="684"/>
      <c r="AB614" s="684"/>
    </row>
    <row r="615" ht="13.5" customHeight="1">
      <c r="A615" s="684"/>
      <c r="B615" s="684"/>
      <c r="C615" s="684"/>
      <c r="D615" s="684"/>
      <c r="E615" s="684"/>
      <c r="F615" s="684"/>
      <c r="G615" s="684"/>
      <c r="H615" s="684"/>
      <c r="I615" s="684"/>
      <c r="J615" s="684"/>
      <c r="K615" s="684"/>
      <c r="L615" s="684"/>
      <c r="M615" s="684"/>
      <c r="N615" s="684"/>
      <c r="O615" s="684"/>
      <c r="P615" s="684"/>
      <c r="Q615" s="684"/>
      <c r="R615" s="684"/>
      <c r="S615" s="686"/>
      <c r="T615" s="686"/>
      <c r="U615" s="684"/>
      <c r="V615" s="684"/>
      <c r="W615" s="684"/>
      <c r="X615" s="684"/>
      <c r="Y615" s="684"/>
      <c r="Z615" s="684"/>
      <c r="AA615" s="684"/>
      <c r="AB615" s="684"/>
    </row>
    <row r="616" ht="13.5" customHeight="1">
      <c r="A616" s="684"/>
      <c r="B616" s="684"/>
      <c r="C616" s="684"/>
      <c r="D616" s="684"/>
      <c r="E616" s="684"/>
      <c r="F616" s="684"/>
      <c r="G616" s="684"/>
      <c r="H616" s="684"/>
      <c r="I616" s="684"/>
      <c r="J616" s="684"/>
      <c r="K616" s="684"/>
      <c r="L616" s="684"/>
      <c r="M616" s="684"/>
      <c r="N616" s="684"/>
      <c r="O616" s="684"/>
      <c r="P616" s="684"/>
      <c r="Q616" s="684"/>
      <c r="R616" s="684"/>
      <c r="S616" s="686"/>
      <c r="T616" s="686"/>
      <c r="U616" s="684"/>
      <c r="V616" s="684"/>
      <c r="W616" s="684"/>
      <c r="X616" s="684"/>
      <c r="Y616" s="684"/>
      <c r="Z616" s="684"/>
      <c r="AA616" s="684"/>
      <c r="AB616" s="684"/>
    </row>
    <row r="617" ht="13.5" customHeight="1">
      <c r="A617" s="684"/>
      <c r="B617" s="684"/>
      <c r="C617" s="684"/>
      <c r="D617" s="684"/>
      <c r="E617" s="684"/>
      <c r="F617" s="684"/>
      <c r="G617" s="684"/>
      <c r="H617" s="684"/>
      <c r="I617" s="684"/>
      <c r="J617" s="684"/>
      <c r="K617" s="684"/>
      <c r="L617" s="684"/>
      <c r="M617" s="684"/>
      <c r="N617" s="684"/>
      <c r="O617" s="684"/>
      <c r="P617" s="684"/>
      <c r="Q617" s="684"/>
      <c r="R617" s="684"/>
      <c r="S617" s="686"/>
      <c r="T617" s="686"/>
      <c r="U617" s="684"/>
      <c r="V617" s="684"/>
      <c r="W617" s="684"/>
      <c r="X617" s="684"/>
      <c r="Y617" s="684"/>
      <c r="Z617" s="684"/>
      <c r="AA617" s="684"/>
      <c r="AB617" s="684"/>
    </row>
    <row r="618" ht="13.5" customHeight="1">
      <c r="A618" s="684"/>
      <c r="B618" s="684"/>
      <c r="C618" s="684"/>
      <c r="D618" s="684"/>
      <c r="E618" s="684"/>
      <c r="F618" s="684"/>
      <c r="G618" s="684"/>
      <c r="H618" s="684"/>
      <c r="I618" s="684"/>
      <c r="J618" s="684"/>
      <c r="K618" s="684"/>
      <c r="L618" s="684"/>
      <c r="M618" s="684"/>
      <c r="N618" s="684"/>
      <c r="O618" s="684"/>
      <c r="P618" s="684"/>
      <c r="Q618" s="684"/>
      <c r="R618" s="684"/>
      <c r="S618" s="686"/>
      <c r="T618" s="686"/>
      <c r="U618" s="684"/>
      <c r="V618" s="684"/>
      <c r="W618" s="684"/>
      <c r="X618" s="684"/>
      <c r="Y618" s="684"/>
      <c r="Z618" s="684"/>
      <c r="AA618" s="684"/>
      <c r="AB618" s="684"/>
    </row>
    <row r="619" ht="13.5" customHeight="1">
      <c r="A619" s="684"/>
      <c r="B619" s="684"/>
      <c r="C619" s="684"/>
      <c r="D619" s="684"/>
      <c r="E619" s="684"/>
      <c r="F619" s="684"/>
      <c r="G619" s="684"/>
      <c r="H619" s="684"/>
      <c r="I619" s="684"/>
      <c r="J619" s="684"/>
      <c r="K619" s="684"/>
      <c r="L619" s="684"/>
      <c r="M619" s="684"/>
      <c r="N619" s="684"/>
      <c r="O619" s="684"/>
      <c r="P619" s="684"/>
      <c r="Q619" s="684"/>
      <c r="R619" s="684"/>
      <c r="S619" s="686"/>
      <c r="T619" s="686"/>
      <c r="U619" s="684"/>
      <c r="V619" s="684"/>
      <c r="W619" s="684"/>
      <c r="X619" s="684"/>
      <c r="Y619" s="684"/>
      <c r="Z619" s="684"/>
      <c r="AA619" s="684"/>
      <c r="AB619" s="684"/>
    </row>
    <row r="620" ht="13.5" customHeight="1">
      <c r="A620" s="684"/>
      <c r="B620" s="684"/>
      <c r="C620" s="684"/>
      <c r="D620" s="684"/>
      <c r="E620" s="684"/>
      <c r="F620" s="684"/>
      <c r="G620" s="684"/>
      <c r="H620" s="684"/>
      <c r="I620" s="684"/>
      <c r="J620" s="684"/>
      <c r="K620" s="684"/>
      <c r="L620" s="684"/>
      <c r="M620" s="684"/>
      <c r="N620" s="684"/>
      <c r="O620" s="684"/>
      <c r="P620" s="684"/>
      <c r="Q620" s="684"/>
      <c r="R620" s="684"/>
      <c r="S620" s="686"/>
      <c r="T620" s="686"/>
      <c r="U620" s="684"/>
      <c r="V620" s="684"/>
      <c r="W620" s="684"/>
      <c r="X620" s="684"/>
      <c r="Y620" s="684"/>
      <c r="Z620" s="684"/>
      <c r="AA620" s="684"/>
      <c r="AB620" s="684"/>
    </row>
    <row r="621" ht="13.5" customHeight="1">
      <c r="A621" s="684"/>
      <c r="B621" s="684"/>
      <c r="C621" s="684"/>
      <c r="D621" s="684"/>
      <c r="E621" s="684"/>
      <c r="F621" s="684"/>
      <c r="G621" s="684"/>
      <c r="H621" s="684"/>
      <c r="I621" s="684"/>
      <c r="J621" s="684"/>
      <c r="K621" s="684"/>
      <c r="L621" s="684"/>
      <c r="M621" s="684"/>
      <c r="N621" s="684"/>
      <c r="O621" s="684"/>
      <c r="P621" s="684"/>
      <c r="Q621" s="684"/>
      <c r="R621" s="684"/>
      <c r="S621" s="686"/>
      <c r="T621" s="686"/>
      <c r="U621" s="684"/>
      <c r="V621" s="684"/>
      <c r="W621" s="684"/>
      <c r="X621" s="684"/>
      <c r="Y621" s="684"/>
      <c r="Z621" s="684"/>
      <c r="AA621" s="684"/>
      <c r="AB621" s="684"/>
    </row>
    <row r="622" ht="13.5" customHeight="1">
      <c r="A622" s="684"/>
      <c r="B622" s="684"/>
      <c r="C622" s="684"/>
      <c r="D622" s="684"/>
      <c r="E622" s="684"/>
      <c r="F622" s="684"/>
      <c r="G622" s="684"/>
      <c r="H622" s="684"/>
      <c r="I622" s="684"/>
      <c r="J622" s="684"/>
      <c r="K622" s="684"/>
      <c r="L622" s="684"/>
      <c r="M622" s="684"/>
      <c r="N622" s="684"/>
      <c r="O622" s="684"/>
      <c r="P622" s="684"/>
      <c r="Q622" s="684"/>
      <c r="R622" s="684"/>
      <c r="S622" s="686"/>
      <c r="T622" s="686"/>
      <c r="U622" s="684"/>
      <c r="V622" s="684"/>
      <c r="W622" s="684"/>
      <c r="X622" s="684"/>
      <c r="Y622" s="684"/>
      <c r="Z622" s="684"/>
      <c r="AA622" s="684"/>
      <c r="AB622" s="684"/>
    </row>
    <row r="623" ht="13.5" customHeight="1">
      <c r="A623" s="684"/>
      <c r="B623" s="684"/>
      <c r="C623" s="684"/>
      <c r="D623" s="684"/>
      <c r="E623" s="684"/>
      <c r="F623" s="684"/>
      <c r="G623" s="684"/>
      <c r="H623" s="684"/>
      <c r="I623" s="684"/>
      <c r="J623" s="684"/>
      <c r="K623" s="684"/>
      <c r="L623" s="684"/>
      <c r="M623" s="684"/>
      <c r="N623" s="684"/>
      <c r="O623" s="684"/>
      <c r="P623" s="684"/>
      <c r="Q623" s="684"/>
      <c r="R623" s="684"/>
      <c r="S623" s="686"/>
      <c r="T623" s="686"/>
      <c r="U623" s="684"/>
      <c r="V623" s="684"/>
      <c r="W623" s="684"/>
      <c r="X623" s="684"/>
      <c r="Y623" s="684"/>
      <c r="Z623" s="684"/>
      <c r="AA623" s="684"/>
      <c r="AB623" s="684"/>
    </row>
    <row r="624" ht="13.5" customHeight="1">
      <c r="A624" s="684"/>
      <c r="B624" s="684"/>
      <c r="C624" s="684"/>
      <c r="D624" s="684"/>
      <c r="E624" s="684"/>
      <c r="F624" s="684"/>
      <c r="G624" s="684"/>
      <c r="H624" s="684"/>
      <c r="I624" s="684"/>
      <c r="J624" s="684"/>
      <c r="K624" s="684"/>
      <c r="L624" s="684"/>
      <c r="M624" s="684"/>
      <c r="N624" s="684"/>
      <c r="O624" s="684"/>
      <c r="P624" s="684"/>
      <c r="Q624" s="684"/>
      <c r="R624" s="684"/>
      <c r="S624" s="686"/>
      <c r="T624" s="686"/>
      <c r="U624" s="684"/>
      <c r="V624" s="684"/>
      <c r="W624" s="684"/>
      <c r="X624" s="684"/>
      <c r="Y624" s="684"/>
      <c r="Z624" s="684"/>
      <c r="AA624" s="684"/>
      <c r="AB624" s="684"/>
    </row>
    <row r="625" ht="13.5" customHeight="1">
      <c r="A625" s="684"/>
      <c r="B625" s="684"/>
      <c r="C625" s="684"/>
      <c r="D625" s="684"/>
      <c r="E625" s="684"/>
      <c r="F625" s="684"/>
      <c r="G625" s="684"/>
      <c r="H625" s="684"/>
      <c r="I625" s="684"/>
      <c r="J625" s="684"/>
      <c r="K625" s="684"/>
      <c r="L625" s="684"/>
      <c r="M625" s="684"/>
      <c r="N625" s="684"/>
      <c r="O625" s="684"/>
      <c r="P625" s="684"/>
      <c r="Q625" s="684"/>
      <c r="R625" s="684"/>
      <c r="S625" s="686"/>
      <c r="T625" s="686"/>
      <c r="U625" s="684"/>
      <c r="V625" s="684"/>
      <c r="W625" s="684"/>
      <c r="X625" s="684"/>
      <c r="Y625" s="684"/>
      <c r="Z625" s="684"/>
      <c r="AA625" s="684"/>
      <c r="AB625" s="684"/>
    </row>
    <row r="626" ht="13.5" customHeight="1">
      <c r="A626" s="684"/>
      <c r="B626" s="684"/>
      <c r="C626" s="684"/>
      <c r="D626" s="684"/>
      <c r="E626" s="684"/>
      <c r="F626" s="684"/>
      <c r="G626" s="684"/>
      <c r="H626" s="684"/>
      <c r="I626" s="684"/>
      <c r="J626" s="684"/>
      <c r="K626" s="684"/>
      <c r="L626" s="684"/>
      <c r="M626" s="684"/>
      <c r="N626" s="684"/>
      <c r="O626" s="684"/>
      <c r="P626" s="684"/>
      <c r="Q626" s="684"/>
      <c r="R626" s="684"/>
      <c r="S626" s="686"/>
      <c r="T626" s="686"/>
      <c r="U626" s="684"/>
      <c r="V626" s="684"/>
      <c r="W626" s="684"/>
      <c r="X626" s="684"/>
      <c r="Y626" s="684"/>
      <c r="Z626" s="684"/>
      <c r="AA626" s="684"/>
      <c r="AB626" s="684"/>
    </row>
    <row r="627" ht="13.5" customHeight="1">
      <c r="A627" s="684"/>
      <c r="B627" s="684"/>
      <c r="C627" s="684"/>
      <c r="D627" s="684"/>
      <c r="E627" s="684"/>
      <c r="F627" s="684"/>
      <c r="G627" s="684"/>
      <c r="H627" s="684"/>
      <c r="I627" s="684"/>
      <c r="J627" s="684"/>
      <c r="K627" s="684"/>
      <c r="L627" s="684"/>
      <c r="M627" s="684"/>
      <c r="N627" s="684"/>
      <c r="O627" s="684"/>
      <c r="P627" s="684"/>
      <c r="Q627" s="684"/>
      <c r="R627" s="684"/>
      <c r="S627" s="686"/>
      <c r="T627" s="686"/>
      <c r="U627" s="684"/>
      <c r="V627" s="684"/>
      <c r="W627" s="684"/>
      <c r="X627" s="684"/>
      <c r="Y627" s="684"/>
      <c r="Z627" s="684"/>
      <c r="AA627" s="684"/>
      <c r="AB627" s="684"/>
    </row>
    <row r="628" ht="13.5" customHeight="1">
      <c r="A628" s="684"/>
      <c r="B628" s="684"/>
      <c r="C628" s="684"/>
      <c r="D628" s="684"/>
      <c r="E628" s="684"/>
      <c r="F628" s="684"/>
      <c r="G628" s="684"/>
      <c r="H628" s="684"/>
      <c r="I628" s="684"/>
      <c r="J628" s="684"/>
      <c r="K628" s="684"/>
      <c r="L628" s="684"/>
      <c r="M628" s="684"/>
      <c r="N628" s="684"/>
      <c r="O628" s="684"/>
      <c r="P628" s="684"/>
      <c r="Q628" s="684"/>
      <c r="R628" s="684"/>
      <c r="S628" s="686"/>
      <c r="T628" s="686"/>
      <c r="U628" s="684"/>
      <c r="V628" s="684"/>
      <c r="W628" s="684"/>
      <c r="X628" s="684"/>
      <c r="Y628" s="684"/>
      <c r="Z628" s="684"/>
      <c r="AA628" s="684"/>
      <c r="AB628" s="684"/>
    </row>
    <row r="629" ht="13.5" customHeight="1">
      <c r="A629" s="684"/>
      <c r="B629" s="684"/>
      <c r="C629" s="684"/>
      <c r="D629" s="684"/>
      <c r="E629" s="684"/>
      <c r="F629" s="684"/>
      <c r="G629" s="684"/>
      <c r="H629" s="684"/>
      <c r="I629" s="684"/>
      <c r="J629" s="684"/>
      <c r="K629" s="684"/>
      <c r="L629" s="684"/>
      <c r="M629" s="684"/>
      <c r="N629" s="684"/>
      <c r="O629" s="684"/>
      <c r="P629" s="684"/>
      <c r="Q629" s="684"/>
      <c r="R629" s="684"/>
      <c r="S629" s="686"/>
      <c r="T629" s="686"/>
      <c r="U629" s="684"/>
      <c r="V629" s="684"/>
      <c r="W629" s="684"/>
      <c r="X629" s="684"/>
      <c r="Y629" s="684"/>
      <c r="Z629" s="684"/>
      <c r="AA629" s="684"/>
      <c r="AB629" s="684"/>
    </row>
    <row r="630" ht="13.5" customHeight="1">
      <c r="A630" s="684"/>
      <c r="B630" s="684"/>
      <c r="C630" s="684"/>
      <c r="D630" s="684"/>
      <c r="E630" s="684"/>
      <c r="F630" s="684"/>
      <c r="G630" s="684"/>
      <c r="H630" s="684"/>
      <c r="I630" s="684"/>
      <c r="J630" s="684"/>
      <c r="K630" s="684"/>
      <c r="L630" s="684"/>
      <c r="M630" s="684"/>
      <c r="N630" s="684"/>
      <c r="O630" s="684"/>
      <c r="P630" s="684"/>
      <c r="Q630" s="684"/>
      <c r="R630" s="684"/>
      <c r="S630" s="686"/>
      <c r="T630" s="686"/>
      <c r="U630" s="684"/>
      <c r="V630" s="684"/>
      <c r="W630" s="684"/>
      <c r="X630" s="684"/>
      <c r="Y630" s="684"/>
      <c r="Z630" s="684"/>
      <c r="AA630" s="684"/>
      <c r="AB630" s="684"/>
    </row>
    <row r="631" ht="13.5" customHeight="1">
      <c r="A631" s="684"/>
      <c r="B631" s="684"/>
      <c r="C631" s="684"/>
      <c r="D631" s="684"/>
      <c r="E631" s="684"/>
      <c r="F631" s="684"/>
      <c r="G631" s="684"/>
      <c r="H631" s="684"/>
      <c r="I631" s="684"/>
      <c r="J631" s="684"/>
      <c r="K631" s="684"/>
      <c r="L631" s="684"/>
      <c r="M631" s="684"/>
      <c r="N631" s="684"/>
      <c r="O631" s="684"/>
      <c r="P631" s="684"/>
      <c r="Q631" s="684"/>
      <c r="R631" s="684"/>
      <c r="S631" s="686"/>
      <c r="T631" s="686"/>
      <c r="U631" s="684"/>
      <c r="V631" s="684"/>
      <c r="W631" s="684"/>
      <c r="X631" s="684"/>
      <c r="Y631" s="684"/>
      <c r="Z631" s="684"/>
      <c r="AA631" s="684"/>
      <c r="AB631" s="684"/>
    </row>
    <row r="632" ht="13.5" customHeight="1">
      <c r="A632" s="684"/>
      <c r="B632" s="684"/>
      <c r="C632" s="684"/>
      <c r="D632" s="684"/>
      <c r="E632" s="684"/>
      <c r="F632" s="684"/>
      <c r="G632" s="684"/>
      <c r="H632" s="684"/>
      <c r="I632" s="684"/>
      <c r="J632" s="684"/>
      <c r="K632" s="684"/>
      <c r="L632" s="684"/>
      <c r="M632" s="684"/>
      <c r="N632" s="684"/>
      <c r="O632" s="684"/>
      <c r="P632" s="684"/>
      <c r="Q632" s="684"/>
      <c r="R632" s="684"/>
      <c r="S632" s="686"/>
      <c r="T632" s="686"/>
      <c r="U632" s="684"/>
      <c r="V632" s="684"/>
      <c r="W632" s="684"/>
      <c r="X632" s="684"/>
      <c r="Y632" s="684"/>
      <c r="Z632" s="684"/>
      <c r="AA632" s="684"/>
      <c r="AB632" s="684"/>
    </row>
    <row r="633" ht="13.5" customHeight="1">
      <c r="A633" s="684"/>
      <c r="B633" s="684"/>
      <c r="C633" s="684"/>
      <c r="D633" s="684"/>
      <c r="E633" s="684"/>
      <c r="F633" s="684"/>
      <c r="G633" s="684"/>
      <c r="H633" s="684"/>
      <c r="I633" s="684"/>
      <c r="J633" s="684"/>
      <c r="K633" s="684"/>
      <c r="L633" s="684"/>
      <c r="M633" s="684"/>
      <c r="N633" s="684"/>
      <c r="O633" s="684"/>
      <c r="P633" s="684"/>
      <c r="Q633" s="684"/>
      <c r="R633" s="684"/>
      <c r="S633" s="686"/>
      <c r="T633" s="686"/>
      <c r="U633" s="684"/>
      <c r="V633" s="684"/>
      <c r="W633" s="684"/>
      <c r="X633" s="684"/>
      <c r="Y633" s="684"/>
      <c r="Z633" s="684"/>
      <c r="AA633" s="684"/>
      <c r="AB633" s="684"/>
    </row>
    <row r="634" ht="13.5" customHeight="1">
      <c r="A634" s="684"/>
      <c r="B634" s="684"/>
      <c r="C634" s="684"/>
      <c r="D634" s="684"/>
      <c r="E634" s="684"/>
      <c r="F634" s="684"/>
      <c r="G634" s="684"/>
      <c r="H634" s="684"/>
      <c r="I634" s="684"/>
      <c r="J634" s="684"/>
      <c r="K634" s="684"/>
      <c r="L634" s="684"/>
      <c r="M634" s="684"/>
      <c r="N634" s="684"/>
      <c r="O634" s="684"/>
      <c r="P634" s="684"/>
      <c r="Q634" s="684"/>
      <c r="R634" s="684"/>
      <c r="S634" s="686"/>
      <c r="T634" s="686"/>
      <c r="U634" s="684"/>
      <c r="V634" s="684"/>
      <c r="W634" s="684"/>
      <c r="X634" s="684"/>
      <c r="Y634" s="684"/>
      <c r="Z634" s="684"/>
      <c r="AA634" s="684"/>
      <c r="AB634" s="684"/>
    </row>
    <row r="635" ht="13.5" customHeight="1">
      <c r="A635" s="684"/>
      <c r="B635" s="684"/>
      <c r="C635" s="684"/>
      <c r="D635" s="684"/>
      <c r="E635" s="684"/>
      <c r="F635" s="684"/>
      <c r="G635" s="684"/>
      <c r="H635" s="684"/>
      <c r="I635" s="684"/>
      <c r="J635" s="684"/>
      <c r="K635" s="684"/>
      <c r="L635" s="684"/>
      <c r="M635" s="684"/>
      <c r="N635" s="684"/>
      <c r="O635" s="684"/>
      <c r="P635" s="684"/>
      <c r="Q635" s="684"/>
      <c r="R635" s="684"/>
      <c r="S635" s="686"/>
      <c r="T635" s="686"/>
      <c r="U635" s="684"/>
      <c r="V635" s="684"/>
      <c r="W635" s="684"/>
      <c r="X635" s="684"/>
      <c r="Y635" s="684"/>
      <c r="Z635" s="684"/>
      <c r="AA635" s="684"/>
      <c r="AB635" s="684"/>
    </row>
    <row r="636" ht="13.5" customHeight="1">
      <c r="A636" s="684"/>
      <c r="B636" s="684"/>
      <c r="C636" s="684"/>
      <c r="D636" s="684"/>
      <c r="E636" s="684"/>
      <c r="F636" s="684"/>
      <c r="G636" s="684"/>
      <c r="H636" s="684"/>
      <c r="I636" s="684"/>
      <c r="J636" s="684"/>
      <c r="K636" s="684"/>
      <c r="L636" s="684"/>
      <c r="M636" s="684"/>
      <c r="N636" s="684"/>
      <c r="O636" s="684"/>
      <c r="P636" s="684"/>
      <c r="Q636" s="684"/>
      <c r="R636" s="684"/>
      <c r="S636" s="686"/>
      <c r="T636" s="686"/>
      <c r="U636" s="684"/>
      <c r="V636" s="684"/>
      <c r="W636" s="684"/>
      <c r="X636" s="684"/>
      <c r="Y636" s="684"/>
      <c r="Z636" s="684"/>
      <c r="AA636" s="684"/>
      <c r="AB636" s="684"/>
    </row>
    <row r="637" ht="13.5" customHeight="1">
      <c r="A637" s="684"/>
      <c r="B637" s="684"/>
      <c r="C637" s="684"/>
      <c r="D637" s="684"/>
      <c r="E637" s="684"/>
      <c r="F637" s="684"/>
      <c r="G637" s="684"/>
      <c r="H637" s="684"/>
      <c r="I637" s="684"/>
      <c r="J637" s="684"/>
      <c r="K637" s="684"/>
      <c r="L637" s="684"/>
      <c r="M637" s="684"/>
      <c r="N637" s="684"/>
      <c r="O637" s="684"/>
      <c r="P637" s="684"/>
      <c r="Q637" s="684"/>
      <c r="R637" s="684"/>
      <c r="S637" s="686"/>
      <c r="T637" s="686"/>
      <c r="U637" s="684"/>
      <c r="V637" s="684"/>
      <c r="W637" s="684"/>
      <c r="X637" s="684"/>
      <c r="Y637" s="684"/>
      <c r="Z637" s="684"/>
      <c r="AA637" s="684"/>
      <c r="AB637" s="684"/>
    </row>
    <row r="638" ht="13.5" customHeight="1">
      <c r="A638" s="684"/>
      <c r="B638" s="684"/>
      <c r="C638" s="684"/>
      <c r="D638" s="684"/>
      <c r="E638" s="684"/>
      <c r="F638" s="684"/>
      <c r="G638" s="684"/>
      <c r="H638" s="684"/>
      <c r="I638" s="684"/>
      <c r="J638" s="684"/>
      <c r="K638" s="684"/>
      <c r="L638" s="684"/>
      <c r="M638" s="684"/>
      <c r="N638" s="684"/>
      <c r="O638" s="684"/>
      <c r="P638" s="684"/>
      <c r="Q638" s="684"/>
      <c r="R638" s="684"/>
      <c r="S638" s="686"/>
      <c r="T638" s="686"/>
      <c r="U638" s="684"/>
      <c r="V638" s="684"/>
      <c r="W638" s="684"/>
      <c r="X638" s="684"/>
      <c r="Y638" s="684"/>
      <c r="Z638" s="684"/>
      <c r="AA638" s="684"/>
      <c r="AB638" s="684"/>
    </row>
    <row r="639" ht="13.5" customHeight="1">
      <c r="A639" s="684"/>
      <c r="B639" s="684"/>
      <c r="C639" s="684"/>
      <c r="D639" s="684"/>
      <c r="E639" s="684"/>
      <c r="F639" s="684"/>
      <c r="G639" s="684"/>
      <c r="H639" s="684"/>
      <c r="I639" s="684"/>
      <c r="J639" s="684"/>
      <c r="K639" s="684"/>
      <c r="L639" s="684"/>
      <c r="M639" s="684"/>
      <c r="N639" s="684"/>
      <c r="O639" s="684"/>
      <c r="P639" s="684"/>
      <c r="Q639" s="684"/>
      <c r="R639" s="684"/>
      <c r="S639" s="686"/>
      <c r="T639" s="686"/>
      <c r="U639" s="684"/>
      <c r="V639" s="684"/>
      <c r="W639" s="684"/>
      <c r="X639" s="684"/>
      <c r="Y639" s="684"/>
      <c r="Z639" s="684"/>
      <c r="AA639" s="684"/>
      <c r="AB639" s="684"/>
    </row>
    <row r="640" ht="13.5" customHeight="1">
      <c r="A640" s="684"/>
      <c r="B640" s="684"/>
      <c r="C640" s="684"/>
      <c r="D640" s="684"/>
      <c r="E640" s="684"/>
      <c r="F640" s="684"/>
      <c r="G640" s="684"/>
      <c r="H640" s="684"/>
      <c r="I640" s="684"/>
      <c r="J640" s="684"/>
      <c r="K640" s="684"/>
      <c r="L640" s="684"/>
      <c r="M640" s="684"/>
      <c r="N640" s="684"/>
      <c r="O640" s="684"/>
      <c r="P640" s="684"/>
      <c r="Q640" s="684"/>
      <c r="R640" s="684"/>
      <c r="S640" s="686"/>
      <c r="T640" s="686"/>
      <c r="U640" s="684"/>
      <c r="V640" s="684"/>
      <c r="W640" s="684"/>
      <c r="X640" s="684"/>
      <c r="Y640" s="684"/>
      <c r="Z640" s="684"/>
      <c r="AA640" s="684"/>
      <c r="AB640" s="684"/>
    </row>
    <row r="641" ht="13.5" customHeight="1">
      <c r="A641" s="684"/>
      <c r="B641" s="684"/>
      <c r="C641" s="684"/>
      <c r="D641" s="684"/>
      <c r="E641" s="684"/>
      <c r="F641" s="684"/>
      <c r="G641" s="684"/>
      <c r="H641" s="684"/>
      <c r="I641" s="684"/>
      <c r="J641" s="684"/>
      <c r="K641" s="684"/>
      <c r="L641" s="684"/>
      <c r="M641" s="684"/>
      <c r="N641" s="684"/>
      <c r="O641" s="684"/>
      <c r="P641" s="684"/>
      <c r="Q641" s="684"/>
      <c r="R641" s="684"/>
      <c r="S641" s="686"/>
      <c r="T641" s="686"/>
      <c r="U641" s="684"/>
      <c r="V641" s="684"/>
      <c r="W641" s="684"/>
      <c r="X641" s="684"/>
      <c r="Y641" s="684"/>
      <c r="Z641" s="684"/>
      <c r="AA641" s="684"/>
      <c r="AB641" s="684"/>
    </row>
    <row r="642" ht="13.5" customHeight="1">
      <c r="A642" s="684"/>
      <c r="B642" s="684"/>
      <c r="C642" s="684"/>
      <c r="D642" s="684"/>
      <c r="E642" s="684"/>
      <c r="F642" s="684"/>
      <c r="G642" s="684"/>
      <c r="H642" s="684"/>
      <c r="I642" s="684"/>
      <c r="J642" s="684"/>
      <c r="K642" s="684"/>
      <c r="L642" s="684"/>
      <c r="M642" s="684"/>
      <c r="N642" s="684"/>
      <c r="O642" s="684"/>
      <c r="P642" s="684"/>
      <c r="Q642" s="684"/>
      <c r="R642" s="684"/>
      <c r="S642" s="686"/>
      <c r="T642" s="686"/>
      <c r="U642" s="684"/>
      <c r="V642" s="684"/>
      <c r="W642" s="684"/>
      <c r="X642" s="684"/>
      <c r="Y642" s="684"/>
      <c r="Z642" s="684"/>
      <c r="AA642" s="684"/>
      <c r="AB642" s="684"/>
    </row>
    <row r="643" ht="13.5" customHeight="1">
      <c r="A643" s="684"/>
      <c r="B643" s="684"/>
      <c r="C643" s="684"/>
      <c r="D643" s="684"/>
      <c r="E643" s="684"/>
      <c r="F643" s="684"/>
      <c r="G643" s="684"/>
      <c r="H643" s="684"/>
      <c r="I643" s="684"/>
      <c r="J643" s="684"/>
      <c r="K643" s="684"/>
      <c r="L643" s="684"/>
      <c r="M643" s="684"/>
      <c r="N643" s="684"/>
      <c r="O643" s="684"/>
      <c r="P643" s="684"/>
      <c r="Q643" s="684"/>
      <c r="R643" s="684"/>
      <c r="S643" s="686"/>
      <c r="T643" s="686"/>
      <c r="U643" s="684"/>
      <c r="V643" s="684"/>
      <c r="W643" s="684"/>
      <c r="X643" s="684"/>
      <c r="Y643" s="684"/>
      <c r="Z643" s="684"/>
      <c r="AA643" s="684"/>
      <c r="AB643" s="684"/>
    </row>
    <row r="644" ht="13.5" customHeight="1">
      <c r="A644" s="684"/>
      <c r="B644" s="684"/>
      <c r="C644" s="684"/>
      <c r="D644" s="684"/>
      <c r="E644" s="684"/>
      <c r="F644" s="684"/>
      <c r="G644" s="684"/>
      <c r="H644" s="684"/>
      <c r="I644" s="684"/>
      <c r="J644" s="684"/>
      <c r="K644" s="684"/>
      <c r="L644" s="684"/>
      <c r="M644" s="684"/>
      <c r="N644" s="684"/>
      <c r="O644" s="684"/>
      <c r="P644" s="684"/>
      <c r="Q644" s="684"/>
      <c r="R644" s="684"/>
      <c r="S644" s="686"/>
      <c r="T644" s="686"/>
      <c r="U644" s="684"/>
      <c r="V644" s="684"/>
      <c r="W644" s="684"/>
      <c r="X644" s="684"/>
      <c r="Y644" s="684"/>
      <c r="Z644" s="684"/>
      <c r="AA644" s="684"/>
      <c r="AB644" s="684"/>
    </row>
    <row r="645" ht="13.5" customHeight="1">
      <c r="A645" s="684"/>
      <c r="B645" s="684"/>
      <c r="C645" s="684"/>
      <c r="D645" s="684"/>
      <c r="E645" s="684"/>
      <c r="F645" s="684"/>
      <c r="G645" s="684"/>
      <c r="H645" s="684"/>
      <c r="I645" s="684"/>
      <c r="J645" s="684"/>
      <c r="K645" s="684"/>
      <c r="L645" s="684"/>
      <c r="M645" s="684"/>
      <c r="N645" s="684"/>
      <c r="O645" s="684"/>
      <c r="P645" s="684"/>
      <c r="Q645" s="684"/>
      <c r="R645" s="684"/>
      <c r="S645" s="686"/>
      <c r="T645" s="686"/>
      <c r="U645" s="684"/>
      <c r="V645" s="684"/>
      <c r="W645" s="684"/>
      <c r="X645" s="684"/>
      <c r="Y645" s="684"/>
      <c r="Z645" s="684"/>
      <c r="AA645" s="684"/>
      <c r="AB645" s="684"/>
    </row>
    <row r="646" ht="13.5" customHeight="1">
      <c r="A646" s="684"/>
      <c r="B646" s="684"/>
      <c r="C646" s="684"/>
      <c r="D646" s="684"/>
      <c r="E646" s="684"/>
      <c r="F646" s="684"/>
      <c r="G646" s="684"/>
      <c r="H646" s="684"/>
      <c r="I646" s="684"/>
      <c r="J646" s="684"/>
      <c r="K646" s="684"/>
      <c r="L646" s="684"/>
      <c r="M646" s="684"/>
      <c r="N646" s="684"/>
      <c r="O646" s="684"/>
      <c r="P646" s="684"/>
      <c r="Q646" s="684"/>
      <c r="R646" s="684"/>
      <c r="S646" s="686"/>
      <c r="T646" s="686"/>
      <c r="U646" s="684"/>
      <c r="V646" s="684"/>
      <c r="W646" s="684"/>
      <c r="X646" s="684"/>
      <c r="Y646" s="684"/>
      <c r="Z646" s="684"/>
      <c r="AA646" s="684"/>
      <c r="AB646" s="684"/>
    </row>
    <row r="647" ht="13.5" customHeight="1">
      <c r="A647" s="684"/>
      <c r="B647" s="684"/>
      <c r="C647" s="684"/>
      <c r="D647" s="684"/>
      <c r="E647" s="684"/>
      <c r="F647" s="684"/>
      <c r="G647" s="684"/>
      <c r="H647" s="684"/>
      <c r="I647" s="684"/>
      <c r="J647" s="684"/>
      <c r="K647" s="684"/>
      <c r="L647" s="684"/>
      <c r="M647" s="684"/>
      <c r="N647" s="684"/>
      <c r="O647" s="684"/>
      <c r="P647" s="684"/>
      <c r="Q647" s="684"/>
      <c r="R647" s="684"/>
      <c r="S647" s="686"/>
      <c r="T647" s="686"/>
      <c r="U647" s="684"/>
      <c r="V647" s="684"/>
      <c r="W647" s="684"/>
      <c r="X647" s="684"/>
      <c r="Y647" s="684"/>
      <c r="Z647" s="684"/>
      <c r="AA647" s="684"/>
      <c r="AB647" s="684"/>
    </row>
    <row r="648" ht="13.5" customHeight="1">
      <c r="A648" s="684"/>
      <c r="B648" s="684"/>
      <c r="C648" s="684"/>
      <c r="D648" s="684"/>
      <c r="E648" s="684"/>
      <c r="F648" s="684"/>
      <c r="G648" s="684"/>
      <c r="H648" s="684"/>
      <c r="I648" s="684"/>
      <c r="J648" s="684"/>
      <c r="K648" s="684"/>
      <c r="L648" s="684"/>
      <c r="M648" s="684"/>
      <c r="N648" s="684"/>
      <c r="O648" s="684"/>
      <c r="P648" s="684"/>
      <c r="Q648" s="684"/>
      <c r="R648" s="684"/>
      <c r="S648" s="686"/>
      <c r="T648" s="686"/>
      <c r="U648" s="684"/>
      <c r="V648" s="684"/>
      <c r="W648" s="684"/>
      <c r="X648" s="684"/>
      <c r="Y648" s="684"/>
      <c r="Z648" s="684"/>
      <c r="AA648" s="684"/>
      <c r="AB648" s="684"/>
    </row>
    <row r="649" ht="13.5" customHeight="1">
      <c r="A649" s="684"/>
      <c r="B649" s="684"/>
      <c r="C649" s="684"/>
      <c r="D649" s="684"/>
      <c r="E649" s="684"/>
      <c r="F649" s="684"/>
      <c r="G649" s="684"/>
      <c r="H649" s="684"/>
      <c r="I649" s="684"/>
      <c r="J649" s="684"/>
      <c r="K649" s="684"/>
      <c r="L649" s="684"/>
      <c r="M649" s="684"/>
      <c r="N649" s="684"/>
      <c r="O649" s="684"/>
      <c r="P649" s="684"/>
      <c r="Q649" s="684"/>
      <c r="R649" s="684"/>
      <c r="S649" s="686"/>
      <c r="T649" s="686"/>
      <c r="U649" s="684"/>
      <c r="V649" s="684"/>
      <c r="W649" s="684"/>
      <c r="X649" s="684"/>
      <c r="Y649" s="684"/>
      <c r="Z649" s="684"/>
      <c r="AA649" s="684"/>
      <c r="AB649" s="684"/>
    </row>
    <row r="650" ht="13.5" customHeight="1">
      <c r="A650" s="684"/>
      <c r="B650" s="684"/>
      <c r="C650" s="684"/>
      <c r="D650" s="684"/>
      <c r="E650" s="684"/>
      <c r="F650" s="684"/>
      <c r="G650" s="684"/>
      <c r="H650" s="684"/>
      <c r="I650" s="684"/>
      <c r="J650" s="684"/>
      <c r="K650" s="684"/>
      <c r="L650" s="684"/>
      <c r="M650" s="684"/>
      <c r="N650" s="684"/>
      <c r="O650" s="684"/>
      <c r="P650" s="684"/>
      <c r="Q650" s="684"/>
      <c r="R650" s="684"/>
      <c r="S650" s="686"/>
      <c r="T650" s="686"/>
      <c r="U650" s="684"/>
      <c r="V650" s="684"/>
      <c r="W650" s="684"/>
      <c r="X650" s="684"/>
      <c r="Y650" s="684"/>
      <c r="Z650" s="684"/>
      <c r="AA650" s="684"/>
      <c r="AB650" s="684"/>
    </row>
    <row r="651" ht="13.5" customHeight="1">
      <c r="A651" s="684"/>
      <c r="B651" s="684"/>
      <c r="C651" s="684"/>
      <c r="D651" s="684"/>
      <c r="E651" s="684"/>
      <c r="F651" s="684"/>
      <c r="G651" s="684"/>
      <c r="H651" s="684"/>
      <c r="I651" s="684"/>
      <c r="J651" s="684"/>
      <c r="K651" s="684"/>
      <c r="L651" s="684"/>
      <c r="M651" s="684"/>
      <c r="N651" s="684"/>
      <c r="O651" s="684"/>
      <c r="P651" s="684"/>
      <c r="Q651" s="684"/>
      <c r="R651" s="684"/>
      <c r="S651" s="686"/>
      <c r="T651" s="686"/>
      <c r="U651" s="684"/>
      <c r="V651" s="684"/>
      <c r="W651" s="684"/>
      <c r="X651" s="684"/>
      <c r="Y651" s="684"/>
      <c r="Z651" s="684"/>
      <c r="AA651" s="684"/>
      <c r="AB651" s="684"/>
    </row>
    <row r="652" ht="13.5" customHeight="1">
      <c r="A652" s="684"/>
      <c r="B652" s="684"/>
      <c r="C652" s="684"/>
      <c r="D652" s="684"/>
      <c r="E652" s="684"/>
      <c r="F652" s="684"/>
      <c r="G652" s="684"/>
      <c r="H652" s="684"/>
      <c r="I652" s="684"/>
      <c r="J652" s="684"/>
      <c r="K652" s="684"/>
      <c r="L652" s="684"/>
      <c r="M652" s="684"/>
      <c r="N652" s="684"/>
      <c r="O652" s="684"/>
      <c r="P652" s="684"/>
      <c r="Q652" s="684"/>
      <c r="R652" s="684"/>
      <c r="S652" s="686"/>
      <c r="T652" s="686"/>
      <c r="U652" s="684"/>
      <c r="V652" s="684"/>
      <c r="W652" s="684"/>
      <c r="X652" s="684"/>
      <c r="Y652" s="684"/>
      <c r="Z652" s="684"/>
      <c r="AA652" s="684"/>
      <c r="AB652" s="684"/>
    </row>
    <row r="653" ht="13.5" customHeight="1">
      <c r="A653" s="684"/>
      <c r="B653" s="684"/>
      <c r="C653" s="684"/>
      <c r="D653" s="684"/>
      <c r="E653" s="684"/>
      <c r="F653" s="684"/>
      <c r="G653" s="684"/>
      <c r="H653" s="684"/>
      <c r="I653" s="684"/>
      <c r="J653" s="684"/>
      <c r="K653" s="684"/>
      <c r="L653" s="684"/>
      <c r="M653" s="684"/>
      <c r="N653" s="684"/>
      <c r="O653" s="684"/>
      <c r="P653" s="684"/>
      <c r="Q653" s="684"/>
      <c r="R653" s="684"/>
      <c r="S653" s="686"/>
      <c r="T653" s="686"/>
      <c r="U653" s="684"/>
      <c r="V653" s="684"/>
      <c r="W653" s="684"/>
      <c r="X653" s="684"/>
      <c r="Y653" s="684"/>
      <c r="Z653" s="684"/>
      <c r="AA653" s="684"/>
      <c r="AB653" s="684"/>
    </row>
    <row r="654" ht="13.5" customHeight="1">
      <c r="A654" s="684"/>
      <c r="B654" s="684"/>
      <c r="C654" s="684"/>
      <c r="D654" s="684"/>
      <c r="E654" s="684"/>
      <c r="F654" s="684"/>
      <c r="G654" s="684"/>
      <c r="H654" s="684"/>
      <c r="I654" s="684"/>
      <c r="J654" s="684"/>
      <c r="K654" s="684"/>
      <c r="L654" s="684"/>
      <c r="M654" s="684"/>
      <c r="N654" s="684"/>
      <c r="O654" s="684"/>
      <c r="P654" s="684"/>
      <c r="Q654" s="684"/>
      <c r="R654" s="684"/>
      <c r="S654" s="686"/>
      <c r="T654" s="686"/>
      <c r="U654" s="684"/>
      <c r="V654" s="684"/>
      <c r="W654" s="684"/>
      <c r="X654" s="684"/>
      <c r="Y654" s="684"/>
      <c r="Z654" s="684"/>
      <c r="AA654" s="684"/>
      <c r="AB654" s="684"/>
    </row>
    <row r="655" ht="13.5" customHeight="1">
      <c r="A655" s="684"/>
      <c r="B655" s="684"/>
      <c r="C655" s="684"/>
      <c r="D655" s="684"/>
      <c r="E655" s="684"/>
      <c r="F655" s="684"/>
      <c r="G655" s="684"/>
      <c r="H655" s="684"/>
      <c r="I655" s="684"/>
      <c r="J655" s="684"/>
      <c r="K655" s="684"/>
      <c r="L655" s="684"/>
      <c r="M655" s="684"/>
      <c r="N655" s="684"/>
      <c r="O655" s="684"/>
      <c r="P655" s="684"/>
      <c r="Q655" s="684"/>
      <c r="R655" s="684"/>
      <c r="S655" s="686"/>
      <c r="T655" s="686"/>
      <c r="U655" s="684"/>
      <c r="V655" s="684"/>
      <c r="W655" s="684"/>
      <c r="X655" s="684"/>
      <c r="Y655" s="684"/>
      <c r="Z655" s="684"/>
      <c r="AA655" s="684"/>
      <c r="AB655" s="684"/>
    </row>
    <row r="656" ht="13.5" customHeight="1">
      <c r="A656" s="684"/>
      <c r="B656" s="684"/>
      <c r="C656" s="684"/>
      <c r="D656" s="684"/>
      <c r="E656" s="684"/>
      <c r="F656" s="684"/>
      <c r="G656" s="684"/>
      <c r="H656" s="684"/>
      <c r="I656" s="684"/>
      <c r="J656" s="684"/>
      <c r="K656" s="684"/>
      <c r="L656" s="684"/>
      <c r="M656" s="684"/>
      <c r="N656" s="684"/>
      <c r="O656" s="684"/>
      <c r="P656" s="684"/>
      <c r="Q656" s="684"/>
      <c r="R656" s="684"/>
      <c r="S656" s="686"/>
      <c r="T656" s="686"/>
      <c r="U656" s="684"/>
      <c r="V656" s="684"/>
      <c r="W656" s="684"/>
      <c r="X656" s="684"/>
      <c r="Y656" s="684"/>
      <c r="Z656" s="684"/>
      <c r="AA656" s="684"/>
      <c r="AB656" s="684"/>
    </row>
    <row r="657" ht="13.5" customHeight="1">
      <c r="A657" s="684"/>
      <c r="B657" s="684"/>
      <c r="C657" s="684"/>
      <c r="D657" s="684"/>
      <c r="E657" s="684"/>
      <c r="F657" s="684"/>
      <c r="G657" s="684"/>
      <c r="H657" s="684"/>
      <c r="I657" s="684"/>
      <c r="J657" s="684"/>
      <c r="K657" s="684"/>
      <c r="L657" s="684"/>
      <c r="M657" s="684"/>
      <c r="N657" s="684"/>
      <c r="O657" s="684"/>
      <c r="P657" s="684"/>
      <c r="Q657" s="684"/>
      <c r="R657" s="684"/>
      <c r="S657" s="686"/>
      <c r="T657" s="686"/>
      <c r="U657" s="684"/>
      <c r="V657" s="684"/>
      <c r="W657" s="684"/>
      <c r="X657" s="684"/>
      <c r="Y657" s="684"/>
      <c r="Z657" s="684"/>
      <c r="AA657" s="684"/>
      <c r="AB657" s="684"/>
    </row>
    <row r="658" ht="13.5" customHeight="1">
      <c r="A658" s="684"/>
      <c r="B658" s="684"/>
      <c r="C658" s="684"/>
      <c r="D658" s="684"/>
      <c r="E658" s="684"/>
      <c r="F658" s="684"/>
      <c r="G658" s="684"/>
      <c r="H658" s="684"/>
      <c r="I658" s="684"/>
      <c r="J658" s="684"/>
      <c r="K658" s="684"/>
      <c r="L658" s="684"/>
      <c r="M658" s="684"/>
      <c r="N658" s="684"/>
      <c r="O658" s="684"/>
      <c r="P658" s="684"/>
      <c r="Q658" s="684"/>
      <c r="R658" s="684"/>
      <c r="S658" s="686"/>
      <c r="T658" s="686"/>
      <c r="U658" s="684"/>
      <c r="V658" s="684"/>
      <c r="W658" s="684"/>
      <c r="X658" s="684"/>
      <c r="Y658" s="684"/>
      <c r="Z658" s="684"/>
      <c r="AA658" s="684"/>
      <c r="AB658" s="684"/>
    </row>
    <row r="659" ht="13.5" customHeight="1">
      <c r="A659" s="684"/>
      <c r="B659" s="684"/>
      <c r="C659" s="684"/>
      <c r="D659" s="684"/>
      <c r="E659" s="684"/>
      <c r="F659" s="684"/>
      <c r="G659" s="684"/>
      <c r="H659" s="684"/>
      <c r="I659" s="684"/>
      <c r="J659" s="684"/>
      <c r="K659" s="684"/>
      <c r="L659" s="684"/>
      <c r="M659" s="684"/>
      <c r="N659" s="684"/>
      <c r="O659" s="684"/>
      <c r="P659" s="684"/>
      <c r="Q659" s="684"/>
      <c r="R659" s="684"/>
      <c r="S659" s="686"/>
      <c r="T659" s="686"/>
      <c r="U659" s="684"/>
      <c r="V659" s="684"/>
      <c r="W659" s="684"/>
      <c r="X659" s="684"/>
      <c r="Y659" s="684"/>
      <c r="Z659" s="684"/>
      <c r="AA659" s="684"/>
      <c r="AB659" s="684"/>
    </row>
    <row r="660" ht="13.5" customHeight="1">
      <c r="A660" s="684"/>
      <c r="B660" s="684"/>
      <c r="C660" s="684"/>
      <c r="D660" s="684"/>
      <c r="E660" s="684"/>
      <c r="F660" s="684"/>
      <c r="G660" s="684"/>
      <c r="H660" s="684"/>
      <c r="I660" s="684"/>
      <c r="J660" s="684"/>
      <c r="K660" s="684"/>
      <c r="L660" s="684"/>
      <c r="M660" s="684"/>
      <c r="N660" s="684"/>
      <c r="O660" s="684"/>
      <c r="P660" s="684"/>
      <c r="Q660" s="684"/>
      <c r="R660" s="684"/>
      <c r="S660" s="686"/>
      <c r="T660" s="686"/>
      <c r="U660" s="684"/>
      <c r="V660" s="684"/>
      <c r="W660" s="684"/>
      <c r="X660" s="684"/>
      <c r="Y660" s="684"/>
      <c r="Z660" s="684"/>
      <c r="AA660" s="684"/>
      <c r="AB660" s="684"/>
    </row>
    <row r="661" ht="13.5" customHeight="1">
      <c r="A661" s="684"/>
      <c r="B661" s="684"/>
      <c r="C661" s="684"/>
      <c r="D661" s="684"/>
      <c r="E661" s="684"/>
      <c r="F661" s="684"/>
      <c r="G661" s="684"/>
      <c r="H661" s="684"/>
      <c r="I661" s="684"/>
      <c r="J661" s="684"/>
      <c r="K661" s="684"/>
      <c r="L661" s="684"/>
      <c r="M661" s="684"/>
      <c r="N661" s="684"/>
      <c r="O661" s="684"/>
      <c r="P661" s="684"/>
      <c r="Q661" s="684"/>
      <c r="R661" s="684"/>
      <c r="S661" s="686"/>
      <c r="T661" s="686"/>
      <c r="U661" s="684"/>
      <c r="V661" s="684"/>
      <c r="W661" s="684"/>
      <c r="X661" s="684"/>
      <c r="Y661" s="684"/>
      <c r="Z661" s="684"/>
      <c r="AA661" s="684"/>
      <c r="AB661" s="684"/>
    </row>
    <row r="662" ht="13.5" customHeight="1">
      <c r="A662" s="684"/>
      <c r="B662" s="684"/>
      <c r="C662" s="684"/>
      <c r="D662" s="684"/>
      <c r="E662" s="684"/>
      <c r="F662" s="684"/>
      <c r="G662" s="684"/>
      <c r="H662" s="684"/>
      <c r="I662" s="684"/>
      <c r="J662" s="684"/>
      <c r="K662" s="684"/>
      <c r="L662" s="684"/>
      <c r="M662" s="684"/>
      <c r="N662" s="684"/>
      <c r="O662" s="684"/>
      <c r="P662" s="684"/>
      <c r="Q662" s="684"/>
      <c r="R662" s="684"/>
      <c r="S662" s="686"/>
      <c r="T662" s="686"/>
      <c r="U662" s="684"/>
      <c r="V662" s="684"/>
      <c r="W662" s="684"/>
      <c r="X662" s="684"/>
      <c r="Y662" s="684"/>
      <c r="Z662" s="684"/>
      <c r="AA662" s="684"/>
      <c r="AB662" s="684"/>
    </row>
    <row r="663" ht="13.5" customHeight="1">
      <c r="A663" s="684"/>
      <c r="B663" s="684"/>
      <c r="C663" s="684"/>
      <c r="D663" s="684"/>
      <c r="E663" s="684"/>
      <c r="F663" s="684"/>
      <c r="G663" s="684"/>
      <c r="H663" s="684"/>
      <c r="I663" s="684"/>
      <c r="J663" s="684"/>
      <c r="K663" s="684"/>
      <c r="L663" s="684"/>
      <c r="M663" s="684"/>
      <c r="N663" s="684"/>
      <c r="O663" s="684"/>
      <c r="P663" s="684"/>
      <c r="Q663" s="684"/>
      <c r="R663" s="684"/>
      <c r="S663" s="686"/>
      <c r="T663" s="686"/>
      <c r="U663" s="684"/>
      <c r="V663" s="684"/>
      <c r="W663" s="684"/>
      <c r="X663" s="684"/>
      <c r="Y663" s="684"/>
      <c r="Z663" s="684"/>
      <c r="AA663" s="684"/>
      <c r="AB663" s="684"/>
    </row>
    <row r="664" ht="13.5" customHeight="1">
      <c r="A664" s="684"/>
      <c r="B664" s="684"/>
      <c r="C664" s="684"/>
      <c r="D664" s="684"/>
      <c r="E664" s="684"/>
      <c r="F664" s="684"/>
      <c r="G664" s="684"/>
      <c r="H664" s="684"/>
      <c r="I664" s="684"/>
      <c r="J664" s="684"/>
      <c r="K664" s="684"/>
      <c r="L664" s="684"/>
      <c r="M664" s="684"/>
      <c r="N664" s="684"/>
      <c r="O664" s="684"/>
      <c r="P664" s="684"/>
      <c r="Q664" s="684"/>
      <c r="R664" s="684"/>
      <c r="S664" s="686"/>
      <c r="T664" s="686"/>
      <c r="U664" s="684"/>
      <c r="V664" s="684"/>
      <c r="W664" s="684"/>
      <c r="X664" s="684"/>
      <c r="Y664" s="684"/>
      <c r="Z664" s="684"/>
      <c r="AA664" s="684"/>
      <c r="AB664" s="684"/>
    </row>
    <row r="665" ht="13.5" customHeight="1">
      <c r="A665" s="684"/>
      <c r="B665" s="684"/>
      <c r="C665" s="684"/>
      <c r="D665" s="684"/>
      <c r="E665" s="684"/>
      <c r="F665" s="684"/>
      <c r="G665" s="684"/>
      <c r="H665" s="684"/>
      <c r="I665" s="684"/>
      <c r="J665" s="684"/>
      <c r="K665" s="684"/>
      <c r="L665" s="684"/>
      <c r="M665" s="684"/>
      <c r="N665" s="684"/>
      <c r="O665" s="684"/>
      <c r="P665" s="684"/>
      <c r="Q665" s="684"/>
      <c r="R665" s="684"/>
      <c r="S665" s="686"/>
      <c r="T665" s="686"/>
      <c r="U665" s="684"/>
      <c r="V665" s="684"/>
      <c r="W665" s="684"/>
      <c r="X665" s="684"/>
      <c r="Y665" s="684"/>
      <c r="Z665" s="684"/>
      <c r="AA665" s="684"/>
      <c r="AB665" s="684"/>
    </row>
    <row r="666" ht="13.5" customHeight="1">
      <c r="A666" s="684"/>
      <c r="B666" s="684"/>
      <c r="C666" s="684"/>
      <c r="D666" s="684"/>
      <c r="E666" s="684"/>
      <c r="F666" s="684"/>
      <c r="G666" s="684"/>
      <c r="H666" s="684"/>
      <c r="I666" s="684"/>
      <c r="J666" s="684"/>
      <c r="K666" s="684"/>
      <c r="L666" s="684"/>
      <c r="M666" s="684"/>
      <c r="N666" s="684"/>
      <c r="O666" s="684"/>
      <c r="P666" s="684"/>
      <c r="Q666" s="684"/>
      <c r="R666" s="684"/>
      <c r="S666" s="686"/>
      <c r="T666" s="686"/>
      <c r="U666" s="684"/>
      <c r="V666" s="684"/>
      <c r="W666" s="684"/>
      <c r="X666" s="684"/>
      <c r="Y666" s="684"/>
      <c r="Z666" s="684"/>
      <c r="AA666" s="684"/>
      <c r="AB666" s="684"/>
    </row>
    <row r="667" ht="13.5" customHeight="1">
      <c r="A667" s="684"/>
      <c r="B667" s="684"/>
      <c r="C667" s="684"/>
      <c r="D667" s="684"/>
      <c r="E667" s="684"/>
      <c r="F667" s="684"/>
      <c r="G667" s="684"/>
      <c r="H667" s="684"/>
      <c r="I667" s="684"/>
      <c r="J667" s="684"/>
      <c r="K667" s="684"/>
      <c r="L667" s="684"/>
      <c r="M667" s="684"/>
      <c r="N667" s="684"/>
      <c r="O667" s="684"/>
      <c r="P667" s="684"/>
      <c r="Q667" s="684"/>
      <c r="R667" s="684"/>
      <c r="S667" s="686"/>
      <c r="T667" s="686"/>
      <c r="U667" s="684"/>
      <c r="V667" s="684"/>
      <c r="W667" s="684"/>
      <c r="X667" s="684"/>
      <c r="Y667" s="684"/>
      <c r="Z667" s="684"/>
      <c r="AA667" s="684"/>
      <c r="AB667" s="684"/>
    </row>
    <row r="668" ht="13.5" customHeight="1">
      <c r="A668" s="684"/>
      <c r="B668" s="684"/>
      <c r="C668" s="684"/>
      <c r="D668" s="684"/>
      <c r="E668" s="684"/>
      <c r="F668" s="684"/>
      <c r="G668" s="684"/>
      <c r="H668" s="684"/>
      <c r="I668" s="684"/>
      <c r="J668" s="684"/>
      <c r="K668" s="684"/>
      <c r="L668" s="684"/>
      <c r="M668" s="684"/>
      <c r="N668" s="684"/>
      <c r="O668" s="684"/>
      <c r="P668" s="684"/>
      <c r="Q668" s="684"/>
      <c r="R668" s="684"/>
      <c r="S668" s="686"/>
      <c r="T668" s="686"/>
      <c r="U668" s="684"/>
      <c r="V668" s="684"/>
      <c r="W668" s="684"/>
      <c r="X668" s="684"/>
      <c r="Y668" s="684"/>
      <c r="Z668" s="684"/>
      <c r="AA668" s="684"/>
      <c r="AB668" s="684"/>
    </row>
    <row r="669" ht="13.5" customHeight="1">
      <c r="A669" s="684"/>
      <c r="B669" s="684"/>
      <c r="C669" s="684"/>
      <c r="D669" s="684"/>
      <c r="E669" s="684"/>
      <c r="F669" s="684"/>
      <c r="G669" s="684"/>
      <c r="H669" s="684"/>
      <c r="I669" s="684"/>
      <c r="J669" s="684"/>
      <c r="K669" s="684"/>
      <c r="L669" s="684"/>
      <c r="M669" s="684"/>
      <c r="N669" s="684"/>
      <c r="O669" s="684"/>
      <c r="P669" s="684"/>
      <c r="Q669" s="684"/>
      <c r="R669" s="684"/>
      <c r="S669" s="686"/>
      <c r="T669" s="686"/>
      <c r="U669" s="684"/>
      <c r="V669" s="684"/>
      <c r="W669" s="684"/>
      <c r="X669" s="684"/>
      <c r="Y669" s="684"/>
      <c r="Z669" s="684"/>
      <c r="AA669" s="684"/>
      <c r="AB669" s="684"/>
    </row>
    <row r="670" ht="13.5" customHeight="1">
      <c r="A670" s="684"/>
      <c r="B670" s="684"/>
      <c r="C670" s="684"/>
      <c r="D670" s="684"/>
      <c r="E670" s="684"/>
      <c r="F670" s="684"/>
      <c r="G670" s="684"/>
      <c r="H670" s="684"/>
      <c r="I670" s="684"/>
      <c r="J670" s="684"/>
      <c r="K670" s="684"/>
      <c r="L670" s="684"/>
      <c r="M670" s="684"/>
      <c r="N670" s="684"/>
      <c r="O670" s="684"/>
      <c r="P670" s="684"/>
      <c r="Q670" s="684"/>
      <c r="R670" s="684"/>
      <c r="S670" s="686"/>
      <c r="T670" s="686"/>
      <c r="U670" s="684"/>
      <c r="V670" s="684"/>
      <c r="W670" s="684"/>
      <c r="X670" s="684"/>
      <c r="Y670" s="684"/>
      <c r="Z670" s="684"/>
      <c r="AA670" s="684"/>
      <c r="AB670" s="684"/>
    </row>
    <row r="671" ht="13.5" customHeight="1">
      <c r="A671" s="684"/>
      <c r="B671" s="684"/>
      <c r="C671" s="684"/>
      <c r="D671" s="684"/>
      <c r="E671" s="684"/>
      <c r="F671" s="684"/>
      <c r="G671" s="684"/>
      <c r="H671" s="684"/>
      <c r="I671" s="684"/>
      <c r="J671" s="684"/>
      <c r="K671" s="684"/>
      <c r="L671" s="684"/>
      <c r="M671" s="684"/>
      <c r="N671" s="684"/>
      <c r="O671" s="684"/>
      <c r="P671" s="684"/>
      <c r="Q671" s="684"/>
      <c r="R671" s="684"/>
      <c r="S671" s="686"/>
      <c r="T671" s="686"/>
      <c r="U671" s="684"/>
      <c r="V671" s="684"/>
      <c r="W671" s="684"/>
      <c r="X671" s="684"/>
      <c r="Y671" s="684"/>
      <c r="Z671" s="684"/>
      <c r="AA671" s="684"/>
      <c r="AB671" s="684"/>
    </row>
    <row r="672" ht="13.5" customHeight="1">
      <c r="A672" s="684"/>
      <c r="B672" s="684"/>
      <c r="C672" s="684"/>
      <c r="D672" s="684"/>
      <c r="E672" s="684"/>
      <c r="F672" s="684"/>
      <c r="G672" s="684"/>
      <c r="H672" s="684"/>
      <c r="I672" s="684"/>
      <c r="J672" s="684"/>
      <c r="K672" s="684"/>
      <c r="L672" s="684"/>
      <c r="M672" s="684"/>
      <c r="N672" s="684"/>
      <c r="O672" s="684"/>
      <c r="P672" s="684"/>
      <c r="Q672" s="684"/>
      <c r="R672" s="684"/>
      <c r="S672" s="686"/>
      <c r="T672" s="686"/>
      <c r="U672" s="684"/>
      <c r="V672" s="684"/>
      <c r="W672" s="684"/>
      <c r="X672" s="684"/>
      <c r="Y672" s="684"/>
      <c r="Z672" s="684"/>
      <c r="AA672" s="684"/>
      <c r="AB672" s="684"/>
    </row>
    <row r="673" ht="13.5" customHeight="1">
      <c r="A673" s="684"/>
      <c r="B673" s="684"/>
      <c r="C673" s="684"/>
      <c r="D673" s="684"/>
      <c r="E673" s="684"/>
      <c r="F673" s="684"/>
      <c r="G673" s="684"/>
      <c r="H673" s="684"/>
      <c r="I673" s="684"/>
      <c r="J673" s="684"/>
      <c r="K673" s="684"/>
      <c r="L673" s="684"/>
      <c r="M673" s="684"/>
      <c r="N673" s="684"/>
      <c r="O673" s="684"/>
      <c r="P673" s="684"/>
      <c r="Q673" s="684"/>
      <c r="R673" s="684"/>
      <c r="S673" s="686"/>
      <c r="T673" s="686"/>
      <c r="U673" s="684"/>
      <c r="V673" s="684"/>
      <c r="W673" s="684"/>
      <c r="X673" s="684"/>
      <c r="Y673" s="684"/>
      <c r="Z673" s="684"/>
      <c r="AA673" s="684"/>
      <c r="AB673" s="684"/>
    </row>
    <row r="674" ht="13.5" customHeight="1">
      <c r="A674" s="684"/>
      <c r="B674" s="684"/>
      <c r="C674" s="684"/>
      <c r="D674" s="684"/>
      <c r="E674" s="684"/>
      <c r="F674" s="684"/>
      <c r="G674" s="684"/>
      <c r="H674" s="684"/>
      <c r="I674" s="684"/>
      <c r="J674" s="684"/>
      <c r="K674" s="684"/>
      <c r="L674" s="684"/>
      <c r="M674" s="684"/>
      <c r="N674" s="684"/>
      <c r="O674" s="684"/>
      <c r="P674" s="684"/>
      <c r="Q674" s="684"/>
      <c r="R674" s="684"/>
      <c r="S674" s="686"/>
      <c r="T674" s="686"/>
      <c r="U674" s="684"/>
      <c r="V674" s="684"/>
      <c r="W674" s="684"/>
      <c r="X674" s="684"/>
      <c r="Y674" s="684"/>
      <c r="Z674" s="684"/>
      <c r="AA674" s="684"/>
      <c r="AB674" s="684"/>
    </row>
    <row r="675" ht="13.5" customHeight="1">
      <c r="A675" s="684"/>
      <c r="B675" s="684"/>
      <c r="C675" s="684"/>
      <c r="D675" s="684"/>
      <c r="E675" s="684"/>
      <c r="F675" s="684"/>
      <c r="G675" s="684"/>
      <c r="H675" s="684"/>
      <c r="I675" s="684"/>
      <c r="J675" s="684"/>
      <c r="K675" s="684"/>
      <c r="L675" s="684"/>
      <c r="M675" s="684"/>
      <c r="N675" s="684"/>
      <c r="O675" s="684"/>
      <c r="P675" s="684"/>
      <c r="Q675" s="684"/>
      <c r="R675" s="684"/>
      <c r="S675" s="686"/>
      <c r="T675" s="686"/>
      <c r="U675" s="684"/>
      <c r="V675" s="684"/>
      <c r="W675" s="684"/>
      <c r="X675" s="684"/>
      <c r="Y675" s="684"/>
      <c r="Z675" s="684"/>
      <c r="AA675" s="684"/>
      <c r="AB675" s="684"/>
    </row>
    <row r="676" ht="13.5" customHeight="1">
      <c r="A676" s="684"/>
      <c r="B676" s="684"/>
      <c r="C676" s="684"/>
      <c r="D676" s="684"/>
      <c r="E676" s="684"/>
      <c r="F676" s="684"/>
      <c r="G676" s="684"/>
      <c r="H676" s="684"/>
      <c r="I676" s="684"/>
      <c r="J676" s="684"/>
      <c r="K676" s="684"/>
      <c r="L676" s="684"/>
      <c r="M676" s="684"/>
      <c r="N676" s="684"/>
      <c r="O676" s="684"/>
      <c r="P676" s="684"/>
      <c r="Q676" s="684"/>
      <c r="R676" s="684"/>
      <c r="S676" s="686"/>
      <c r="T676" s="686"/>
      <c r="U676" s="684"/>
      <c r="V676" s="684"/>
      <c r="W676" s="684"/>
      <c r="X676" s="684"/>
      <c r="Y676" s="684"/>
      <c r="Z676" s="684"/>
      <c r="AA676" s="684"/>
      <c r="AB676" s="684"/>
    </row>
    <row r="677" ht="13.5" customHeight="1">
      <c r="A677" s="684"/>
      <c r="B677" s="684"/>
      <c r="C677" s="684"/>
      <c r="D677" s="684"/>
      <c r="E677" s="684"/>
      <c r="F677" s="684"/>
      <c r="G677" s="684"/>
      <c r="H677" s="684"/>
      <c r="I677" s="684"/>
      <c r="J677" s="684"/>
      <c r="K677" s="684"/>
      <c r="L677" s="684"/>
      <c r="M677" s="684"/>
      <c r="N677" s="684"/>
      <c r="O677" s="684"/>
      <c r="P677" s="684"/>
      <c r="Q677" s="684"/>
      <c r="R677" s="684"/>
      <c r="S677" s="686"/>
      <c r="T677" s="686"/>
      <c r="U677" s="684"/>
      <c r="V677" s="684"/>
      <c r="W677" s="684"/>
      <c r="X677" s="684"/>
      <c r="Y677" s="684"/>
      <c r="Z677" s="684"/>
      <c r="AA677" s="684"/>
      <c r="AB677" s="684"/>
    </row>
    <row r="678" ht="13.5" customHeight="1">
      <c r="A678" s="684"/>
      <c r="B678" s="684"/>
      <c r="C678" s="684"/>
      <c r="D678" s="684"/>
      <c r="E678" s="684"/>
      <c r="F678" s="684"/>
      <c r="G678" s="684"/>
      <c r="H678" s="684"/>
      <c r="I678" s="684"/>
      <c r="J678" s="684"/>
      <c r="K678" s="684"/>
      <c r="L678" s="684"/>
      <c r="M678" s="684"/>
      <c r="N678" s="684"/>
      <c r="O678" s="684"/>
      <c r="P678" s="684"/>
      <c r="Q678" s="684"/>
      <c r="R678" s="684"/>
      <c r="S678" s="686"/>
      <c r="T678" s="686"/>
      <c r="U678" s="684"/>
      <c r="V678" s="684"/>
      <c r="W678" s="684"/>
      <c r="X678" s="684"/>
      <c r="Y678" s="684"/>
      <c r="Z678" s="684"/>
      <c r="AA678" s="684"/>
      <c r="AB678" s="684"/>
    </row>
    <row r="679" ht="13.5" customHeight="1">
      <c r="A679" s="684"/>
      <c r="B679" s="684"/>
      <c r="C679" s="684"/>
      <c r="D679" s="684"/>
      <c r="E679" s="684"/>
      <c r="F679" s="684"/>
      <c r="G679" s="684"/>
      <c r="H679" s="684"/>
      <c r="I679" s="684"/>
      <c r="J679" s="684"/>
      <c r="K679" s="684"/>
      <c r="L679" s="684"/>
      <c r="M679" s="684"/>
      <c r="N679" s="684"/>
      <c r="O679" s="684"/>
      <c r="P679" s="684"/>
      <c r="Q679" s="684"/>
      <c r="R679" s="684"/>
      <c r="S679" s="686"/>
      <c r="T679" s="686"/>
      <c r="U679" s="684"/>
      <c r="V679" s="684"/>
      <c r="W679" s="684"/>
      <c r="X679" s="684"/>
      <c r="Y679" s="684"/>
      <c r="Z679" s="684"/>
      <c r="AA679" s="684"/>
      <c r="AB679" s="684"/>
    </row>
    <row r="680" ht="13.5" customHeight="1">
      <c r="A680" s="684"/>
      <c r="B680" s="684"/>
      <c r="C680" s="684"/>
      <c r="D680" s="684"/>
      <c r="E680" s="684"/>
      <c r="F680" s="684"/>
      <c r="G680" s="684"/>
      <c r="H680" s="684"/>
      <c r="I680" s="684"/>
      <c r="J680" s="684"/>
      <c r="K680" s="684"/>
      <c r="L680" s="684"/>
      <c r="M680" s="684"/>
      <c r="N680" s="684"/>
      <c r="O680" s="684"/>
      <c r="P680" s="684"/>
      <c r="Q680" s="684"/>
      <c r="R680" s="684"/>
      <c r="S680" s="686"/>
      <c r="T680" s="686"/>
      <c r="U680" s="684"/>
      <c r="V680" s="684"/>
      <c r="W680" s="684"/>
      <c r="X680" s="684"/>
      <c r="Y680" s="684"/>
      <c r="Z680" s="684"/>
      <c r="AA680" s="684"/>
      <c r="AB680" s="684"/>
    </row>
    <row r="681" ht="13.5" customHeight="1">
      <c r="A681" s="684"/>
      <c r="B681" s="684"/>
      <c r="C681" s="684"/>
      <c r="D681" s="684"/>
      <c r="E681" s="684"/>
      <c r="F681" s="684"/>
      <c r="G681" s="684"/>
      <c r="H681" s="684"/>
      <c r="I681" s="684"/>
      <c r="J681" s="684"/>
      <c r="K681" s="684"/>
      <c r="L681" s="684"/>
      <c r="M681" s="684"/>
      <c r="N681" s="684"/>
      <c r="O681" s="684"/>
      <c r="P681" s="684"/>
      <c r="Q681" s="684"/>
      <c r="R681" s="684"/>
      <c r="S681" s="686"/>
      <c r="T681" s="686"/>
      <c r="U681" s="684"/>
      <c r="V681" s="684"/>
      <c r="W681" s="684"/>
      <c r="X681" s="684"/>
      <c r="Y681" s="684"/>
      <c r="Z681" s="684"/>
      <c r="AA681" s="684"/>
      <c r="AB681" s="684"/>
    </row>
    <row r="682" ht="13.5" customHeight="1">
      <c r="A682" s="684"/>
      <c r="B682" s="684"/>
      <c r="C682" s="684"/>
      <c r="D682" s="684"/>
      <c r="E682" s="684"/>
      <c r="F682" s="684"/>
      <c r="G682" s="684"/>
      <c r="H682" s="684"/>
      <c r="I682" s="684"/>
      <c r="J682" s="684"/>
      <c r="K682" s="684"/>
      <c r="L682" s="684"/>
      <c r="M682" s="684"/>
      <c r="N682" s="684"/>
      <c r="O682" s="684"/>
      <c r="P682" s="684"/>
      <c r="Q682" s="684"/>
      <c r="R682" s="684"/>
      <c r="S682" s="686"/>
      <c r="T682" s="686"/>
      <c r="U682" s="684"/>
      <c r="V682" s="684"/>
      <c r="W682" s="684"/>
      <c r="X682" s="684"/>
      <c r="Y682" s="684"/>
      <c r="Z682" s="684"/>
      <c r="AA682" s="684"/>
      <c r="AB682" s="684"/>
    </row>
    <row r="683" ht="13.5" customHeight="1">
      <c r="A683" s="684"/>
      <c r="B683" s="684"/>
      <c r="C683" s="684"/>
      <c r="D683" s="684"/>
      <c r="E683" s="684"/>
      <c r="F683" s="684"/>
      <c r="G683" s="684"/>
      <c r="H683" s="684"/>
      <c r="I683" s="684"/>
      <c r="J683" s="684"/>
      <c r="K683" s="684"/>
      <c r="L683" s="684"/>
      <c r="M683" s="684"/>
      <c r="N683" s="684"/>
      <c r="O683" s="684"/>
      <c r="P683" s="684"/>
      <c r="Q683" s="684"/>
      <c r="R683" s="684"/>
      <c r="S683" s="686"/>
      <c r="T683" s="686"/>
      <c r="U683" s="684"/>
      <c r="V683" s="684"/>
      <c r="W683" s="684"/>
      <c r="X683" s="684"/>
      <c r="Y683" s="684"/>
      <c r="Z683" s="684"/>
      <c r="AA683" s="684"/>
      <c r="AB683" s="684"/>
    </row>
    <row r="684" ht="13.5" customHeight="1">
      <c r="A684" s="684"/>
      <c r="B684" s="684"/>
      <c r="C684" s="684"/>
      <c r="D684" s="684"/>
      <c r="E684" s="684"/>
      <c r="F684" s="684"/>
      <c r="G684" s="684"/>
      <c r="H684" s="684"/>
      <c r="I684" s="684"/>
      <c r="J684" s="684"/>
      <c r="K684" s="684"/>
      <c r="L684" s="684"/>
      <c r="M684" s="684"/>
      <c r="N684" s="684"/>
      <c r="O684" s="684"/>
      <c r="P684" s="684"/>
      <c r="Q684" s="684"/>
      <c r="R684" s="684"/>
      <c r="S684" s="686"/>
      <c r="T684" s="686"/>
      <c r="U684" s="684"/>
      <c r="V684" s="684"/>
      <c r="W684" s="684"/>
      <c r="X684" s="684"/>
      <c r="Y684" s="684"/>
      <c r="Z684" s="684"/>
      <c r="AA684" s="684"/>
      <c r="AB684" s="684"/>
    </row>
    <row r="685" ht="13.5" customHeight="1">
      <c r="A685" s="684"/>
      <c r="B685" s="684"/>
      <c r="C685" s="684"/>
      <c r="D685" s="684"/>
      <c r="E685" s="684"/>
      <c r="F685" s="684"/>
      <c r="G685" s="684"/>
      <c r="H685" s="684"/>
      <c r="I685" s="684"/>
      <c r="J685" s="684"/>
      <c r="K685" s="684"/>
      <c r="L685" s="684"/>
      <c r="M685" s="684"/>
      <c r="N685" s="684"/>
      <c r="O685" s="684"/>
      <c r="P685" s="684"/>
      <c r="Q685" s="684"/>
      <c r="R685" s="684"/>
      <c r="S685" s="686"/>
      <c r="T685" s="686"/>
      <c r="U685" s="684"/>
      <c r="V685" s="684"/>
      <c r="W685" s="684"/>
      <c r="X685" s="684"/>
      <c r="Y685" s="684"/>
      <c r="Z685" s="684"/>
      <c r="AA685" s="684"/>
      <c r="AB685" s="684"/>
    </row>
    <row r="686" ht="13.5" customHeight="1">
      <c r="A686" s="684"/>
      <c r="B686" s="684"/>
      <c r="C686" s="684"/>
      <c r="D686" s="684"/>
      <c r="E686" s="684"/>
      <c r="F686" s="684"/>
      <c r="G686" s="684"/>
      <c r="H686" s="684"/>
      <c r="I686" s="684"/>
      <c r="J686" s="684"/>
      <c r="K686" s="684"/>
      <c r="L686" s="684"/>
      <c r="M686" s="684"/>
      <c r="N686" s="684"/>
      <c r="O686" s="684"/>
      <c r="P686" s="684"/>
      <c r="Q686" s="684"/>
      <c r="R686" s="684"/>
      <c r="S686" s="686"/>
      <c r="T686" s="686"/>
      <c r="U686" s="684"/>
      <c r="V686" s="684"/>
      <c r="W686" s="684"/>
      <c r="X686" s="684"/>
      <c r="Y686" s="684"/>
      <c r="Z686" s="684"/>
      <c r="AA686" s="684"/>
      <c r="AB686" s="684"/>
    </row>
    <row r="687" ht="13.5" customHeight="1">
      <c r="A687" s="684"/>
      <c r="B687" s="684"/>
      <c r="C687" s="684"/>
      <c r="D687" s="684"/>
      <c r="E687" s="684"/>
      <c r="F687" s="684"/>
      <c r="G687" s="684"/>
      <c r="H687" s="684"/>
      <c r="I687" s="684"/>
      <c r="J687" s="684"/>
      <c r="K687" s="684"/>
      <c r="L687" s="684"/>
      <c r="M687" s="684"/>
      <c r="N687" s="684"/>
      <c r="O687" s="684"/>
      <c r="P687" s="684"/>
      <c r="Q687" s="684"/>
      <c r="R687" s="684"/>
      <c r="S687" s="686"/>
      <c r="T687" s="686"/>
      <c r="U687" s="684"/>
      <c r="V687" s="684"/>
      <c r="W687" s="684"/>
      <c r="X687" s="684"/>
      <c r="Y687" s="684"/>
      <c r="Z687" s="684"/>
      <c r="AA687" s="684"/>
      <c r="AB687" s="684"/>
    </row>
    <row r="688" ht="13.5" customHeight="1">
      <c r="A688" s="684"/>
      <c r="B688" s="684"/>
      <c r="C688" s="684"/>
      <c r="D688" s="684"/>
      <c r="E688" s="684"/>
      <c r="F688" s="684"/>
      <c r="G688" s="684"/>
      <c r="H688" s="684"/>
      <c r="I688" s="684"/>
      <c r="J688" s="684"/>
      <c r="K688" s="684"/>
      <c r="L688" s="684"/>
      <c r="M688" s="684"/>
      <c r="N688" s="684"/>
      <c r="O688" s="684"/>
      <c r="P688" s="684"/>
      <c r="Q688" s="684"/>
      <c r="R688" s="684"/>
      <c r="S688" s="686"/>
      <c r="T688" s="686"/>
      <c r="U688" s="684"/>
      <c r="V688" s="684"/>
      <c r="W688" s="684"/>
      <c r="X688" s="684"/>
      <c r="Y688" s="684"/>
      <c r="Z688" s="684"/>
      <c r="AA688" s="684"/>
      <c r="AB688" s="684"/>
    </row>
    <row r="689" ht="13.5" customHeight="1">
      <c r="A689" s="684"/>
      <c r="B689" s="684"/>
      <c r="C689" s="684"/>
      <c r="D689" s="684"/>
      <c r="E689" s="684"/>
      <c r="F689" s="684"/>
      <c r="G689" s="684"/>
      <c r="H689" s="684"/>
      <c r="I689" s="684"/>
      <c r="J689" s="684"/>
      <c r="K689" s="684"/>
      <c r="L689" s="684"/>
      <c r="M689" s="684"/>
      <c r="N689" s="684"/>
      <c r="O689" s="684"/>
      <c r="P689" s="684"/>
      <c r="Q689" s="684"/>
      <c r="R689" s="684"/>
      <c r="S689" s="686"/>
      <c r="T689" s="686"/>
      <c r="U689" s="684"/>
      <c r="V689" s="684"/>
      <c r="W689" s="684"/>
      <c r="X689" s="684"/>
      <c r="Y689" s="684"/>
      <c r="Z689" s="684"/>
      <c r="AA689" s="684"/>
      <c r="AB689" s="684"/>
    </row>
    <row r="690" ht="13.5" customHeight="1">
      <c r="A690" s="684"/>
      <c r="B690" s="684"/>
      <c r="C690" s="684"/>
      <c r="D690" s="684"/>
      <c r="E690" s="684"/>
      <c r="F690" s="684"/>
      <c r="G690" s="684"/>
      <c r="H690" s="684"/>
      <c r="I690" s="684"/>
      <c r="J690" s="684"/>
      <c r="K690" s="684"/>
      <c r="L690" s="684"/>
      <c r="M690" s="684"/>
      <c r="N690" s="684"/>
      <c r="O690" s="684"/>
      <c r="P690" s="684"/>
      <c r="Q690" s="684"/>
      <c r="R690" s="684"/>
      <c r="S690" s="686"/>
      <c r="T690" s="686"/>
      <c r="U690" s="684"/>
      <c r="V690" s="684"/>
      <c r="W690" s="684"/>
      <c r="X690" s="684"/>
      <c r="Y690" s="684"/>
      <c r="Z690" s="684"/>
      <c r="AA690" s="684"/>
      <c r="AB690" s="684"/>
    </row>
    <row r="691" ht="13.5" customHeight="1">
      <c r="A691" s="684"/>
      <c r="B691" s="684"/>
      <c r="C691" s="684"/>
      <c r="D691" s="684"/>
      <c r="E691" s="684"/>
      <c r="F691" s="684"/>
      <c r="G691" s="684"/>
      <c r="H691" s="684"/>
      <c r="I691" s="684"/>
      <c r="J691" s="684"/>
      <c r="K691" s="684"/>
      <c r="L691" s="684"/>
      <c r="M691" s="684"/>
      <c r="N691" s="684"/>
      <c r="O691" s="684"/>
      <c r="P691" s="684"/>
      <c r="Q691" s="684"/>
      <c r="R691" s="684"/>
      <c r="S691" s="686"/>
      <c r="T691" s="686"/>
      <c r="U691" s="684"/>
      <c r="V691" s="684"/>
      <c r="W691" s="684"/>
      <c r="X691" s="684"/>
      <c r="Y691" s="684"/>
      <c r="Z691" s="684"/>
      <c r="AA691" s="684"/>
      <c r="AB691" s="684"/>
    </row>
    <row r="692" ht="13.5" customHeight="1">
      <c r="A692" s="684"/>
      <c r="B692" s="684"/>
      <c r="C692" s="684"/>
      <c r="D692" s="684"/>
      <c r="E692" s="684"/>
      <c r="F692" s="684"/>
      <c r="G692" s="684"/>
      <c r="H692" s="684"/>
      <c r="I692" s="684"/>
      <c r="J692" s="684"/>
      <c r="K692" s="684"/>
      <c r="L692" s="684"/>
      <c r="M692" s="684"/>
      <c r="N692" s="684"/>
      <c r="O692" s="684"/>
      <c r="P692" s="684"/>
      <c r="Q692" s="684"/>
      <c r="R692" s="684"/>
      <c r="S692" s="686"/>
      <c r="T692" s="686"/>
      <c r="U692" s="684"/>
      <c r="V692" s="684"/>
      <c r="W692" s="684"/>
      <c r="X692" s="684"/>
      <c r="Y692" s="684"/>
      <c r="Z692" s="684"/>
      <c r="AA692" s="684"/>
      <c r="AB692" s="684"/>
    </row>
    <row r="693" ht="13.5" customHeight="1">
      <c r="A693" s="684"/>
      <c r="B693" s="684"/>
      <c r="C693" s="684"/>
      <c r="D693" s="684"/>
      <c r="E693" s="684"/>
      <c r="F693" s="684"/>
      <c r="G693" s="684"/>
      <c r="H693" s="684"/>
      <c r="I693" s="684"/>
      <c r="J693" s="684"/>
      <c r="K693" s="684"/>
      <c r="L693" s="684"/>
      <c r="M693" s="684"/>
      <c r="N693" s="684"/>
      <c r="O693" s="684"/>
      <c r="P693" s="684"/>
      <c r="Q693" s="684"/>
      <c r="R693" s="684"/>
      <c r="S693" s="686"/>
      <c r="T693" s="686"/>
      <c r="U693" s="684"/>
      <c r="V693" s="684"/>
      <c r="W693" s="684"/>
      <c r="X693" s="684"/>
      <c r="Y693" s="684"/>
      <c r="Z693" s="684"/>
      <c r="AA693" s="684"/>
      <c r="AB693" s="684"/>
    </row>
    <row r="694" ht="13.5" customHeight="1">
      <c r="A694" s="684"/>
      <c r="B694" s="684"/>
      <c r="C694" s="684"/>
      <c r="D694" s="684"/>
      <c r="E694" s="684"/>
      <c r="F694" s="684"/>
      <c r="G694" s="684"/>
      <c r="H694" s="684"/>
      <c r="I694" s="684"/>
      <c r="J694" s="684"/>
      <c r="K694" s="684"/>
      <c r="L694" s="684"/>
      <c r="M694" s="684"/>
      <c r="N694" s="684"/>
      <c r="O694" s="684"/>
      <c r="P694" s="684"/>
      <c r="Q694" s="684"/>
      <c r="R694" s="684"/>
      <c r="S694" s="686"/>
      <c r="T694" s="686"/>
      <c r="U694" s="684"/>
      <c r="V694" s="684"/>
      <c r="W694" s="684"/>
      <c r="X694" s="684"/>
      <c r="Y694" s="684"/>
      <c r="Z694" s="684"/>
      <c r="AA694" s="684"/>
      <c r="AB694" s="684"/>
    </row>
    <row r="695" ht="13.5" customHeight="1">
      <c r="A695" s="684"/>
      <c r="B695" s="684"/>
      <c r="C695" s="684"/>
      <c r="D695" s="684"/>
      <c r="E695" s="684"/>
      <c r="F695" s="684"/>
      <c r="G695" s="684"/>
      <c r="H695" s="684"/>
      <c r="I695" s="684"/>
      <c r="J695" s="684"/>
      <c r="K695" s="684"/>
      <c r="L695" s="684"/>
      <c r="M695" s="684"/>
      <c r="N695" s="684"/>
      <c r="O695" s="684"/>
      <c r="P695" s="684"/>
      <c r="Q695" s="684"/>
      <c r="R695" s="684"/>
      <c r="S695" s="686"/>
      <c r="T695" s="686"/>
      <c r="U695" s="684"/>
      <c r="V695" s="684"/>
      <c r="W695" s="684"/>
      <c r="X695" s="684"/>
      <c r="Y695" s="684"/>
      <c r="Z695" s="684"/>
      <c r="AA695" s="684"/>
      <c r="AB695" s="684"/>
    </row>
    <row r="696" ht="13.5" customHeight="1">
      <c r="A696" s="684"/>
      <c r="B696" s="684"/>
      <c r="C696" s="684"/>
      <c r="D696" s="684"/>
      <c r="E696" s="684"/>
      <c r="F696" s="684"/>
      <c r="G696" s="684"/>
      <c r="H696" s="684"/>
      <c r="I696" s="684"/>
      <c r="J696" s="684"/>
      <c r="K696" s="684"/>
      <c r="L696" s="684"/>
      <c r="M696" s="684"/>
      <c r="N696" s="684"/>
      <c r="O696" s="684"/>
      <c r="P696" s="684"/>
      <c r="Q696" s="684"/>
      <c r="R696" s="684"/>
      <c r="S696" s="686"/>
      <c r="T696" s="686"/>
      <c r="U696" s="684"/>
      <c r="V696" s="684"/>
      <c r="W696" s="684"/>
      <c r="X696" s="684"/>
      <c r="Y696" s="684"/>
      <c r="Z696" s="684"/>
      <c r="AA696" s="684"/>
      <c r="AB696" s="684"/>
    </row>
    <row r="697" ht="13.5" customHeight="1">
      <c r="A697" s="684"/>
      <c r="B697" s="684"/>
      <c r="C697" s="684"/>
      <c r="D697" s="684"/>
      <c r="E697" s="684"/>
      <c r="F697" s="684"/>
      <c r="G697" s="684"/>
      <c r="H697" s="684"/>
      <c r="I697" s="684"/>
      <c r="J697" s="684"/>
      <c r="K697" s="684"/>
      <c r="L697" s="684"/>
      <c r="M697" s="684"/>
      <c r="N697" s="684"/>
      <c r="O697" s="684"/>
      <c r="P697" s="684"/>
      <c r="Q697" s="684"/>
      <c r="R697" s="684"/>
      <c r="S697" s="686"/>
      <c r="T697" s="686"/>
      <c r="U697" s="684"/>
      <c r="V697" s="684"/>
      <c r="W697" s="684"/>
      <c r="X697" s="684"/>
      <c r="Y697" s="684"/>
      <c r="Z697" s="684"/>
      <c r="AA697" s="684"/>
      <c r="AB697" s="684"/>
    </row>
    <row r="698" ht="13.5" customHeight="1">
      <c r="A698" s="684"/>
      <c r="B698" s="684"/>
      <c r="C698" s="684"/>
      <c r="D698" s="684"/>
      <c r="E698" s="684"/>
      <c r="F698" s="684"/>
      <c r="G698" s="684"/>
      <c r="H698" s="684"/>
      <c r="I698" s="684"/>
      <c r="J698" s="684"/>
      <c r="K698" s="684"/>
      <c r="L698" s="684"/>
      <c r="M698" s="684"/>
      <c r="N698" s="684"/>
      <c r="O698" s="684"/>
      <c r="P698" s="684"/>
      <c r="Q698" s="684"/>
      <c r="R698" s="684"/>
      <c r="S698" s="686"/>
      <c r="T698" s="686"/>
      <c r="U698" s="684"/>
      <c r="V698" s="684"/>
      <c r="W698" s="684"/>
      <c r="X698" s="684"/>
      <c r="Y698" s="684"/>
      <c r="Z698" s="684"/>
      <c r="AA698" s="684"/>
      <c r="AB698" s="684"/>
    </row>
    <row r="699" ht="13.5" customHeight="1">
      <c r="A699" s="684"/>
      <c r="B699" s="684"/>
      <c r="C699" s="684"/>
      <c r="D699" s="684"/>
      <c r="E699" s="684"/>
      <c r="F699" s="684"/>
      <c r="G699" s="684"/>
      <c r="H699" s="684"/>
      <c r="I699" s="684"/>
      <c r="J699" s="684"/>
      <c r="K699" s="684"/>
      <c r="L699" s="684"/>
      <c r="M699" s="684"/>
      <c r="N699" s="684"/>
      <c r="O699" s="684"/>
      <c r="P699" s="684"/>
      <c r="Q699" s="684"/>
      <c r="R699" s="684"/>
      <c r="S699" s="686"/>
      <c r="T699" s="686"/>
      <c r="U699" s="684"/>
      <c r="V699" s="684"/>
      <c r="W699" s="684"/>
      <c r="X699" s="684"/>
      <c r="Y699" s="684"/>
      <c r="Z699" s="684"/>
      <c r="AA699" s="684"/>
      <c r="AB699" s="684"/>
    </row>
    <row r="700" ht="13.5" customHeight="1">
      <c r="A700" s="684"/>
      <c r="B700" s="684"/>
      <c r="C700" s="684"/>
      <c r="D700" s="684"/>
      <c r="E700" s="684"/>
      <c r="F700" s="684"/>
      <c r="G700" s="684"/>
      <c r="H700" s="684"/>
      <c r="I700" s="684"/>
      <c r="J700" s="684"/>
      <c r="K700" s="684"/>
      <c r="L700" s="684"/>
      <c r="M700" s="684"/>
      <c r="N700" s="684"/>
      <c r="O700" s="684"/>
      <c r="P700" s="684"/>
      <c r="Q700" s="684"/>
      <c r="R700" s="684"/>
      <c r="S700" s="686"/>
      <c r="T700" s="686"/>
      <c r="U700" s="684"/>
      <c r="V700" s="684"/>
      <c r="W700" s="684"/>
      <c r="X700" s="684"/>
      <c r="Y700" s="684"/>
      <c r="Z700" s="684"/>
      <c r="AA700" s="684"/>
      <c r="AB700" s="684"/>
    </row>
    <row r="701" ht="13.5" customHeight="1">
      <c r="A701" s="684"/>
      <c r="B701" s="684"/>
      <c r="C701" s="684"/>
      <c r="D701" s="684"/>
      <c r="E701" s="684"/>
      <c r="F701" s="684"/>
      <c r="G701" s="684"/>
      <c r="H701" s="684"/>
      <c r="I701" s="684"/>
      <c r="J701" s="684"/>
      <c r="K701" s="684"/>
      <c r="L701" s="684"/>
      <c r="M701" s="684"/>
      <c r="N701" s="684"/>
      <c r="O701" s="684"/>
      <c r="P701" s="684"/>
      <c r="Q701" s="684"/>
      <c r="R701" s="684"/>
      <c r="S701" s="686"/>
      <c r="T701" s="686"/>
      <c r="U701" s="684"/>
      <c r="V701" s="684"/>
      <c r="W701" s="684"/>
      <c r="X701" s="684"/>
      <c r="Y701" s="684"/>
      <c r="Z701" s="684"/>
      <c r="AA701" s="684"/>
      <c r="AB701" s="684"/>
    </row>
    <row r="702" ht="13.5" customHeight="1">
      <c r="A702" s="684"/>
      <c r="B702" s="684"/>
      <c r="C702" s="684"/>
      <c r="D702" s="684"/>
      <c r="E702" s="684"/>
      <c r="F702" s="684"/>
      <c r="G702" s="684"/>
      <c r="H702" s="684"/>
      <c r="I702" s="684"/>
      <c r="J702" s="684"/>
      <c r="K702" s="684"/>
      <c r="L702" s="684"/>
      <c r="M702" s="684"/>
      <c r="N702" s="684"/>
      <c r="O702" s="684"/>
      <c r="P702" s="684"/>
      <c r="Q702" s="684"/>
      <c r="R702" s="684"/>
      <c r="S702" s="686"/>
      <c r="T702" s="686"/>
      <c r="U702" s="684"/>
      <c r="V702" s="684"/>
      <c r="W702" s="684"/>
      <c r="X702" s="684"/>
      <c r="Y702" s="684"/>
      <c r="Z702" s="684"/>
      <c r="AA702" s="684"/>
      <c r="AB702" s="684"/>
    </row>
    <row r="703" ht="13.5" customHeight="1">
      <c r="A703" s="684"/>
      <c r="B703" s="684"/>
      <c r="C703" s="684"/>
      <c r="D703" s="684"/>
      <c r="E703" s="684"/>
      <c r="F703" s="684"/>
      <c r="G703" s="684"/>
      <c r="H703" s="684"/>
      <c r="I703" s="684"/>
      <c r="J703" s="684"/>
      <c r="K703" s="684"/>
      <c r="L703" s="684"/>
      <c r="M703" s="684"/>
      <c r="N703" s="684"/>
      <c r="O703" s="684"/>
      <c r="P703" s="684"/>
      <c r="Q703" s="684"/>
      <c r="R703" s="684"/>
      <c r="S703" s="686"/>
      <c r="T703" s="686"/>
      <c r="U703" s="684"/>
      <c r="V703" s="684"/>
      <c r="W703" s="684"/>
      <c r="X703" s="684"/>
      <c r="Y703" s="684"/>
      <c r="Z703" s="684"/>
      <c r="AA703" s="684"/>
      <c r="AB703" s="684"/>
    </row>
    <row r="704" ht="13.5" customHeight="1">
      <c r="A704" s="684"/>
      <c r="B704" s="684"/>
      <c r="C704" s="684"/>
      <c r="D704" s="684"/>
      <c r="E704" s="684"/>
      <c r="F704" s="684"/>
      <c r="G704" s="684"/>
      <c r="H704" s="684"/>
      <c r="I704" s="684"/>
      <c r="J704" s="684"/>
      <c r="K704" s="684"/>
      <c r="L704" s="684"/>
      <c r="M704" s="684"/>
      <c r="N704" s="684"/>
      <c r="O704" s="684"/>
      <c r="P704" s="684"/>
      <c r="Q704" s="684"/>
      <c r="R704" s="684"/>
      <c r="S704" s="686"/>
      <c r="T704" s="686"/>
      <c r="U704" s="684"/>
      <c r="V704" s="684"/>
      <c r="W704" s="684"/>
      <c r="X704" s="684"/>
      <c r="Y704" s="684"/>
      <c r="Z704" s="684"/>
      <c r="AA704" s="684"/>
      <c r="AB704" s="684"/>
    </row>
    <row r="705" ht="13.5" customHeight="1">
      <c r="A705" s="684"/>
      <c r="B705" s="684"/>
      <c r="C705" s="684"/>
      <c r="D705" s="684"/>
      <c r="E705" s="684"/>
      <c r="F705" s="684"/>
      <c r="G705" s="684"/>
      <c r="H705" s="684"/>
      <c r="I705" s="684"/>
      <c r="J705" s="684"/>
      <c r="K705" s="684"/>
      <c r="L705" s="684"/>
      <c r="M705" s="684"/>
      <c r="N705" s="684"/>
      <c r="O705" s="684"/>
      <c r="P705" s="684"/>
      <c r="Q705" s="684"/>
      <c r="R705" s="684"/>
      <c r="S705" s="686"/>
      <c r="T705" s="686"/>
      <c r="U705" s="684"/>
      <c r="V705" s="684"/>
      <c r="W705" s="684"/>
      <c r="X705" s="684"/>
      <c r="Y705" s="684"/>
      <c r="Z705" s="684"/>
      <c r="AA705" s="684"/>
      <c r="AB705" s="684"/>
    </row>
    <row r="706" ht="13.5" customHeight="1">
      <c r="A706" s="684"/>
      <c r="B706" s="684"/>
      <c r="C706" s="684"/>
      <c r="D706" s="684"/>
      <c r="E706" s="684"/>
      <c r="F706" s="684"/>
      <c r="G706" s="684"/>
      <c r="H706" s="684"/>
      <c r="I706" s="684"/>
      <c r="J706" s="684"/>
      <c r="K706" s="684"/>
      <c r="L706" s="684"/>
      <c r="M706" s="684"/>
      <c r="N706" s="684"/>
      <c r="O706" s="684"/>
      <c r="P706" s="684"/>
      <c r="Q706" s="684"/>
      <c r="R706" s="684"/>
      <c r="S706" s="686"/>
      <c r="T706" s="686"/>
      <c r="U706" s="684"/>
      <c r="V706" s="684"/>
      <c r="W706" s="684"/>
      <c r="X706" s="684"/>
      <c r="Y706" s="684"/>
      <c r="Z706" s="684"/>
      <c r="AA706" s="684"/>
      <c r="AB706" s="684"/>
    </row>
    <row r="707" ht="13.5" customHeight="1">
      <c r="A707" s="684"/>
      <c r="B707" s="684"/>
      <c r="C707" s="684"/>
      <c r="D707" s="684"/>
      <c r="E707" s="684"/>
      <c r="F707" s="684"/>
      <c r="G707" s="684"/>
      <c r="H707" s="684"/>
      <c r="I707" s="684"/>
      <c r="J707" s="684"/>
      <c r="K707" s="684"/>
      <c r="L707" s="684"/>
      <c r="M707" s="684"/>
      <c r="N707" s="684"/>
      <c r="O707" s="684"/>
      <c r="P707" s="684"/>
      <c r="Q707" s="684"/>
      <c r="R707" s="684"/>
      <c r="S707" s="686"/>
      <c r="T707" s="686"/>
      <c r="U707" s="684"/>
      <c r="V707" s="684"/>
      <c r="W707" s="684"/>
      <c r="X707" s="684"/>
      <c r="Y707" s="684"/>
      <c r="Z707" s="684"/>
      <c r="AA707" s="684"/>
      <c r="AB707" s="684"/>
    </row>
    <row r="708" ht="13.5" customHeight="1">
      <c r="A708" s="684"/>
      <c r="B708" s="684"/>
      <c r="C708" s="684"/>
      <c r="D708" s="684"/>
      <c r="E708" s="684"/>
      <c r="F708" s="684"/>
      <c r="G708" s="684"/>
      <c r="H708" s="684"/>
      <c r="I708" s="684"/>
      <c r="J708" s="684"/>
      <c r="K708" s="684"/>
      <c r="L708" s="684"/>
      <c r="M708" s="684"/>
      <c r="N708" s="684"/>
      <c r="O708" s="684"/>
      <c r="P708" s="684"/>
      <c r="Q708" s="684"/>
      <c r="R708" s="684"/>
      <c r="S708" s="686"/>
      <c r="T708" s="686"/>
      <c r="U708" s="684"/>
      <c r="V708" s="684"/>
      <c r="W708" s="684"/>
      <c r="X708" s="684"/>
      <c r="Y708" s="684"/>
      <c r="Z708" s="684"/>
      <c r="AA708" s="684"/>
      <c r="AB708" s="684"/>
    </row>
    <row r="709" ht="13.5" customHeight="1">
      <c r="A709" s="684"/>
      <c r="B709" s="684"/>
      <c r="C709" s="684"/>
      <c r="D709" s="684"/>
      <c r="E709" s="684"/>
      <c r="F709" s="684"/>
      <c r="G709" s="684"/>
      <c r="H709" s="684"/>
      <c r="I709" s="684"/>
      <c r="J709" s="684"/>
      <c r="K709" s="684"/>
      <c r="L709" s="684"/>
      <c r="M709" s="684"/>
      <c r="N709" s="684"/>
      <c r="O709" s="684"/>
      <c r="P709" s="684"/>
      <c r="Q709" s="684"/>
      <c r="R709" s="684"/>
      <c r="S709" s="686"/>
      <c r="T709" s="686"/>
      <c r="U709" s="684"/>
      <c r="V709" s="684"/>
      <c r="W709" s="684"/>
      <c r="X709" s="684"/>
      <c r="Y709" s="684"/>
      <c r="Z709" s="684"/>
      <c r="AA709" s="684"/>
      <c r="AB709" s="684"/>
    </row>
    <row r="710" ht="13.5" customHeight="1">
      <c r="A710" s="684"/>
      <c r="B710" s="684"/>
      <c r="C710" s="684"/>
      <c r="D710" s="684"/>
      <c r="E710" s="684"/>
      <c r="F710" s="684"/>
      <c r="G710" s="684"/>
      <c r="H710" s="684"/>
      <c r="I710" s="684"/>
      <c r="J710" s="684"/>
      <c r="K710" s="684"/>
      <c r="L710" s="684"/>
      <c r="M710" s="684"/>
      <c r="N710" s="684"/>
      <c r="O710" s="684"/>
      <c r="P710" s="684"/>
      <c r="Q710" s="684"/>
      <c r="R710" s="684"/>
      <c r="S710" s="686"/>
      <c r="T710" s="686"/>
      <c r="U710" s="684"/>
      <c r="V710" s="684"/>
      <c r="W710" s="684"/>
      <c r="X710" s="684"/>
      <c r="Y710" s="684"/>
      <c r="Z710" s="684"/>
      <c r="AA710" s="684"/>
      <c r="AB710" s="684"/>
    </row>
    <row r="711" ht="13.5" customHeight="1">
      <c r="A711" s="684"/>
      <c r="B711" s="684"/>
      <c r="C711" s="684"/>
      <c r="D711" s="684"/>
      <c r="E711" s="684"/>
      <c r="F711" s="684"/>
      <c r="G711" s="684"/>
      <c r="H711" s="684"/>
      <c r="I711" s="684"/>
      <c r="J711" s="684"/>
      <c r="K711" s="684"/>
      <c r="L711" s="684"/>
      <c r="M711" s="684"/>
      <c r="N711" s="684"/>
      <c r="O711" s="684"/>
      <c r="P711" s="684"/>
      <c r="Q711" s="684"/>
      <c r="R711" s="684"/>
      <c r="S711" s="686"/>
      <c r="T711" s="686"/>
      <c r="U711" s="684"/>
      <c r="V711" s="684"/>
      <c r="W711" s="684"/>
      <c r="X711" s="684"/>
      <c r="Y711" s="684"/>
      <c r="Z711" s="684"/>
      <c r="AA711" s="684"/>
      <c r="AB711" s="684"/>
    </row>
    <row r="712" ht="13.5" customHeight="1">
      <c r="A712" s="684"/>
      <c r="B712" s="684"/>
      <c r="C712" s="684"/>
      <c r="D712" s="684"/>
      <c r="E712" s="684"/>
      <c r="F712" s="684"/>
      <c r="G712" s="684"/>
      <c r="H712" s="684"/>
      <c r="I712" s="684"/>
      <c r="J712" s="684"/>
      <c r="K712" s="684"/>
      <c r="L712" s="684"/>
      <c r="M712" s="684"/>
      <c r="N712" s="684"/>
      <c r="O712" s="684"/>
      <c r="P712" s="684"/>
      <c r="Q712" s="684"/>
      <c r="R712" s="684"/>
      <c r="S712" s="686"/>
      <c r="T712" s="686"/>
      <c r="U712" s="684"/>
      <c r="V712" s="684"/>
      <c r="W712" s="684"/>
      <c r="X712" s="684"/>
      <c r="Y712" s="684"/>
      <c r="Z712" s="684"/>
      <c r="AA712" s="684"/>
      <c r="AB712" s="684"/>
    </row>
    <row r="713" ht="13.5" customHeight="1">
      <c r="A713" s="684"/>
      <c r="B713" s="684"/>
      <c r="C713" s="684"/>
      <c r="D713" s="684"/>
      <c r="E713" s="684"/>
      <c r="F713" s="684"/>
      <c r="G713" s="684"/>
      <c r="H713" s="684"/>
      <c r="I713" s="684"/>
      <c r="J713" s="684"/>
      <c r="K713" s="684"/>
      <c r="L713" s="684"/>
      <c r="M713" s="684"/>
      <c r="N713" s="684"/>
      <c r="O713" s="684"/>
      <c r="P713" s="684"/>
      <c r="Q713" s="684"/>
      <c r="R713" s="684"/>
      <c r="S713" s="686"/>
      <c r="T713" s="686"/>
      <c r="U713" s="684"/>
      <c r="V713" s="684"/>
      <c r="W713" s="684"/>
      <c r="X713" s="684"/>
      <c r="Y713" s="684"/>
      <c r="Z713" s="684"/>
      <c r="AA713" s="684"/>
      <c r="AB713" s="684"/>
    </row>
    <row r="714" ht="13.5" customHeight="1">
      <c r="A714" s="684"/>
      <c r="B714" s="684"/>
      <c r="C714" s="684"/>
      <c r="D714" s="684"/>
      <c r="E714" s="684"/>
      <c r="F714" s="684"/>
      <c r="G714" s="684"/>
      <c r="H714" s="684"/>
      <c r="I714" s="684"/>
      <c r="J714" s="684"/>
      <c r="K714" s="684"/>
      <c r="L714" s="684"/>
      <c r="M714" s="684"/>
      <c r="N714" s="684"/>
      <c r="O714" s="684"/>
      <c r="P714" s="684"/>
      <c r="Q714" s="684"/>
      <c r="R714" s="684"/>
      <c r="S714" s="686"/>
      <c r="T714" s="686"/>
      <c r="U714" s="684"/>
      <c r="V714" s="684"/>
      <c r="W714" s="684"/>
      <c r="X714" s="684"/>
      <c r="Y714" s="684"/>
      <c r="Z714" s="684"/>
      <c r="AA714" s="684"/>
      <c r="AB714" s="684"/>
    </row>
    <row r="715" ht="13.5" customHeight="1">
      <c r="A715" s="684"/>
      <c r="B715" s="684"/>
      <c r="C715" s="684"/>
      <c r="D715" s="684"/>
      <c r="E715" s="684"/>
      <c r="F715" s="684"/>
      <c r="G715" s="684"/>
      <c r="H715" s="684"/>
      <c r="I715" s="684"/>
      <c r="J715" s="684"/>
      <c r="K715" s="684"/>
      <c r="L715" s="684"/>
      <c r="M715" s="684"/>
      <c r="N715" s="684"/>
      <c r="O715" s="684"/>
      <c r="P715" s="684"/>
      <c r="Q715" s="684"/>
      <c r="R715" s="684"/>
      <c r="S715" s="686"/>
      <c r="T715" s="686"/>
      <c r="U715" s="684"/>
      <c r="V715" s="684"/>
      <c r="W715" s="684"/>
      <c r="X715" s="684"/>
      <c r="Y715" s="684"/>
      <c r="Z715" s="684"/>
      <c r="AA715" s="684"/>
      <c r="AB715" s="684"/>
    </row>
    <row r="716" ht="13.5" customHeight="1">
      <c r="A716" s="684"/>
      <c r="B716" s="684"/>
      <c r="C716" s="684"/>
      <c r="D716" s="684"/>
      <c r="E716" s="684"/>
      <c r="F716" s="684"/>
      <c r="G716" s="684"/>
      <c r="H716" s="684"/>
      <c r="I716" s="684"/>
      <c r="J716" s="684"/>
      <c r="K716" s="684"/>
      <c r="L716" s="684"/>
      <c r="M716" s="684"/>
      <c r="N716" s="684"/>
      <c r="O716" s="684"/>
      <c r="P716" s="684"/>
      <c r="Q716" s="684"/>
      <c r="R716" s="684"/>
      <c r="S716" s="686"/>
      <c r="T716" s="686"/>
      <c r="U716" s="684"/>
      <c r="V716" s="684"/>
      <c r="W716" s="684"/>
      <c r="X716" s="684"/>
      <c r="Y716" s="684"/>
      <c r="Z716" s="684"/>
      <c r="AA716" s="684"/>
      <c r="AB716" s="684"/>
    </row>
    <row r="717" ht="13.5" customHeight="1">
      <c r="A717" s="684"/>
      <c r="B717" s="684"/>
      <c r="C717" s="684"/>
      <c r="D717" s="684"/>
      <c r="E717" s="684"/>
      <c r="F717" s="684"/>
      <c r="G717" s="684"/>
      <c r="H717" s="684"/>
      <c r="I717" s="684"/>
      <c r="J717" s="684"/>
      <c r="K717" s="684"/>
      <c r="L717" s="684"/>
      <c r="M717" s="684"/>
      <c r="N717" s="684"/>
      <c r="O717" s="684"/>
      <c r="P717" s="684"/>
      <c r="Q717" s="684"/>
      <c r="R717" s="684"/>
      <c r="S717" s="686"/>
      <c r="T717" s="686"/>
      <c r="U717" s="684"/>
      <c r="V717" s="684"/>
      <c r="W717" s="684"/>
      <c r="X717" s="684"/>
      <c r="Y717" s="684"/>
      <c r="Z717" s="684"/>
      <c r="AA717" s="684"/>
      <c r="AB717" s="684"/>
    </row>
    <row r="718" ht="13.5" customHeight="1">
      <c r="A718" s="684"/>
      <c r="B718" s="684"/>
      <c r="C718" s="684"/>
      <c r="D718" s="684"/>
      <c r="E718" s="684"/>
      <c r="F718" s="684"/>
      <c r="G718" s="684"/>
      <c r="H718" s="684"/>
      <c r="I718" s="684"/>
      <c r="J718" s="684"/>
      <c r="K718" s="684"/>
      <c r="L718" s="684"/>
      <c r="M718" s="684"/>
      <c r="N718" s="684"/>
      <c r="O718" s="684"/>
      <c r="P718" s="684"/>
      <c r="Q718" s="684"/>
      <c r="R718" s="684"/>
      <c r="S718" s="686"/>
      <c r="T718" s="686"/>
      <c r="U718" s="684"/>
      <c r="V718" s="684"/>
      <c r="W718" s="684"/>
      <c r="X718" s="684"/>
      <c r="Y718" s="684"/>
      <c r="Z718" s="684"/>
      <c r="AA718" s="684"/>
      <c r="AB718" s="684"/>
    </row>
    <row r="719" ht="13.5" customHeight="1">
      <c r="A719" s="684"/>
      <c r="B719" s="684"/>
      <c r="C719" s="684"/>
      <c r="D719" s="684"/>
      <c r="E719" s="684"/>
      <c r="F719" s="684"/>
      <c r="G719" s="684"/>
      <c r="H719" s="684"/>
      <c r="I719" s="684"/>
      <c r="J719" s="684"/>
      <c r="K719" s="684"/>
      <c r="L719" s="684"/>
      <c r="M719" s="684"/>
      <c r="N719" s="684"/>
      <c r="O719" s="684"/>
      <c r="P719" s="684"/>
      <c r="Q719" s="684"/>
      <c r="R719" s="684"/>
      <c r="S719" s="686"/>
      <c r="T719" s="686"/>
      <c r="U719" s="684"/>
      <c r="V719" s="684"/>
      <c r="W719" s="684"/>
      <c r="X719" s="684"/>
      <c r="Y719" s="684"/>
      <c r="Z719" s="684"/>
      <c r="AA719" s="684"/>
      <c r="AB719" s="684"/>
    </row>
    <row r="720" ht="13.5" customHeight="1">
      <c r="A720" s="684"/>
      <c r="B720" s="684"/>
      <c r="C720" s="684"/>
      <c r="D720" s="684"/>
      <c r="E720" s="684"/>
      <c r="F720" s="684"/>
      <c r="G720" s="684"/>
      <c r="H720" s="684"/>
      <c r="I720" s="684"/>
      <c r="J720" s="684"/>
      <c r="K720" s="684"/>
      <c r="L720" s="684"/>
      <c r="M720" s="684"/>
      <c r="N720" s="684"/>
      <c r="O720" s="684"/>
      <c r="P720" s="684"/>
      <c r="Q720" s="684"/>
      <c r="R720" s="684"/>
      <c r="S720" s="686"/>
      <c r="T720" s="686"/>
      <c r="U720" s="684"/>
      <c r="V720" s="684"/>
      <c r="W720" s="684"/>
      <c r="X720" s="684"/>
      <c r="Y720" s="684"/>
      <c r="Z720" s="684"/>
      <c r="AA720" s="684"/>
      <c r="AB720" s="684"/>
    </row>
    <row r="721" ht="13.5" customHeight="1">
      <c r="A721" s="684"/>
      <c r="B721" s="684"/>
      <c r="C721" s="684"/>
      <c r="D721" s="684"/>
      <c r="E721" s="684"/>
      <c r="F721" s="684"/>
      <c r="G721" s="684"/>
      <c r="H721" s="684"/>
      <c r="I721" s="684"/>
      <c r="J721" s="684"/>
      <c r="K721" s="684"/>
      <c r="L721" s="684"/>
      <c r="M721" s="684"/>
      <c r="N721" s="684"/>
      <c r="O721" s="684"/>
      <c r="P721" s="684"/>
      <c r="Q721" s="684"/>
      <c r="R721" s="684"/>
      <c r="S721" s="686"/>
      <c r="T721" s="686"/>
      <c r="U721" s="684"/>
      <c r="V721" s="684"/>
      <c r="W721" s="684"/>
      <c r="X721" s="684"/>
      <c r="Y721" s="684"/>
      <c r="Z721" s="684"/>
      <c r="AA721" s="684"/>
      <c r="AB721" s="684"/>
    </row>
    <row r="722" ht="13.5" customHeight="1">
      <c r="A722" s="684"/>
      <c r="B722" s="684"/>
      <c r="C722" s="684"/>
      <c r="D722" s="684"/>
      <c r="E722" s="684"/>
      <c r="F722" s="684"/>
      <c r="G722" s="684"/>
      <c r="H722" s="684"/>
      <c r="I722" s="684"/>
      <c r="J722" s="684"/>
      <c r="K722" s="684"/>
      <c r="L722" s="684"/>
      <c r="M722" s="684"/>
      <c r="N722" s="684"/>
      <c r="O722" s="684"/>
      <c r="P722" s="684"/>
      <c r="Q722" s="684"/>
      <c r="R722" s="684"/>
      <c r="S722" s="686"/>
      <c r="T722" s="686"/>
      <c r="U722" s="684"/>
      <c r="V722" s="684"/>
      <c r="W722" s="684"/>
      <c r="X722" s="684"/>
      <c r="Y722" s="684"/>
      <c r="Z722" s="684"/>
      <c r="AA722" s="684"/>
      <c r="AB722" s="684"/>
    </row>
    <row r="723" ht="13.5" customHeight="1">
      <c r="A723" s="684"/>
      <c r="B723" s="684"/>
      <c r="C723" s="684"/>
      <c r="D723" s="684"/>
      <c r="E723" s="684"/>
      <c r="F723" s="684"/>
      <c r="G723" s="684"/>
      <c r="H723" s="684"/>
      <c r="I723" s="684"/>
      <c r="J723" s="684"/>
      <c r="K723" s="684"/>
      <c r="L723" s="684"/>
      <c r="M723" s="684"/>
      <c r="N723" s="684"/>
      <c r="O723" s="684"/>
      <c r="P723" s="684"/>
      <c r="Q723" s="684"/>
      <c r="R723" s="684"/>
      <c r="S723" s="686"/>
      <c r="T723" s="686"/>
      <c r="U723" s="684"/>
      <c r="V723" s="684"/>
      <c r="W723" s="684"/>
      <c r="X723" s="684"/>
      <c r="Y723" s="684"/>
      <c r="Z723" s="684"/>
      <c r="AA723" s="684"/>
      <c r="AB723" s="684"/>
    </row>
    <row r="724" ht="13.5" customHeight="1">
      <c r="A724" s="684"/>
      <c r="B724" s="684"/>
      <c r="C724" s="684"/>
      <c r="D724" s="684"/>
      <c r="E724" s="684"/>
      <c r="F724" s="684"/>
      <c r="G724" s="684"/>
      <c r="H724" s="684"/>
      <c r="I724" s="684"/>
      <c r="J724" s="684"/>
      <c r="K724" s="684"/>
      <c r="L724" s="684"/>
      <c r="M724" s="684"/>
      <c r="N724" s="684"/>
      <c r="O724" s="684"/>
      <c r="P724" s="684"/>
      <c r="Q724" s="684"/>
      <c r="R724" s="684"/>
      <c r="S724" s="686"/>
      <c r="T724" s="686"/>
      <c r="U724" s="684"/>
      <c r="V724" s="684"/>
      <c r="W724" s="684"/>
      <c r="X724" s="684"/>
      <c r="Y724" s="684"/>
      <c r="Z724" s="684"/>
      <c r="AA724" s="684"/>
      <c r="AB724" s="684"/>
    </row>
    <row r="725" ht="13.5" customHeight="1">
      <c r="A725" s="684"/>
      <c r="B725" s="684"/>
      <c r="C725" s="684"/>
      <c r="D725" s="684"/>
      <c r="E725" s="684"/>
      <c r="F725" s="684"/>
      <c r="G725" s="684"/>
      <c r="H725" s="684"/>
      <c r="I725" s="684"/>
      <c r="J725" s="684"/>
      <c r="K725" s="684"/>
      <c r="L725" s="684"/>
      <c r="M725" s="684"/>
      <c r="N725" s="684"/>
      <c r="O725" s="684"/>
      <c r="P725" s="684"/>
      <c r="Q725" s="684"/>
      <c r="R725" s="684"/>
      <c r="S725" s="686"/>
      <c r="T725" s="686"/>
      <c r="U725" s="684"/>
      <c r="V725" s="684"/>
      <c r="W725" s="684"/>
      <c r="X725" s="684"/>
      <c r="Y725" s="684"/>
      <c r="Z725" s="684"/>
      <c r="AA725" s="684"/>
      <c r="AB725" s="684"/>
    </row>
    <row r="726" ht="13.5" customHeight="1">
      <c r="A726" s="684"/>
      <c r="B726" s="684"/>
      <c r="C726" s="684"/>
      <c r="D726" s="684"/>
      <c r="E726" s="684"/>
      <c r="F726" s="684"/>
      <c r="G726" s="684"/>
      <c r="H726" s="684"/>
      <c r="I726" s="684"/>
      <c r="J726" s="684"/>
      <c r="K726" s="684"/>
      <c r="L726" s="684"/>
      <c r="M726" s="684"/>
      <c r="N726" s="684"/>
      <c r="O726" s="684"/>
      <c r="P726" s="684"/>
      <c r="Q726" s="684"/>
      <c r="R726" s="684"/>
      <c r="S726" s="686"/>
      <c r="T726" s="686"/>
      <c r="U726" s="684"/>
      <c r="V726" s="684"/>
      <c r="W726" s="684"/>
      <c r="X726" s="684"/>
      <c r="Y726" s="684"/>
      <c r="Z726" s="684"/>
      <c r="AA726" s="684"/>
      <c r="AB726" s="684"/>
    </row>
    <row r="727" ht="13.5" customHeight="1">
      <c r="A727" s="684"/>
      <c r="B727" s="684"/>
      <c r="C727" s="684"/>
      <c r="D727" s="684"/>
      <c r="E727" s="684"/>
      <c r="F727" s="684"/>
      <c r="G727" s="684"/>
      <c r="H727" s="684"/>
      <c r="I727" s="684"/>
      <c r="J727" s="684"/>
      <c r="K727" s="684"/>
      <c r="L727" s="684"/>
      <c r="M727" s="684"/>
      <c r="N727" s="684"/>
      <c r="O727" s="684"/>
      <c r="P727" s="684"/>
      <c r="Q727" s="684"/>
      <c r="R727" s="684"/>
      <c r="S727" s="686"/>
      <c r="T727" s="686"/>
      <c r="U727" s="684"/>
      <c r="V727" s="684"/>
      <c r="W727" s="684"/>
      <c r="X727" s="684"/>
      <c r="Y727" s="684"/>
      <c r="Z727" s="684"/>
      <c r="AA727" s="684"/>
      <c r="AB727" s="684"/>
    </row>
    <row r="728" ht="13.5" customHeight="1">
      <c r="A728" s="684"/>
      <c r="B728" s="684"/>
      <c r="C728" s="684"/>
      <c r="D728" s="684"/>
      <c r="E728" s="684"/>
      <c r="F728" s="684"/>
      <c r="G728" s="684"/>
      <c r="H728" s="684"/>
      <c r="I728" s="684"/>
      <c r="J728" s="684"/>
      <c r="K728" s="684"/>
      <c r="L728" s="684"/>
      <c r="M728" s="684"/>
      <c r="N728" s="684"/>
      <c r="O728" s="684"/>
      <c r="P728" s="684"/>
      <c r="Q728" s="684"/>
      <c r="R728" s="684"/>
      <c r="S728" s="686"/>
      <c r="T728" s="686"/>
      <c r="U728" s="684"/>
      <c r="V728" s="684"/>
      <c r="W728" s="684"/>
      <c r="X728" s="684"/>
      <c r="Y728" s="684"/>
      <c r="Z728" s="684"/>
      <c r="AA728" s="684"/>
      <c r="AB728" s="684"/>
    </row>
    <row r="729" ht="13.5" customHeight="1">
      <c r="A729" s="684"/>
      <c r="B729" s="684"/>
      <c r="C729" s="684"/>
      <c r="D729" s="684"/>
      <c r="E729" s="684"/>
      <c r="F729" s="684"/>
      <c r="G729" s="684"/>
      <c r="H729" s="684"/>
      <c r="I729" s="684"/>
      <c r="J729" s="684"/>
      <c r="K729" s="684"/>
      <c r="L729" s="684"/>
      <c r="M729" s="684"/>
      <c r="N729" s="684"/>
      <c r="O729" s="684"/>
      <c r="P729" s="684"/>
      <c r="Q729" s="684"/>
      <c r="R729" s="684"/>
      <c r="S729" s="686"/>
      <c r="T729" s="686"/>
      <c r="U729" s="684"/>
      <c r="V729" s="684"/>
      <c r="W729" s="684"/>
      <c r="X729" s="684"/>
      <c r="Y729" s="684"/>
      <c r="Z729" s="684"/>
      <c r="AA729" s="684"/>
      <c r="AB729" s="684"/>
    </row>
    <row r="730" ht="13.5" customHeight="1">
      <c r="A730" s="684"/>
      <c r="B730" s="684"/>
      <c r="C730" s="684"/>
      <c r="D730" s="684"/>
      <c r="E730" s="684"/>
      <c r="F730" s="684"/>
      <c r="G730" s="684"/>
      <c r="H730" s="684"/>
      <c r="I730" s="684"/>
      <c r="J730" s="684"/>
      <c r="K730" s="684"/>
      <c r="L730" s="684"/>
      <c r="M730" s="684"/>
      <c r="N730" s="684"/>
      <c r="O730" s="684"/>
      <c r="P730" s="684"/>
      <c r="Q730" s="684"/>
      <c r="R730" s="684"/>
      <c r="S730" s="686"/>
      <c r="T730" s="686"/>
      <c r="U730" s="684"/>
      <c r="V730" s="684"/>
      <c r="W730" s="684"/>
      <c r="X730" s="684"/>
      <c r="Y730" s="684"/>
      <c r="Z730" s="684"/>
      <c r="AA730" s="684"/>
      <c r="AB730" s="684"/>
    </row>
    <row r="731" ht="13.5" customHeight="1">
      <c r="A731" s="684"/>
      <c r="B731" s="684"/>
      <c r="C731" s="684"/>
      <c r="D731" s="684"/>
      <c r="E731" s="684"/>
      <c r="F731" s="684"/>
      <c r="G731" s="684"/>
      <c r="H731" s="684"/>
      <c r="I731" s="684"/>
      <c r="J731" s="684"/>
      <c r="K731" s="684"/>
      <c r="L731" s="684"/>
      <c r="M731" s="684"/>
      <c r="N731" s="684"/>
      <c r="O731" s="684"/>
      <c r="P731" s="684"/>
      <c r="Q731" s="684"/>
      <c r="R731" s="684"/>
      <c r="S731" s="686"/>
      <c r="T731" s="686"/>
      <c r="U731" s="684"/>
      <c r="V731" s="684"/>
      <c r="W731" s="684"/>
      <c r="X731" s="684"/>
      <c r="Y731" s="684"/>
      <c r="Z731" s="684"/>
      <c r="AA731" s="684"/>
      <c r="AB731" s="684"/>
    </row>
    <row r="732" ht="13.5" customHeight="1">
      <c r="A732" s="684"/>
      <c r="B732" s="684"/>
      <c r="C732" s="684"/>
      <c r="D732" s="684"/>
      <c r="E732" s="684"/>
      <c r="F732" s="684"/>
      <c r="G732" s="684"/>
      <c r="H732" s="684"/>
      <c r="I732" s="684"/>
      <c r="J732" s="684"/>
      <c r="K732" s="684"/>
      <c r="L732" s="684"/>
      <c r="M732" s="684"/>
      <c r="N732" s="684"/>
      <c r="O732" s="684"/>
      <c r="P732" s="684"/>
      <c r="Q732" s="684"/>
      <c r="R732" s="684"/>
      <c r="S732" s="686"/>
      <c r="T732" s="686"/>
      <c r="U732" s="684"/>
      <c r="V732" s="684"/>
      <c r="W732" s="684"/>
      <c r="X732" s="684"/>
      <c r="Y732" s="684"/>
      <c r="Z732" s="684"/>
      <c r="AA732" s="684"/>
      <c r="AB732" s="684"/>
    </row>
    <row r="733" ht="13.5" customHeight="1">
      <c r="A733" s="684"/>
      <c r="B733" s="684"/>
      <c r="C733" s="684"/>
      <c r="D733" s="684"/>
      <c r="E733" s="684"/>
      <c r="F733" s="684"/>
      <c r="G733" s="684"/>
      <c r="H733" s="684"/>
      <c r="I733" s="684"/>
      <c r="J733" s="684"/>
      <c r="K733" s="684"/>
      <c r="L733" s="684"/>
      <c r="M733" s="684"/>
      <c r="N733" s="684"/>
      <c r="O733" s="684"/>
      <c r="P733" s="684"/>
      <c r="Q733" s="684"/>
      <c r="R733" s="684"/>
      <c r="S733" s="686"/>
      <c r="T733" s="686"/>
      <c r="U733" s="684"/>
      <c r="V733" s="684"/>
      <c r="W733" s="684"/>
      <c r="X733" s="684"/>
      <c r="Y733" s="684"/>
      <c r="Z733" s="684"/>
      <c r="AA733" s="684"/>
      <c r="AB733" s="684"/>
    </row>
    <row r="734" ht="13.5" customHeight="1">
      <c r="A734" s="684"/>
      <c r="B734" s="684"/>
      <c r="C734" s="684"/>
      <c r="D734" s="684"/>
      <c r="E734" s="684"/>
      <c r="F734" s="684"/>
      <c r="G734" s="684"/>
      <c r="H734" s="684"/>
      <c r="I734" s="684"/>
      <c r="J734" s="684"/>
      <c r="K734" s="684"/>
      <c r="L734" s="684"/>
      <c r="M734" s="684"/>
      <c r="N734" s="684"/>
      <c r="O734" s="684"/>
      <c r="P734" s="684"/>
      <c r="Q734" s="684"/>
      <c r="R734" s="684"/>
      <c r="S734" s="686"/>
      <c r="T734" s="686"/>
      <c r="U734" s="684"/>
      <c r="V734" s="684"/>
      <c r="W734" s="684"/>
      <c r="X734" s="684"/>
      <c r="Y734" s="684"/>
      <c r="Z734" s="684"/>
      <c r="AA734" s="684"/>
      <c r="AB734" s="684"/>
    </row>
    <row r="735" ht="13.5" customHeight="1">
      <c r="A735" s="684"/>
      <c r="B735" s="684"/>
      <c r="C735" s="684"/>
      <c r="D735" s="684"/>
      <c r="E735" s="684"/>
      <c r="F735" s="684"/>
      <c r="G735" s="684"/>
      <c r="H735" s="684"/>
      <c r="I735" s="684"/>
      <c r="J735" s="684"/>
      <c r="K735" s="684"/>
      <c r="L735" s="684"/>
      <c r="M735" s="684"/>
      <c r="N735" s="684"/>
      <c r="O735" s="684"/>
      <c r="P735" s="684"/>
      <c r="Q735" s="684"/>
      <c r="R735" s="684"/>
      <c r="S735" s="686"/>
      <c r="T735" s="686"/>
      <c r="U735" s="684"/>
      <c r="V735" s="684"/>
      <c r="W735" s="684"/>
      <c r="X735" s="684"/>
      <c r="Y735" s="684"/>
      <c r="Z735" s="684"/>
      <c r="AA735" s="684"/>
      <c r="AB735" s="684"/>
    </row>
    <row r="736" ht="13.5" customHeight="1">
      <c r="A736" s="684"/>
      <c r="B736" s="684"/>
      <c r="C736" s="684"/>
      <c r="D736" s="684"/>
      <c r="E736" s="684"/>
      <c r="F736" s="684"/>
      <c r="G736" s="684"/>
      <c r="H736" s="684"/>
      <c r="I736" s="684"/>
      <c r="J736" s="684"/>
      <c r="K736" s="684"/>
      <c r="L736" s="684"/>
      <c r="M736" s="684"/>
      <c r="N736" s="684"/>
      <c r="O736" s="684"/>
      <c r="P736" s="684"/>
      <c r="Q736" s="684"/>
      <c r="R736" s="684"/>
      <c r="S736" s="686"/>
      <c r="T736" s="686"/>
      <c r="U736" s="684"/>
      <c r="V736" s="684"/>
      <c r="W736" s="684"/>
      <c r="X736" s="684"/>
      <c r="Y736" s="684"/>
      <c r="Z736" s="684"/>
      <c r="AA736" s="684"/>
      <c r="AB736" s="684"/>
    </row>
    <row r="737" ht="13.5" customHeight="1">
      <c r="A737" s="684"/>
      <c r="B737" s="684"/>
      <c r="C737" s="684"/>
      <c r="D737" s="684"/>
      <c r="E737" s="684"/>
      <c r="F737" s="684"/>
      <c r="G737" s="684"/>
      <c r="H737" s="684"/>
      <c r="I737" s="684"/>
      <c r="J737" s="684"/>
      <c r="K737" s="684"/>
      <c r="L737" s="684"/>
      <c r="M737" s="684"/>
      <c r="N737" s="684"/>
      <c r="O737" s="684"/>
      <c r="P737" s="684"/>
      <c r="Q737" s="684"/>
      <c r="R737" s="684"/>
      <c r="S737" s="686"/>
      <c r="T737" s="686"/>
      <c r="U737" s="684"/>
      <c r="V737" s="684"/>
      <c r="W737" s="684"/>
      <c r="X737" s="684"/>
      <c r="Y737" s="684"/>
      <c r="Z737" s="684"/>
      <c r="AA737" s="684"/>
      <c r="AB737" s="684"/>
    </row>
    <row r="738" ht="13.5" customHeight="1">
      <c r="A738" s="684"/>
      <c r="B738" s="684"/>
      <c r="C738" s="684"/>
      <c r="D738" s="684"/>
      <c r="E738" s="684"/>
      <c r="F738" s="684"/>
      <c r="G738" s="684"/>
      <c r="H738" s="684"/>
      <c r="I738" s="684"/>
      <c r="J738" s="684"/>
      <c r="K738" s="684"/>
      <c r="L738" s="684"/>
      <c r="M738" s="684"/>
      <c r="N738" s="684"/>
      <c r="O738" s="684"/>
      <c r="P738" s="684"/>
      <c r="Q738" s="684"/>
      <c r="R738" s="684"/>
      <c r="S738" s="686"/>
      <c r="T738" s="686"/>
      <c r="U738" s="684"/>
      <c r="V738" s="684"/>
      <c r="W738" s="684"/>
      <c r="X738" s="684"/>
      <c r="Y738" s="684"/>
      <c r="Z738" s="684"/>
      <c r="AA738" s="684"/>
      <c r="AB738" s="684"/>
    </row>
    <row r="739" ht="13.5" customHeight="1">
      <c r="A739" s="684"/>
      <c r="B739" s="684"/>
      <c r="C739" s="684"/>
      <c r="D739" s="684"/>
      <c r="E739" s="684"/>
      <c r="F739" s="684"/>
      <c r="G739" s="684"/>
      <c r="H739" s="684"/>
      <c r="I739" s="684"/>
      <c r="J739" s="684"/>
      <c r="K739" s="684"/>
      <c r="L739" s="684"/>
      <c r="M739" s="684"/>
      <c r="N739" s="684"/>
      <c r="O739" s="684"/>
      <c r="P739" s="684"/>
      <c r="Q739" s="684"/>
      <c r="R739" s="684"/>
      <c r="S739" s="686"/>
      <c r="T739" s="686"/>
      <c r="U739" s="684"/>
      <c r="V739" s="684"/>
      <c r="W739" s="684"/>
      <c r="X739" s="684"/>
      <c r="Y739" s="684"/>
      <c r="Z739" s="684"/>
      <c r="AA739" s="684"/>
      <c r="AB739" s="684"/>
    </row>
    <row r="740" ht="13.5" customHeight="1">
      <c r="A740" s="684"/>
      <c r="B740" s="684"/>
      <c r="C740" s="684"/>
      <c r="D740" s="684"/>
      <c r="E740" s="684"/>
      <c r="F740" s="684"/>
      <c r="G740" s="684"/>
      <c r="H740" s="684"/>
      <c r="I740" s="684"/>
      <c r="J740" s="684"/>
      <c r="K740" s="684"/>
      <c r="L740" s="684"/>
      <c r="M740" s="684"/>
      <c r="N740" s="684"/>
      <c r="O740" s="684"/>
      <c r="P740" s="684"/>
      <c r="Q740" s="684"/>
      <c r="R740" s="684"/>
      <c r="S740" s="686"/>
      <c r="T740" s="686"/>
      <c r="U740" s="684"/>
      <c r="V740" s="684"/>
      <c r="W740" s="684"/>
      <c r="X740" s="684"/>
      <c r="Y740" s="684"/>
      <c r="Z740" s="684"/>
      <c r="AA740" s="684"/>
      <c r="AB740" s="684"/>
    </row>
    <row r="741" ht="13.5" customHeight="1">
      <c r="A741" s="684"/>
      <c r="B741" s="684"/>
      <c r="C741" s="684"/>
      <c r="D741" s="684"/>
      <c r="E741" s="684"/>
      <c r="F741" s="684"/>
      <c r="G741" s="684"/>
      <c r="H741" s="684"/>
      <c r="I741" s="684"/>
      <c r="J741" s="684"/>
      <c r="K741" s="684"/>
      <c r="L741" s="684"/>
      <c r="M741" s="684"/>
      <c r="N741" s="684"/>
      <c r="O741" s="684"/>
      <c r="P741" s="684"/>
      <c r="Q741" s="684"/>
      <c r="R741" s="684"/>
      <c r="S741" s="686"/>
      <c r="T741" s="686"/>
      <c r="U741" s="684"/>
      <c r="V741" s="684"/>
      <c r="W741" s="684"/>
      <c r="X741" s="684"/>
      <c r="Y741" s="684"/>
      <c r="Z741" s="684"/>
      <c r="AA741" s="684"/>
      <c r="AB741" s="684"/>
    </row>
    <row r="742" ht="13.5" customHeight="1">
      <c r="A742" s="684"/>
      <c r="B742" s="684"/>
      <c r="C742" s="684"/>
      <c r="D742" s="684"/>
      <c r="E742" s="684"/>
      <c r="F742" s="684"/>
      <c r="G742" s="684"/>
      <c r="H742" s="684"/>
      <c r="I742" s="684"/>
      <c r="J742" s="684"/>
      <c r="K742" s="684"/>
      <c r="L742" s="684"/>
      <c r="M742" s="684"/>
      <c r="N742" s="684"/>
      <c r="O742" s="684"/>
      <c r="P742" s="684"/>
      <c r="Q742" s="684"/>
      <c r="R742" s="684"/>
      <c r="S742" s="686"/>
      <c r="T742" s="686"/>
      <c r="U742" s="684"/>
      <c r="V742" s="684"/>
      <c r="W742" s="684"/>
      <c r="X742" s="684"/>
      <c r="Y742" s="684"/>
      <c r="Z742" s="684"/>
      <c r="AA742" s="684"/>
      <c r="AB742" s="684"/>
    </row>
    <row r="743" ht="13.5" customHeight="1">
      <c r="A743" s="684"/>
      <c r="B743" s="684"/>
      <c r="C743" s="684"/>
      <c r="D743" s="684"/>
      <c r="E743" s="684"/>
      <c r="F743" s="684"/>
      <c r="G743" s="684"/>
      <c r="H743" s="684"/>
      <c r="I743" s="684"/>
      <c r="J743" s="684"/>
      <c r="K743" s="684"/>
      <c r="L743" s="684"/>
      <c r="M743" s="684"/>
      <c r="N743" s="684"/>
      <c r="O743" s="684"/>
      <c r="P743" s="684"/>
      <c r="Q743" s="684"/>
      <c r="R743" s="684"/>
      <c r="S743" s="686"/>
      <c r="T743" s="686"/>
      <c r="U743" s="684"/>
      <c r="V743" s="684"/>
      <c r="W743" s="684"/>
      <c r="X743" s="684"/>
      <c r="Y743" s="684"/>
      <c r="Z743" s="684"/>
      <c r="AA743" s="684"/>
      <c r="AB743" s="684"/>
    </row>
    <row r="744" ht="13.5" customHeight="1">
      <c r="A744" s="684"/>
      <c r="B744" s="684"/>
      <c r="C744" s="684"/>
      <c r="D744" s="684"/>
      <c r="E744" s="684"/>
      <c r="F744" s="684"/>
      <c r="G744" s="684"/>
      <c r="H744" s="684"/>
      <c r="I744" s="684"/>
      <c r="J744" s="684"/>
      <c r="K744" s="684"/>
      <c r="L744" s="684"/>
      <c r="M744" s="684"/>
      <c r="N744" s="684"/>
      <c r="O744" s="684"/>
      <c r="P744" s="684"/>
      <c r="Q744" s="684"/>
      <c r="R744" s="684"/>
      <c r="S744" s="686"/>
      <c r="T744" s="686"/>
      <c r="U744" s="684"/>
      <c r="V744" s="684"/>
      <c r="W744" s="684"/>
      <c r="X744" s="684"/>
      <c r="Y744" s="684"/>
      <c r="Z744" s="684"/>
      <c r="AA744" s="684"/>
      <c r="AB744" s="684"/>
    </row>
    <row r="745" ht="13.5" customHeight="1">
      <c r="A745" s="684"/>
      <c r="B745" s="684"/>
      <c r="C745" s="684"/>
      <c r="D745" s="684"/>
      <c r="E745" s="684"/>
      <c r="F745" s="684"/>
      <c r="G745" s="684"/>
      <c r="H745" s="684"/>
      <c r="I745" s="684"/>
      <c r="J745" s="684"/>
      <c r="K745" s="684"/>
      <c r="L745" s="684"/>
      <c r="M745" s="684"/>
      <c r="N745" s="684"/>
      <c r="O745" s="684"/>
      <c r="P745" s="684"/>
      <c r="Q745" s="684"/>
      <c r="R745" s="684"/>
      <c r="S745" s="686"/>
      <c r="T745" s="686"/>
      <c r="U745" s="684"/>
      <c r="V745" s="684"/>
      <c r="W745" s="684"/>
      <c r="X745" s="684"/>
      <c r="Y745" s="684"/>
      <c r="Z745" s="684"/>
      <c r="AA745" s="684"/>
      <c r="AB745" s="684"/>
    </row>
    <row r="746" ht="13.5" customHeight="1">
      <c r="A746" s="684"/>
      <c r="B746" s="684"/>
      <c r="C746" s="684"/>
      <c r="D746" s="684"/>
      <c r="E746" s="684"/>
      <c r="F746" s="684"/>
      <c r="G746" s="684"/>
      <c r="H746" s="684"/>
      <c r="I746" s="684"/>
      <c r="J746" s="684"/>
      <c r="K746" s="684"/>
      <c r="L746" s="684"/>
      <c r="M746" s="684"/>
      <c r="N746" s="684"/>
      <c r="O746" s="684"/>
      <c r="P746" s="684"/>
      <c r="Q746" s="684"/>
      <c r="R746" s="684"/>
      <c r="S746" s="686"/>
      <c r="T746" s="686"/>
      <c r="U746" s="684"/>
      <c r="V746" s="684"/>
      <c r="W746" s="684"/>
      <c r="X746" s="684"/>
      <c r="Y746" s="684"/>
      <c r="Z746" s="684"/>
      <c r="AA746" s="684"/>
      <c r="AB746" s="684"/>
    </row>
    <row r="747" ht="13.5" customHeight="1">
      <c r="A747" s="684"/>
      <c r="B747" s="684"/>
      <c r="C747" s="684"/>
      <c r="D747" s="684"/>
      <c r="E747" s="684"/>
      <c r="F747" s="684"/>
      <c r="G747" s="684"/>
      <c r="H747" s="684"/>
      <c r="I747" s="684"/>
      <c r="J747" s="684"/>
      <c r="K747" s="684"/>
      <c r="L747" s="684"/>
      <c r="M747" s="684"/>
      <c r="N747" s="684"/>
      <c r="O747" s="684"/>
      <c r="P747" s="684"/>
      <c r="Q747" s="684"/>
      <c r="R747" s="684"/>
      <c r="S747" s="686"/>
      <c r="T747" s="686"/>
      <c r="U747" s="684"/>
      <c r="V747" s="684"/>
      <c r="W747" s="684"/>
      <c r="X747" s="684"/>
      <c r="Y747" s="684"/>
      <c r="Z747" s="684"/>
      <c r="AA747" s="684"/>
      <c r="AB747" s="684"/>
    </row>
    <row r="748" ht="13.5" customHeight="1">
      <c r="A748" s="684"/>
      <c r="B748" s="684"/>
      <c r="C748" s="684"/>
      <c r="D748" s="684"/>
      <c r="E748" s="684"/>
      <c r="F748" s="684"/>
      <c r="G748" s="684"/>
      <c r="H748" s="684"/>
      <c r="I748" s="684"/>
      <c r="J748" s="684"/>
      <c r="K748" s="684"/>
      <c r="L748" s="684"/>
      <c r="M748" s="684"/>
      <c r="N748" s="684"/>
      <c r="O748" s="684"/>
      <c r="P748" s="684"/>
      <c r="Q748" s="684"/>
      <c r="R748" s="684"/>
      <c r="S748" s="686"/>
      <c r="T748" s="686"/>
      <c r="U748" s="684"/>
      <c r="V748" s="684"/>
      <c r="W748" s="684"/>
      <c r="X748" s="684"/>
      <c r="Y748" s="684"/>
      <c r="Z748" s="684"/>
      <c r="AA748" s="684"/>
      <c r="AB748" s="684"/>
    </row>
    <row r="749" ht="13.5" customHeight="1">
      <c r="A749" s="684"/>
      <c r="B749" s="684"/>
      <c r="C749" s="684"/>
      <c r="D749" s="684"/>
      <c r="E749" s="684"/>
      <c r="F749" s="684"/>
      <c r="G749" s="684"/>
      <c r="H749" s="684"/>
      <c r="I749" s="684"/>
      <c r="J749" s="684"/>
      <c r="K749" s="684"/>
      <c r="L749" s="684"/>
      <c r="M749" s="684"/>
      <c r="N749" s="684"/>
      <c r="O749" s="684"/>
      <c r="P749" s="684"/>
      <c r="Q749" s="684"/>
      <c r="R749" s="684"/>
      <c r="S749" s="686"/>
      <c r="T749" s="686"/>
      <c r="U749" s="684"/>
      <c r="V749" s="684"/>
      <c r="W749" s="684"/>
      <c r="X749" s="684"/>
      <c r="Y749" s="684"/>
      <c r="Z749" s="684"/>
      <c r="AA749" s="684"/>
      <c r="AB749" s="684"/>
    </row>
    <row r="750" ht="13.5" customHeight="1">
      <c r="A750" s="684"/>
      <c r="B750" s="684"/>
      <c r="C750" s="684"/>
      <c r="D750" s="684"/>
      <c r="E750" s="684"/>
      <c r="F750" s="684"/>
      <c r="G750" s="684"/>
      <c r="H750" s="684"/>
      <c r="I750" s="684"/>
      <c r="J750" s="684"/>
      <c r="K750" s="684"/>
      <c r="L750" s="684"/>
      <c r="M750" s="684"/>
      <c r="N750" s="684"/>
      <c r="O750" s="684"/>
      <c r="P750" s="684"/>
      <c r="Q750" s="684"/>
      <c r="R750" s="684"/>
      <c r="S750" s="686"/>
      <c r="T750" s="686"/>
      <c r="U750" s="684"/>
      <c r="V750" s="684"/>
      <c r="W750" s="684"/>
      <c r="X750" s="684"/>
      <c r="Y750" s="684"/>
      <c r="Z750" s="684"/>
      <c r="AA750" s="684"/>
      <c r="AB750" s="684"/>
    </row>
    <row r="751" ht="13.5" customHeight="1">
      <c r="A751" s="684"/>
      <c r="B751" s="684"/>
      <c r="C751" s="684"/>
      <c r="D751" s="684"/>
      <c r="E751" s="684"/>
      <c r="F751" s="684"/>
      <c r="G751" s="684"/>
      <c r="H751" s="684"/>
      <c r="I751" s="684"/>
      <c r="J751" s="684"/>
      <c r="K751" s="684"/>
      <c r="L751" s="684"/>
      <c r="M751" s="684"/>
      <c r="N751" s="684"/>
      <c r="O751" s="684"/>
      <c r="P751" s="684"/>
      <c r="Q751" s="684"/>
      <c r="R751" s="684"/>
      <c r="S751" s="686"/>
      <c r="T751" s="686"/>
      <c r="U751" s="684"/>
      <c r="V751" s="684"/>
      <c r="W751" s="684"/>
      <c r="X751" s="684"/>
      <c r="Y751" s="684"/>
      <c r="Z751" s="684"/>
      <c r="AA751" s="684"/>
      <c r="AB751" s="684"/>
    </row>
    <row r="752" ht="13.5" customHeight="1">
      <c r="A752" s="684"/>
      <c r="B752" s="684"/>
      <c r="C752" s="684"/>
      <c r="D752" s="684"/>
      <c r="E752" s="684"/>
      <c r="F752" s="684"/>
      <c r="G752" s="684"/>
      <c r="H752" s="684"/>
      <c r="I752" s="684"/>
      <c r="J752" s="684"/>
      <c r="K752" s="684"/>
      <c r="L752" s="684"/>
      <c r="M752" s="684"/>
      <c r="N752" s="684"/>
      <c r="O752" s="684"/>
      <c r="P752" s="684"/>
      <c r="Q752" s="684"/>
      <c r="R752" s="684"/>
      <c r="S752" s="686"/>
      <c r="T752" s="686"/>
      <c r="U752" s="684"/>
      <c r="V752" s="684"/>
      <c r="W752" s="684"/>
      <c r="X752" s="684"/>
      <c r="Y752" s="684"/>
      <c r="Z752" s="684"/>
      <c r="AA752" s="684"/>
      <c r="AB752" s="684"/>
    </row>
    <row r="753" ht="13.5" customHeight="1">
      <c r="A753" s="684"/>
      <c r="B753" s="684"/>
      <c r="C753" s="684"/>
      <c r="D753" s="684"/>
      <c r="E753" s="684"/>
      <c r="F753" s="684"/>
      <c r="G753" s="684"/>
      <c r="H753" s="684"/>
      <c r="I753" s="684"/>
      <c r="J753" s="684"/>
      <c r="K753" s="684"/>
      <c r="L753" s="684"/>
      <c r="M753" s="684"/>
      <c r="N753" s="684"/>
      <c r="O753" s="684"/>
      <c r="P753" s="684"/>
      <c r="Q753" s="684"/>
      <c r="R753" s="684"/>
      <c r="S753" s="686"/>
      <c r="T753" s="686"/>
      <c r="U753" s="684"/>
      <c r="V753" s="684"/>
      <c r="W753" s="684"/>
      <c r="X753" s="684"/>
      <c r="Y753" s="684"/>
      <c r="Z753" s="684"/>
      <c r="AA753" s="684"/>
      <c r="AB753" s="684"/>
    </row>
    <row r="754" ht="13.5" customHeight="1">
      <c r="A754" s="684"/>
      <c r="B754" s="684"/>
      <c r="C754" s="684"/>
      <c r="D754" s="684"/>
      <c r="E754" s="684"/>
      <c r="F754" s="684"/>
      <c r="G754" s="684"/>
      <c r="H754" s="684"/>
      <c r="I754" s="684"/>
      <c r="J754" s="684"/>
      <c r="K754" s="684"/>
      <c r="L754" s="684"/>
      <c r="M754" s="684"/>
      <c r="N754" s="684"/>
      <c r="O754" s="684"/>
      <c r="P754" s="684"/>
      <c r="Q754" s="684"/>
      <c r="R754" s="684"/>
      <c r="S754" s="686"/>
      <c r="T754" s="686"/>
      <c r="U754" s="684"/>
      <c r="V754" s="684"/>
      <c r="W754" s="684"/>
      <c r="X754" s="684"/>
      <c r="Y754" s="684"/>
      <c r="Z754" s="684"/>
      <c r="AA754" s="684"/>
      <c r="AB754" s="684"/>
    </row>
    <row r="755" ht="13.5" customHeight="1">
      <c r="A755" s="684"/>
      <c r="B755" s="684"/>
      <c r="C755" s="684"/>
      <c r="D755" s="684"/>
      <c r="E755" s="684"/>
      <c r="F755" s="684"/>
      <c r="G755" s="684"/>
      <c r="H755" s="684"/>
      <c r="I755" s="684"/>
      <c r="J755" s="684"/>
      <c r="K755" s="684"/>
      <c r="L755" s="684"/>
      <c r="M755" s="684"/>
      <c r="N755" s="684"/>
      <c r="O755" s="684"/>
      <c r="P755" s="684"/>
      <c r="Q755" s="684"/>
      <c r="R755" s="684"/>
      <c r="S755" s="686"/>
      <c r="T755" s="686"/>
      <c r="U755" s="684"/>
      <c r="V755" s="684"/>
      <c r="W755" s="684"/>
      <c r="X755" s="684"/>
      <c r="Y755" s="684"/>
      <c r="Z755" s="684"/>
      <c r="AA755" s="684"/>
      <c r="AB755" s="684"/>
    </row>
    <row r="756" ht="13.5" customHeight="1">
      <c r="A756" s="684"/>
      <c r="B756" s="684"/>
      <c r="C756" s="684"/>
      <c r="D756" s="684"/>
      <c r="E756" s="684"/>
      <c r="F756" s="684"/>
      <c r="G756" s="684"/>
      <c r="H756" s="684"/>
      <c r="I756" s="684"/>
      <c r="J756" s="684"/>
      <c r="K756" s="684"/>
      <c r="L756" s="684"/>
      <c r="M756" s="684"/>
      <c r="N756" s="684"/>
      <c r="O756" s="684"/>
      <c r="P756" s="684"/>
      <c r="Q756" s="684"/>
      <c r="R756" s="684"/>
      <c r="S756" s="686"/>
      <c r="T756" s="686"/>
      <c r="U756" s="684"/>
      <c r="V756" s="684"/>
      <c r="W756" s="684"/>
      <c r="X756" s="684"/>
      <c r="Y756" s="684"/>
      <c r="Z756" s="684"/>
      <c r="AA756" s="684"/>
      <c r="AB756" s="684"/>
    </row>
    <row r="757" ht="13.5" customHeight="1">
      <c r="A757" s="684"/>
      <c r="B757" s="684"/>
      <c r="C757" s="684"/>
      <c r="D757" s="684"/>
      <c r="E757" s="684"/>
      <c r="F757" s="684"/>
      <c r="G757" s="684"/>
      <c r="H757" s="684"/>
      <c r="I757" s="684"/>
      <c r="J757" s="684"/>
      <c r="K757" s="684"/>
      <c r="L757" s="684"/>
      <c r="M757" s="684"/>
      <c r="N757" s="684"/>
      <c r="O757" s="684"/>
      <c r="P757" s="684"/>
      <c r="Q757" s="684"/>
      <c r="R757" s="684"/>
      <c r="S757" s="686"/>
      <c r="T757" s="686"/>
      <c r="U757" s="684"/>
      <c r="V757" s="684"/>
      <c r="W757" s="684"/>
      <c r="X757" s="684"/>
      <c r="Y757" s="684"/>
      <c r="Z757" s="684"/>
      <c r="AA757" s="684"/>
      <c r="AB757" s="684"/>
    </row>
    <row r="758" ht="13.5" customHeight="1">
      <c r="A758" s="684"/>
      <c r="B758" s="684"/>
      <c r="C758" s="684"/>
      <c r="D758" s="684"/>
      <c r="E758" s="684"/>
      <c r="F758" s="684"/>
      <c r="G758" s="684"/>
      <c r="H758" s="684"/>
      <c r="I758" s="684"/>
      <c r="J758" s="684"/>
      <c r="K758" s="684"/>
      <c r="L758" s="684"/>
      <c r="M758" s="684"/>
      <c r="N758" s="684"/>
      <c r="O758" s="684"/>
      <c r="P758" s="684"/>
      <c r="Q758" s="684"/>
      <c r="R758" s="684"/>
      <c r="S758" s="686"/>
      <c r="T758" s="686"/>
      <c r="U758" s="684"/>
      <c r="V758" s="684"/>
      <c r="W758" s="684"/>
      <c r="X758" s="684"/>
      <c r="Y758" s="684"/>
      <c r="Z758" s="684"/>
      <c r="AA758" s="684"/>
      <c r="AB758" s="684"/>
    </row>
    <row r="759" ht="13.5" customHeight="1">
      <c r="A759" s="684"/>
      <c r="B759" s="684"/>
      <c r="C759" s="684"/>
      <c r="D759" s="684"/>
      <c r="E759" s="684"/>
      <c r="F759" s="684"/>
      <c r="G759" s="684"/>
      <c r="H759" s="684"/>
      <c r="I759" s="684"/>
      <c r="J759" s="684"/>
      <c r="K759" s="684"/>
      <c r="L759" s="684"/>
      <c r="M759" s="684"/>
      <c r="N759" s="684"/>
      <c r="O759" s="684"/>
      <c r="P759" s="684"/>
      <c r="Q759" s="684"/>
      <c r="R759" s="684"/>
      <c r="S759" s="686"/>
      <c r="T759" s="686"/>
      <c r="U759" s="684"/>
      <c r="V759" s="684"/>
      <c r="W759" s="684"/>
      <c r="X759" s="684"/>
      <c r="Y759" s="684"/>
      <c r="Z759" s="684"/>
      <c r="AA759" s="684"/>
      <c r="AB759" s="684"/>
    </row>
    <row r="760" ht="13.5" customHeight="1">
      <c r="A760" s="684"/>
      <c r="B760" s="684"/>
      <c r="C760" s="684"/>
      <c r="D760" s="684"/>
      <c r="E760" s="684"/>
      <c r="F760" s="684"/>
      <c r="G760" s="684"/>
      <c r="H760" s="684"/>
      <c r="I760" s="684"/>
      <c r="J760" s="684"/>
      <c r="K760" s="684"/>
      <c r="L760" s="684"/>
      <c r="M760" s="684"/>
      <c r="N760" s="684"/>
      <c r="O760" s="684"/>
      <c r="P760" s="684"/>
      <c r="Q760" s="684"/>
      <c r="R760" s="684"/>
      <c r="S760" s="686"/>
      <c r="T760" s="686"/>
      <c r="U760" s="684"/>
      <c r="V760" s="684"/>
      <c r="W760" s="684"/>
      <c r="X760" s="684"/>
      <c r="Y760" s="684"/>
      <c r="Z760" s="684"/>
      <c r="AA760" s="684"/>
      <c r="AB760" s="684"/>
    </row>
    <row r="761" ht="13.5" customHeight="1">
      <c r="A761" s="684"/>
      <c r="B761" s="684"/>
      <c r="C761" s="684"/>
      <c r="D761" s="684"/>
      <c r="E761" s="684"/>
      <c r="F761" s="684"/>
      <c r="G761" s="684"/>
      <c r="H761" s="684"/>
      <c r="I761" s="684"/>
      <c r="J761" s="684"/>
      <c r="K761" s="684"/>
      <c r="L761" s="684"/>
      <c r="M761" s="684"/>
      <c r="N761" s="684"/>
      <c r="O761" s="684"/>
      <c r="P761" s="684"/>
      <c r="Q761" s="684"/>
      <c r="R761" s="684"/>
      <c r="S761" s="686"/>
      <c r="T761" s="686"/>
      <c r="U761" s="684"/>
      <c r="V761" s="684"/>
      <c r="W761" s="684"/>
      <c r="X761" s="684"/>
      <c r="Y761" s="684"/>
      <c r="Z761" s="684"/>
      <c r="AA761" s="684"/>
      <c r="AB761" s="684"/>
    </row>
    <row r="762" ht="13.5" customHeight="1">
      <c r="A762" s="684"/>
      <c r="B762" s="684"/>
      <c r="C762" s="684"/>
      <c r="D762" s="684"/>
      <c r="E762" s="684"/>
      <c r="F762" s="684"/>
      <c r="G762" s="684"/>
      <c r="H762" s="684"/>
      <c r="I762" s="684"/>
      <c r="J762" s="684"/>
      <c r="K762" s="684"/>
      <c r="L762" s="684"/>
      <c r="M762" s="684"/>
      <c r="N762" s="684"/>
      <c r="O762" s="684"/>
      <c r="P762" s="684"/>
      <c r="Q762" s="684"/>
      <c r="R762" s="684"/>
      <c r="S762" s="686"/>
      <c r="T762" s="686"/>
      <c r="U762" s="684"/>
      <c r="V762" s="684"/>
      <c r="W762" s="684"/>
      <c r="X762" s="684"/>
      <c r="Y762" s="684"/>
      <c r="Z762" s="684"/>
      <c r="AA762" s="684"/>
      <c r="AB762" s="684"/>
    </row>
    <row r="763" ht="13.5" customHeight="1">
      <c r="A763" s="684"/>
      <c r="B763" s="684"/>
      <c r="C763" s="684"/>
      <c r="D763" s="684"/>
      <c r="E763" s="684"/>
      <c r="F763" s="684"/>
      <c r="G763" s="684"/>
      <c r="H763" s="684"/>
      <c r="I763" s="684"/>
      <c r="J763" s="684"/>
      <c r="K763" s="684"/>
      <c r="L763" s="684"/>
      <c r="M763" s="684"/>
      <c r="N763" s="684"/>
      <c r="O763" s="684"/>
      <c r="P763" s="684"/>
      <c r="Q763" s="684"/>
      <c r="R763" s="684"/>
      <c r="S763" s="686"/>
      <c r="T763" s="686"/>
      <c r="U763" s="684"/>
      <c r="V763" s="684"/>
      <c r="W763" s="684"/>
      <c r="X763" s="684"/>
      <c r="Y763" s="684"/>
      <c r="Z763" s="684"/>
      <c r="AA763" s="684"/>
      <c r="AB763" s="684"/>
    </row>
    <row r="764" ht="13.5" customHeight="1">
      <c r="A764" s="684"/>
      <c r="B764" s="684"/>
      <c r="C764" s="684"/>
      <c r="D764" s="684"/>
      <c r="E764" s="684"/>
      <c r="F764" s="684"/>
      <c r="G764" s="684"/>
      <c r="H764" s="684"/>
      <c r="I764" s="684"/>
      <c r="J764" s="684"/>
      <c r="K764" s="684"/>
      <c r="L764" s="684"/>
      <c r="M764" s="684"/>
      <c r="N764" s="684"/>
      <c r="O764" s="684"/>
      <c r="P764" s="684"/>
      <c r="Q764" s="684"/>
      <c r="R764" s="684"/>
      <c r="S764" s="686"/>
      <c r="T764" s="686"/>
      <c r="U764" s="684"/>
      <c r="V764" s="684"/>
      <c r="W764" s="684"/>
      <c r="X764" s="684"/>
      <c r="Y764" s="684"/>
      <c r="Z764" s="684"/>
      <c r="AA764" s="684"/>
      <c r="AB764" s="684"/>
    </row>
    <row r="765" ht="13.5" customHeight="1">
      <c r="A765" s="684"/>
      <c r="B765" s="684"/>
      <c r="C765" s="684"/>
      <c r="D765" s="684"/>
      <c r="E765" s="684"/>
      <c r="F765" s="684"/>
      <c r="G765" s="684"/>
      <c r="H765" s="684"/>
      <c r="I765" s="684"/>
      <c r="J765" s="684"/>
      <c r="K765" s="684"/>
      <c r="L765" s="684"/>
      <c r="M765" s="684"/>
      <c r="N765" s="684"/>
      <c r="O765" s="684"/>
      <c r="P765" s="684"/>
      <c r="Q765" s="684"/>
      <c r="R765" s="684"/>
      <c r="S765" s="686"/>
      <c r="T765" s="686"/>
      <c r="U765" s="684"/>
      <c r="V765" s="684"/>
      <c r="W765" s="684"/>
      <c r="X765" s="684"/>
      <c r="Y765" s="684"/>
      <c r="Z765" s="684"/>
      <c r="AA765" s="684"/>
      <c r="AB765" s="684"/>
    </row>
    <row r="766" ht="13.5" customHeight="1">
      <c r="A766" s="684"/>
      <c r="B766" s="684"/>
      <c r="C766" s="684"/>
      <c r="D766" s="684"/>
      <c r="E766" s="684"/>
      <c r="F766" s="684"/>
      <c r="G766" s="684"/>
      <c r="H766" s="684"/>
      <c r="I766" s="684"/>
      <c r="J766" s="684"/>
      <c r="K766" s="684"/>
      <c r="L766" s="684"/>
      <c r="M766" s="684"/>
      <c r="N766" s="684"/>
      <c r="O766" s="684"/>
      <c r="P766" s="684"/>
      <c r="Q766" s="684"/>
      <c r="R766" s="684"/>
      <c r="S766" s="686"/>
      <c r="T766" s="686"/>
      <c r="U766" s="684"/>
      <c r="V766" s="684"/>
      <c r="W766" s="684"/>
      <c r="X766" s="684"/>
      <c r="Y766" s="684"/>
      <c r="Z766" s="684"/>
      <c r="AA766" s="684"/>
      <c r="AB766" s="684"/>
    </row>
    <row r="767" ht="13.5" customHeight="1">
      <c r="A767" s="684"/>
      <c r="B767" s="684"/>
      <c r="C767" s="684"/>
      <c r="D767" s="684"/>
      <c r="E767" s="684"/>
      <c r="F767" s="684"/>
      <c r="G767" s="684"/>
      <c r="H767" s="684"/>
      <c r="I767" s="684"/>
      <c r="J767" s="684"/>
      <c r="K767" s="684"/>
      <c r="L767" s="684"/>
      <c r="M767" s="684"/>
      <c r="N767" s="684"/>
      <c r="O767" s="684"/>
      <c r="P767" s="684"/>
      <c r="Q767" s="684"/>
      <c r="R767" s="684"/>
      <c r="S767" s="686"/>
      <c r="T767" s="686"/>
      <c r="U767" s="684"/>
      <c r="V767" s="684"/>
      <c r="W767" s="684"/>
      <c r="X767" s="684"/>
      <c r="Y767" s="684"/>
      <c r="Z767" s="684"/>
      <c r="AA767" s="684"/>
      <c r="AB767" s="684"/>
    </row>
    <row r="768" ht="13.5" customHeight="1">
      <c r="A768" s="684"/>
      <c r="B768" s="684"/>
      <c r="C768" s="684"/>
      <c r="D768" s="684"/>
      <c r="E768" s="684"/>
      <c r="F768" s="684"/>
      <c r="G768" s="684"/>
      <c r="H768" s="684"/>
      <c r="I768" s="684"/>
      <c r="J768" s="684"/>
      <c r="K768" s="684"/>
      <c r="L768" s="684"/>
      <c r="M768" s="684"/>
      <c r="N768" s="684"/>
      <c r="O768" s="684"/>
      <c r="P768" s="684"/>
      <c r="Q768" s="684"/>
      <c r="R768" s="684"/>
      <c r="S768" s="686"/>
      <c r="T768" s="686"/>
      <c r="U768" s="684"/>
      <c r="V768" s="684"/>
      <c r="W768" s="684"/>
      <c r="X768" s="684"/>
      <c r="Y768" s="684"/>
      <c r="Z768" s="684"/>
      <c r="AA768" s="684"/>
      <c r="AB768" s="684"/>
    </row>
    <row r="769" ht="13.5" customHeight="1">
      <c r="A769" s="684"/>
      <c r="B769" s="684"/>
      <c r="C769" s="684"/>
      <c r="D769" s="684"/>
      <c r="E769" s="684"/>
      <c r="F769" s="684"/>
      <c r="G769" s="684"/>
      <c r="H769" s="684"/>
      <c r="I769" s="684"/>
      <c r="J769" s="684"/>
      <c r="K769" s="684"/>
      <c r="L769" s="684"/>
      <c r="M769" s="684"/>
      <c r="N769" s="684"/>
      <c r="O769" s="684"/>
      <c r="P769" s="684"/>
      <c r="Q769" s="684"/>
      <c r="R769" s="684"/>
      <c r="S769" s="686"/>
      <c r="T769" s="686"/>
      <c r="U769" s="684"/>
      <c r="V769" s="684"/>
      <c r="W769" s="684"/>
      <c r="X769" s="684"/>
      <c r="Y769" s="684"/>
      <c r="Z769" s="684"/>
      <c r="AA769" s="684"/>
      <c r="AB769" s="684"/>
    </row>
    <row r="770" ht="13.5" customHeight="1">
      <c r="A770" s="684"/>
      <c r="B770" s="684"/>
      <c r="C770" s="684"/>
      <c r="D770" s="684"/>
      <c r="E770" s="684"/>
      <c r="F770" s="684"/>
      <c r="G770" s="684"/>
      <c r="H770" s="684"/>
      <c r="I770" s="684"/>
      <c r="J770" s="684"/>
      <c r="K770" s="684"/>
      <c r="L770" s="684"/>
      <c r="M770" s="684"/>
      <c r="N770" s="684"/>
      <c r="O770" s="684"/>
      <c r="P770" s="684"/>
      <c r="Q770" s="684"/>
      <c r="R770" s="684"/>
      <c r="S770" s="686"/>
      <c r="T770" s="686"/>
      <c r="U770" s="684"/>
      <c r="V770" s="684"/>
      <c r="W770" s="684"/>
      <c r="X770" s="684"/>
      <c r="Y770" s="684"/>
      <c r="Z770" s="684"/>
      <c r="AA770" s="684"/>
      <c r="AB770" s="684"/>
    </row>
    <row r="771" ht="13.5" customHeight="1">
      <c r="A771" s="684"/>
      <c r="B771" s="684"/>
      <c r="C771" s="684"/>
      <c r="D771" s="684"/>
      <c r="E771" s="684"/>
      <c r="F771" s="684"/>
      <c r="G771" s="684"/>
      <c r="H771" s="684"/>
      <c r="I771" s="684"/>
      <c r="J771" s="684"/>
      <c r="K771" s="684"/>
      <c r="L771" s="684"/>
      <c r="M771" s="684"/>
      <c r="N771" s="684"/>
      <c r="O771" s="684"/>
      <c r="P771" s="684"/>
      <c r="Q771" s="684"/>
      <c r="R771" s="684"/>
      <c r="S771" s="686"/>
      <c r="T771" s="686"/>
      <c r="U771" s="684"/>
      <c r="V771" s="684"/>
      <c r="W771" s="684"/>
      <c r="X771" s="684"/>
      <c r="Y771" s="684"/>
      <c r="Z771" s="684"/>
      <c r="AA771" s="684"/>
      <c r="AB771" s="684"/>
    </row>
    <row r="772" ht="13.5" customHeight="1">
      <c r="A772" s="684"/>
      <c r="B772" s="684"/>
      <c r="C772" s="684"/>
      <c r="D772" s="684"/>
      <c r="E772" s="684"/>
      <c r="F772" s="684"/>
      <c r="G772" s="684"/>
      <c r="H772" s="684"/>
      <c r="I772" s="684"/>
      <c r="J772" s="684"/>
      <c r="K772" s="684"/>
      <c r="L772" s="684"/>
      <c r="M772" s="684"/>
      <c r="N772" s="684"/>
      <c r="O772" s="684"/>
      <c r="P772" s="684"/>
      <c r="Q772" s="684"/>
      <c r="R772" s="684"/>
      <c r="S772" s="686"/>
      <c r="T772" s="686"/>
      <c r="U772" s="684"/>
      <c r="V772" s="684"/>
      <c r="W772" s="684"/>
      <c r="X772" s="684"/>
      <c r="Y772" s="684"/>
      <c r="Z772" s="684"/>
      <c r="AA772" s="684"/>
      <c r="AB772" s="684"/>
    </row>
    <row r="773" ht="13.5" customHeight="1">
      <c r="A773" s="684"/>
      <c r="B773" s="684"/>
      <c r="C773" s="684"/>
      <c r="D773" s="684"/>
      <c r="E773" s="684"/>
      <c r="F773" s="684"/>
      <c r="G773" s="684"/>
      <c r="H773" s="684"/>
      <c r="I773" s="684"/>
      <c r="J773" s="684"/>
      <c r="K773" s="684"/>
      <c r="L773" s="684"/>
      <c r="M773" s="684"/>
      <c r="N773" s="684"/>
      <c r="O773" s="684"/>
      <c r="P773" s="684"/>
      <c r="Q773" s="684"/>
      <c r="R773" s="684"/>
      <c r="S773" s="686"/>
      <c r="T773" s="686"/>
      <c r="U773" s="684"/>
      <c r="V773" s="684"/>
      <c r="W773" s="684"/>
      <c r="X773" s="684"/>
      <c r="Y773" s="684"/>
      <c r="Z773" s="684"/>
      <c r="AA773" s="684"/>
      <c r="AB773" s="684"/>
    </row>
    <row r="774" ht="13.5" customHeight="1">
      <c r="A774" s="684"/>
      <c r="B774" s="684"/>
      <c r="C774" s="684"/>
      <c r="D774" s="684"/>
      <c r="E774" s="684"/>
      <c r="F774" s="684"/>
      <c r="G774" s="684"/>
      <c r="H774" s="684"/>
      <c r="I774" s="684"/>
      <c r="J774" s="684"/>
      <c r="K774" s="684"/>
      <c r="L774" s="684"/>
      <c r="M774" s="684"/>
      <c r="N774" s="684"/>
      <c r="O774" s="684"/>
      <c r="P774" s="684"/>
      <c r="Q774" s="684"/>
      <c r="R774" s="684"/>
      <c r="S774" s="686"/>
      <c r="T774" s="686"/>
      <c r="U774" s="684"/>
      <c r="V774" s="684"/>
      <c r="W774" s="684"/>
      <c r="X774" s="684"/>
      <c r="Y774" s="684"/>
      <c r="Z774" s="684"/>
      <c r="AA774" s="684"/>
      <c r="AB774" s="684"/>
    </row>
    <row r="775" ht="13.5" customHeight="1">
      <c r="A775" s="684"/>
      <c r="B775" s="684"/>
      <c r="C775" s="684"/>
      <c r="D775" s="684"/>
      <c r="E775" s="684"/>
      <c r="F775" s="684"/>
      <c r="G775" s="684"/>
      <c r="H775" s="684"/>
      <c r="I775" s="684"/>
      <c r="J775" s="684"/>
      <c r="K775" s="684"/>
      <c r="L775" s="684"/>
      <c r="M775" s="684"/>
      <c r="N775" s="684"/>
      <c r="O775" s="684"/>
      <c r="P775" s="684"/>
      <c r="Q775" s="684"/>
      <c r="R775" s="684"/>
      <c r="S775" s="686"/>
      <c r="T775" s="686"/>
      <c r="U775" s="684"/>
      <c r="V775" s="684"/>
      <c r="W775" s="684"/>
      <c r="X775" s="684"/>
      <c r="Y775" s="684"/>
      <c r="Z775" s="684"/>
      <c r="AA775" s="684"/>
      <c r="AB775" s="684"/>
    </row>
    <row r="776" ht="13.5" customHeight="1">
      <c r="A776" s="684"/>
      <c r="B776" s="684"/>
      <c r="C776" s="684"/>
      <c r="D776" s="684"/>
      <c r="E776" s="684"/>
      <c r="F776" s="684"/>
      <c r="G776" s="684"/>
      <c r="H776" s="684"/>
      <c r="I776" s="684"/>
      <c r="J776" s="684"/>
      <c r="K776" s="684"/>
      <c r="L776" s="684"/>
      <c r="M776" s="684"/>
      <c r="N776" s="684"/>
      <c r="O776" s="684"/>
      <c r="P776" s="684"/>
      <c r="Q776" s="684"/>
      <c r="R776" s="684"/>
      <c r="S776" s="686"/>
      <c r="T776" s="686"/>
      <c r="U776" s="684"/>
      <c r="V776" s="684"/>
      <c r="W776" s="684"/>
      <c r="X776" s="684"/>
      <c r="Y776" s="684"/>
      <c r="Z776" s="684"/>
      <c r="AA776" s="684"/>
      <c r="AB776" s="684"/>
    </row>
    <row r="777" ht="13.5" customHeight="1">
      <c r="A777" s="684"/>
      <c r="B777" s="684"/>
      <c r="C777" s="684"/>
      <c r="D777" s="684"/>
      <c r="E777" s="684"/>
      <c r="F777" s="684"/>
      <c r="G777" s="684"/>
      <c r="H777" s="684"/>
      <c r="I777" s="684"/>
      <c r="J777" s="684"/>
      <c r="K777" s="684"/>
      <c r="L777" s="684"/>
      <c r="M777" s="684"/>
      <c r="N777" s="684"/>
      <c r="O777" s="684"/>
      <c r="P777" s="684"/>
      <c r="Q777" s="684"/>
      <c r="R777" s="684"/>
      <c r="S777" s="686"/>
      <c r="T777" s="686"/>
      <c r="U777" s="684"/>
      <c r="V777" s="684"/>
      <c r="W777" s="684"/>
      <c r="X777" s="684"/>
      <c r="Y777" s="684"/>
      <c r="Z777" s="684"/>
      <c r="AA777" s="684"/>
      <c r="AB777" s="684"/>
    </row>
    <row r="778" ht="13.5" customHeight="1">
      <c r="A778" s="684"/>
      <c r="B778" s="684"/>
      <c r="C778" s="684"/>
      <c r="D778" s="684"/>
      <c r="E778" s="684"/>
      <c r="F778" s="684"/>
      <c r="G778" s="684"/>
      <c r="H778" s="684"/>
      <c r="I778" s="684"/>
      <c r="J778" s="684"/>
      <c r="K778" s="684"/>
      <c r="L778" s="684"/>
      <c r="M778" s="684"/>
      <c r="N778" s="684"/>
      <c r="O778" s="684"/>
      <c r="P778" s="684"/>
      <c r="Q778" s="684"/>
      <c r="R778" s="684"/>
      <c r="S778" s="686"/>
      <c r="T778" s="686"/>
      <c r="U778" s="684"/>
      <c r="V778" s="684"/>
      <c r="W778" s="684"/>
      <c r="X778" s="684"/>
      <c r="Y778" s="684"/>
      <c r="Z778" s="684"/>
      <c r="AA778" s="684"/>
      <c r="AB778" s="684"/>
    </row>
    <row r="779" ht="13.5" customHeight="1">
      <c r="A779" s="684"/>
      <c r="B779" s="684"/>
      <c r="C779" s="684"/>
      <c r="D779" s="684"/>
      <c r="E779" s="684"/>
      <c r="F779" s="684"/>
      <c r="G779" s="684"/>
      <c r="H779" s="684"/>
      <c r="I779" s="684"/>
      <c r="J779" s="684"/>
      <c r="K779" s="684"/>
      <c r="L779" s="684"/>
      <c r="M779" s="684"/>
      <c r="N779" s="684"/>
      <c r="O779" s="684"/>
      <c r="P779" s="684"/>
      <c r="Q779" s="684"/>
      <c r="R779" s="684"/>
      <c r="S779" s="686"/>
      <c r="T779" s="686"/>
      <c r="U779" s="684"/>
      <c r="V779" s="684"/>
      <c r="W779" s="684"/>
      <c r="X779" s="684"/>
      <c r="Y779" s="684"/>
      <c r="Z779" s="684"/>
      <c r="AA779" s="684"/>
      <c r="AB779" s="684"/>
    </row>
    <row r="780" ht="13.5" customHeight="1">
      <c r="A780" s="684"/>
      <c r="B780" s="684"/>
      <c r="C780" s="684"/>
      <c r="D780" s="684"/>
      <c r="E780" s="684"/>
      <c r="F780" s="684"/>
      <c r="G780" s="684"/>
      <c r="H780" s="684"/>
      <c r="I780" s="684"/>
      <c r="J780" s="684"/>
      <c r="K780" s="684"/>
      <c r="L780" s="684"/>
      <c r="M780" s="684"/>
      <c r="N780" s="684"/>
      <c r="O780" s="684"/>
      <c r="P780" s="684"/>
      <c r="Q780" s="684"/>
      <c r="R780" s="684"/>
      <c r="S780" s="686"/>
      <c r="T780" s="686"/>
      <c r="U780" s="684"/>
      <c r="V780" s="684"/>
      <c r="W780" s="684"/>
      <c r="X780" s="684"/>
      <c r="Y780" s="684"/>
      <c r="Z780" s="684"/>
      <c r="AA780" s="684"/>
      <c r="AB780" s="684"/>
    </row>
    <row r="781" ht="13.5" customHeight="1">
      <c r="A781" s="684"/>
      <c r="B781" s="684"/>
      <c r="C781" s="684"/>
      <c r="D781" s="684"/>
      <c r="E781" s="684"/>
      <c r="F781" s="684"/>
      <c r="G781" s="684"/>
      <c r="H781" s="684"/>
      <c r="I781" s="684"/>
      <c r="J781" s="684"/>
      <c r="K781" s="684"/>
      <c r="L781" s="684"/>
      <c r="M781" s="684"/>
      <c r="N781" s="684"/>
      <c r="O781" s="684"/>
      <c r="P781" s="684"/>
      <c r="Q781" s="684"/>
      <c r="R781" s="684"/>
      <c r="S781" s="686"/>
      <c r="T781" s="686"/>
      <c r="U781" s="684"/>
      <c r="V781" s="684"/>
      <c r="W781" s="684"/>
      <c r="X781" s="684"/>
      <c r="Y781" s="684"/>
      <c r="Z781" s="684"/>
      <c r="AA781" s="684"/>
      <c r="AB781" s="684"/>
    </row>
    <row r="782" ht="13.5" customHeight="1">
      <c r="A782" s="684"/>
      <c r="B782" s="684"/>
      <c r="C782" s="684"/>
      <c r="D782" s="684"/>
      <c r="E782" s="684"/>
      <c r="F782" s="684"/>
      <c r="G782" s="684"/>
      <c r="H782" s="684"/>
      <c r="I782" s="684"/>
      <c r="J782" s="684"/>
      <c r="K782" s="684"/>
      <c r="L782" s="684"/>
      <c r="M782" s="684"/>
      <c r="N782" s="684"/>
      <c r="O782" s="684"/>
      <c r="P782" s="684"/>
      <c r="Q782" s="684"/>
      <c r="R782" s="684"/>
      <c r="S782" s="686"/>
      <c r="T782" s="686"/>
      <c r="U782" s="684"/>
      <c r="V782" s="684"/>
      <c r="W782" s="684"/>
      <c r="X782" s="684"/>
      <c r="Y782" s="684"/>
      <c r="Z782" s="684"/>
      <c r="AA782" s="684"/>
      <c r="AB782" s="684"/>
    </row>
    <row r="783" ht="13.5" customHeight="1">
      <c r="A783" s="684"/>
      <c r="B783" s="684"/>
      <c r="C783" s="684"/>
      <c r="D783" s="684"/>
      <c r="E783" s="684"/>
      <c r="F783" s="684"/>
      <c r="G783" s="684"/>
      <c r="H783" s="684"/>
      <c r="I783" s="684"/>
      <c r="J783" s="684"/>
      <c r="K783" s="684"/>
      <c r="L783" s="684"/>
      <c r="M783" s="684"/>
      <c r="N783" s="684"/>
      <c r="O783" s="684"/>
      <c r="P783" s="684"/>
      <c r="Q783" s="684"/>
      <c r="R783" s="684"/>
      <c r="S783" s="686"/>
      <c r="T783" s="686"/>
      <c r="U783" s="684"/>
      <c r="V783" s="684"/>
      <c r="W783" s="684"/>
      <c r="X783" s="684"/>
      <c r="Y783" s="684"/>
      <c r="Z783" s="684"/>
      <c r="AA783" s="684"/>
      <c r="AB783" s="684"/>
    </row>
    <row r="784" ht="13.5" customHeight="1">
      <c r="A784" s="684"/>
      <c r="B784" s="684"/>
      <c r="C784" s="684"/>
      <c r="D784" s="684"/>
      <c r="E784" s="684"/>
      <c r="F784" s="684"/>
      <c r="G784" s="684"/>
      <c r="H784" s="684"/>
      <c r="I784" s="684"/>
      <c r="J784" s="684"/>
      <c r="K784" s="684"/>
      <c r="L784" s="684"/>
      <c r="M784" s="684"/>
      <c r="N784" s="684"/>
      <c r="O784" s="684"/>
      <c r="P784" s="684"/>
      <c r="Q784" s="684"/>
      <c r="R784" s="684"/>
      <c r="S784" s="686"/>
      <c r="T784" s="686"/>
      <c r="U784" s="684"/>
      <c r="V784" s="684"/>
      <c r="W784" s="684"/>
      <c r="X784" s="684"/>
      <c r="Y784" s="684"/>
      <c r="Z784" s="684"/>
      <c r="AA784" s="684"/>
      <c r="AB784" s="684"/>
    </row>
    <row r="785" ht="13.5" customHeight="1">
      <c r="A785" s="684"/>
      <c r="B785" s="684"/>
      <c r="C785" s="684"/>
      <c r="D785" s="684"/>
      <c r="E785" s="684"/>
      <c r="F785" s="684"/>
      <c r="G785" s="684"/>
      <c r="H785" s="684"/>
      <c r="I785" s="684"/>
      <c r="J785" s="684"/>
      <c r="K785" s="684"/>
      <c r="L785" s="684"/>
      <c r="M785" s="684"/>
      <c r="N785" s="684"/>
      <c r="O785" s="684"/>
      <c r="P785" s="684"/>
      <c r="Q785" s="684"/>
      <c r="R785" s="684"/>
      <c r="S785" s="686"/>
      <c r="T785" s="686"/>
      <c r="U785" s="684"/>
      <c r="V785" s="684"/>
      <c r="W785" s="684"/>
      <c r="X785" s="684"/>
      <c r="Y785" s="684"/>
      <c r="Z785" s="684"/>
      <c r="AA785" s="684"/>
      <c r="AB785" s="684"/>
    </row>
    <row r="786" ht="13.5" customHeight="1">
      <c r="A786" s="684"/>
      <c r="B786" s="684"/>
      <c r="C786" s="684"/>
      <c r="D786" s="684"/>
      <c r="E786" s="684"/>
      <c r="F786" s="684"/>
      <c r="G786" s="684"/>
      <c r="H786" s="684"/>
      <c r="I786" s="684"/>
      <c r="J786" s="684"/>
      <c r="K786" s="684"/>
      <c r="L786" s="684"/>
      <c r="M786" s="684"/>
      <c r="N786" s="684"/>
      <c r="O786" s="684"/>
      <c r="P786" s="684"/>
      <c r="Q786" s="684"/>
      <c r="R786" s="684"/>
      <c r="S786" s="686"/>
      <c r="T786" s="686"/>
      <c r="U786" s="684"/>
      <c r="V786" s="684"/>
      <c r="W786" s="684"/>
      <c r="X786" s="684"/>
      <c r="Y786" s="684"/>
      <c r="Z786" s="684"/>
      <c r="AA786" s="684"/>
      <c r="AB786" s="684"/>
    </row>
    <row r="787" ht="13.5" customHeight="1">
      <c r="A787" s="684"/>
      <c r="B787" s="684"/>
      <c r="C787" s="684"/>
      <c r="D787" s="684"/>
      <c r="E787" s="684"/>
      <c r="F787" s="684"/>
      <c r="G787" s="684"/>
      <c r="H787" s="684"/>
      <c r="I787" s="684"/>
      <c r="J787" s="684"/>
      <c r="K787" s="684"/>
      <c r="L787" s="684"/>
      <c r="M787" s="684"/>
      <c r="N787" s="684"/>
      <c r="O787" s="684"/>
      <c r="P787" s="684"/>
      <c r="Q787" s="684"/>
      <c r="R787" s="684"/>
      <c r="S787" s="686"/>
      <c r="T787" s="686"/>
      <c r="U787" s="684"/>
      <c r="V787" s="684"/>
      <c r="W787" s="684"/>
      <c r="X787" s="684"/>
      <c r="Y787" s="684"/>
      <c r="Z787" s="684"/>
      <c r="AA787" s="684"/>
      <c r="AB787" s="684"/>
    </row>
    <row r="788" ht="13.5" customHeight="1">
      <c r="A788" s="684"/>
      <c r="B788" s="684"/>
      <c r="C788" s="684"/>
      <c r="D788" s="684"/>
      <c r="E788" s="684"/>
      <c r="F788" s="684"/>
      <c r="G788" s="684"/>
      <c r="H788" s="684"/>
      <c r="I788" s="684"/>
      <c r="J788" s="684"/>
      <c r="K788" s="684"/>
      <c r="L788" s="684"/>
      <c r="M788" s="684"/>
      <c r="N788" s="684"/>
      <c r="O788" s="684"/>
      <c r="P788" s="684"/>
      <c r="Q788" s="684"/>
      <c r="R788" s="684"/>
      <c r="S788" s="686"/>
      <c r="T788" s="686"/>
      <c r="U788" s="684"/>
      <c r="V788" s="684"/>
      <c r="W788" s="684"/>
      <c r="X788" s="684"/>
      <c r="Y788" s="684"/>
      <c r="Z788" s="684"/>
      <c r="AA788" s="684"/>
      <c r="AB788" s="684"/>
    </row>
    <row r="789" ht="13.5" customHeight="1">
      <c r="A789" s="684"/>
      <c r="B789" s="684"/>
      <c r="C789" s="684"/>
      <c r="D789" s="684"/>
      <c r="E789" s="684"/>
      <c r="F789" s="684"/>
      <c r="G789" s="684"/>
      <c r="H789" s="684"/>
      <c r="I789" s="684"/>
      <c r="J789" s="684"/>
      <c r="K789" s="684"/>
      <c r="L789" s="684"/>
      <c r="M789" s="684"/>
      <c r="N789" s="684"/>
      <c r="O789" s="684"/>
      <c r="P789" s="684"/>
      <c r="Q789" s="684"/>
      <c r="R789" s="684"/>
      <c r="S789" s="686"/>
      <c r="T789" s="686"/>
      <c r="U789" s="684"/>
      <c r="V789" s="684"/>
      <c r="W789" s="684"/>
      <c r="X789" s="684"/>
      <c r="Y789" s="684"/>
      <c r="Z789" s="684"/>
      <c r="AA789" s="684"/>
      <c r="AB789" s="684"/>
    </row>
    <row r="790" ht="13.5" customHeight="1">
      <c r="A790" s="684"/>
      <c r="B790" s="684"/>
      <c r="C790" s="684"/>
      <c r="D790" s="684"/>
      <c r="E790" s="684"/>
      <c r="F790" s="684"/>
      <c r="G790" s="684"/>
      <c r="H790" s="684"/>
      <c r="I790" s="684"/>
      <c r="J790" s="684"/>
      <c r="K790" s="684"/>
      <c r="L790" s="684"/>
      <c r="M790" s="684"/>
      <c r="N790" s="684"/>
      <c r="O790" s="684"/>
      <c r="P790" s="684"/>
      <c r="Q790" s="684"/>
      <c r="R790" s="684"/>
      <c r="S790" s="686"/>
      <c r="T790" s="686"/>
      <c r="U790" s="684"/>
      <c r="V790" s="684"/>
      <c r="W790" s="684"/>
      <c r="X790" s="684"/>
      <c r="Y790" s="684"/>
      <c r="Z790" s="684"/>
      <c r="AA790" s="684"/>
      <c r="AB790" s="684"/>
    </row>
    <row r="791" ht="13.5" customHeight="1">
      <c r="A791" s="684"/>
      <c r="B791" s="684"/>
      <c r="C791" s="684"/>
      <c r="D791" s="684"/>
      <c r="E791" s="684"/>
      <c r="F791" s="684"/>
      <c r="G791" s="684"/>
      <c r="H791" s="684"/>
      <c r="I791" s="684"/>
      <c r="J791" s="684"/>
      <c r="K791" s="684"/>
      <c r="L791" s="684"/>
      <c r="M791" s="684"/>
      <c r="N791" s="684"/>
      <c r="O791" s="684"/>
      <c r="P791" s="684"/>
      <c r="Q791" s="684"/>
      <c r="R791" s="684"/>
      <c r="S791" s="686"/>
      <c r="T791" s="686"/>
      <c r="U791" s="684"/>
      <c r="V791" s="684"/>
      <c r="W791" s="684"/>
      <c r="X791" s="684"/>
      <c r="Y791" s="684"/>
      <c r="Z791" s="684"/>
      <c r="AA791" s="684"/>
      <c r="AB791" s="684"/>
    </row>
    <row r="792" ht="13.5" customHeight="1">
      <c r="A792" s="684"/>
      <c r="B792" s="684"/>
      <c r="C792" s="684"/>
      <c r="D792" s="684"/>
      <c r="E792" s="684"/>
      <c r="F792" s="684"/>
      <c r="G792" s="684"/>
      <c r="H792" s="684"/>
      <c r="I792" s="684"/>
      <c r="J792" s="684"/>
      <c r="K792" s="684"/>
      <c r="L792" s="684"/>
      <c r="M792" s="684"/>
      <c r="N792" s="684"/>
      <c r="O792" s="684"/>
      <c r="P792" s="684"/>
      <c r="Q792" s="684"/>
      <c r="R792" s="684"/>
      <c r="S792" s="686"/>
      <c r="T792" s="686"/>
      <c r="U792" s="684"/>
      <c r="V792" s="684"/>
      <c r="W792" s="684"/>
      <c r="X792" s="684"/>
      <c r="Y792" s="684"/>
      <c r="Z792" s="684"/>
      <c r="AA792" s="684"/>
      <c r="AB792" s="684"/>
    </row>
    <row r="793" ht="13.5" customHeight="1">
      <c r="A793" s="684"/>
      <c r="B793" s="684"/>
      <c r="C793" s="684"/>
      <c r="D793" s="684"/>
      <c r="E793" s="684"/>
      <c r="F793" s="684"/>
      <c r="G793" s="684"/>
      <c r="H793" s="684"/>
      <c r="I793" s="684"/>
      <c r="J793" s="684"/>
      <c r="K793" s="684"/>
      <c r="L793" s="684"/>
      <c r="M793" s="684"/>
      <c r="N793" s="684"/>
      <c r="O793" s="684"/>
      <c r="P793" s="684"/>
      <c r="Q793" s="684"/>
      <c r="R793" s="684"/>
      <c r="S793" s="686"/>
      <c r="T793" s="686"/>
      <c r="U793" s="684"/>
      <c r="V793" s="684"/>
      <c r="W793" s="684"/>
      <c r="X793" s="684"/>
      <c r="Y793" s="684"/>
      <c r="Z793" s="684"/>
      <c r="AA793" s="684"/>
      <c r="AB793" s="684"/>
    </row>
    <row r="794" ht="13.5" customHeight="1">
      <c r="A794" s="684"/>
      <c r="B794" s="684"/>
      <c r="C794" s="684"/>
      <c r="D794" s="684"/>
      <c r="E794" s="684"/>
      <c r="F794" s="684"/>
      <c r="G794" s="684"/>
      <c r="H794" s="684"/>
      <c r="I794" s="684"/>
      <c r="J794" s="684"/>
      <c r="K794" s="684"/>
      <c r="L794" s="684"/>
      <c r="M794" s="684"/>
      <c r="N794" s="684"/>
      <c r="O794" s="684"/>
      <c r="P794" s="684"/>
      <c r="Q794" s="684"/>
      <c r="R794" s="684"/>
      <c r="S794" s="686"/>
      <c r="T794" s="686"/>
      <c r="U794" s="684"/>
      <c r="V794" s="684"/>
      <c r="W794" s="684"/>
      <c r="X794" s="684"/>
      <c r="Y794" s="684"/>
      <c r="Z794" s="684"/>
      <c r="AA794" s="684"/>
      <c r="AB794" s="684"/>
    </row>
    <row r="795" ht="13.5" customHeight="1">
      <c r="A795" s="684"/>
      <c r="B795" s="684"/>
      <c r="C795" s="684"/>
      <c r="D795" s="684"/>
      <c r="E795" s="684"/>
      <c r="F795" s="684"/>
      <c r="G795" s="684"/>
      <c r="H795" s="684"/>
      <c r="I795" s="684"/>
      <c r="J795" s="684"/>
      <c r="K795" s="684"/>
      <c r="L795" s="684"/>
      <c r="M795" s="684"/>
      <c r="N795" s="684"/>
      <c r="O795" s="684"/>
      <c r="P795" s="684"/>
      <c r="Q795" s="684"/>
      <c r="R795" s="684"/>
      <c r="S795" s="686"/>
      <c r="T795" s="686"/>
      <c r="U795" s="684"/>
      <c r="V795" s="684"/>
      <c r="W795" s="684"/>
      <c r="X795" s="684"/>
      <c r="Y795" s="684"/>
      <c r="Z795" s="684"/>
      <c r="AA795" s="684"/>
      <c r="AB795" s="684"/>
    </row>
    <row r="796" ht="13.5" customHeight="1">
      <c r="A796" s="684"/>
      <c r="B796" s="684"/>
      <c r="C796" s="684"/>
      <c r="D796" s="684"/>
      <c r="E796" s="684"/>
      <c r="F796" s="684"/>
      <c r="G796" s="684"/>
      <c r="H796" s="684"/>
      <c r="I796" s="684"/>
      <c r="J796" s="684"/>
      <c r="K796" s="684"/>
      <c r="L796" s="684"/>
      <c r="M796" s="684"/>
      <c r="N796" s="684"/>
      <c r="O796" s="684"/>
      <c r="P796" s="684"/>
      <c r="Q796" s="684"/>
      <c r="R796" s="684"/>
      <c r="S796" s="686"/>
      <c r="T796" s="686"/>
      <c r="U796" s="684"/>
      <c r="V796" s="684"/>
      <c r="W796" s="684"/>
      <c r="X796" s="684"/>
      <c r="Y796" s="684"/>
      <c r="Z796" s="684"/>
      <c r="AA796" s="684"/>
      <c r="AB796" s="684"/>
    </row>
    <row r="797" ht="13.5" customHeight="1">
      <c r="A797" s="684"/>
      <c r="B797" s="684"/>
      <c r="C797" s="684"/>
      <c r="D797" s="684"/>
      <c r="E797" s="684"/>
      <c r="F797" s="684"/>
      <c r="G797" s="684"/>
      <c r="H797" s="684"/>
      <c r="I797" s="684"/>
      <c r="J797" s="684"/>
      <c r="K797" s="684"/>
      <c r="L797" s="684"/>
      <c r="M797" s="684"/>
      <c r="N797" s="684"/>
      <c r="O797" s="684"/>
      <c r="P797" s="684"/>
      <c r="Q797" s="684"/>
      <c r="R797" s="684"/>
      <c r="S797" s="686"/>
      <c r="T797" s="686"/>
      <c r="U797" s="684"/>
      <c r="V797" s="684"/>
      <c r="W797" s="684"/>
      <c r="X797" s="684"/>
      <c r="Y797" s="684"/>
      <c r="Z797" s="684"/>
      <c r="AA797" s="684"/>
      <c r="AB797" s="684"/>
    </row>
    <row r="798" ht="13.5" customHeight="1">
      <c r="A798" s="684"/>
      <c r="B798" s="684"/>
      <c r="C798" s="684"/>
      <c r="D798" s="684"/>
      <c r="E798" s="684"/>
      <c r="F798" s="684"/>
      <c r="G798" s="684"/>
      <c r="H798" s="684"/>
      <c r="I798" s="684"/>
      <c r="J798" s="684"/>
      <c r="K798" s="684"/>
      <c r="L798" s="684"/>
      <c r="M798" s="684"/>
      <c r="N798" s="684"/>
      <c r="O798" s="684"/>
      <c r="P798" s="684"/>
      <c r="Q798" s="684"/>
      <c r="R798" s="684"/>
      <c r="S798" s="686"/>
      <c r="T798" s="686"/>
      <c r="U798" s="684"/>
      <c r="V798" s="684"/>
      <c r="W798" s="684"/>
      <c r="X798" s="684"/>
      <c r="Y798" s="684"/>
      <c r="Z798" s="684"/>
      <c r="AA798" s="684"/>
      <c r="AB798" s="684"/>
    </row>
    <row r="799" ht="13.5" customHeight="1">
      <c r="A799" s="684"/>
      <c r="B799" s="684"/>
      <c r="C799" s="684"/>
      <c r="D799" s="684"/>
      <c r="E799" s="684"/>
      <c r="F799" s="684"/>
      <c r="G799" s="684"/>
      <c r="H799" s="684"/>
      <c r="I799" s="684"/>
      <c r="J799" s="684"/>
      <c r="K799" s="684"/>
      <c r="L799" s="684"/>
      <c r="M799" s="684"/>
      <c r="N799" s="684"/>
      <c r="O799" s="684"/>
      <c r="P799" s="684"/>
      <c r="Q799" s="684"/>
      <c r="R799" s="684"/>
      <c r="S799" s="686"/>
      <c r="T799" s="686"/>
      <c r="U799" s="684"/>
      <c r="V799" s="684"/>
      <c r="W799" s="684"/>
      <c r="X799" s="684"/>
      <c r="Y799" s="684"/>
      <c r="Z799" s="684"/>
      <c r="AA799" s="684"/>
      <c r="AB799" s="684"/>
    </row>
    <row r="800" ht="13.5" customHeight="1">
      <c r="A800" s="684"/>
      <c r="B800" s="684"/>
      <c r="C800" s="684"/>
      <c r="D800" s="684"/>
      <c r="E800" s="684"/>
      <c r="F800" s="684"/>
      <c r="G800" s="684"/>
      <c r="H800" s="684"/>
      <c r="I800" s="684"/>
      <c r="J800" s="684"/>
      <c r="K800" s="684"/>
      <c r="L800" s="684"/>
      <c r="M800" s="684"/>
      <c r="N800" s="684"/>
      <c r="O800" s="684"/>
      <c r="P800" s="684"/>
      <c r="Q800" s="684"/>
      <c r="R800" s="684"/>
      <c r="S800" s="686"/>
      <c r="T800" s="686"/>
      <c r="U800" s="684"/>
      <c r="V800" s="684"/>
      <c r="W800" s="684"/>
      <c r="X800" s="684"/>
      <c r="Y800" s="684"/>
      <c r="Z800" s="684"/>
      <c r="AA800" s="684"/>
      <c r="AB800" s="684"/>
    </row>
    <row r="801" ht="13.5" customHeight="1">
      <c r="A801" s="684"/>
      <c r="B801" s="684"/>
      <c r="C801" s="684"/>
      <c r="D801" s="684"/>
      <c r="E801" s="684"/>
      <c r="F801" s="684"/>
      <c r="G801" s="684"/>
      <c r="H801" s="684"/>
      <c r="I801" s="684"/>
      <c r="J801" s="684"/>
      <c r="K801" s="684"/>
      <c r="L801" s="684"/>
      <c r="M801" s="684"/>
      <c r="N801" s="684"/>
      <c r="O801" s="684"/>
      <c r="P801" s="684"/>
      <c r="Q801" s="684"/>
      <c r="R801" s="684"/>
      <c r="S801" s="686"/>
      <c r="T801" s="686"/>
      <c r="U801" s="684"/>
      <c r="V801" s="684"/>
      <c r="W801" s="684"/>
      <c r="X801" s="684"/>
      <c r="Y801" s="684"/>
      <c r="Z801" s="684"/>
      <c r="AA801" s="684"/>
      <c r="AB801" s="684"/>
    </row>
    <row r="802" ht="13.5" customHeight="1">
      <c r="A802" s="684"/>
      <c r="B802" s="684"/>
      <c r="C802" s="684"/>
      <c r="D802" s="684"/>
      <c r="E802" s="684"/>
      <c r="F802" s="684"/>
      <c r="G802" s="684"/>
      <c r="H802" s="684"/>
      <c r="I802" s="684"/>
      <c r="J802" s="684"/>
      <c r="K802" s="684"/>
      <c r="L802" s="684"/>
      <c r="M802" s="684"/>
      <c r="N802" s="684"/>
      <c r="O802" s="684"/>
      <c r="P802" s="684"/>
      <c r="Q802" s="684"/>
      <c r="R802" s="684"/>
      <c r="S802" s="686"/>
      <c r="T802" s="686"/>
      <c r="U802" s="684"/>
      <c r="V802" s="684"/>
      <c r="W802" s="684"/>
      <c r="X802" s="684"/>
      <c r="Y802" s="684"/>
      <c r="Z802" s="684"/>
      <c r="AA802" s="684"/>
      <c r="AB802" s="684"/>
    </row>
    <row r="803" ht="13.5" customHeight="1">
      <c r="A803" s="684"/>
      <c r="B803" s="684"/>
      <c r="C803" s="684"/>
      <c r="D803" s="684"/>
      <c r="E803" s="684"/>
      <c r="F803" s="684"/>
      <c r="G803" s="684"/>
      <c r="H803" s="684"/>
      <c r="I803" s="684"/>
      <c r="J803" s="684"/>
      <c r="K803" s="684"/>
      <c r="L803" s="684"/>
      <c r="M803" s="684"/>
      <c r="N803" s="684"/>
      <c r="O803" s="684"/>
      <c r="P803" s="684"/>
      <c r="Q803" s="684"/>
      <c r="R803" s="684"/>
      <c r="S803" s="686"/>
      <c r="T803" s="686"/>
      <c r="U803" s="684"/>
      <c r="V803" s="684"/>
      <c r="W803" s="684"/>
      <c r="X803" s="684"/>
      <c r="Y803" s="684"/>
      <c r="Z803" s="684"/>
      <c r="AA803" s="684"/>
      <c r="AB803" s="684"/>
    </row>
    <row r="804" ht="13.5" customHeight="1">
      <c r="A804" s="684"/>
      <c r="B804" s="684"/>
      <c r="C804" s="684"/>
      <c r="D804" s="684"/>
      <c r="E804" s="684"/>
      <c r="F804" s="684"/>
      <c r="G804" s="684"/>
      <c r="H804" s="684"/>
      <c r="I804" s="684"/>
      <c r="J804" s="684"/>
      <c r="K804" s="684"/>
      <c r="L804" s="684"/>
      <c r="M804" s="684"/>
      <c r="N804" s="684"/>
      <c r="O804" s="684"/>
      <c r="P804" s="684"/>
      <c r="Q804" s="684"/>
      <c r="R804" s="684"/>
      <c r="S804" s="686"/>
      <c r="T804" s="686"/>
      <c r="U804" s="684"/>
      <c r="V804" s="684"/>
      <c r="W804" s="684"/>
      <c r="X804" s="684"/>
      <c r="Y804" s="684"/>
      <c r="Z804" s="684"/>
      <c r="AA804" s="684"/>
      <c r="AB804" s="684"/>
    </row>
    <row r="805" ht="13.5" customHeight="1">
      <c r="A805" s="684"/>
      <c r="B805" s="684"/>
      <c r="C805" s="684"/>
      <c r="D805" s="684"/>
      <c r="E805" s="684"/>
      <c r="F805" s="684"/>
      <c r="G805" s="684"/>
      <c r="H805" s="684"/>
      <c r="I805" s="684"/>
      <c r="J805" s="684"/>
      <c r="K805" s="684"/>
      <c r="L805" s="684"/>
      <c r="M805" s="684"/>
      <c r="N805" s="684"/>
      <c r="O805" s="684"/>
      <c r="P805" s="684"/>
      <c r="Q805" s="684"/>
      <c r="R805" s="684"/>
      <c r="S805" s="686"/>
      <c r="T805" s="686"/>
      <c r="U805" s="684"/>
      <c r="V805" s="684"/>
      <c r="W805" s="684"/>
      <c r="X805" s="684"/>
      <c r="Y805" s="684"/>
      <c r="Z805" s="684"/>
      <c r="AA805" s="684"/>
      <c r="AB805" s="684"/>
    </row>
    <row r="806" ht="13.5" customHeight="1">
      <c r="A806" s="684"/>
      <c r="B806" s="684"/>
      <c r="C806" s="684"/>
      <c r="D806" s="684"/>
      <c r="E806" s="684"/>
      <c r="F806" s="684"/>
      <c r="G806" s="684"/>
      <c r="H806" s="684"/>
      <c r="I806" s="684"/>
      <c r="J806" s="684"/>
      <c r="K806" s="684"/>
      <c r="L806" s="684"/>
      <c r="M806" s="684"/>
      <c r="N806" s="684"/>
      <c r="O806" s="684"/>
      <c r="P806" s="684"/>
      <c r="Q806" s="684"/>
      <c r="R806" s="684"/>
      <c r="S806" s="686"/>
      <c r="T806" s="686"/>
      <c r="U806" s="684"/>
      <c r="V806" s="684"/>
      <c r="W806" s="684"/>
      <c r="X806" s="684"/>
      <c r="Y806" s="684"/>
      <c r="Z806" s="684"/>
      <c r="AA806" s="684"/>
      <c r="AB806" s="684"/>
    </row>
    <row r="807" ht="13.5" customHeight="1">
      <c r="A807" s="684"/>
      <c r="B807" s="684"/>
      <c r="C807" s="684"/>
      <c r="D807" s="684"/>
      <c r="E807" s="684"/>
      <c r="F807" s="684"/>
      <c r="G807" s="684"/>
      <c r="H807" s="684"/>
      <c r="I807" s="684"/>
      <c r="J807" s="684"/>
      <c r="K807" s="684"/>
      <c r="L807" s="684"/>
      <c r="M807" s="684"/>
      <c r="N807" s="684"/>
      <c r="O807" s="684"/>
      <c r="P807" s="684"/>
      <c r="Q807" s="684"/>
      <c r="R807" s="684"/>
      <c r="S807" s="686"/>
      <c r="T807" s="686"/>
      <c r="U807" s="684"/>
      <c r="V807" s="684"/>
      <c r="W807" s="684"/>
      <c r="X807" s="684"/>
      <c r="Y807" s="684"/>
      <c r="Z807" s="684"/>
      <c r="AA807" s="684"/>
      <c r="AB807" s="684"/>
    </row>
    <row r="808" ht="13.5" customHeight="1">
      <c r="A808" s="684"/>
      <c r="B808" s="684"/>
      <c r="C808" s="684"/>
      <c r="D808" s="684"/>
      <c r="E808" s="684"/>
      <c r="F808" s="684"/>
      <c r="G808" s="684"/>
      <c r="H808" s="684"/>
      <c r="I808" s="684"/>
      <c r="J808" s="684"/>
      <c r="K808" s="684"/>
      <c r="L808" s="684"/>
      <c r="M808" s="684"/>
      <c r="N808" s="684"/>
      <c r="O808" s="684"/>
      <c r="P808" s="684"/>
      <c r="Q808" s="684"/>
      <c r="R808" s="684"/>
      <c r="S808" s="686"/>
      <c r="T808" s="686"/>
      <c r="U808" s="684"/>
      <c r="V808" s="684"/>
      <c r="W808" s="684"/>
      <c r="X808" s="684"/>
      <c r="Y808" s="684"/>
      <c r="Z808" s="684"/>
      <c r="AA808" s="684"/>
      <c r="AB808" s="684"/>
    </row>
    <row r="809" ht="13.5" customHeight="1">
      <c r="A809" s="684"/>
      <c r="B809" s="684"/>
      <c r="C809" s="684"/>
      <c r="D809" s="684"/>
      <c r="E809" s="684"/>
      <c r="F809" s="684"/>
      <c r="G809" s="684"/>
      <c r="H809" s="684"/>
      <c r="I809" s="684"/>
      <c r="J809" s="684"/>
      <c r="K809" s="684"/>
      <c r="L809" s="684"/>
      <c r="M809" s="684"/>
      <c r="N809" s="684"/>
      <c r="O809" s="684"/>
      <c r="P809" s="684"/>
      <c r="Q809" s="684"/>
      <c r="R809" s="684"/>
      <c r="S809" s="686"/>
      <c r="T809" s="686"/>
      <c r="U809" s="684"/>
      <c r="V809" s="684"/>
      <c r="W809" s="684"/>
      <c r="X809" s="684"/>
      <c r="Y809" s="684"/>
      <c r="Z809" s="684"/>
      <c r="AA809" s="684"/>
      <c r="AB809" s="684"/>
    </row>
    <row r="810" ht="13.5" customHeight="1">
      <c r="A810" s="684"/>
      <c r="B810" s="684"/>
      <c r="C810" s="684"/>
      <c r="D810" s="684"/>
      <c r="E810" s="684"/>
      <c r="F810" s="684"/>
      <c r="G810" s="684"/>
      <c r="H810" s="684"/>
      <c r="I810" s="684"/>
      <c r="J810" s="684"/>
      <c r="K810" s="684"/>
      <c r="L810" s="684"/>
      <c r="M810" s="684"/>
      <c r="N810" s="684"/>
      <c r="O810" s="684"/>
      <c r="P810" s="684"/>
      <c r="Q810" s="684"/>
      <c r="R810" s="684"/>
      <c r="S810" s="686"/>
      <c r="T810" s="686"/>
      <c r="U810" s="684"/>
      <c r="V810" s="684"/>
      <c r="W810" s="684"/>
      <c r="X810" s="684"/>
      <c r="Y810" s="684"/>
      <c r="Z810" s="684"/>
      <c r="AA810" s="684"/>
      <c r="AB810" s="684"/>
    </row>
    <row r="811" ht="13.5" customHeight="1">
      <c r="A811" s="684"/>
      <c r="B811" s="684"/>
      <c r="C811" s="684"/>
      <c r="D811" s="684"/>
      <c r="E811" s="684"/>
      <c r="F811" s="684"/>
      <c r="G811" s="684"/>
      <c r="H811" s="684"/>
      <c r="I811" s="684"/>
      <c r="J811" s="684"/>
      <c r="K811" s="684"/>
      <c r="L811" s="684"/>
      <c r="M811" s="684"/>
      <c r="N811" s="684"/>
      <c r="O811" s="684"/>
      <c r="P811" s="684"/>
      <c r="Q811" s="684"/>
      <c r="R811" s="684"/>
      <c r="S811" s="686"/>
      <c r="T811" s="686"/>
      <c r="U811" s="684"/>
      <c r="V811" s="684"/>
      <c r="W811" s="684"/>
      <c r="X811" s="684"/>
      <c r="Y811" s="684"/>
      <c r="Z811" s="684"/>
      <c r="AA811" s="684"/>
      <c r="AB811" s="684"/>
    </row>
    <row r="812" ht="13.5" customHeight="1">
      <c r="A812" s="684"/>
      <c r="B812" s="684"/>
      <c r="C812" s="684"/>
      <c r="D812" s="684"/>
      <c r="E812" s="684"/>
      <c r="F812" s="684"/>
      <c r="G812" s="684"/>
      <c r="H812" s="684"/>
      <c r="I812" s="684"/>
      <c r="J812" s="684"/>
      <c r="K812" s="684"/>
      <c r="L812" s="684"/>
      <c r="M812" s="684"/>
      <c r="N812" s="684"/>
      <c r="O812" s="684"/>
      <c r="P812" s="684"/>
      <c r="Q812" s="684"/>
      <c r="R812" s="684"/>
      <c r="S812" s="686"/>
      <c r="T812" s="686"/>
      <c r="U812" s="684"/>
      <c r="V812" s="684"/>
      <c r="W812" s="684"/>
      <c r="X812" s="684"/>
      <c r="Y812" s="684"/>
      <c r="Z812" s="684"/>
      <c r="AA812" s="684"/>
      <c r="AB812" s="684"/>
    </row>
    <row r="813" ht="13.5" customHeight="1">
      <c r="A813" s="684"/>
      <c r="B813" s="684"/>
      <c r="C813" s="684"/>
      <c r="D813" s="684"/>
      <c r="E813" s="684"/>
      <c r="F813" s="684"/>
      <c r="G813" s="684"/>
      <c r="H813" s="684"/>
      <c r="I813" s="684"/>
      <c r="J813" s="684"/>
      <c r="K813" s="684"/>
      <c r="L813" s="684"/>
      <c r="M813" s="684"/>
      <c r="N813" s="684"/>
      <c r="O813" s="684"/>
      <c r="P813" s="684"/>
      <c r="Q813" s="684"/>
      <c r="R813" s="684"/>
      <c r="S813" s="686"/>
      <c r="T813" s="686"/>
      <c r="U813" s="684"/>
      <c r="V813" s="684"/>
      <c r="W813" s="684"/>
      <c r="X813" s="684"/>
      <c r="Y813" s="684"/>
      <c r="Z813" s="684"/>
      <c r="AA813" s="684"/>
      <c r="AB813" s="684"/>
    </row>
    <row r="814" ht="13.5" customHeight="1">
      <c r="A814" s="684"/>
      <c r="B814" s="684"/>
      <c r="C814" s="684"/>
      <c r="D814" s="684"/>
      <c r="E814" s="684"/>
      <c r="F814" s="684"/>
      <c r="G814" s="684"/>
      <c r="H814" s="684"/>
      <c r="I814" s="684"/>
      <c r="J814" s="684"/>
      <c r="K814" s="684"/>
      <c r="L814" s="684"/>
      <c r="M814" s="684"/>
      <c r="N814" s="684"/>
      <c r="O814" s="684"/>
      <c r="P814" s="684"/>
      <c r="Q814" s="684"/>
      <c r="R814" s="684"/>
      <c r="S814" s="686"/>
      <c r="T814" s="686"/>
      <c r="U814" s="684"/>
      <c r="V814" s="684"/>
      <c r="W814" s="684"/>
      <c r="X814" s="684"/>
      <c r="Y814" s="684"/>
      <c r="Z814" s="684"/>
      <c r="AA814" s="684"/>
      <c r="AB814" s="684"/>
    </row>
    <row r="815" ht="13.5" customHeight="1">
      <c r="A815" s="684"/>
      <c r="B815" s="684"/>
      <c r="C815" s="684"/>
      <c r="D815" s="684"/>
      <c r="E815" s="684"/>
      <c r="F815" s="684"/>
      <c r="G815" s="684"/>
      <c r="H815" s="684"/>
      <c r="I815" s="684"/>
      <c r="J815" s="684"/>
      <c r="K815" s="684"/>
      <c r="L815" s="684"/>
      <c r="M815" s="684"/>
      <c r="N815" s="684"/>
      <c r="O815" s="684"/>
      <c r="P815" s="684"/>
      <c r="Q815" s="684"/>
      <c r="R815" s="684"/>
      <c r="S815" s="686"/>
      <c r="T815" s="686"/>
      <c r="U815" s="684"/>
      <c r="V815" s="684"/>
      <c r="W815" s="684"/>
      <c r="X815" s="684"/>
      <c r="Y815" s="684"/>
      <c r="Z815" s="684"/>
      <c r="AA815" s="684"/>
      <c r="AB815" s="684"/>
    </row>
    <row r="816" ht="13.5" customHeight="1">
      <c r="A816" s="684"/>
      <c r="B816" s="684"/>
      <c r="C816" s="684"/>
      <c r="D816" s="684"/>
      <c r="E816" s="684"/>
      <c r="F816" s="684"/>
      <c r="G816" s="684"/>
      <c r="H816" s="684"/>
      <c r="I816" s="684"/>
      <c r="J816" s="684"/>
      <c r="K816" s="684"/>
      <c r="L816" s="684"/>
      <c r="M816" s="684"/>
      <c r="N816" s="684"/>
      <c r="O816" s="684"/>
      <c r="P816" s="684"/>
      <c r="Q816" s="684"/>
      <c r="R816" s="684"/>
      <c r="S816" s="686"/>
      <c r="T816" s="686"/>
      <c r="U816" s="684"/>
      <c r="V816" s="684"/>
      <c r="W816" s="684"/>
      <c r="X816" s="684"/>
      <c r="Y816" s="684"/>
      <c r="Z816" s="684"/>
      <c r="AA816" s="684"/>
      <c r="AB816" s="684"/>
    </row>
    <row r="817" ht="13.5" customHeight="1">
      <c r="A817" s="684"/>
      <c r="B817" s="684"/>
      <c r="C817" s="684"/>
      <c r="D817" s="684"/>
      <c r="E817" s="684"/>
      <c r="F817" s="684"/>
      <c r="G817" s="684"/>
      <c r="H817" s="684"/>
      <c r="I817" s="684"/>
      <c r="J817" s="684"/>
      <c r="K817" s="684"/>
      <c r="L817" s="684"/>
      <c r="M817" s="684"/>
      <c r="N817" s="684"/>
      <c r="O817" s="684"/>
      <c r="P817" s="684"/>
      <c r="Q817" s="684"/>
      <c r="R817" s="684"/>
      <c r="S817" s="686"/>
      <c r="T817" s="686"/>
      <c r="U817" s="684"/>
      <c r="V817" s="684"/>
      <c r="W817" s="684"/>
      <c r="X817" s="684"/>
      <c r="Y817" s="684"/>
      <c r="Z817" s="684"/>
      <c r="AA817" s="684"/>
      <c r="AB817" s="684"/>
    </row>
    <row r="818" ht="13.5" customHeight="1">
      <c r="A818" s="684"/>
      <c r="B818" s="684"/>
      <c r="C818" s="684"/>
      <c r="D818" s="684"/>
      <c r="E818" s="684"/>
      <c r="F818" s="684"/>
      <c r="G818" s="684"/>
      <c r="H818" s="684"/>
      <c r="I818" s="684"/>
      <c r="J818" s="684"/>
      <c r="K818" s="684"/>
      <c r="L818" s="684"/>
      <c r="M818" s="684"/>
      <c r="N818" s="684"/>
      <c r="O818" s="684"/>
      <c r="P818" s="684"/>
      <c r="Q818" s="684"/>
      <c r="R818" s="684"/>
      <c r="S818" s="686"/>
      <c r="T818" s="686"/>
      <c r="U818" s="684"/>
      <c r="V818" s="684"/>
      <c r="W818" s="684"/>
      <c r="X818" s="684"/>
      <c r="Y818" s="684"/>
      <c r="Z818" s="684"/>
      <c r="AA818" s="684"/>
      <c r="AB818" s="684"/>
    </row>
    <row r="819" ht="13.5" customHeight="1">
      <c r="A819" s="684"/>
      <c r="B819" s="684"/>
      <c r="C819" s="684"/>
      <c r="D819" s="684"/>
      <c r="E819" s="684"/>
      <c r="F819" s="684"/>
      <c r="G819" s="684"/>
      <c r="H819" s="684"/>
      <c r="I819" s="684"/>
      <c r="J819" s="684"/>
      <c r="K819" s="684"/>
      <c r="L819" s="684"/>
      <c r="M819" s="684"/>
      <c r="N819" s="684"/>
      <c r="O819" s="684"/>
      <c r="P819" s="684"/>
      <c r="Q819" s="684"/>
      <c r="R819" s="684"/>
      <c r="S819" s="686"/>
      <c r="T819" s="686"/>
      <c r="U819" s="684"/>
      <c r="V819" s="684"/>
      <c r="W819" s="684"/>
      <c r="X819" s="684"/>
      <c r="Y819" s="684"/>
      <c r="Z819" s="684"/>
      <c r="AA819" s="684"/>
      <c r="AB819" s="684"/>
    </row>
    <row r="820" ht="13.5" customHeight="1">
      <c r="A820" s="684"/>
      <c r="B820" s="684"/>
      <c r="C820" s="684"/>
      <c r="D820" s="684"/>
      <c r="E820" s="684"/>
      <c r="F820" s="684"/>
      <c r="G820" s="684"/>
      <c r="H820" s="684"/>
      <c r="I820" s="684"/>
      <c r="J820" s="684"/>
      <c r="K820" s="684"/>
      <c r="L820" s="684"/>
      <c r="M820" s="684"/>
      <c r="N820" s="684"/>
      <c r="O820" s="684"/>
      <c r="P820" s="684"/>
      <c r="Q820" s="684"/>
      <c r="R820" s="684"/>
      <c r="S820" s="686"/>
      <c r="T820" s="686"/>
      <c r="U820" s="684"/>
      <c r="V820" s="684"/>
      <c r="W820" s="684"/>
      <c r="X820" s="684"/>
      <c r="Y820" s="684"/>
      <c r="Z820" s="684"/>
      <c r="AA820" s="684"/>
      <c r="AB820" s="684"/>
    </row>
    <row r="821" ht="13.5" customHeight="1">
      <c r="A821" s="684"/>
      <c r="B821" s="684"/>
      <c r="C821" s="684"/>
      <c r="D821" s="684"/>
      <c r="E821" s="684"/>
      <c r="F821" s="684"/>
      <c r="G821" s="684"/>
      <c r="H821" s="684"/>
      <c r="I821" s="684"/>
      <c r="J821" s="684"/>
      <c r="K821" s="684"/>
      <c r="L821" s="684"/>
      <c r="M821" s="684"/>
      <c r="N821" s="684"/>
      <c r="O821" s="684"/>
      <c r="P821" s="684"/>
      <c r="Q821" s="684"/>
      <c r="R821" s="684"/>
      <c r="S821" s="686"/>
      <c r="T821" s="686"/>
      <c r="U821" s="684"/>
      <c r="V821" s="684"/>
      <c r="W821" s="684"/>
      <c r="X821" s="684"/>
      <c r="Y821" s="684"/>
      <c r="Z821" s="684"/>
      <c r="AA821" s="684"/>
      <c r="AB821" s="684"/>
    </row>
    <row r="822" ht="13.5" customHeight="1">
      <c r="A822" s="684"/>
      <c r="B822" s="684"/>
      <c r="C822" s="684"/>
      <c r="D822" s="684"/>
      <c r="E822" s="684"/>
      <c r="F822" s="684"/>
      <c r="G822" s="684"/>
      <c r="H822" s="684"/>
      <c r="I822" s="684"/>
      <c r="J822" s="684"/>
      <c r="K822" s="684"/>
      <c r="L822" s="684"/>
      <c r="M822" s="684"/>
      <c r="N822" s="684"/>
      <c r="O822" s="684"/>
      <c r="P822" s="684"/>
      <c r="Q822" s="684"/>
      <c r="R822" s="684"/>
      <c r="S822" s="686"/>
      <c r="T822" s="686"/>
      <c r="U822" s="684"/>
      <c r="V822" s="684"/>
      <c r="W822" s="684"/>
      <c r="X822" s="684"/>
      <c r="Y822" s="684"/>
      <c r="Z822" s="684"/>
      <c r="AA822" s="684"/>
      <c r="AB822" s="684"/>
    </row>
    <row r="823" ht="13.5" customHeight="1">
      <c r="A823" s="684"/>
      <c r="B823" s="684"/>
      <c r="C823" s="684"/>
      <c r="D823" s="684"/>
      <c r="E823" s="684"/>
      <c r="F823" s="684"/>
      <c r="G823" s="684"/>
      <c r="H823" s="684"/>
      <c r="I823" s="684"/>
      <c r="J823" s="684"/>
      <c r="K823" s="684"/>
      <c r="L823" s="684"/>
      <c r="M823" s="684"/>
      <c r="N823" s="684"/>
      <c r="O823" s="684"/>
      <c r="P823" s="684"/>
      <c r="Q823" s="684"/>
      <c r="R823" s="684"/>
      <c r="S823" s="686"/>
      <c r="T823" s="686"/>
      <c r="U823" s="684"/>
      <c r="V823" s="684"/>
      <c r="W823" s="684"/>
      <c r="X823" s="684"/>
      <c r="Y823" s="684"/>
      <c r="Z823" s="684"/>
      <c r="AA823" s="684"/>
      <c r="AB823" s="684"/>
    </row>
    <row r="824" ht="13.5" customHeight="1">
      <c r="A824" s="684"/>
      <c r="B824" s="684"/>
      <c r="C824" s="684"/>
      <c r="D824" s="684"/>
      <c r="E824" s="684"/>
      <c r="F824" s="684"/>
      <c r="G824" s="684"/>
      <c r="H824" s="684"/>
      <c r="I824" s="684"/>
      <c r="J824" s="684"/>
      <c r="K824" s="684"/>
      <c r="L824" s="684"/>
      <c r="M824" s="684"/>
      <c r="N824" s="684"/>
      <c r="O824" s="684"/>
      <c r="P824" s="684"/>
      <c r="Q824" s="684"/>
      <c r="R824" s="684"/>
      <c r="S824" s="686"/>
      <c r="T824" s="686"/>
      <c r="U824" s="684"/>
      <c r="V824" s="684"/>
      <c r="W824" s="684"/>
      <c r="X824" s="684"/>
      <c r="Y824" s="684"/>
      <c r="Z824" s="684"/>
      <c r="AA824" s="684"/>
      <c r="AB824" s="684"/>
    </row>
    <row r="825" ht="13.5" customHeight="1">
      <c r="A825" s="684"/>
      <c r="B825" s="684"/>
      <c r="C825" s="684"/>
      <c r="D825" s="684"/>
      <c r="E825" s="684"/>
      <c r="F825" s="684"/>
      <c r="G825" s="684"/>
      <c r="H825" s="684"/>
      <c r="I825" s="684"/>
      <c r="J825" s="684"/>
      <c r="K825" s="684"/>
      <c r="L825" s="684"/>
      <c r="M825" s="684"/>
      <c r="N825" s="684"/>
      <c r="O825" s="684"/>
      <c r="P825" s="684"/>
      <c r="Q825" s="684"/>
      <c r="R825" s="684"/>
      <c r="S825" s="686"/>
      <c r="T825" s="686"/>
      <c r="U825" s="684"/>
      <c r="V825" s="684"/>
      <c r="W825" s="684"/>
      <c r="X825" s="684"/>
      <c r="Y825" s="684"/>
      <c r="Z825" s="684"/>
      <c r="AA825" s="684"/>
      <c r="AB825" s="684"/>
    </row>
    <row r="826" ht="13.5" customHeight="1">
      <c r="A826" s="684"/>
      <c r="B826" s="684"/>
      <c r="C826" s="684"/>
      <c r="D826" s="684"/>
      <c r="E826" s="684"/>
      <c r="F826" s="684"/>
      <c r="G826" s="684"/>
      <c r="H826" s="684"/>
      <c r="I826" s="684"/>
      <c r="J826" s="684"/>
      <c r="K826" s="684"/>
      <c r="L826" s="684"/>
      <c r="M826" s="684"/>
      <c r="N826" s="684"/>
      <c r="O826" s="684"/>
      <c r="P826" s="684"/>
      <c r="Q826" s="684"/>
      <c r="R826" s="684"/>
      <c r="S826" s="686"/>
      <c r="T826" s="686"/>
      <c r="U826" s="684"/>
      <c r="V826" s="684"/>
      <c r="W826" s="684"/>
      <c r="X826" s="684"/>
      <c r="Y826" s="684"/>
      <c r="Z826" s="684"/>
      <c r="AA826" s="684"/>
      <c r="AB826" s="684"/>
    </row>
    <row r="827" ht="13.5" customHeight="1">
      <c r="A827" s="684"/>
      <c r="B827" s="684"/>
      <c r="C827" s="684"/>
      <c r="D827" s="684"/>
      <c r="E827" s="684"/>
      <c r="F827" s="684"/>
      <c r="G827" s="684"/>
      <c r="H827" s="684"/>
      <c r="I827" s="684"/>
      <c r="J827" s="684"/>
      <c r="K827" s="684"/>
      <c r="L827" s="684"/>
      <c r="M827" s="684"/>
      <c r="N827" s="684"/>
      <c r="O827" s="684"/>
      <c r="P827" s="684"/>
      <c r="Q827" s="684"/>
      <c r="R827" s="684"/>
      <c r="S827" s="686"/>
      <c r="T827" s="686"/>
      <c r="U827" s="684"/>
      <c r="V827" s="684"/>
      <c r="W827" s="684"/>
      <c r="X827" s="684"/>
      <c r="Y827" s="684"/>
      <c r="Z827" s="684"/>
      <c r="AA827" s="684"/>
      <c r="AB827" s="684"/>
    </row>
    <row r="828" ht="13.5" customHeight="1">
      <c r="A828" s="684"/>
      <c r="B828" s="684"/>
      <c r="C828" s="684"/>
      <c r="D828" s="684"/>
      <c r="E828" s="684"/>
      <c r="F828" s="684"/>
      <c r="G828" s="684"/>
      <c r="H828" s="684"/>
      <c r="I828" s="684"/>
      <c r="J828" s="684"/>
      <c r="K828" s="684"/>
      <c r="L828" s="684"/>
      <c r="M828" s="684"/>
      <c r="N828" s="684"/>
      <c r="O828" s="684"/>
      <c r="P828" s="684"/>
      <c r="Q828" s="684"/>
      <c r="R828" s="684"/>
      <c r="S828" s="686"/>
      <c r="T828" s="686"/>
      <c r="U828" s="684"/>
      <c r="V828" s="684"/>
      <c r="W828" s="684"/>
      <c r="X828" s="684"/>
      <c r="Y828" s="684"/>
      <c r="Z828" s="684"/>
      <c r="AA828" s="684"/>
      <c r="AB828" s="684"/>
    </row>
    <row r="829" ht="13.5" customHeight="1">
      <c r="A829" s="684"/>
      <c r="B829" s="684"/>
      <c r="C829" s="684"/>
      <c r="D829" s="684"/>
      <c r="E829" s="684"/>
      <c r="F829" s="684"/>
      <c r="G829" s="684"/>
      <c r="H829" s="684"/>
      <c r="I829" s="684"/>
      <c r="J829" s="684"/>
      <c r="K829" s="684"/>
      <c r="L829" s="684"/>
      <c r="M829" s="684"/>
      <c r="N829" s="684"/>
      <c r="O829" s="684"/>
      <c r="P829" s="684"/>
      <c r="Q829" s="684"/>
      <c r="R829" s="684"/>
      <c r="S829" s="686"/>
      <c r="T829" s="686"/>
      <c r="U829" s="684"/>
      <c r="V829" s="684"/>
      <c r="W829" s="684"/>
      <c r="X829" s="684"/>
      <c r="Y829" s="684"/>
      <c r="Z829" s="684"/>
      <c r="AA829" s="684"/>
      <c r="AB829" s="684"/>
    </row>
    <row r="830" ht="13.5" customHeight="1">
      <c r="A830" s="684"/>
      <c r="B830" s="684"/>
      <c r="C830" s="684"/>
      <c r="D830" s="684"/>
      <c r="E830" s="684"/>
      <c r="F830" s="684"/>
      <c r="G830" s="684"/>
      <c r="H830" s="684"/>
      <c r="I830" s="684"/>
      <c r="J830" s="684"/>
      <c r="K830" s="684"/>
      <c r="L830" s="684"/>
      <c r="M830" s="684"/>
      <c r="N830" s="684"/>
      <c r="O830" s="684"/>
      <c r="P830" s="684"/>
      <c r="Q830" s="684"/>
      <c r="R830" s="684"/>
      <c r="S830" s="686"/>
      <c r="T830" s="686"/>
      <c r="U830" s="684"/>
      <c r="V830" s="684"/>
      <c r="W830" s="684"/>
      <c r="X830" s="684"/>
      <c r="Y830" s="684"/>
      <c r="Z830" s="684"/>
      <c r="AA830" s="684"/>
      <c r="AB830" s="684"/>
    </row>
    <row r="831" ht="13.5" customHeight="1">
      <c r="A831" s="684"/>
      <c r="B831" s="684"/>
      <c r="C831" s="684"/>
      <c r="D831" s="684"/>
      <c r="E831" s="684"/>
      <c r="F831" s="684"/>
      <c r="G831" s="684"/>
      <c r="H831" s="684"/>
      <c r="I831" s="684"/>
      <c r="J831" s="684"/>
      <c r="K831" s="684"/>
      <c r="L831" s="684"/>
      <c r="M831" s="684"/>
      <c r="N831" s="684"/>
      <c r="O831" s="684"/>
      <c r="P831" s="684"/>
      <c r="Q831" s="684"/>
      <c r="R831" s="684"/>
      <c r="S831" s="686"/>
      <c r="T831" s="686"/>
      <c r="U831" s="684"/>
      <c r="V831" s="684"/>
      <c r="W831" s="684"/>
      <c r="X831" s="684"/>
      <c r="Y831" s="684"/>
      <c r="Z831" s="684"/>
      <c r="AA831" s="684"/>
      <c r="AB831" s="684"/>
    </row>
    <row r="832" ht="13.5" customHeight="1">
      <c r="A832" s="684"/>
      <c r="B832" s="684"/>
      <c r="C832" s="684"/>
      <c r="D832" s="684"/>
      <c r="E832" s="684"/>
      <c r="F832" s="684"/>
      <c r="G832" s="684"/>
      <c r="H832" s="684"/>
      <c r="I832" s="684"/>
      <c r="J832" s="684"/>
      <c r="K832" s="684"/>
      <c r="L832" s="684"/>
      <c r="M832" s="684"/>
      <c r="N832" s="684"/>
      <c r="O832" s="684"/>
      <c r="P832" s="684"/>
      <c r="Q832" s="684"/>
      <c r="R832" s="684"/>
      <c r="S832" s="686"/>
      <c r="T832" s="686"/>
      <c r="U832" s="684"/>
      <c r="V832" s="684"/>
      <c r="W832" s="684"/>
      <c r="X832" s="684"/>
      <c r="Y832" s="684"/>
      <c r="Z832" s="684"/>
      <c r="AA832" s="684"/>
      <c r="AB832" s="684"/>
    </row>
    <row r="833" ht="13.5" customHeight="1">
      <c r="A833" s="684"/>
      <c r="B833" s="684"/>
      <c r="C833" s="684"/>
      <c r="D833" s="684"/>
      <c r="E833" s="684"/>
      <c r="F833" s="684"/>
      <c r="G833" s="684"/>
      <c r="H833" s="684"/>
      <c r="I833" s="684"/>
      <c r="J833" s="684"/>
      <c r="K833" s="684"/>
      <c r="L833" s="684"/>
      <c r="M833" s="684"/>
      <c r="N833" s="684"/>
      <c r="O833" s="684"/>
      <c r="P833" s="684"/>
      <c r="Q833" s="684"/>
      <c r="R833" s="684"/>
      <c r="S833" s="686"/>
      <c r="T833" s="686"/>
      <c r="U833" s="684"/>
      <c r="V833" s="684"/>
      <c r="W833" s="684"/>
      <c r="X833" s="684"/>
      <c r="Y833" s="684"/>
      <c r="Z833" s="684"/>
      <c r="AA833" s="684"/>
      <c r="AB833" s="684"/>
    </row>
    <row r="834" ht="13.5" customHeight="1">
      <c r="A834" s="684"/>
      <c r="B834" s="684"/>
      <c r="C834" s="684"/>
      <c r="D834" s="684"/>
      <c r="E834" s="684"/>
      <c r="F834" s="684"/>
      <c r="G834" s="684"/>
      <c r="H834" s="684"/>
      <c r="I834" s="684"/>
      <c r="J834" s="684"/>
      <c r="K834" s="684"/>
      <c r="L834" s="684"/>
      <c r="M834" s="684"/>
      <c r="N834" s="684"/>
      <c r="O834" s="684"/>
      <c r="P834" s="684"/>
      <c r="Q834" s="684"/>
      <c r="R834" s="684"/>
      <c r="S834" s="686"/>
      <c r="T834" s="686"/>
      <c r="U834" s="684"/>
      <c r="V834" s="684"/>
      <c r="W834" s="684"/>
      <c r="X834" s="684"/>
      <c r="Y834" s="684"/>
      <c r="Z834" s="684"/>
      <c r="AA834" s="684"/>
      <c r="AB834" s="684"/>
    </row>
    <row r="835" ht="13.5" customHeight="1">
      <c r="A835" s="684"/>
      <c r="B835" s="684"/>
      <c r="C835" s="684"/>
      <c r="D835" s="684"/>
      <c r="E835" s="684"/>
      <c r="F835" s="684"/>
      <c r="G835" s="684"/>
      <c r="H835" s="684"/>
      <c r="I835" s="684"/>
      <c r="J835" s="684"/>
      <c r="K835" s="684"/>
      <c r="L835" s="684"/>
      <c r="M835" s="684"/>
      <c r="N835" s="684"/>
      <c r="O835" s="684"/>
      <c r="P835" s="684"/>
      <c r="Q835" s="684"/>
      <c r="R835" s="684"/>
      <c r="S835" s="686"/>
      <c r="T835" s="686"/>
      <c r="U835" s="684"/>
      <c r="V835" s="684"/>
      <c r="W835" s="684"/>
      <c r="X835" s="684"/>
      <c r="Y835" s="684"/>
      <c r="Z835" s="684"/>
      <c r="AA835" s="684"/>
      <c r="AB835" s="684"/>
    </row>
    <row r="836" ht="13.5" customHeight="1">
      <c r="A836" s="684"/>
      <c r="B836" s="684"/>
      <c r="C836" s="684"/>
      <c r="D836" s="684"/>
      <c r="E836" s="684"/>
      <c r="F836" s="684"/>
      <c r="G836" s="684"/>
      <c r="H836" s="684"/>
      <c r="I836" s="684"/>
      <c r="J836" s="684"/>
      <c r="K836" s="684"/>
      <c r="L836" s="684"/>
      <c r="M836" s="684"/>
      <c r="N836" s="684"/>
      <c r="O836" s="684"/>
      <c r="P836" s="684"/>
      <c r="Q836" s="684"/>
      <c r="R836" s="684"/>
      <c r="S836" s="686"/>
      <c r="T836" s="686"/>
      <c r="U836" s="684"/>
      <c r="V836" s="684"/>
      <c r="W836" s="684"/>
      <c r="X836" s="684"/>
      <c r="Y836" s="684"/>
      <c r="Z836" s="684"/>
      <c r="AA836" s="684"/>
      <c r="AB836" s="684"/>
    </row>
    <row r="837" ht="13.5" customHeight="1">
      <c r="A837" s="684"/>
      <c r="B837" s="684"/>
      <c r="C837" s="684"/>
      <c r="D837" s="684"/>
      <c r="E837" s="684"/>
      <c r="F837" s="684"/>
      <c r="G837" s="684"/>
      <c r="H837" s="684"/>
      <c r="I837" s="684"/>
      <c r="J837" s="684"/>
      <c r="K837" s="684"/>
      <c r="L837" s="684"/>
      <c r="M837" s="684"/>
      <c r="N837" s="684"/>
      <c r="O837" s="684"/>
      <c r="P837" s="684"/>
      <c r="Q837" s="684"/>
      <c r="R837" s="684"/>
      <c r="S837" s="686"/>
      <c r="T837" s="686"/>
      <c r="U837" s="684"/>
      <c r="V837" s="684"/>
      <c r="W837" s="684"/>
      <c r="X837" s="684"/>
      <c r="Y837" s="684"/>
      <c r="Z837" s="684"/>
      <c r="AA837" s="684"/>
      <c r="AB837" s="684"/>
    </row>
    <row r="838" ht="13.5" customHeight="1">
      <c r="A838" s="684"/>
      <c r="B838" s="684"/>
      <c r="C838" s="684"/>
      <c r="D838" s="684"/>
      <c r="E838" s="684"/>
      <c r="F838" s="684"/>
      <c r="G838" s="684"/>
      <c r="H838" s="684"/>
      <c r="I838" s="684"/>
      <c r="J838" s="684"/>
      <c r="K838" s="684"/>
      <c r="L838" s="684"/>
      <c r="M838" s="684"/>
      <c r="N838" s="684"/>
      <c r="O838" s="684"/>
      <c r="P838" s="684"/>
      <c r="Q838" s="684"/>
      <c r="R838" s="684"/>
      <c r="S838" s="686"/>
      <c r="T838" s="686"/>
      <c r="U838" s="684"/>
      <c r="V838" s="684"/>
      <c r="W838" s="684"/>
      <c r="X838" s="684"/>
      <c r="Y838" s="684"/>
      <c r="Z838" s="684"/>
      <c r="AA838" s="684"/>
      <c r="AB838" s="684"/>
    </row>
    <row r="839" ht="13.5" customHeight="1">
      <c r="A839" s="684"/>
      <c r="B839" s="684"/>
      <c r="C839" s="684"/>
      <c r="D839" s="684"/>
      <c r="E839" s="684"/>
      <c r="F839" s="684"/>
      <c r="G839" s="684"/>
      <c r="H839" s="684"/>
      <c r="I839" s="684"/>
      <c r="J839" s="684"/>
      <c r="K839" s="684"/>
      <c r="L839" s="684"/>
      <c r="M839" s="684"/>
      <c r="N839" s="684"/>
      <c r="O839" s="684"/>
      <c r="P839" s="684"/>
      <c r="Q839" s="684"/>
      <c r="R839" s="684"/>
      <c r="S839" s="686"/>
      <c r="T839" s="686"/>
      <c r="U839" s="684"/>
      <c r="V839" s="684"/>
      <c r="W839" s="684"/>
      <c r="X839" s="684"/>
      <c r="Y839" s="684"/>
      <c r="Z839" s="684"/>
      <c r="AA839" s="684"/>
      <c r="AB839" s="684"/>
    </row>
    <row r="840" ht="13.5" customHeight="1">
      <c r="A840" s="684"/>
      <c r="B840" s="684"/>
      <c r="C840" s="684"/>
      <c r="D840" s="684"/>
      <c r="E840" s="684"/>
      <c r="F840" s="684"/>
      <c r="G840" s="684"/>
      <c r="H840" s="684"/>
      <c r="I840" s="684"/>
      <c r="J840" s="684"/>
      <c r="K840" s="684"/>
      <c r="L840" s="684"/>
      <c r="M840" s="684"/>
      <c r="N840" s="684"/>
      <c r="O840" s="684"/>
      <c r="P840" s="684"/>
      <c r="Q840" s="684"/>
      <c r="R840" s="684"/>
      <c r="S840" s="686"/>
      <c r="T840" s="686"/>
      <c r="U840" s="684"/>
      <c r="V840" s="684"/>
      <c r="W840" s="684"/>
      <c r="X840" s="684"/>
      <c r="Y840" s="684"/>
      <c r="Z840" s="684"/>
      <c r="AA840" s="684"/>
      <c r="AB840" s="684"/>
    </row>
    <row r="841" ht="13.5" customHeight="1">
      <c r="A841" s="684"/>
      <c r="B841" s="684"/>
      <c r="C841" s="684"/>
      <c r="D841" s="684"/>
      <c r="E841" s="684"/>
      <c r="F841" s="684"/>
      <c r="G841" s="684"/>
      <c r="H841" s="684"/>
      <c r="I841" s="684"/>
      <c r="J841" s="684"/>
      <c r="K841" s="684"/>
      <c r="L841" s="684"/>
      <c r="M841" s="684"/>
      <c r="N841" s="684"/>
      <c r="O841" s="684"/>
      <c r="P841" s="684"/>
      <c r="Q841" s="684"/>
      <c r="R841" s="684"/>
      <c r="S841" s="686"/>
      <c r="T841" s="686"/>
      <c r="U841" s="684"/>
      <c r="V841" s="684"/>
      <c r="W841" s="684"/>
      <c r="X841" s="684"/>
      <c r="Y841" s="684"/>
      <c r="Z841" s="684"/>
      <c r="AA841" s="684"/>
      <c r="AB841" s="684"/>
    </row>
    <row r="842" ht="13.5" customHeight="1">
      <c r="A842" s="684"/>
      <c r="B842" s="684"/>
      <c r="C842" s="684"/>
      <c r="D842" s="684"/>
      <c r="E842" s="684"/>
      <c r="F842" s="684"/>
      <c r="G842" s="684"/>
      <c r="H842" s="684"/>
      <c r="I842" s="684"/>
      <c r="J842" s="684"/>
      <c r="K842" s="684"/>
      <c r="L842" s="684"/>
      <c r="M842" s="684"/>
      <c r="N842" s="684"/>
      <c r="O842" s="684"/>
      <c r="P842" s="684"/>
      <c r="Q842" s="684"/>
      <c r="R842" s="684"/>
      <c r="S842" s="686"/>
      <c r="T842" s="686"/>
      <c r="U842" s="684"/>
      <c r="V842" s="684"/>
      <c r="W842" s="684"/>
      <c r="X842" s="684"/>
      <c r="Y842" s="684"/>
      <c r="Z842" s="684"/>
      <c r="AA842" s="684"/>
      <c r="AB842" s="684"/>
    </row>
    <row r="843" ht="13.5" customHeight="1">
      <c r="A843" s="684"/>
      <c r="B843" s="684"/>
      <c r="C843" s="684"/>
      <c r="D843" s="684"/>
      <c r="E843" s="684"/>
      <c r="F843" s="684"/>
      <c r="G843" s="684"/>
      <c r="H843" s="684"/>
      <c r="I843" s="684"/>
      <c r="J843" s="684"/>
      <c r="K843" s="684"/>
      <c r="L843" s="684"/>
      <c r="M843" s="684"/>
      <c r="N843" s="684"/>
      <c r="O843" s="684"/>
      <c r="P843" s="684"/>
      <c r="Q843" s="684"/>
      <c r="R843" s="684"/>
      <c r="S843" s="686"/>
      <c r="T843" s="686"/>
      <c r="U843" s="684"/>
      <c r="V843" s="684"/>
      <c r="W843" s="684"/>
      <c r="X843" s="684"/>
      <c r="Y843" s="684"/>
      <c r="Z843" s="684"/>
      <c r="AA843" s="684"/>
      <c r="AB843" s="684"/>
    </row>
    <row r="844" ht="13.5" customHeight="1">
      <c r="A844" s="684"/>
      <c r="B844" s="684"/>
      <c r="C844" s="684"/>
      <c r="D844" s="684"/>
      <c r="E844" s="684"/>
      <c r="F844" s="684"/>
      <c r="G844" s="684"/>
      <c r="H844" s="684"/>
      <c r="I844" s="684"/>
      <c r="J844" s="684"/>
      <c r="K844" s="684"/>
      <c r="L844" s="684"/>
      <c r="M844" s="684"/>
      <c r="N844" s="684"/>
      <c r="O844" s="684"/>
      <c r="P844" s="684"/>
      <c r="Q844" s="684"/>
      <c r="R844" s="684"/>
      <c r="S844" s="686"/>
      <c r="T844" s="686"/>
      <c r="U844" s="684"/>
      <c r="V844" s="684"/>
      <c r="W844" s="684"/>
      <c r="X844" s="684"/>
      <c r="Y844" s="684"/>
      <c r="Z844" s="684"/>
      <c r="AA844" s="684"/>
      <c r="AB844" s="684"/>
    </row>
    <row r="845" ht="13.5" customHeight="1">
      <c r="A845" s="684"/>
      <c r="B845" s="684"/>
      <c r="C845" s="684"/>
      <c r="D845" s="684"/>
      <c r="E845" s="684"/>
      <c r="F845" s="684"/>
      <c r="G845" s="684"/>
      <c r="H845" s="684"/>
      <c r="I845" s="684"/>
      <c r="J845" s="684"/>
      <c r="K845" s="684"/>
      <c r="L845" s="684"/>
      <c r="M845" s="684"/>
      <c r="N845" s="684"/>
      <c r="O845" s="684"/>
      <c r="P845" s="684"/>
      <c r="Q845" s="684"/>
      <c r="R845" s="684"/>
      <c r="S845" s="686"/>
      <c r="T845" s="686"/>
      <c r="U845" s="684"/>
      <c r="V845" s="684"/>
      <c r="W845" s="684"/>
      <c r="X845" s="684"/>
      <c r="Y845" s="684"/>
      <c r="Z845" s="684"/>
      <c r="AA845" s="684"/>
      <c r="AB845" s="684"/>
    </row>
    <row r="846" ht="13.5" customHeight="1">
      <c r="A846" s="684"/>
      <c r="B846" s="684"/>
      <c r="C846" s="684"/>
      <c r="D846" s="684"/>
      <c r="E846" s="684"/>
      <c r="F846" s="684"/>
      <c r="G846" s="684"/>
      <c r="H846" s="684"/>
      <c r="I846" s="684"/>
      <c r="J846" s="684"/>
      <c r="K846" s="684"/>
      <c r="L846" s="684"/>
      <c r="M846" s="684"/>
      <c r="N846" s="684"/>
      <c r="O846" s="684"/>
      <c r="P846" s="684"/>
      <c r="Q846" s="684"/>
      <c r="R846" s="684"/>
      <c r="S846" s="686"/>
      <c r="T846" s="686"/>
      <c r="U846" s="684"/>
      <c r="V846" s="684"/>
      <c r="W846" s="684"/>
      <c r="X846" s="684"/>
      <c r="Y846" s="684"/>
      <c r="Z846" s="684"/>
      <c r="AA846" s="684"/>
      <c r="AB846" s="684"/>
    </row>
    <row r="847" ht="13.5" customHeight="1">
      <c r="A847" s="684"/>
      <c r="B847" s="684"/>
      <c r="C847" s="684"/>
      <c r="D847" s="684"/>
      <c r="E847" s="684"/>
      <c r="F847" s="684"/>
      <c r="G847" s="684"/>
      <c r="H847" s="684"/>
      <c r="I847" s="684"/>
      <c r="J847" s="684"/>
      <c r="K847" s="684"/>
      <c r="L847" s="684"/>
      <c r="M847" s="684"/>
      <c r="N847" s="684"/>
      <c r="O847" s="684"/>
      <c r="P847" s="684"/>
      <c r="Q847" s="684"/>
      <c r="R847" s="684"/>
      <c r="S847" s="686"/>
      <c r="T847" s="686"/>
      <c r="U847" s="684"/>
      <c r="V847" s="684"/>
      <c r="W847" s="684"/>
      <c r="X847" s="684"/>
      <c r="Y847" s="684"/>
      <c r="Z847" s="684"/>
      <c r="AA847" s="684"/>
      <c r="AB847" s="684"/>
    </row>
    <row r="848" ht="13.5" customHeight="1">
      <c r="A848" s="684"/>
      <c r="B848" s="684"/>
      <c r="C848" s="684"/>
      <c r="D848" s="684"/>
      <c r="E848" s="684"/>
      <c r="F848" s="684"/>
      <c r="G848" s="684"/>
      <c r="H848" s="684"/>
      <c r="I848" s="684"/>
      <c r="J848" s="684"/>
      <c r="K848" s="684"/>
      <c r="L848" s="684"/>
      <c r="M848" s="684"/>
      <c r="N848" s="684"/>
      <c r="O848" s="684"/>
      <c r="P848" s="684"/>
      <c r="Q848" s="684"/>
      <c r="R848" s="684"/>
      <c r="S848" s="686"/>
      <c r="T848" s="686"/>
      <c r="U848" s="684"/>
      <c r="V848" s="684"/>
      <c r="W848" s="684"/>
      <c r="X848" s="684"/>
      <c r="Y848" s="684"/>
      <c r="Z848" s="684"/>
      <c r="AA848" s="684"/>
      <c r="AB848" s="684"/>
    </row>
    <row r="849" ht="13.5" customHeight="1">
      <c r="A849" s="684"/>
      <c r="B849" s="684"/>
      <c r="C849" s="684"/>
      <c r="D849" s="684"/>
      <c r="E849" s="684"/>
      <c r="F849" s="684"/>
      <c r="G849" s="684"/>
      <c r="H849" s="684"/>
      <c r="I849" s="684"/>
      <c r="J849" s="684"/>
      <c r="K849" s="684"/>
      <c r="L849" s="684"/>
      <c r="M849" s="684"/>
      <c r="N849" s="684"/>
      <c r="O849" s="684"/>
      <c r="P849" s="684"/>
      <c r="Q849" s="684"/>
      <c r="R849" s="684"/>
      <c r="S849" s="686"/>
      <c r="T849" s="686"/>
      <c r="U849" s="684"/>
      <c r="V849" s="684"/>
      <c r="W849" s="684"/>
      <c r="X849" s="684"/>
      <c r="Y849" s="684"/>
      <c r="Z849" s="684"/>
      <c r="AA849" s="684"/>
      <c r="AB849" s="684"/>
    </row>
    <row r="850" ht="13.5" customHeight="1">
      <c r="A850" s="684"/>
      <c r="B850" s="684"/>
      <c r="C850" s="684"/>
      <c r="D850" s="684"/>
      <c r="E850" s="684"/>
      <c r="F850" s="684"/>
      <c r="G850" s="684"/>
      <c r="H850" s="684"/>
      <c r="I850" s="684"/>
      <c r="J850" s="684"/>
      <c r="K850" s="684"/>
      <c r="L850" s="684"/>
      <c r="M850" s="684"/>
      <c r="N850" s="684"/>
      <c r="O850" s="684"/>
      <c r="P850" s="684"/>
      <c r="Q850" s="684"/>
      <c r="R850" s="684"/>
      <c r="S850" s="686"/>
      <c r="T850" s="686"/>
      <c r="U850" s="684"/>
      <c r="V850" s="684"/>
      <c r="W850" s="684"/>
      <c r="X850" s="684"/>
      <c r="Y850" s="684"/>
      <c r="Z850" s="684"/>
      <c r="AA850" s="684"/>
      <c r="AB850" s="684"/>
    </row>
    <row r="851" ht="13.5" customHeight="1">
      <c r="A851" s="684"/>
      <c r="B851" s="684"/>
      <c r="C851" s="684"/>
      <c r="D851" s="684"/>
      <c r="E851" s="684"/>
      <c r="F851" s="684"/>
      <c r="G851" s="684"/>
      <c r="H851" s="684"/>
      <c r="I851" s="684"/>
      <c r="J851" s="684"/>
      <c r="K851" s="684"/>
      <c r="L851" s="684"/>
      <c r="M851" s="684"/>
      <c r="N851" s="684"/>
      <c r="O851" s="684"/>
      <c r="P851" s="684"/>
      <c r="Q851" s="684"/>
      <c r="R851" s="684"/>
      <c r="S851" s="686"/>
      <c r="T851" s="686"/>
      <c r="U851" s="684"/>
      <c r="V851" s="684"/>
      <c r="W851" s="684"/>
      <c r="X851" s="684"/>
      <c r="Y851" s="684"/>
      <c r="Z851" s="684"/>
      <c r="AA851" s="684"/>
      <c r="AB851" s="684"/>
    </row>
    <row r="852" ht="13.5" customHeight="1">
      <c r="A852" s="684"/>
      <c r="B852" s="684"/>
      <c r="C852" s="684"/>
      <c r="D852" s="684"/>
      <c r="E852" s="684"/>
      <c r="F852" s="684"/>
      <c r="G852" s="684"/>
      <c r="H852" s="684"/>
      <c r="I852" s="684"/>
      <c r="J852" s="684"/>
      <c r="K852" s="684"/>
      <c r="L852" s="684"/>
      <c r="M852" s="684"/>
      <c r="N852" s="684"/>
      <c r="O852" s="684"/>
      <c r="P852" s="684"/>
      <c r="Q852" s="684"/>
      <c r="R852" s="684"/>
      <c r="S852" s="686"/>
      <c r="T852" s="686"/>
      <c r="U852" s="684"/>
      <c r="V852" s="684"/>
      <c r="W852" s="684"/>
      <c r="X852" s="684"/>
      <c r="Y852" s="684"/>
      <c r="Z852" s="684"/>
      <c r="AA852" s="684"/>
      <c r="AB852" s="684"/>
    </row>
    <row r="853" ht="13.5" customHeight="1">
      <c r="A853" s="684"/>
      <c r="B853" s="684"/>
      <c r="C853" s="684"/>
      <c r="D853" s="684"/>
      <c r="E853" s="684"/>
      <c r="F853" s="684"/>
      <c r="G853" s="684"/>
      <c r="H853" s="684"/>
      <c r="I853" s="684"/>
      <c r="J853" s="684"/>
      <c r="K853" s="684"/>
      <c r="L853" s="684"/>
      <c r="M853" s="684"/>
      <c r="N853" s="684"/>
      <c r="O853" s="684"/>
      <c r="P853" s="684"/>
      <c r="Q853" s="684"/>
      <c r="R853" s="684"/>
      <c r="S853" s="686"/>
      <c r="T853" s="686"/>
      <c r="U853" s="684"/>
      <c r="V853" s="684"/>
      <c r="W853" s="684"/>
      <c r="X853" s="684"/>
      <c r="Y853" s="684"/>
      <c r="Z853" s="684"/>
      <c r="AA853" s="684"/>
      <c r="AB853" s="684"/>
    </row>
    <row r="854" ht="13.5" customHeight="1">
      <c r="A854" s="684"/>
      <c r="B854" s="684"/>
      <c r="C854" s="684"/>
      <c r="D854" s="684"/>
      <c r="E854" s="684"/>
      <c r="F854" s="684"/>
      <c r="G854" s="684"/>
      <c r="H854" s="684"/>
      <c r="I854" s="684"/>
      <c r="J854" s="684"/>
      <c r="K854" s="684"/>
      <c r="L854" s="684"/>
      <c r="M854" s="684"/>
      <c r="N854" s="684"/>
      <c r="O854" s="684"/>
      <c r="P854" s="684"/>
      <c r="Q854" s="684"/>
      <c r="R854" s="684"/>
      <c r="S854" s="686"/>
      <c r="T854" s="686"/>
      <c r="U854" s="684"/>
      <c r="V854" s="684"/>
      <c r="W854" s="684"/>
      <c r="X854" s="684"/>
      <c r="Y854" s="684"/>
      <c r="Z854" s="684"/>
      <c r="AA854" s="684"/>
      <c r="AB854" s="684"/>
    </row>
    <row r="855" ht="13.5" customHeight="1">
      <c r="A855" s="684"/>
      <c r="B855" s="684"/>
      <c r="C855" s="684"/>
      <c r="D855" s="684"/>
      <c r="E855" s="684"/>
      <c r="F855" s="684"/>
      <c r="G855" s="684"/>
      <c r="H855" s="684"/>
      <c r="I855" s="684"/>
      <c r="J855" s="684"/>
      <c r="K855" s="684"/>
      <c r="L855" s="684"/>
      <c r="M855" s="684"/>
      <c r="N855" s="684"/>
      <c r="O855" s="684"/>
      <c r="P855" s="684"/>
      <c r="Q855" s="684"/>
      <c r="R855" s="684"/>
      <c r="S855" s="686"/>
      <c r="T855" s="686"/>
      <c r="U855" s="684"/>
      <c r="V855" s="684"/>
      <c r="W855" s="684"/>
      <c r="X855" s="684"/>
      <c r="Y855" s="684"/>
      <c r="Z855" s="684"/>
      <c r="AA855" s="684"/>
      <c r="AB855" s="684"/>
    </row>
    <row r="856" ht="13.5" customHeight="1">
      <c r="A856" s="684"/>
      <c r="B856" s="684"/>
      <c r="C856" s="684"/>
      <c r="D856" s="684"/>
      <c r="E856" s="684"/>
      <c r="F856" s="684"/>
      <c r="G856" s="684"/>
      <c r="H856" s="684"/>
      <c r="I856" s="684"/>
      <c r="J856" s="684"/>
      <c r="K856" s="684"/>
      <c r="L856" s="684"/>
      <c r="M856" s="684"/>
      <c r="N856" s="684"/>
      <c r="O856" s="684"/>
      <c r="P856" s="684"/>
      <c r="Q856" s="684"/>
      <c r="R856" s="684"/>
      <c r="S856" s="686"/>
      <c r="T856" s="686"/>
      <c r="U856" s="684"/>
      <c r="V856" s="684"/>
      <c r="W856" s="684"/>
      <c r="X856" s="684"/>
      <c r="Y856" s="684"/>
      <c r="Z856" s="684"/>
      <c r="AA856" s="684"/>
      <c r="AB856" s="684"/>
    </row>
    <row r="857" ht="13.5" customHeight="1">
      <c r="A857" s="684"/>
      <c r="B857" s="684"/>
      <c r="C857" s="684"/>
      <c r="D857" s="684"/>
      <c r="E857" s="684"/>
      <c r="F857" s="684"/>
      <c r="G857" s="684"/>
      <c r="H857" s="684"/>
      <c r="I857" s="684"/>
      <c r="J857" s="684"/>
      <c r="K857" s="684"/>
      <c r="L857" s="684"/>
      <c r="M857" s="684"/>
      <c r="N857" s="684"/>
      <c r="O857" s="684"/>
      <c r="P857" s="684"/>
      <c r="Q857" s="684"/>
      <c r="R857" s="684"/>
      <c r="S857" s="686"/>
      <c r="T857" s="686"/>
      <c r="U857" s="684"/>
      <c r="V857" s="684"/>
      <c r="W857" s="684"/>
      <c r="X857" s="684"/>
      <c r="Y857" s="684"/>
      <c r="Z857" s="684"/>
      <c r="AA857" s="684"/>
      <c r="AB857" s="684"/>
    </row>
    <row r="858" ht="13.5" customHeight="1">
      <c r="A858" s="684"/>
      <c r="B858" s="684"/>
      <c r="C858" s="684"/>
      <c r="D858" s="684"/>
      <c r="E858" s="684"/>
      <c r="F858" s="684"/>
      <c r="G858" s="684"/>
      <c r="H858" s="684"/>
      <c r="I858" s="684"/>
      <c r="J858" s="684"/>
      <c r="K858" s="684"/>
      <c r="L858" s="684"/>
      <c r="M858" s="684"/>
      <c r="N858" s="684"/>
      <c r="O858" s="684"/>
      <c r="P858" s="684"/>
      <c r="Q858" s="684"/>
      <c r="R858" s="684"/>
      <c r="S858" s="686"/>
      <c r="T858" s="686"/>
      <c r="U858" s="684"/>
      <c r="V858" s="684"/>
      <c r="W858" s="684"/>
      <c r="X858" s="684"/>
      <c r="Y858" s="684"/>
      <c r="Z858" s="684"/>
      <c r="AA858" s="684"/>
      <c r="AB858" s="684"/>
    </row>
    <row r="859" ht="13.5" customHeight="1">
      <c r="A859" s="684"/>
      <c r="B859" s="684"/>
      <c r="C859" s="684"/>
      <c r="D859" s="684"/>
      <c r="E859" s="684"/>
      <c r="F859" s="684"/>
      <c r="G859" s="684"/>
      <c r="H859" s="684"/>
      <c r="I859" s="684"/>
      <c r="J859" s="684"/>
      <c r="K859" s="684"/>
      <c r="L859" s="684"/>
      <c r="M859" s="684"/>
      <c r="N859" s="684"/>
      <c r="O859" s="684"/>
      <c r="P859" s="684"/>
      <c r="Q859" s="684"/>
      <c r="R859" s="684"/>
      <c r="S859" s="686"/>
      <c r="T859" s="686"/>
      <c r="U859" s="684"/>
      <c r="V859" s="684"/>
      <c r="W859" s="684"/>
      <c r="X859" s="684"/>
      <c r="Y859" s="684"/>
      <c r="Z859" s="684"/>
      <c r="AA859" s="684"/>
      <c r="AB859" s="684"/>
    </row>
    <row r="860" ht="13.5" customHeight="1">
      <c r="A860" s="684"/>
      <c r="B860" s="684"/>
      <c r="C860" s="684"/>
      <c r="D860" s="684"/>
      <c r="E860" s="684"/>
      <c r="F860" s="684"/>
      <c r="G860" s="684"/>
      <c r="H860" s="684"/>
      <c r="I860" s="684"/>
      <c r="J860" s="684"/>
      <c r="K860" s="684"/>
      <c r="L860" s="684"/>
      <c r="M860" s="684"/>
      <c r="N860" s="684"/>
      <c r="O860" s="684"/>
      <c r="P860" s="684"/>
      <c r="Q860" s="684"/>
      <c r="R860" s="684"/>
      <c r="S860" s="686"/>
      <c r="T860" s="686"/>
      <c r="U860" s="684"/>
      <c r="V860" s="684"/>
      <c r="W860" s="684"/>
      <c r="X860" s="684"/>
      <c r="Y860" s="684"/>
      <c r="Z860" s="684"/>
      <c r="AA860" s="684"/>
      <c r="AB860" s="684"/>
    </row>
    <row r="861" ht="13.5" customHeight="1">
      <c r="A861" s="684"/>
      <c r="B861" s="684"/>
      <c r="C861" s="684"/>
      <c r="D861" s="684"/>
      <c r="E861" s="684"/>
      <c r="F861" s="684"/>
      <c r="G861" s="684"/>
      <c r="H861" s="684"/>
      <c r="I861" s="684"/>
      <c r="J861" s="684"/>
      <c r="K861" s="684"/>
      <c r="L861" s="684"/>
      <c r="M861" s="684"/>
      <c r="N861" s="684"/>
      <c r="O861" s="684"/>
      <c r="P861" s="684"/>
      <c r="Q861" s="684"/>
      <c r="R861" s="684"/>
      <c r="S861" s="686"/>
      <c r="T861" s="686"/>
      <c r="U861" s="684"/>
      <c r="V861" s="684"/>
      <c r="W861" s="684"/>
      <c r="X861" s="684"/>
      <c r="Y861" s="684"/>
      <c r="Z861" s="684"/>
      <c r="AA861" s="684"/>
      <c r="AB861" s="684"/>
    </row>
    <row r="862" ht="13.5" customHeight="1">
      <c r="A862" s="684"/>
      <c r="B862" s="684"/>
      <c r="C862" s="684"/>
      <c r="D862" s="684"/>
      <c r="E862" s="684"/>
      <c r="F862" s="684"/>
      <c r="G862" s="684"/>
      <c r="H862" s="684"/>
      <c r="I862" s="684"/>
      <c r="J862" s="684"/>
      <c r="K862" s="684"/>
      <c r="L862" s="684"/>
      <c r="M862" s="684"/>
      <c r="N862" s="684"/>
      <c r="O862" s="684"/>
      <c r="P862" s="684"/>
      <c r="Q862" s="684"/>
      <c r="R862" s="684"/>
      <c r="S862" s="686"/>
      <c r="T862" s="686"/>
      <c r="U862" s="684"/>
      <c r="V862" s="684"/>
      <c r="W862" s="684"/>
      <c r="X862" s="684"/>
      <c r="Y862" s="684"/>
      <c r="Z862" s="684"/>
      <c r="AA862" s="684"/>
      <c r="AB862" s="684"/>
    </row>
    <row r="863" ht="13.5" customHeight="1">
      <c r="A863" s="684"/>
      <c r="B863" s="684"/>
      <c r="C863" s="684"/>
      <c r="D863" s="684"/>
      <c r="E863" s="684"/>
      <c r="F863" s="684"/>
      <c r="G863" s="684"/>
      <c r="H863" s="684"/>
      <c r="I863" s="684"/>
      <c r="J863" s="684"/>
      <c r="K863" s="684"/>
      <c r="L863" s="684"/>
      <c r="M863" s="684"/>
      <c r="N863" s="684"/>
      <c r="O863" s="684"/>
      <c r="P863" s="684"/>
      <c r="Q863" s="684"/>
      <c r="R863" s="684"/>
      <c r="S863" s="686"/>
      <c r="T863" s="686"/>
      <c r="U863" s="684"/>
      <c r="V863" s="684"/>
      <c r="W863" s="684"/>
      <c r="X863" s="684"/>
      <c r="Y863" s="684"/>
      <c r="Z863" s="684"/>
      <c r="AA863" s="684"/>
      <c r="AB863" s="684"/>
    </row>
    <row r="864" ht="13.5" customHeight="1">
      <c r="A864" s="684"/>
      <c r="B864" s="684"/>
      <c r="C864" s="684"/>
      <c r="D864" s="684"/>
      <c r="E864" s="684"/>
      <c r="F864" s="684"/>
      <c r="G864" s="684"/>
      <c r="H864" s="684"/>
      <c r="I864" s="684"/>
      <c r="J864" s="684"/>
      <c r="K864" s="684"/>
      <c r="L864" s="684"/>
      <c r="M864" s="684"/>
      <c r="N864" s="684"/>
      <c r="O864" s="684"/>
      <c r="P864" s="684"/>
      <c r="Q864" s="684"/>
      <c r="R864" s="684"/>
      <c r="S864" s="686"/>
      <c r="T864" s="686"/>
      <c r="U864" s="684"/>
      <c r="V864" s="684"/>
      <c r="W864" s="684"/>
      <c r="X864" s="684"/>
      <c r="Y864" s="684"/>
      <c r="Z864" s="684"/>
      <c r="AA864" s="684"/>
      <c r="AB864" s="684"/>
    </row>
    <row r="865" ht="13.5" customHeight="1">
      <c r="A865" s="684"/>
      <c r="B865" s="684"/>
      <c r="C865" s="684"/>
      <c r="D865" s="684"/>
      <c r="E865" s="684"/>
      <c r="F865" s="684"/>
      <c r="G865" s="684"/>
      <c r="H865" s="684"/>
      <c r="I865" s="684"/>
      <c r="J865" s="684"/>
      <c r="K865" s="684"/>
      <c r="L865" s="684"/>
      <c r="M865" s="684"/>
      <c r="N865" s="684"/>
      <c r="O865" s="684"/>
      <c r="P865" s="684"/>
      <c r="Q865" s="684"/>
      <c r="R865" s="684"/>
      <c r="S865" s="686"/>
      <c r="T865" s="686"/>
      <c r="U865" s="684"/>
      <c r="V865" s="684"/>
      <c r="W865" s="684"/>
      <c r="X865" s="684"/>
      <c r="Y865" s="684"/>
      <c r="Z865" s="684"/>
      <c r="AA865" s="684"/>
      <c r="AB865" s="684"/>
    </row>
    <row r="866" ht="13.5" customHeight="1">
      <c r="A866" s="684"/>
      <c r="B866" s="684"/>
      <c r="C866" s="684"/>
      <c r="D866" s="684"/>
      <c r="E866" s="684"/>
      <c r="F866" s="684"/>
      <c r="G866" s="684"/>
      <c r="H866" s="684"/>
      <c r="I866" s="684"/>
      <c r="J866" s="684"/>
      <c r="K866" s="684"/>
      <c r="L866" s="684"/>
      <c r="M866" s="684"/>
      <c r="N866" s="684"/>
      <c r="O866" s="684"/>
      <c r="P866" s="684"/>
      <c r="Q866" s="684"/>
      <c r="R866" s="684"/>
      <c r="S866" s="686"/>
      <c r="T866" s="686"/>
      <c r="U866" s="684"/>
      <c r="V866" s="684"/>
      <c r="W866" s="684"/>
      <c r="X866" s="684"/>
      <c r="Y866" s="684"/>
      <c r="Z866" s="684"/>
      <c r="AA866" s="684"/>
      <c r="AB866" s="684"/>
    </row>
    <row r="867" ht="13.5" customHeight="1">
      <c r="A867" s="684"/>
      <c r="B867" s="684"/>
      <c r="C867" s="684"/>
      <c r="D867" s="684"/>
      <c r="E867" s="684"/>
      <c r="F867" s="684"/>
      <c r="G867" s="684"/>
      <c r="H867" s="684"/>
      <c r="I867" s="684"/>
      <c r="J867" s="684"/>
      <c r="K867" s="684"/>
      <c r="L867" s="684"/>
      <c r="M867" s="684"/>
      <c r="N867" s="684"/>
      <c r="O867" s="684"/>
      <c r="P867" s="684"/>
      <c r="Q867" s="684"/>
      <c r="R867" s="684"/>
      <c r="S867" s="686"/>
      <c r="T867" s="686"/>
      <c r="U867" s="684"/>
      <c r="V867" s="684"/>
      <c r="W867" s="684"/>
      <c r="X867" s="684"/>
      <c r="Y867" s="684"/>
      <c r="Z867" s="684"/>
      <c r="AA867" s="684"/>
      <c r="AB867" s="684"/>
    </row>
    <row r="868" ht="13.5" customHeight="1">
      <c r="A868" s="684"/>
      <c r="B868" s="684"/>
      <c r="C868" s="684"/>
      <c r="D868" s="684"/>
      <c r="E868" s="684"/>
      <c r="F868" s="684"/>
      <c r="G868" s="684"/>
      <c r="H868" s="684"/>
      <c r="I868" s="684"/>
      <c r="J868" s="684"/>
      <c r="K868" s="684"/>
      <c r="L868" s="684"/>
      <c r="M868" s="684"/>
      <c r="N868" s="684"/>
      <c r="O868" s="684"/>
      <c r="P868" s="684"/>
      <c r="Q868" s="684"/>
      <c r="R868" s="684"/>
      <c r="S868" s="686"/>
      <c r="T868" s="686"/>
      <c r="U868" s="684"/>
      <c r="V868" s="684"/>
      <c r="W868" s="684"/>
      <c r="X868" s="684"/>
      <c r="Y868" s="684"/>
      <c r="Z868" s="684"/>
      <c r="AA868" s="684"/>
      <c r="AB868" s="684"/>
    </row>
    <row r="869" ht="13.5" customHeight="1">
      <c r="A869" s="684"/>
      <c r="B869" s="684"/>
      <c r="C869" s="684"/>
      <c r="D869" s="684"/>
      <c r="E869" s="684"/>
      <c r="F869" s="684"/>
      <c r="G869" s="684"/>
      <c r="H869" s="684"/>
      <c r="I869" s="684"/>
      <c r="J869" s="684"/>
      <c r="K869" s="684"/>
      <c r="L869" s="684"/>
      <c r="M869" s="684"/>
      <c r="N869" s="684"/>
      <c r="O869" s="684"/>
      <c r="P869" s="684"/>
      <c r="Q869" s="684"/>
      <c r="R869" s="684"/>
      <c r="S869" s="686"/>
      <c r="T869" s="686"/>
      <c r="U869" s="684"/>
      <c r="V869" s="684"/>
      <c r="W869" s="684"/>
      <c r="X869" s="684"/>
      <c r="Y869" s="684"/>
      <c r="Z869" s="684"/>
      <c r="AA869" s="684"/>
      <c r="AB869" s="684"/>
    </row>
    <row r="870" ht="13.5" customHeight="1">
      <c r="A870" s="684"/>
      <c r="B870" s="684"/>
      <c r="C870" s="684"/>
      <c r="D870" s="684"/>
      <c r="E870" s="684"/>
      <c r="F870" s="684"/>
      <c r="G870" s="684"/>
      <c r="H870" s="684"/>
      <c r="I870" s="684"/>
      <c r="J870" s="684"/>
      <c r="K870" s="684"/>
      <c r="L870" s="684"/>
      <c r="M870" s="684"/>
      <c r="N870" s="684"/>
      <c r="O870" s="684"/>
      <c r="P870" s="684"/>
      <c r="Q870" s="684"/>
      <c r="R870" s="684"/>
      <c r="S870" s="686"/>
      <c r="T870" s="686"/>
      <c r="U870" s="684"/>
      <c r="V870" s="684"/>
      <c r="W870" s="684"/>
      <c r="X870" s="684"/>
      <c r="Y870" s="684"/>
      <c r="Z870" s="684"/>
      <c r="AA870" s="684"/>
      <c r="AB870" s="684"/>
    </row>
    <row r="871" ht="13.5" customHeight="1">
      <c r="A871" s="684"/>
      <c r="B871" s="684"/>
      <c r="C871" s="684"/>
      <c r="D871" s="684"/>
      <c r="E871" s="684"/>
      <c r="F871" s="684"/>
      <c r="G871" s="684"/>
      <c r="H871" s="684"/>
      <c r="I871" s="684"/>
      <c r="J871" s="684"/>
      <c r="K871" s="684"/>
      <c r="L871" s="684"/>
      <c r="M871" s="684"/>
      <c r="N871" s="684"/>
      <c r="O871" s="684"/>
      <c r="P871" s="684"/>
      <c r="Q871" s="684"/>
      <c r="R871" s="684"/>
      <c r="S871" s="686"/>
      <c r="T871" s="686"/>
      <c r="U871" s="684"/>
      <c r="V871" s="684"/>
      <c r="W871" s="684"/>
      <c r="X871" s="684"/>
      <c r="Y871" s="684"/>
      <c r="Z871" s="684"/>
      <c r="AA871" s="684"/>
      <c r="AB871" s="684"/>
    </row>
    <row r="872" ht="13.5" customHeight="1">
      <c r="A872" s="684"/>
      <c r="B872" s="684"/>
      <c r="C872" s="684"/>
      <c r="D872" s="684"/>
      <c r="E872" s="684"/>
      <c r="F872" s="684"/>
      <c r="G872" s="684"/>
      <c r="H872" s="684"/>
      <c r="I872" s="684"/>
      <c r="J872" s="684"/>
      <c r="K872" s="684"/>
      <c r="L872" s="684"/>
      <c r="M872" s="684"/>
      <c r="N872" s="684"/>
      <c r="O872" s="684"/>
      <c r="P872" s="684"/>
      <c r="Q872" s="684"/>
      <c r="R872" s="684"/>
      <c r="S872" s="686"/>
      <c r="T872" s="686"/>
      <c r="U872" s="684"/>
      <c r="V872" s="684"/>
      <c r="W872" s="684"/>
      <c r="X872" s="684"/>
      <c r="Y872" s="684"/>
      <c r="Z872" s="684"/>
      <c r="AA872" s="684"/>
      <c r="AB872" s="684"/>
    </row>
    <row r="873" ht="13.5" customHeight="1">
      <c r="A873" s="684"/>
      <c r="B873" s="684"/>
      <c r="C873" s="684"/>
      <c r="D873" s="684"/>
      <c r="E873" s="684"/>
      <c r="F873" s="684"/>
      <c r="G873" s="684"/>
      <c r="H873" s="684"/>
      <c r="I873" s="684"/>
      <c r="J873" s="684"/>
      <c r="K873" s="684"/>
      <c r="L873" s="684"/>
      <c r="M873" s="684"/>
      <c r="N873" s="684"/>
      <c r="O873" s="684"/>
      <c r="P873" s="684"/>
      <c r="Q873" s="684"/>
      <c r="R873" s="684"/>
      <c r="S873" s="686"/>
      <c r="T873" s="686"/>
      <c r="U873" s="684"/>
      <c r="V873" s="684"/>
      <c r="W873" s="684"/>
      <c r="X873" s="684"/>
      <c r="Y873" s="684"/>
      <c r="Z873" s="684"/>
      <c r="AA873" s="684"/>
      <c r="AB873" s="684"/>
    </row>
    <row r="874" ht="13.5" customHeight="1">
      <c r="A874" s="684"/>
      <c r="B874" s="684"/>
      <c r="C874" s="684"/>
      <c r="D874" s="684"/>
      <c r="E874" s="684"/>
      <c r="F874" s="684"/>
      <c r="G874" s="684"/>
      <c r="H874" s="684"/>
      <c r="I874" s="684"/>
      <c r="J874" s="684"/>
      <c r="K874" s="684"/>
      <c r="L874" s="684"/>
      <c r="M874" s="684"/>
      <c r="N874" s="684"/>
      <c r="O874" s="684"/>
      <c r="P874" s="684"/>
      <c r="Q874" s="684"/>
      <c r="R874" s="684"/>
      <c r="S874" s="686"/>
      <c r="T874" s="686"/>
      <c r="U874" s="684"/>
      <c r="V874" s="684"/>
      <c r="W874" s="684"/>
      <c r="X874" s="684"/>
      <c r="Y874" s="684"/>
      <c r="Z874" s="684"/>
      <c r="AA874" s="684"/>
      <c r="AB874" s="684"/>
    </row>
    <row r="875" ht="13.5" customHeight="1">
      <c r="A875" s="684"/>
      <c r="B875" s="684"/>
      <c r="C875" s="684"/>
      <c r="D875" s="684"/>
      <c r="E875" s="684"/>
      <c r="F875" s="684"/>
      <c r="G875" s="684"/>
      <c r="H875" s="684"/>
      <c r="I875" s="684"/>
      <c r="J875" s="684"/>
      <c r="K875" s="684"/>
      <c r="L875" s="684"/>
      <c r="M875" s="684"/>
      <c r="N875" s="684"/>
      <c r="O875" s="684"/>
      <c r="P875" s="684"/>
      <c r="Q875" s="684"/>
      <c r="R875" s="684"/>
      <c r="S875" s="686"/>
      <c r="T875" s="686"/>
      <c r="U875" s="684"/>
      <c r="V875" s="684"/>
      <c r="W875" s="684"/>
      <c r="X875" s="684"/>
      <c r="Y875" s="684"/>
      <c r="Z875" s="684"/>
      <c r="AA875" s="684"/>
      <c r="AB875" s="684"/>
    </row>
    <row r="876" ht="13.5" customHeight="1">
      <c r="A876" s="684"/>
      <c r="B876" s="684"/>
      <c r="C876" s="684"/>
      <c r="D876" s="684"/>
      <c r="E876" s="684"/>
      <c r="F876" s="684"/>
      <c r="G876" s="684"/>
      <c r="H876" s="684"/>
      <c r="I876" s="684"/>
      <c r="J876" s="684"/>
      <c r="K876" s="684"/>
      <c r="L876" s="684"/>
      <c r="M876" s="684"/>
      <c r="N876" s="684"/>
      <c r="O876" s="684"/>
      <c r="P876" s="684"/>
      <c r="Q876" s="684"/>
      <c r="R876" s="684"/>
      <c r="S876" s="686"/>
      <c r="T876" s="686"/>
      <c r="U876" s="684"/>
      <c r="V876" s="684"/>
      <c r="W876" s="684"/>
      <c r="X876" s="684"/>
      <c r="Y876" s="684"/>
      <c r="Z876" s="684"/>
      <c r="AA876" s="684"/>
      <c r="AB876" s="684"/>
    </row>
    <row r="877" ht="13.5" customHeight="1">
      <c r="A877" s="684"/>
      <c r="B877" s="684"/>
      <c r="C877" s="684"/>
      <c r="D877" s="684"/>
      <c r="E877" s="684"/>
      <c r="F877" s="684"/>
      <c r="G877" s="684"/>
      <c r="H877" s="684"/>
      <c r="I877" s="684"/>
      <c r="J877" s="684"/>
      <c r="K877" s="684"/>
      <c r="L877" s="684"/>
      <c r="M877" s="684"/>
      <c r="N877" s="684"/>
      <c r="O877" s="684"/>
      <c r="P877" s="684"/>
      <c r="Q877" s="684"/>
      <c r="R877" s="684"/>
      <c r="S877" s="686"/>
      <c r="T877" s="686"/>
      <c r="U877" s="684"/>
      <c r="V877" s="684"/>
      <c r="W877" s="684"/>
      <c r="X877" s="684"/>
      <c r="Y877" s="684"/>
      <c r="Z877" s="684"/>
      <c r="AA877" s="684"/>
      <c r="AB877" s="684"/>
    </row>
    <row r="878" ht="13.5" customHeight="1">
      <c r="A878" s="684"/>
      <c r="B878" s="684"/>
      <c r="C878" s="684"/>
      <c r="D878" s="684"/>
      <c r="E878" s="684"/>
      <c r="F878" s="684"/>
      <c r="G878" s="684"/>
      <c r="H878" s="684"/>
      <c r="I878" s="684"/>
      <c r="J878" s="684"/>
      <c r="K878" s="684"/>
      <c r="L878" s="684"/>
      <c r="M878" s="684"/>
      <c r="N878" s="684"/>
      <c r="O878" s="684"/>
      <c r="P878" s="684"/>
      <c r="Q878" s="684"/>
      <c r="R878" s="684"/>
      <c r="S878" s="686"/>
      <c r="T878" s="686"/>
      <c r="U878" s="684"/>
      <c r="V878" s="684"/>
      <c r="W878" s="684"/>
      <c r="X878" s="684"/>
      <c r="Y878" s="684"/>
      <c r="Z878" s="684"/>
      <c r="AA878" s="684"/>
      <c r="AB878" s="684"/>
    </row>
    <row r="879" ht="13.5" customHeight="1">
      <c r="A879" s="684"/>
      <c r="B879" s="684"/>
      <c r="C879" s="684"/>
      <c r="D879" s="684"/>
      <c r="E879" s="684"/>
      <c r="F879" s="684"/>
      <c r="G879" s="684"/>
      <c r="H879" s="684"/>
      <c r="I879" s="684"/>
      <c r="J879" s="684"/>
      <c r="K879" s="684"/>
      <c r="L879" s="684"/>
      <c r="M879" s="684"/>
      <c r="N879" s="684"/>
      <c r="O879" s="684"/>
      <c r="P879" s="684"/>
      <c r="Q879" s="684"/>
      <c r="R879" s="684"/>
      <c r="S879" s="686"/>
      <c r="T879" s="686"/>
      <c r="U879" s="684"/>
      <c r="V879" s="684"/>
      <c r="W879" s="684"/>
      <c r="X879" s="684"/>
      <c r="Y879" s="684"/>
      <c r="Z879" s="684"/>
      <c r="AA879" s="684"/>
      <c r="AB879" s="684"/>
    </row>
    <row r="880" ht="13.5" customHeight="1">
      <c r="A880" s="684"/>
      <c r="B880" s="684"/>
      <c r="C880" s="684"/>
      <c r="D880" s="684"/>
      <c r="E880" s="684"/>
      <c r="F880" s="684"/>
      <c r="G880" s="684"/>
      <c r="H880" s="684"/>
      <c r="I880" s="684"/>
      <c r="J880" s="684"/>
      <c r="K880" s="684"/>
      <c r="L880" s="684"/>
      <c r="M880" s="684"/>
      <c r="N880" s="684"/>
      <c r="O880" s="684"/>
      <c r="P880" s="684"/>
      <c r="Q880" s="684"/>
      <c r="R880" s="684"/>
      <c r="S880" s="686"/>
      <c r="T880" s="686"/>
      <c r="U880" s="684"/>
      <c r="V880" s="684"/>
      <c r="W880" s="684"/>
      <c r="X880" s="684"/>
      <c r="Y880" s="684"/>
      <c r="Z880" s="684"/>
      <c r="AA880" s="684"/>
      <c r="AB880" s="684"/>
    </row>
    <row r="881" ht="13.5" customHeight="1">
      <c r="A881" s="684"/>
      <c r="B881" s="684"/>
      <c r="C881" s="684"/>
      <c r="D881" s="684"/>
      <c r="E881" s="684"/>
      <c r="F881" s="684"/>
      <c r="G881" s="684"/>
      <c r="H881" s="684"/>
      <c r="I881" s="684"/>
      <c r="J881" s="684"/>
      <c r="K881" s="684"/>
      <c r="L881" s="684"/>
      <c r="M881" s="684"/>
      <c r="N881" s="684"/>
      <c r="O881" s="684"/>
      <c r="P881" s="684"/>
      <c r="Q881" s="684"/>
      <c r="R881" s="684"/>
      <c r="S881" s="686"/>
      <c r="T881" s="686"/>
      <c r="U881" s="684"/>
      <c r="V881" s="684"/>
      <c r="W881" s="684"/>
      <c r="X881" s="684"/>
      <c r="Y881" s="684"/>
      <c r="Z881" s="684"/>
      <c r="AA881" s="684"/>
      <c r="AB881" s="684"/>
    </row>
    <row r="882" ht="13.5" customHeight="1">
      <c r="A882" s="684"/>
      <c r="B882" s="684"/>
      <c r="C882" s="684"/>
      <c r="D882" s="684"/>
      <c r="E882" s="684"/>
      <c r="F882" s="684"/>
      <c r="G882" s="684"/>
      <c r="H882" s="684"/>
      <c r="I882" s="684"/>
      <c r="J882" s="684"/>
      <c r="K882" s="684"/>
      <c r="L882" s="684"/>
      <c r="M882" s="684"/>
      <c r="N882" s="684"/>
      <c r="O882" s="684"/>
      <c r="P882" s="684"/>
      <c r="Q882" s="684"/>
      <c r="R882" s="684"/>
      <c r="S882" s="686"/>
      <c r="T882" s="686"/>
      <c r="U882" s="684"/>
      <c r="V882" s="684"/>
      <c r="W882" s="684"/>
      <c r="X882" s="684"/>
      <c r="Y882" s="684"/>
      <c r="Z882" s="684"/>
      <c r="AA882" s="684"/>
      <c r="AB882" s="684"/>
    </row>
    <row r="883" ht="13.5" customHeight="1">
      <c r="A883" s="684"/>
      <c r="B883" s="684"/>
      <c r="C883" s="684"/>
      <c r="D883" s="684"/>
      <c r="E883" s="684"/>
      <c r="F883" s="684"/>
      <c r="G883" s="684"/>
      <c r="H883" s="684"/>
      <c r="I883" s="684"/>
      <c r="J883" s="684"/>
      <c r="K883" s="684"/>
      <c r="L883" s="684"/>
      <c r="M883" s="684"/>
      <c r="N883" s="684"/>
      <c r="O883" s="684"/>
      <c r="P883" s="684"/>
      <c r="Q883" s="684"/>
      <c r="R883" s="684"/>
      <c r="S883" s="686"/>
      <c r="T883" s="686"/>
      <c r="U883" s="684"/>
      <c r="V883" s="684"/>
      <c r="W883" s="684"/>
      <c r="X883" s="684"/>
      <c r="Y883" s="684"/>
      <c r="Z883" s="684"/>
      <c r="AA883" s="684"/>
      <c r="AB883" s="684"/>
    </row>
    <row r="884" ht="13.5" customHeight="1">
      <c r="A884" s="684"/>
      <c r="B884" s="684"/>
      <c r="C884" s="684"/>
      <c r="D884" s="684"/>
      <c r="E884" s="684"/>
      <c r="F884" s="684"/>
      <c r="G884" s="684"/>
      <c r="H884" s="684"/>
      <c r="I884" s="684"/>
      <c r="J884" s="684"/>
      <c r="K884" s="684"/>
      <c r="L884" s="684"/>
      <c r="M884" s="684"/>
      <c r="N884" s="684"/>
      <c r="O884" s="684"/>
      <c r="P884" s="684"/>
      <c r="Q884" s="684"/>
      <c r="R884" s="684"/>
      <c r="S884" s="686"/>
      <c r="T884" s="686"/>
      <c r="U884" s="684"/>
      <c r="V884" s="684"/>
      <c r="W884" s="684"/>
      <c r="X884" s="684"/>
      <c r="Y884" s="684"/>
      <c r="Z884" s="684"/>
      <c r="AA884" s="684"/>
      <c r="AB884" s="684"/>
    </row>
    <row r="885" ht="13.5" customHeight="1">
      <c r="A885" s="684"/>
      <c r="B885" s="684"/>
      <c r="C885" s="684"/>
      <c r="D885" s="684"/>
      <c r="E885" s="684"/>
      <c r="F885" s="684"/>
      <c r="G885" s="684"/>
      <c r="H885" s="684"/>
      <c r="I885" s="684"/>
      <c r="J885" s="684"/>
      <c r="K885" s="684"/>
      <c r="L885" s="684"/>
      <c r="M885" s="684"/>
      <c r="N885" s="684"/>
      <c r="O885" s="684"/>
      <c r="P885" s="684"/>
      <c r="Q885" s="684"/>
      <c r="R885" s="684"/>
      <c r="S885" s="686"/>
      <c r="T885" s="686"/>
      <c r="U885" s="684"/>
      <c r="V885" s="684"/>
      <c r="W885" s="684"/>
      <c r="X885" s="684"/>
      <c r="Y885" s="684"/>
      <c r="Z885" s="684"/>
      <c r="AA885" s="684"/>
      <c r="AB885" s="684"/>
    </row>
    <row r="886" ht="13.5" customHeight="1">
      <c r="A886" s="684"/>
      <c r="B886" s="684"/>
      <c r="C886" s="684"/>
      <c r="D886" s="684"/>
      <c r="E886" s="684"/>
      <c r="F886" s="684"/>
      <c r="G886" s="684"/>
      <c r="H886" s="684"/>
      <c r="I886" s="684"/>
      <c r="J886" s="684"/>
      <c r="K886" s="684"/>
      <c r="L886" s="684"/>
      <c r="M886" s="684"/>
      <c r="N886" s="684"/>
      <c r="O886" s="684"/>
      <c r="P886" s="684"/>
      <c r="Q886" s="684"/>
      <c r="R886" s="684"/>
      <c r="S886" s="686"/>
      <c r="T886" s="686"/>
      <c r="U886" s="684"/>
      <c r="V886" s="684"/>
      <c r="W886" s="684"/>
      <c r="X886" s="684"/>
      <c r="Y886" s="684"/>
      <c r="Z886" s="684"/>
      <c r="AA886" s="684"/>
      <c r="AB886" s="684"/>
    </row>
    <row r="887" ht="13.5" customHeight="1">
      <c r="A887" s="684"/>
      <c r="B887" s="684"/>
      <c r="C887" s="684"/>
      <c r="D887" s="684"/>
      <c r="E887" s="684"/>
      <c r="F887" s="684"/>
      <c r="G887" s="684"/>
      <c r="H887" s="684"/>
      <c r="I887" s="684"/>
      <c r="J887" s="684"/>
      <c r="K887" s="684"/>
      <c r="L887" s="684"/>
      <c r="M887" s="684"/>
      <c r="N887" s="684"/>
      <c r="O887" s="684"/>
      <c r="P887" s="684"/>
      <c r="Q887" s="684"/>
      <c r="R887" s="684"/>
      <c r="S887" s="686"/>
      <c r="T887" s="686"/>
      <c r="U887" s="684"/>
      <c r="V887" s="684"/>
      <c r="W887" s="684"/>
      <c r="X887" s="684"/>
      <c r="Y887" s="684"/>
      <c r="Z887" s="684"/>
      <c r="AA887" s="684"/>
      <c r="AB887" s="684"/>
    </row>
    <row r="888" ht="13.5" customHeight="1">
      <c r="A888" s="684"/>
      <c r="B888" s="684"/>
      <c r="C888" s="684"/>
      <c r="D888" s="684"/>
      <c r="E888" s="684"/>
      <c r="F888" s="684"/>
      <c r="G888" s="684"/>
      <c r="H888" s="684"/>
      <c r="I888" s="684"/>
      <c r="J888" s="684"/>
      <c r="K888" s="684"/>
      <c r="L888" s="684"/>
      <c r="M888" s="684"/>
      <c r="N888" s="684"/>
      <c r="O888" s="684"/>
      <c r="P888" s="684"/>
      <c r="Q888" s="684"/>
      <c r="R888" s="684"/>
      <c r="S888" s="686"/>
      <c r="T888" s="686"/>
      <c r="U888" s="684"/>
      <c r="V888" s="684"/>
      <c r="W888" s="684"/>
      <c r="X888" s="684"/>
      <c r="Y888" s="684"/>
      <c r="Z888" s="684"/>
      <c r="AA888" s="684"/>
      <c r="AB888" s="684"/>
    </row>
    <row r="889" ht="13.5" customHeight="1">
      <c r="A889" s="684"/>
      <c r="B889" s="684"/>
      <c r="C889" s="684"/>
      <c r="D889" s="684"/>
      <c r="E889" s="684"/>
      <c r="F889" s="684"/>
      <c r="G889" s="684"/>
      <c r="H889" s="684"/>
      <c r="I889" s="684"/>
      <c r="J889" s="684"/>
      <c r="K889" s="684"/>
      <c r="L889" s="684"/>
      <c r="M889" s="684"/>
      <c r="N889" s="684"/>
      <c r="O889" s="684"/>
      <c r="P889" s="684"/>
      <c r="Q889" s="684"/>
      <c r="R889" s="684"/>
      <c r="S889" s="686"/>
      <c r="T889" s="686"/>
      <c r="U889" s="684"/>
      <c r="V889" s="684"/>
      <c r="W889" s="684"/>
      <c r="X889" s="684"/>
      <c r="Y889" s="684"/>
      <c r="Z889" s="684"/>
      <c r="AA889" s="684"/>
      <c r="AB889" s="684"/>
    </row>
    <row r="890" ht="13.5" customHeight="1">
      <c r="A890" s="684"/>
      <c r="B890" s="684"/>
      <c r="C890" s="684"/>
      <c r="D890" s="684"/>
      <c r="E890" s="684"/>
      <c r="F890" s="684"/>
      <c r="G890" s="684"/>
      <c r="H890" s="684"/>
      <c r="I890" s="684"/>
      <c r="J890" s="684"/>
      <c r="K890" s="684"/>
      <c r="L890" s="684"/>
      <c r="M890" s="684"/>
      <c r="N890" s="684"/>
      <c r="O890" s="684"/>
      <c r="P890" s="684"/>
      <c r="Q890" s="684"/>
      <c r="R890" s="684"/>
      <c r="S890" s="686"/>
      <c r="T890" s="686"/>
      <c r="U890" s="684"/>
      <c r="V890" s="684"/>
      <c r="W890" s="684"/>
      <c r="X890" s="684"/>
      <c r="Y890" s="684"/>
      <c r="Z890" s="684"/>
      <c r="AA890" s="684"/>
      <c r="AB890" s="684"/>
    </row>
    <row r="891" ht="13.5" customHeight="1">
      <c r="A891" s="684"/>
      <c r="B891" s="684"/>
      <c r="C891" s="684"/>
      <c r="D891" s="684"/>
      <c r="E891" s="684"/>
      <c r="F891" s="684"/>
      <c r="G891" s="684"/>
      <c r="H891" s="684"/>
      <c r="I891" s="684"/>
      <c r="J891" s="684"/>
      <c r="K891" s="684"/>
      <c r="L891" s="684"/>
      <c r="M891" s="684"/>
      <c r="N891" s="684"/>
      <c r="O891" s="684"/>
      <c r="P891" s="684"/>
      <c r="Q891" s="684"/>
      <c r="R891" s="684"/>
      <c r="S891" s="686"/>
      <c r="T891" s="686"/>
      <c r="U891" s="684"/>
      <c r="V891" s="684"/>
      <c r="W891" s="684"/>
      <c r="X891" s="684"/>
      <c r="Y891" s="684"/>
      <c r="Z891" s="684"/>
      <c r="AA891" s="684"/>
      <c r="AB891" s="684"/>
    </row>
    <row r="892" ht="13.5" customHeight="1">
      <c r="A892" s="684"/>
      <c r="B892" s="684"/>
      <c r="C892" s="684"/>
      <c r="D892" s="684"/>
      <c r="E892" s="684"/>
      <c r="F892" s="684"/>
      <c r="G892" s="684"/>
      <c r="H892" s="684"/>
      <c r="I892" s="684"/>
      <c r="J892" s="684"/>
      <c r="K892" s="684"/>
      <c r="L892" s="684"/>
      <c r="M892" s="684"/>
      <c r="N892" s="684"/>
      <c r="O892" s="684"/>
      <c r="P892" s="684"/>
      <c r="Q892" s="684"/>
      <c r="R892" s="684"/>
      <c r="S892" s="686"/>
      <c r="T892" s="686"/>
      <c r="U892" s="684"/>
      <c r="V892" s="684"/>
      <c r="W892" s="684"/>
      <c r="X892" s="684"/>
      <c r="Y892" s="684"/>
      <c r="Z892" s="684"/>
      <c r="AA892" s="684"/>
      <c r="AB892" s="684"/>
    </row>
    <row r="893" ht="13.5" customHeight="1">
      <c r="A893" s="684"/>
      <c r="B893" s="684"/>
      <c r="C893" s="684"/>
      <c r="D893" s="684"/>
      <c r="E893" s="684"/>
      <c r="F893" s="684"/>
      <c r="G893" s="684"/>
      <c r="H893" s="684"/>
      <c r="I893" s="684"/>
      <c r="J893" s="684"/>
      <c r="K893" s="684"/>
      <c r="L893" s="684"/>
      <c r="M893" s="684"/>
      <c r="N893" s="684"/>
      <c r="O893" s="684"/>
      <c r="P893" s="684"/>
      <c r="Q893" s="684"/>
      <c r="R893" s="684"/>
      <c r="S893" s="686"/>
      <c r="T893" s="686"/>
      <c r="U893" s="684"/>
      <c r="V893" s="684"/>
      <c r="W893" s="684"/>
      <c r="X893" s="684"/>
      <c r="Y893" s="684"/>
      <c r="Z893" s="684"/>
      <c r="AA893" s="684"/>
      <c r="AB893" s="684"/>
    </row>
    <row r="894" ht="13.5" customHeight="1">
      <c r="A894" s="684"/>
      <c r="B894" s="684"/>
      <c r="C894" s="684"/>
      <c r="D894" s="684"/>
      <c r="E894" s="684"/>
      <c r="F894" s="684"/>
      <c r="G894" s="684"/>
      <c r="H894" s="684"/>
      <c r="I894" s="684"/>
      <c r="J894" s="684"/>
      <c r="K894" s="684"/>
      <c r="L894" s="684"/>
      <c r="M894" s="684"/>
      <c r="N894" s="684"/>
      <c r="O894" s="684"/>
      <c r="P894" s="684"/>
      <c r="Q894" s="684"/>
      <c r="R894" s="684"/>
      <c r="S894" s="686"/>
      <c r="T894" s="686"/>
      <c r="U894" s="684"/>
      <c r="V894" s="684"/>
      <c r="W894" s="684"/>
      <c r="X894" s="684"/>
      <c r="Y894" s="684"/>
      <c r="Z894" s="684"/>
      <c r="AA894" s="684"/>
      <c r="AB894" s="684"/>
    </row>
    <row r="895" ht="13.5" customHeight="1">
      <c r="A895" s="684"/>
      <c r="B895" s="684"/>
      <c r="C895" s="684"/>
      <c r="D895" s="684"/>
      <c r="E895" s="684"/>
      <c r="F895" s="684"/>
      <c r="G895" s="684"/>
      <c r="H895" s="684"/>
      <c r="I895" s="684"/>
      <c r="J895" s="684"/>
      <c r="K895" s="684"/>
      <c r="L895" s="684"/>
      <c r="M895" s="684"/>
      <c r="N895" s="684"/>
      <c r="O895" s="684"/>
      <c r="P895" s="684"/>
      <c r="Q895" s="684"/>
      <c r="R895" s="684"/>
      <c r="S895" s="686"/>
      <c r="T895" s="686"/>
      <c r="U895" s="684"/>
      <c r="V895" s="684"/>
      <c r="W895" s="684"/>
      <c r="X895" s="684"/>
      <c r="Y895" s="684"/>
      <c r="Z895" s="684"/>
      <c r="AA895" s="684"/>
      <c r="AB895" s="684"/>
    </row>
    <row r="896" ht="13.5" customHeight="1">
      <c r="A896" s="684"/>
      <c r="B896" s="684"/>
      <c r="C896" s="684"/>
      <c r="D896" s="684"/>
      <c r="E896" s="684"/>
      <c r="F896" s="684"/>
      <c r="G896" s="684"/>
      <c r="H896" s="684"/>
      <c r="I896" s="684"/>
      <c r="J896" s="684"/>
      <c r="K896" s="684"/>
      <c r="L896" s="684"/>
      <c r="M896" s="684"/>
      <c r="N896" s="684"/>
      <c r="O896" s="684"/>
      <c r="P896" s="684"/>
      <c r="Q896" s="684"/>
      <c r="R896" s="684"/>
      <c r="S896" s="686"/>
      <c r="T896" s="686"/>
      <c r="U896" s="684"/>
      <c r="V896" s="684"/>
      <c r="W896" s="684"/>
      <c r="X896" s="684"/>
      <c r="Y896" s="684"/>
      <c r="Z896" s="684"/>
      <c r="AA896" s="684"/>
      <c r="AB896" s="684"/>
    </row>
    <row r="897" ht="13.5" customHeight="1">
      <c r="A897" s="684"/>
      <c r="B897" s="684"/>
      <c r="C897" s="684"/>
      <c r="D897" s="684"/>
      <c r="E897" s="684"/>
      <c r="F897" s="684"/>
      <c r="G897" s="684"/>
      <c r="H897" s="684"/>
      <c r="I897" s="684"/>
      <c r="J897" s="684"/>
      <c r="K897" s="684"/>
      <c r="L897" s="684"/>
      <c r="M897" s="684"/>
      <c r="N897" s="684"/>
      <c r="O897" s="684"/>
      <c r="P897" s="684"/>
      <c r="Q897" s="684"/>
      <c r="R897" s="684"/>
      <c r="S897" s="686"/>
      <c r="T897" s="686"/>
      <c r="U897" s="684"/>
      <c r="V897" s="684"/>
      <c r="W897" s="684"/>
      <c r="X897" s="684"/>
      <c r="Y897" s="684"/>
      <c r="Z897" s="684"/>
      <c r="AA897" s="684"/>
      <c r="AB897" s="684"/>
    </row>
    <row r="898" ht="13.5" customHeight="1">
      <c r="A898" s="684"/>
      <c r="B898" s="684"/>
      <c r="C898" s="684"/>
      <c r="D898" s="684"/>
      <c r="E898" s="684"/>
      <c r="F898" s="684"/>
      <c r="G898" s="684"/>
      <c r="H898" s="684"/>
      <c r="I898" s="684"/>
      <c r="J898" s="684"/>
      <c r="K898" s="684"/>
      <c r="L898" s="684"/>
      <c r="M898" s="684"/>
      <c r="N898" s="684"/>
      <c r="O898" s="684"/>
      <c r="P898" s="684"/>
      <c r="Q898" s="684"/>
      <c r="R898" s="684"/>
      <c r="S898" s="686"/>
      <c r="T898" s="686"/>
      <c r="U898" s="684"/>
      <c r="V898" s="684"/>
      <c r="W898" s="684"/>
      <c r="X898" s="684"/>
      <c r="Y898" s="684"/>
      <c r="Z898" s="684"/>
      <c r="AA898" s="684"/>
      <c r="AB898" s="684"/>
    </row>
    <row r="899" ht="13.5" customHeight="1">
      <c r="A899" s="684"/>
      <c r="B899" s="684"/>
      <c r="C899" s="684"/>
      <c r="D899" s="684"/>
      <c r="E899" s="684"/>
      <c r="F899" s="684"/>
      <c r="G899" s="684"/>
      <c r="H899" s="684"/>
      <c r="I899" s="684"/>
      <c r="J899" s="684"/>
      <c r="K899" s="684"/>
      <c r="L899" s="684"/>
      <c r="M899" s="684"/>
      <c r="N899" s="684"/>
      <c r="O899" s="684"/>
      <c r="P899" s="684"/>
      <c r="Q899" s="684"/>
      <c r="R899" s="684"/>
      <c r="S899" s="686"/>
      <c r="T899" s="686"/>
      <c r="U899" s="684"/>
      <c r="V899" s="684"/>
      <c r="W899" s="684"/>
      <c r="X899" s="684"/>
      <c r="Y899" s="684"/>
      <c r="Z899" s="684"/>
      <c r="AA899" s="684"/>
      <c r="AB899" s="684"/>
    </row>
    <row r="900" ht="13.5" customHeight="1">
      <c r="A900" s="684"/>
      <c r="B900" s="684"/>
      <c r="C900" s="684"/>
      <c r="D900" s="684"/>
      <c r="E900" s="684"/>
      <c r="F900" s="684"/>
      <c r="G900" s="684"/>
      <c r="H900" s="684"/>
      <c r="I900" s="684"/>
      <c r="J900" s="684"/>
      <c r="K900" s="684"/>
      <c r="L900" s="684"/>
      <c r="M900" s="684"/>
      <c r="N900" s="684"/>
      <c r="O900" s="684"/>
      <c r="P900" s="684"/>
      <c r="Q900" s="684"/>
      <c r="R900" s="684"/>
      <c r="S900" s="686"/>
      <c r="T900" s="686"/>
      <c r="U900" s="684"/>
      <c r="V900" s="684"/>
      <c r="W900" s="684"/>
      <c r="X900" s="684"/>
      <c r="Y900" s="684"/>
      <c r="Z900" s="684"/>
      <c r="AA900" s="684"/>
      <c r="AB900" s="684"/>
    </row>
    <row r="901" ht="13.5" customHeight="1">
      <c r="A901" s="684"/>
      <c r="B901" s="684"/>
      <c r="C901" s="684"/>
      <c r="D901" s="684"/>
      <c r="E901" s="684"/>
      <c r="F901" s="684"/>
      <c r="G901" s="684"/>
      <c r="H901" s="684"/>
      <c r="I901" s="684"/>
      <c r="J901" s="684"/>
      <c r="K901" s="684"/>
      <c r="L901" s="684"/>
      <c r="M901" s="684"/>
      <c r="N901" s="684"/>
      <c r="O901" s="684"/>
      <c r="P901" s="684"/>
      <c r="Q901" s="684"/>
      <c r="R901" s="684"/>
      <c r="S901" s="686"/>
      <c r="T901" s="686"/>
      <c r="U901" s="684"/>
      <c r="V901" s="684"/>
      <c r="W901" s="684"/>
      <c r="X901" s="684"/>
      <c r="Y901" s="684"/>
      <c r="Z901" s="684"/>
      <c r="AA901" s="684"/>
      <c r="AB901" s="684"/>
    </row>
    <row r="902" ht="13.5" customHeight="1">
      <c r="A902" s="684"/>
      <c r="B902" s="684"/>
      <c r="C902" s="684"/>
      <c r="D902" s="684"/>
      <c r="E902" s="684"/>
      <c r="F902" s="684"/>
      <c r="G902" s="684"/>
      <c r="H902" s="684"/>
      <c r="I902" s="684"/>
      <c r="J902" s="684"/>
      <c r="K902" s="684"/>
      <c r="L902" s="684"/>
      <c r="M902" s="684"/>
      <c r="N902" s="684"/>
      <c r="O902" s="684"/>
      <c r="P902" s="684"/>
      <c r="Q902" s="684"/>
      <c r="R902" s="684"/>
      <c r="S902" s="686"/>
      <c r="T902" s="686"/>
      <c r="U902" s="684"/>
      <c r="V902" s="684"/>
      <c r="W902" s="684"/>
      <c r="X902" s="684"/>
      <c r="Y902" s="684"/>
      <c r="Z902" s="684"/>
      <c r="AA902" s="684"/>
      <c r="AB902" s="684"/>
    </row>
    <row r="903" ht="13.5" customHeight="1">
      <c r="A903" s="684"/>
      <c r="B903" s="684"/>
      <c r="C903" s="684"/>
      <c r="D903" s="684"/>
      <c r="E903" s="684"/>
      <c r="F903" s="684"/>
      <c r="G903" s="684"/>
      <c r="H903" s="684"/>
      <c r="I903" s="684"/>
      <c r="J903" s="684"/>
      <c r="K903" s="684"/>
      <c r="L903" s="684"/>
      <c r="M903" s="684"/>
      <c r="N903" s="684"/>
      <c r="O903" s="684"/>
      <c r="P903" s="684"/>
      <c r="Q903" s="684"/>
      <c r="R903" s="684"/>
      <c r="S903" s="686"/>
      <c r="T903" s="686"/>
      <c r="U903" s="684"/>
      <c r="V903" s="684"/>
      <c r="W903" s="684"/>
      <c r="X903" s="684"/>
      <c r="Y903" s="684"/>
      <c r="Z903" s="684"/>
      <c r="AA903" s="684"/>
      <c r="AB903" s="684"/>
    </row>
    <row r="904" ht="13.5" customHeight="1">
      <c r="A904" s="684"/>
      <c r="B904" s="684"/>
      <c r="C904" s="684"/>
      <c r="D904" s="684"/>
      <c r="E904" s="684"/>
      <c r="F904" s="684"/>
      <c r="G904" s="684"/>
      <c r="H904" s="684"/>
      <c r="I904" s="684"/>
      <c r="J904" s="684"/>
      <c r="K904" s="684"/>
      <c r="L904" s="684"/>
      <c r="M904" s="684"/>
      <c r="N904" s="684"/>
      <c r="O904" s="684"/>
      <c r="P904" s="684"/>
      <c r="Q904" s="684"/>
      <c r="R904" s="684"/>
      <c r="S904" s="686"/>
      <c r="T904" s="686"/>
      <c r="U904" s="684"/>
      <c r="V904" s="684"/>
      <c r="W904" s="684"/>
      <c r="X904" s="684"/>
      <c r="Y904" s="684"/>
      <c r="Z904" s="684"/>
      <c r="AA904" s="684"/>
      <c r="AB904" s="684"/>
    </row>
    <row r="905" ht="13.5" customHeight="1">
      <c r="A905" s="684"/>
      <c r="B905" s="684"/>
      <c r="C905" s="684"/>
      <c r="D905" s="684"/>
      <c r="E905" s="684"/>
      <c r="F905" s="684"/>
      <c r="G905" s="684"/>
      <c r="H905" s="684"/>
      <c r="I905" s="684"/>
      <c r="J905" s="684"/>
      <c r="K905" s="684"/>
      <c r="L905" s="684"/>
      <c r="M905" s="684"/>
      <c r="N905" s="684"/>
      <c r="O905" s="684"/>
      <c r="P905" s="684"/>
      <c r="Q905" s="684"/>
      <c r="R905" s="684"/>
      <c r="S905" s="686"/>
      <c r="T905" s="686"/>
      <c r="U905" s="684"/>
      <c r="V905" s="684"/>
      <c r="W905" s="684"/>
      <c r="X905" s="684"/>
      <c r="Y905" s="684"/>
      <c r="Z905" s="684"/>
      <c r="AA905" s="684"/>
      <c r="AB905" s="684"/>
    </row>
    <row r="906" ht="13.5" customHeight="1">
      <c r="A906" s="684"/>
      <c r="B906" s="684"/>
      <c r="C906" s="684"/>
      <c r="D906" s="684"/>
      <c r="E906" s="684"/>
      <c r="F906" s="684"/>
      <c r="G906" s="684"/>
      <c r="H906" s="684"/>
      <c r="I906" s="684"/>
      <c r="J906" s="684"/>
      <c r="K906" s="684"/>
      <c r="L906" s="684"/>
      <c r="M906" s="684"/>
      <c r="N906" s="684"/>
      <c r="O906" s="684"/>
      <c r="P906" s="684"/>
      <c r="Q906" s="684"/>
      <c r="R906" s="684"/>
      <c r="S906" s="686"/>
      <c r="T906" s="686"/>
      <c r="U906" s="684"/>
      <c r="V906" s="684"/>
      <c r="W906" s="684"/>
      <c r="X906" s="684"/>
      <c r="Y906" s="684"/>
      <c r="Z906" s="684"/>
      <c r="AA906" s="684"/>
      <c r="AB906" s="684"/>
    </row>
    <row r="907" ht="13.5" customHeight="1">
      <c r="A907" s="684"/>
      <c r="B907" s="684"/>
      <c r="C907" s="684"/>
      <c r="D907" s="684"/>
      <c r="E907" s="684"/>
      <c r="F907" s="684"/>
      <c r="G907" s="684"/>
      <c r="H907" s="684"/>
      <c r="I907" s="684"/>
      <c r="J907" s="684"/>
      <c r="K907" s="684"/>
      <c r="L907" s="684"/>
      <c r="M907" s="684"/>
      <c r="N907" s="684"/>
      <c r="O907" s="684"/>
      <c r="P907" s="684"/>
      <c r="Q907" s="684"/>
      <c r="R907" s="684"/>
      <c r="S907" s="686"/>
      <c r="T907" s="686"/>
      <c r="U907" s="684"/>
      <c r="V907" s="684"/>
      <c r="W907" s="684"/>
      <c r="X907" s="684"/>
      <c r="Y907" s="684"/>
      <c r="Z907" s="684"/>
      <c r="AA907" s="684"/>
      <c r="AB907" s="684"/>
    </row>
    <row r="908" ht="13.5" customHeight="1">
      <c r="A908" s="684"/>
      <c r="B908" s="684"/>
      <c r="C908" s="684"/>
      <c r="D908" s="684"/>
      <c r="E908" s="684"/>
      <c r="F908" s="684"/>
      <c r="G908" s="684"/>
      <c r="H908" s="684"/>
      <c r="I908" s="684"/>
      <c r="J908" s="684"/>
      <c r="K908" s="684"/>
      <c r="L908" s="684"/>
      <c r="M908" s="684"/>
      <c r="N908" s="684"/>
      <c r="O908" s="684"/>
      <c r="P908" s="684"/>
      <c r="Q908" s="684"/>
      <c r="R908" s="684"/>
      <c r="S908" s="686"/>
      <c r="T908" s="686"/>
      <c r="U908" s="684"/>
      <c r="V908" s="684"/>
      <c r="W908" s="684"/>
      <c r="X908" s="684"/>
      <c r="Y908" s="684"/>
      <c r="Z908" s="684"/>
      <c r="AA908" s="684"/>
      <c r="AB908" s="684"/>
    </row>
    <row r="909" ht="13.5" customHeight="1">
      <c r="A909" s="684"/>
      <c r="B909" s="684"/>
      <c r="C909" s="684"/>
      <c r="D909" s="684"/>
      <c r="E909" s="684"/>
      <c r="F909" s="684"/>
      <c r="G909" s="684"/>
      <c r="H909" s="684"/>
      <c r="I909" s="684"/>
      <c r="J909" s="684"/>
      <c r="K909" s="684"/>
      <c r="L909" s="684"/>
      <c r="M909" s="684"/>
      <c r="N909" s="684"/>
      <c r="O909" s="684"/>
      <c r="P909" s="684"/>
      <c r="Q909" s="684"/>
      <c r="R909" s="684"/>
      <c r="S909" s="686"/>
      <c r="T909" s="686"/>
      <c r="U909" s="684"/>
      <c r="V909" s="684"/>
      <c r="W909" s="684"/>
      <c r="X909" s="684"/>
      <c r="Y909" s="684"/>
      <c r="Z909" s="684"/>
      <c r="AA909" s="684"/>
      <c r="AB909" s="684"/>
    </row>
    <row r="910" ht="13.5" customHeight="1">
      <c r="A910" s="684"/>
      <c r="B910" s="684"/>
      <c r="C910" s="684"/>
      <c r="D910" s="684"/>
      <c r="E910" s="684"/>
      <c r="F910" s="684"/>
      <c r="G910" s="684"/>
      <c r="H910" s="684"/>
      <c r="I910" s="684"/>
      <c r="J910" s="684"/>
      <c r="K910" s="684"/>
      <c r="L910" s="684"/>
      <c r="M910" s="684"/>
      <c r="N910" s="684"/>
      <c r="O910" s="684"/>
      <c r="P910" s="684"/>
      <c r="Q910" s="684"/>
      <c r="R910" s="684"/>
      <c r="S910" s="686"/>
      <c r="T910" s="686"/>
      <c r="U910" s="684"/>
      <c r="V910" s="684"/>
      <c r="W910" s="684"/>
      <c r="X910" s="684"/>
      <c r="Y910" s="684"/>
      <c r="Z910" s="684"/>
      <c r="AA910" s="684"/>
      <c r="AB910" s="684"/>
    </row>
    <row r="911" ht="13.5" customHeight="1">
      <c r="A911" s="684"/>
      <c r="B911" s="684"/>
      <c r="C911" s="684"/>
      <c r="D911" s="684"/>
      <c r="E911" s="684"/>
      <c r="F911" s="684"/>
      <c r="G911" s="684"/>
      <c r="H911" s="684"/>
      <c r="I911" s="684"/>
      <c r="J911" s="684"/>
      <c r="K911" s="684"/>
      <c r="L911" s="684"/>
      <c r="M911" s="684"/>
      <c r="N911" s="684"/>
      <c r="O911" s="684"/>
      <c r="P911" s="684"/>
      <c r="Q911" s="684"/>
      <c r="R911" s="684"/>
      <c r="S911" s="686"/>
      <c r="T911" s="686"/>
      <c r="U911" s="684"/>
      <c r="V911" s="684"/>
      <c r="W911" s="684"/>
      <c r="X911" s="684"/>
      <c r="Y911" s="684"/>
      <c r="Z911" s="684"/>
      <c r="AA911" s="684"/>
      <c r="AB911" s="684"/>
    </row>
    <row r="912" ht="13.5" customHeight="1">
      <c r="A912" s="684"/>
      <c r="B912" s="684"/>
      <c r="C912" s="684"/>
      <c r="D912" s="684"/>
      <c r="E912" s="684"/>
      <c r="F912" s="684"/>
      <c r="G912" s="684"/>
      <c r="H912" s="684"/>
      <c r="I912" s="684"/>
      <c r="J912" s="684"/>
      <c r="K912" s="684"/>
      <c r="L912" s="684"/>
      <c r="M912" s="684"/>
      <c r="N912" s="684"/>
      <c r="O912" s="684"/>
      <c r="P912" s="684"/>
      <c r="Q912" s="684"/>
      <c r="R912" s="684"/>
      <c r="S912" s="686"/>
      <c r="T912" s="686"/>
      <c r="U912" s="684"/>
      <c r="V912" s="684"/>
      <c r="W912" s="684"/>
      <c r="X912" s="684"/>
      <c r="Y912" s="684"/>
      <c r="Z912" s="684"/>
      <c r="AA912" s="684"/>
      <c r="AB912" s="684"/>
    </row>
    <row r="913" ht="13.5" customHeight="1">
      <c r="A913" s="684"/>
      <c r="B913" s="684"/>
      <c r="C913" s="684"/>
      <c r="D913" s="684"/>
      <c r="E913" s="684"/>
      <c r="F913" s="684"/>
      <c r="G913" s="684"/>
      <c r="H913" s="684"/>
      <c r="I913" s="684"/>
      <c r="J913" s="684"/>
      <c r="K913" s="684"/>
      <c r="L913" s="684"/>
      <c r="M913" s="684"/>
      <c r="N913" s="684"/>
      <c r="O913" s="684"/>
      <c r="P913" s="684"/>
      <c r="Q913" s="684"/>
      <c r="R913" s="684"/>
      <c r="S913" s="686"/>
      <c r="T913" s="686"/>
      <c r="U913" s="684"/>
      <c r="V913" s="684"/>
      <c r="W913" s="684"/>
      <c r="X913" s="684"/>
      <c r="Y913" s="684"/>
      <c r="Z913" s="684"/>
      <c r="AA913" s="684"/>
      <c r="AB913" s="684"/>
    </row>
    <row r="914" ht="13.5" customHeight="1">
      <c r="A914" s="684"/>
      <c r="B914" s="684"/>
      <c r="C914" s="684"/>
      <c r="D914" s="684"/>
      <c r="E914" s="684"/>
      <c r="F914" s="684"/>
      <c r="G914" s="684"/>
      <c r="H914" s="684"/>
      <c r="I914" s="684"/>
      <c r="J914" s="684"/>
      <c r="K914" s="684"/>
      <c r="L914" s="684"/>
      <c r="M914" s="684"/>
      <c r="N914" s="684"/>
      <c r="O914" s="684"/>
      <c r="P914" s="684"/>
      <c r="Q914" s="684"/>
      <c r="R914" s="684"/>
      <c r="S914" s="686"/>
      <c r="T914" s="686"/>
      <c r="U914" s="684"/>
      <c r="V914" s="684"/>
      <c r="W914" s="684"/>
      <c r="X914" s="684"/>
      <c r="Y914" s="684"/>
      <c r="Z914" s="684"/>
      <c r="AA914" s="684"/>
      <c r="AB914" s="684"/>
    </row>
    <row r="915" ht="13.5" customHeight="1">
      <c r="A915" s="684"/>
      <c r="B915" s="684"/>
      <c r="C915" s="684"/>
      <c r="D915" s="684"/>
      <c r="E915" s="684"/>
      <c r="F915" s="684"/>
      <c r="G915" s="684"/>
      <c r="H915" s="684"/>
      <c r="I915" s="684"/>
      <c r="J915" s="684"/>
      <c r="K915" s="684"/>
      <c r="L915" s="684"/>
      <c r="M915" s="684"/>
      <c r="N915" s="684"/>
      <c r="O915" s="684"/>
      <c r="P915" s="684"/>
      <c r="Q915" s="684"/>
      <c r="R915" s="684"/>
      <c r="S915" s="686"/>
      <c r="T915" s="686"/>
      <c r="U915" s="684"/>
      <c r="V915" s="684"/>
      <c r="W915" s="684"/>
      <c r="X915" s="684"/>
      <c r="Y915" s="684"/>
      <c r="Z915" s="684"/>
      <c r="AA915" s="684"/>
      <c r="AB915" s="684"/>
    </row>
    <row r="916" ht="13.5" customHeight="1">
      <c r="A916" s="684"/>
      <c r="B916" s="684"/>
      <c r="C916" s="684"/>
      <c r="D916" s="684"/>
      <c r="E916" s="684"/>
      <c r="F916" s="684"/>
      <c r="G916" s="684"/>
      <c r="H916" s="684"/>
      <c r="I916" s="684"/>
      <c r="J916" s="684"/>
      <c r="K916" s="684"/>
      <c r="L916" s="684"/>
      <c r="M916" s="684"/>
      <c r="N916" s="684"/>
      <c r="O916" s="684"/>
      <c r="P916" s="684"/>
      <c r="Q916" s="684"/>
      <c r="R916" s="684"/>
      <c r="S916" s="686"/>
      <c r="T916" s="686"/>
      <c r="U916" s="684"/>
      <c r="V916" s="684"/>
      <c r="W916" s="684"/>
      <c r="X916" s="684"/>
      <c r="Y916" s="684"/>
      <c r="Z916" s="684"/>
      <c r="AA916" s="684"/>
      <c r="AB916" s="684"/>
    </row>
    <row r="917" ht="13.5" customHeight="1">
      <c r="A917" s="684"/>
      <c r="B917" s="684"/>
      <c r="C917" s="684"/>
      <c r="D917" s="684"/>
      <c r="E917" s="684"/>
      <c r="F917" s="684"/>
      <c r="G917" s="684"/>
      <c r="H917" s="684"/>
      <c r="I917" s="684"/>
      <c r="J917" s="684"/>
      <c r="K917" s="684"/>
      <c r="L917" s="684"/>
      <c r="M917" s="684"/>
      <c r="N917" s="684"/>
      <c r="O917" s="684"/>
      <c r="P917" s="684"/>
      <c r="Q917" s="684"/>
      <c r="R917" s="684"/>
      <c r="S917" s="686"/>
      <c r="T917" s="686"/>
      <c r="U917" s="684"/>
      <c r="V917" s="684"/>
      <c r="W917" s="684"/>
      <c r="X917" s="684"/>
      <c r="Y917" s="684"/>
      <c r="Z917" s="684"/>
      <c r="AA917" s="684"/>
      <c r="AB917" s="684"/>
    </row>
    <row r="918" ht="13.5" customHeight="1">
      <c r="A918" s="684"/>
      <c r="B918" s="684"/>
      <c r="C918" s="684"/>
      <c r="D918" s="684"/>
      <c r="E918" s="684"/>
      <c r="F918" s="684"/>
      <c r="G918" s="684"/>
      <c r="H918" s="684"/>
      <c r="I918" s="684"/>
      <c r="J918" s="684"/>
      <c r="K918" s="684"/>
      <c r="L918" s="684"/>
      <c r="M918" s="684"/>
      <c r="N918" s="684"/>
      <c r="O918" s="684"/>
      <c r="P918" s="684"/>
      <c r="Q918" s="684"/>
      <c r="R918" s="684"/>
      <c r="S918" s="686"/>
      <c r="T918" s="686"/>
      <c r="U918" s="684"/>
      <c r="V918" s="684"/>
      <c r="W918" s="684"/>
      <c r="X918" s="684"/>
      <c r="Y918" s="684"/>
      <c r="Z918" s="684"/>
      <c r="AA918" s="684"/>
      <c r="AB918" s="684"/>
    </row>
    <row r="919" ht="13.5" customHeight="1">
      <c r="A919" s="684"/>
      <c r="B919" s="684"/>
      <c r="C919" s="684"/>
      <c r="D919" s="684"/>
      <c r="E919" s="684"/>
      <c r="F919" s="684"/>
      <c r="G919" s="684"/>
      <c r="H919" s="684"/>
      <c r="I919" s="684"/>
      <c r="J919" s="684"/>
      <c r="K919" s="684"/>
      <c r="L919" s="684"/>
      <c r="M919" s="684"/>
      <c r="N919" s="684"/>
      <c r="O919" s="684"/>
      <c r="P919" s="684"/>
      <c r="Q919" s="684"/>
      <c r="R919" s="684"/>
      <c r="S919" s="686"/>
      <c r="T919" s="686"/>
      <c r="U919" s="684"/>
      <c r="V919" s="684"/>
      <c r="W919" s="684"/>
      <c r="X919" s="684"/>
      <c r="Y919" s="684"/>
      <c r="Z919" s="684"/>
      <c r="AA919" s="684"/>
      <c r="AB919" s="684"/>
    </row>
    <row r="920" ht="13.5" customHeight="1">
      <c r="A920" s="684"/>
      <c r="B920" s="684"/>
      <c r="C920" s="684"/>
      <c r="D920" s="684"/>
      <c r="E920" s="684"/>
      <c r="F920" s="684"/>
      <c r="G920" s="684"/>
      <c r="H920" s="684"/>
      <c r="I920" s="684"/>
      <c r="J920" s="684"/>
      <c r="K920" s="684"/>
      <c r="L920" s="684"/>
      <c r="M920" s="684"/>
      <c r="N920" s="684"/>
      <c r="O920" s="684"/>
      <c r="P920" s="684"/>
      <c r="Q920" s="684"/>
      <c r="R920" s="684"/>
      <c r="S920" s="686"/>
      <c r="T920" s="686"/>
      <c r="U920" s="684"/>
      <c r="V920" s="684"/>
      <c r="W920" s="684"/>
      <c r="X920" s="684"/>
      <c r="Y920" s="684"/>
      <c r="Z920" s="684"/>
      <c r="AA920" s="684"/>
      <c r="AB920" s="684"/>
    </row>
    <row r="921" ht="13.5" customHeight="1">
      <c r="A921" s="684"/>
      <c r="B921" s="684"/>
      <c r="C921" s="684"/>
      <c r="D921" s="684"/>
      <c r="E921" s="684"/>
      <c r="F921" s="684"/>
      <c r="G921" s="684"/>
      <c r="H921" s="684"/>
      <c r="I921" s="684"/>
      <c r="J921" s="684"/>
      <c r="K921" s="684"/>
      <c r="L921" s="684"/>
      <c r="M921" s="684"/>
      <c r="N921" s="684"/>
      <c r="O921" s="684"/>
      <c r="P921" s="684"/>
      <c r="Q921" s="684"/>
      <c r="R921" s="684"/>
      <c r="S921" s="686"/>
      <c r="T921" s="686"/>
      <c r="U921" s="684"/>
      <c r="V921" s="684"/>
      <c r="W921" s="684"/>
      <c r="X921" s="684"/>
      <c r="Y921" s="684"/>
      <c r="Z921" s="684"/>
      <c r="AA921" s="684"/>
      <c r="AB921" s="684"/>
    </row>
    <row r="922" ht="13.5" customHeight="1">
      <c r="A922" s="684"/>
      <c r="B922" s="684"/>
      <c r="C922" s="684"/>
      <c r="D922" s="684"/>
      <c r="E922" s="684"/>
      <c r="F922" s="684"/>
      <c r="G922" s="684"/>
      <c r="H922" s="684"/>
      <c r="I922" s="684"/>
      <c r="J922" s="684"/>
      <c r="K922" s="684"/>
      <c r="L922" s="684"/>
      <c r="M922" s="684"/>
      <c r="N922" s="684"/>
      <c r="O922" s="684"/>
      <c r="P922" s="684"/>
      <c r="Q922" s="684"/>
      <c r="R922" s="684"/>
      <c r="S922" s="686"/>
      <c r="T922" s="686"/>
      <c r="U922" s="684"/>
      <c r="V922" s="684"/>
      <c r="W922" s="684"/>
      <c r="X922" s="684"/>
      <c r="Y922" s="684"/>
      <c r="Z922" s="684"/>
      <c r="AA922" s="684"/>
      <c r="AB922" s="684"/>
    </row>
    <row r="923" ht="13.5" customHeight="1">
      <c r="A923" s="684"/>
      <c r="B923" s="684"/>
      <c r="C923" s="684"/>
      <c r="D923" s="684"/>
      <c r="E923" s="684"/>
      <c r="F923" s="684"/>
      <c r="G923" s="684"/>
      <c r="H923" s="684"/>
      <c r="I923" s="684"/>
      <c r="J923" s="684"/>
      <c r="K923" s="684"/>
      <c r="L923" s="684"/>
      <c r="M923" s="684"/>
      <c r="N923" s="684"/>
      <c r="O923" s="684"/>
      <c r="P923" s="684"/>
      <c r="Q923" s="684"/>
      <c r="R923" s="684"/>
      <c r="S923" s="686"/>
      <c r="T923" s="686"/>
      <c r="U923" s="684"/>
      <c r="V923" s="684"/>
      <c r="W923" s="684"/>
      <c r="X923" s="684"/>
      <c r="Y923" s="684"/>
      <c r="Z923" s="684"/>
      <c r="AA923" s="684"/>
      <c r="AB923" s="684"/>
    </row>
    <row r="924" ht="13.5" customHeight="1">
      <c r="A924" s="684"/>
      <c r="B924" s="684"/>
      <c r="C924" s="684"/>
      <c r="D924" s="684"/>
      <c r="E924" s="684"/>
      <c r="F924" s="684"/>
      <c r="G924" s="684"/>
      <c r="H924" s="684"/>
      <c r="I924" s="684"/>
      <c r="J924" s="684"/>
      <c r="K924" s="684"/>
      <c r="L924" s="684"/>
      <c r="M924" s="684"/>
      <c r="N924" s="684"/>
      <c r="O924" s="684"/>
      <c r="P924" s="684"/>
      <c r="Q924" s="684"/>
      <c r="R924" s="684"/>
      <c r="S924" s="686"/>
      <c r="T924" s="686"/>
      <c r="U924" s="684"/>
      <c r="V924" s="684"/>
      <c r="W924" s="684"/>
      <c r="X924" s="684"/>
      <c r="Y924" s="684"/>
      <c r="Z924" s="684"/>
      <c r="AA924" s="684"/>
      <c r="AB924" s="684"/>
    </row>
    <row r="925" ht="13.5" customHeight="1">
      <c r="A925" s="684"/>
      <c r="B925" s="684"/>
      <c r="C925" s="684"/>
      <c r="D925" s="684"/>
      <c r="E925" s="684"/>
      <c r="F925" s="684"/>
      <c r="G925" s="684"/>
      <c r="H925" s="684"/>
      <c r="I925" s="684"/>
      <c r="J925" s="684"/>
      <c r="K925" s="684"/>
      <c r="L925" s="684"/>
      <c r="M925" s="684"/>
      <c r="N925" s="684"/>
      <c r="O925" s="684"/>
      <c r="P925" s="684"/>
      <c r="Q925" s="684"/>
      <c r="R925" s="684"/>
      <c r="S925" s="686"/>
      <c r="T925" s="686"/>
      <c r="U925" s="684"/>
      <c r="V925" s="684"/>
      <c r="W925" s="684"/>
      <c r="X925" s="684"/>
      <c r="Y925" s="684"/>
      <c r="Z925" s="684"/>
      <c r="AA925" s="684"/>
      <c r="AB925" s="684"/>
    </row>
    <row r="926" ht="13.5" customHeight="1">
      <c r="A926" s="684"/>
      <c r="B926" s="684"/>
      <c r="C926" s="684"/>
      <c r="D926" s="684"/>
      <c r="E926" s="684"/>
      <c r="F926" s="684"/>
      <c r="G926" s="684"/>
      <c r="H926" s="684"/>
      <c r="I926" s="684"/>
      <c r="J926" s="684"/>
      <c r="K926" s="684"/>
      <c r="L926" s="684"/>
      <c r="M926" s="684"/>
      <c r="N926" s="684"/>
      <c r="O926" s="684"/>
      <c r="P926" s="684"/>
      <c r="Q926" s="684"/>
      <c r="R926" s="684"/>
      <c r="S926" s="686"/>
      <c r="T926" s="686"/>
      <c r="U926" s="684"/>
      <c r="V926" s="684"/>
      <c r="W926" s="684"/>
      <c r="X926" s="684"/>
      <c r="Y926" s="684"/>
      <c r="Z926" s="684"/>
      <c r="AA926" s="684"/>
      <c r="AB926" s="684"/>
    </row>
    <row r="927" ht="13.5" customHeight="1">
      <c r="A927" s="684"/>
      <c r="B927" s="684"/>
      <c r="C927" s="684"/>
      <c r="D927" s="684"/>
      <c r="E927" s="684"/>
      <c r="F927" s="684"/>
      <c r="G927" s="684"/>
      <c r="H927" s="684"/>
      <c r="I927" s="684"/>
      <c r="J927" s="684"/>
      <c r="K927" s="684"/>
      <c r="L927" s="684"/>
      <c r="M927" s="684"/>
      <c r="N927" s="684"/>
      <c r="O927" s="684"/>
      <c r="P927" s="684"/>
      <c r="Q927" s="684"/>
      <c r="R927" s="684"/>
      <c r="S927" s="686"/>
      <c r="T927" s="686"/>
      <c r="U927" s="684"/>
      <c r="V927" s="684"/>
      <c r="W927" s="684"/>
      <c r="X927" s="684"/>
      <c r="Y927" s="684"/>
      <c r="Z927" s="684"/>
      <c r="AA927" s="684"/>
      <c r="AB927" s="684"/>
    </row>
    <row r="928" ht="13.5" customHeight="1">
      <c r="A928" s="684"/>
      <c r="B928" s="684"/>
      <c r="C928" s="684"/>
      <c r="D928" s="684"/>
      <c r="E928" s="684"/>
      <c r="F928" s="684"/>
      <c r="G928" s="684"/>
      <c r="H928" s="684"/>
      <c r="I928" s="684"/>
      <c r="J928" s="684"/>
      <c r="K928" s="684"/>
      <c r="L928" s="684"/>
      <c r="M928" s="684"/>
      <c r="N928" s="684"/>
      <c r="O928" s="684"/>
      <c r="P928" s="684"/>
      <c r="Q928" s="684"/>
      <c r="R928" s="684"/>
      <c r="S928" s="686"/>
      <c r="T928" s="686"/>
      <c r="U928" s="684"/>
      <c r="V928" s="684"/>
      <c r="W928" s="684"/>
      <c r="X928" s="684"/>
      <c r="Y928" s="684"/>
      <c r="Z928" s="684"/>
      <c r="AA928" s="684"/>
      <c r="AB928" s="684"/>
    </row>
    <row r="929" ht="13.5" customHeight="1">
      <c r="A929" s="684"/>
      <c r="B929" s="684"/>
      <c r="C929" s="684"/>
      <c r="D929" s="684"/>
      <c r="E929" s="684"/>
      <c r="F929" s="684"/>
      <c r="G929" s="684"/>
      <c r="H929" s="684"/>
      <c r="I929" s="684"/>
      <c r="J929" s="684"/>
      <c r="K929" s="684"/>
      <c r="L929" s="684"/>
      <c r="M929" s="684"/>
      <c r="N929" s="684"/>
      <c r="O929" s="684"/>
      <c r="P929" s="684"/>
      <c r="Q929" s="684"/>
      <c r="R929" s="684"/>
      <c r="S929" s="686"/>
      <c r="T929" s="686"/>
      <c r="U929" s="684"/>
      <c r="V929" s="684"/>
      <c r="W929" s="684"/>
      <c r="X929" s="684"/>
      <c r="Y929" s="684"/>
      <c r="Z929" s="684"/>
      <c r="AA929" s="684"/>
      <c r="AB929" s="684"/>
    </row>
    <row r="930" ht="13.5" customHeight="1">
      <c r="A930" s="684"/>
      <c r="B930" s="684"/>
      <c r="C930" s="684"/>
      <c r="D930" s="684"/>
      <c r="E930" s="684"/>
      <c r="F930" s="684"/>
      <c r="G930" s="684"/>
      <c r="H930" s="684"/>
      <c r="I930" s="684"/>
      <c r="J930" s="684"/>
      <c r="K930" s="684"/>
      <c r="L930" s="684"/>
      <c r="M930" s="684"/>
      <c r="N930" s="684"/>
      <c r="O930" s="684"/>
      <c r="P930" s="684"/>
      <c r="Q930" s="684"/>
      <c r="R930" s="684"/>
      <c r="S930" s="686"/>
      <c r="T930" s="686"/>
      <c r="U930" s="684"/>
      <c r="V930" s="684"/>
      <c r="W930" s="684"/>
      <c r="X930" s="684"/>
      <c r="Y930" s="684"/>
      <c r="Z930" s="684"/>
      <c r="AA930" s="684"/>
      <c r="AB930" s="684"/>
    </row>
    <row r="931" ht="13.5" customHeight="1">
      <c r="A931" s="684"/>
      <c r="B931" s="684"/>
      <c r="C931" s="684"/>
      <c r="D931" s="684"/>
      <c r="E931" s="684"/>
      <c r="F931" s="684"/>
      <c r="G931" s="684"/>
      <c r="H931" s="684"/>
      <c r="I931" s="684"/>
      <c r="J931" s="684"/>
      <c r="K931" s="684"/>
      <c r="L931" s="684"/>
      <c r="M931" s="684"/>
      <c r="N931" s="684"/>
      <c r="O931" s="684"/>
      <c r="P931" s="684"/>
      <c r="Q931" s="684"/>
      <c r="R931" s="684"/>
      <c r="S931" s="686"/>
      <c r="T931" s="686"/>
      <c r="U931" s="684"/>
      <c r="V931" s="684"/>
      <c r="W931" s="684"/>
      <c r="X931" s="684"/>
      <c r="Y931" s="684"/>
      <c r="Z931" s="684"/>
      <c r="AA931" s="684"/>
      <c r="AB931" s="684"/>
    </row>
    <row r="932" ht="13.5" customHeight="1">
      <c r="A932" s="684"/>
      <c r="B932" s="684"/>
      <c r="C932" s="684"/>
      <c r="D932" s="684"/>
      <c r="E932" s="684"/>
      <c r="F932" s="684"/>
      <c r="G932" s="684"/>
      <c r="H932" s="684"/>
      <c r="I932" s="684"/>
      <c r="J932" s="684"/>
      <c r="K932" s="684"/>
      <c r="L932" s="684"/>
      <c r="M932" s="684"/>
      <c r="N932" s="684"/>
      <c r="O932" s="684"/>
      <c r="P932" s="684"/>
      <c r="Q932" s="684"/>
      <c r="R932" s="684"/>
      <c r="S932" s="686"/>
      <c r="T932" s="686"/>
      <c r="U932" s="684"/>
      <c r="V932" s="684"/>
      <c r="W932" s="684"/>
      <c r="X932" s="684"/>
      <c r="Y932" s="684"/>
      <c r="Z932" s="684"/>
      <c r="AA932" s="684"/>
      <c r="AB932" s="684"/>
    </row>
    <row r="933" ht="13.5" customHeight="1">
      <c r="A933" s="684"/>
      <c r="B933" s="684"/>
      <c r="C933" s="684"/>
      <c r="D933" s="684"/>
      <c r="E933" s="684"/>
      <c r="F933" s="684"/>
      <c r="G933" s="684"/>
      <c r="H933" s="684"/>
      <c r="I933" s="684"/>
      <c r="J933" s="684"/>
      <c r="K933" s="684"/>
      <c r="L933" s="684"/>
      <c r="M933" s="684"/>
      <c r="N933" s="684"/>
      <c r="O933" s="684"/>
      <c r="P933" s="684"/>
      <c r="Q933" s="684"/>
      <c r="R933" s="684"/>
      <c r="S933" s="686"/>
      <c r="T933" s="686"/>
      <c r="U933" s="684"/>
      <c r="V933" s="684"/>
      <c r="W933" s="684"/>
      <c r="X933" s="684"/>
      <c r="Y933" s="684"/>
      <c r="Z933" s="684"/>
      <c r="AA933" s="684"/>
      <c r="AB933" s="684"/>
    </row>
    <row r="934" ht="13.5" customHeight="1">
      <c r="A934" s="684"/>
      <c r="B934" s="684"/>
      <c r="C934" s="684"/>
      <c r="D934" s="684"/>
      <c r="E934" s="684"/>
      <c r="F934" s="684"/>
      <c r="G934" s="684"/>
      <c r="H934" s="684"/>
      <c r="I934" s="684"/>
      <c r="J934" s="684"/>
      <c r="K934" s="684"/>
      <c r="L934" s="684"/>
      <c r="M934" s="684"/>
      <c r="N934" s="684"/>
      <c r="O934" s="684"/>
      <c r="P934" s="684"/>
      <c r="Q934" s="684"/>
      <c r="R934" s="684"/>
      <c r="S934" s="686"/>
      <c r="T934" s="686"/>
      <c r="U934" s="684"/>
      <c r="V934" s="684"/>
      <c r="W934" s="684"/>
      <c r="X934" s="684"/>
      <c r="Y934" s="684"/>
      <c r="Z934" s="684"/>
      <c r="AA934" s="684"/>
      <c r="AB934" s="684"/>
    </row>
    <row r="935" ht="13.5" customHeight="1">
      <c r="A935" s="684"/>
      <c r="B935" s="684"/>
      <c r="C935" s="684"/>
      <c r="D935" s="684"/>
      <c r="E935" s="684"/>
      <c r="F935" s="684"/>
      <c r="G935" s="684"/>
      <c r="H935" s="684"/>
      <c r="I935" s="684"/>
      <c r="J935" s="684"/>
      <c r="K935" s="684"/>
      <c r="L935" s="684"/>
      <c r="M935" s="684"/>
      <c r="N935" s="684"/>
      <c r="O935" s="684"/>
      <c r="P935" s="684"/>
      <c r="Q935" s="684"/>
      <c r="R935" s="684"/>
      <c r="S935" s="686"/>
      <c r="T935" s="686"/>
      <c r="U935" s="684"/>
      <c r="V935" s="684"/>
      <c r="W935" s="684"/>
      <c r="X935" s="684"/>
      <c r="Y935" s="684"/>
      <c r="Z935" s="684"/>
      <c r="AA935" s="684"/>
      <c r="AB935" s="684"/>
    </row>
    <row r="936" ht="13.5" customHeight="1">
      <c r="A936" s="684"/>
      <c r="B936" s="684"/>
      <c r="C936" s="684"/>
      <c r="D936" s="684"/>
      <c r="E936" s="684"/>
      <c r="F936" s="684"/>
      <c r="G936" s="684"/>
      <c r="H936" s="684"/>
      <c r="I936" s="684"/>
      <c r="J936" s="684"/>
      <c r="K936" s="684"/>
      <c r="L936" s="684"/>
      <c r="M936" s="684"/>
      <c r="N936" s="684"/>
      <c r="O936" s="684"/>
      <c r="P936" s="684"/>
      <c r="Q936" s="684"/>
      <c r="R936" s="684"/>
      <c r="S936" s="686"/>
      <c r="T936" s="686"/>
      <c r="U936" s="684"/>
      <c r="V936" s="684"/>
      <c r="W936" s="684"/>
      <c r="X936" s="684"/>
      <c r="Y936" s="684"/>
      <c r="Z936" s="684"/>
      <c r="AA936" s="684"/>
      <c r="AB936" s="684"/>
    </row>
    <row r="937" ht="13.5" customHeight="1">
      <c r="A937" s="684"/>
      <c r="B937" s="684"/>
      <c r="C937" s="684"/>
      <c r="D937" s="684"/>
      <c r="E937" s="684"/>
      <c r="F937" s="684"/>
      <c r="G937" s="684"/>
      <c r="H937" s="684"/>
      <c r="I937" s="684"/>
      <c r="J937" s="684"/>
      <c r="K937" s="684"/>
      <c r="L937" s="684"/>
      <c r="M937" s="684"/>
      <c r="N937" s="684"/>
      <c r="O937" s="684"/>
      <c r="P937" s="684"/>
      <c r="Q937" s="684"/>
      <c r="R937" s="684"/>
      <c r="S937" s="686"/>
      <c r="T937" s="686"/>
      <c r="U937" s="684"/>
      <c r="V937" s="684"/>
      <c r="W937" s="684"/>
      <c r="X937" s="684"/>
      <c r="Y937" s="684"/>
      <c r="Z937" s="684"/>
      <c r="AA937" s="684"/>
      <c r="AB937" s="684"/>
    </row>
    <row r="938" ht="13.5" customHeight="1">
      <c r="A938" s="684"/>
      <c r="B938" s="684"/>
      <c r="C938" s="684"/>
      <c r="D938" s="684"/>
      <c r="E938" s="684"/>
      <c r="F938" s="684"/>
      <c r="G938" s="684"/>
      <c r="H938" s="684"/>
      <c r="I938" s="684"/>
      <c r="J938" s="684"/>
      <c r="K938" s="684"/>
      <c r="L938" s="684"/>
      <c r="M938" s="684"/>
      <c r="N938" s="684"/>
      <c r="O938" s="684"/>
      <c r="P938" s="684"/>
      <c r="Q938" s="684"/>
      <c r="R938" s="684"/>
      <c r="S938" s="686"/>
      <c r="T938" s="686"/>
      <c r="U938" s="684"/>
      <c r="V938" s="684"/>
      <c r="W938" s="684"/>
      <c r="X938" s="684"/>
      <c r="Y938" s="684"/>
      <c r="Z938" s="684"/>
      <c r="AA938" s="684"/>
      <c r="AB938" s="684"/>
    </row>
    <row r="939" ht="13.5" customHeight="1">
      <c r="A939" s="684"/>
      <c r="B939" s="684"/>
      <c r="C939" s="684"/>
      <c r="D939" s="684"/>
      <c r="E939" s="684"/>
      <c r="F939" s="684"/>
      <c r="G939" s="684"/>
      <c r="H939" s="684"/>
      <c r="I939" s="684"/>
      <c r="J939" s="684"/>
      <c r="K939" s="684"/>
      <c r="L939" s="684"/>
      <c r="M939" s="684"/>
      <c r="N939" s="684"/>
      <c r="O939" s="684"/>
      <c r="P939" s="684"/>
      <c r="Q939" s="684"/>
      <c r="R939" s="684"/>
      <c r="S939" s="686"/>
      <c r="T939" s="686"/>
      <c r="U939" s="684"/>
      <c r="V939" s="684"/>
      <c r="W939" s="684"/>
      <c r="X939" s="684"/>
      <c r="Y939" s="684"/>
      <c r="Z939" s="684"/>
      <c r="AA939" s="684"/>
      <c r="AB939" s="684"/>
    </row>
    <row r="940" ht="13.5" customHeight="1">
      <c r="A940" s="684"/>
      <c r="B940" s="684"/>
      <c r="C940" s="684"/>
      <c r="D940" s="684"/>
      <c r="E940" s="684"/>
      <c r="F940" s="684"/>
      <c r="G940" s="684"/>
      <c r="H940" s="684"/>
      <c r="I940" s="684"/>
      <c r="J940" s="684"/>
      <c r="K940" s="684"/>
      <c r="L940" s="684"/>
      <c r="M940" s="684"/>
      <c r="N940" s="684"/>
      <c r="O940" s="684"/>
      <c r="P940" s="684"/>
      <c r="Q940" s="684"/>
      <c r="R940" s="684"/>
      <c r="S940" s="686"/>
      <c r="T940" s="686"/>
      <c r="U940" s="684"/>
      <c r="V940" s="684"/>
      <c r="W940" s="684"/>
      <c r="X940" s="684"/>
      <c r="Y940" s="684"/>
      <c r="Z940" s="684"/>
      <c r="AA940" s="684"/>
      <c r="AB940" s="684"/>
    </row>
    <row r="941" ht="13.5" customHeight="1">
      <c r="A941" s="684"/>
      <c r="B941" s="684"/>
      <c r="C941" s="684"/>
      <c r="D941" s="684"/>
      <c r="E941" s="684"/>
      <c r="F941" s="684"/>
      <c r="G941" s="684"/>
      <c r="H941" s="684"/>
      <c r="I941" s="684"/>
      <c r="J941" s="684"/>
      <c r="K941" s="684"/>
      <c r="L941" s="684"/>
      <c r="M941" s="684"/>
      <c r="N941" s="684"/>
      <c r="O941" s="684"/>
      <c r="P941" s="684"/>
      <c r="Q941" s="684"/>
      <c r="R941" s="684"/>
      <c r="S941" s="686"/>
      <c r="T941" s="686"/>
      <c r="U941" s="684"/>
      <c r="V941" s="684"/>
      <c r="W941" s="684"/>
      <c r="X941" s="684"/>
      <c r="Y941" s="684"/>
      <c r="Z941" s="684"/>
      <c r="AA941" s="684"/>
      <c r="AB941" s="684"/>
    </row>
    <row r="942" ht="13.5" customHeight="1">
      <c r="A942" s="684"/>
      <c r="B942" s="684"/>
      <c r="C942" s="684"/>
      <c r="D942" s="684"/>
      <c r="E942" s="684"/>
      <c r="F942" s="684"/>
      <c r="G942" s="684"/>
      <c r="H942" s="684"/>
      <c r="I942" s="684"/>
      <c r="J942" s="684"/>
      <c r="K942" s="684"/>
      <c r="L942" s="684"/>
      <c r="M942" s="684"/>
      <c r="N942" s="684"/>
      <c r="O942" s="684"/>
      <c r="P942" s="684"/>
      <c r="Q942" s="684"/>
      <c r="R942" s="684"/>
      <c r="S942" s="686"/>
      <c r="T942" s="686"/>
      <c r="U942" s="684"/>
      <c r="V942" s="684"/>
      <c r="W942" s="684"/>
      <c r="X942" s="684"/>
      <c r="Y942" s="684"/>
      <c r="Z942" s="684"/>
      <c r="AA942" s="684"/>
      <c r="AB942" s="684"/>
    </row>
    <row r="943" ht="13.5" customHeight="1">
      <c r="A943" s="684"/>
      <c r="B943" s="684"/>
      <c r="C943" s="684"/>
      <c r="D943" s="684"/>
      <c r="E943" s="684"/>
      <c r="F943" s="684"/>
      <c r="G943" s="684"/>
      <c r="H943" s="684"/>
      <c r="I943" s="684"/>
      <c r="J943" s="684"/>
      <c r="K943" s="684"/>
      <c r="L943" s="684"/>
      <c r="M943" s="684"/>
      <c r="N943" s="684"/>
      <c r="O943" s="684"/>
      <c r="P943" s="684"/>
      <c r="Q943" s="684"/>
      <c r="R943" s="684"/>
      <c r="S943" s="686"/>
      <c r="T943" s="686"/>
      <c r="U943" s="684"/>
      <c r="V943" s="684"/>
      <c r="W943" s="684"/>
      <c r="X943" s="684"/>
      <c r="Y943" s="684"/>
      <c r="Z943" s="684"/>
      <c r="AA943" s="684"/>
      <c r="AB943" s="684"/>
    </row>
    <row r="944" ht="13.5" customHeight="1">
      <c r="A944" s="684"/>
      <c r="B944" s="684"/>
      <c r="C944" s="684"/>
      <c r="D944" s="684"/>
      <c r="E944" s="684"/>
      <c r="F944" s="684"/>
      <c r="G944" s="684"/>
      <c r="H944" s="684"/>
      <c r="I944" s="684"/>
      <c r="J944" s="684"/>
      <c r="K944" s="684"/>
      <c r="L944" s="684"/>
      <c r="M944" s="684"/>
      <c r="N944" s="684"/>
      <c r="O944" s="684"/>
      <c r="P944" s="684"/>
      <c r="Q944" s="684"/>
      <c r="R944" s="684"/>
      <c r="S944" s="686"/>
      <c r="T944" s="686"/>
      <c r="U944" s="684"/>
      <c r="V944" s="684"/>
      <c r="W944" s="684"/>
      <c r="X944" s="684"/>
      <c r="Y944" s="684"/>
      <c r="Z944" s="684"/>
      <c r="AA944" s="684"/>
      <c r="AB944" s="684"/>
    </row>
    <row r="945" ht="13.5" customHeight="1">
      <c r="A945" s="684"/>
      <c r="B945" s="684"/>
      <c r="C945" s="684"/>
      <c r="D945" s="684"/>
      <c r="E945" s="684"/>
      <c r="F945" s="684"/>
      <c r="G945" s="684"/>
      <c r="H945" s="684"/>
      <c r="I945" s="684"/>
      <c r="J945" s="684"/>
      <c r="K945" s="684"/>
      <c r="L945" s="684"/>
      <c r="M945" s="684"/>
      <c r="N945" s="684"/>
      <c r="O945" s="684"/>
      <c r="P945" s="684"/>
      <c r="Q945" s="684"/>
      <c r="R945" s="684"/>
      <c r="S945" s="686"/>
      <c r="T945" s="686"/>
      <c r="U945" s="684"/>
      <c r="V945" s="684"/>
      <c r="W945" s="684"/>
      <c r="X945" s="684"/>
      <c r="Y945" s="684"/>
      <c r="Z945" s="684"/>
      <c r="AA945" s="684"/>
      <c r="AB945" s="684"/>
    </row>
    <row r="946" ht="13.5" customHeight="1">
      <c r="A946" s="684"/>
      <c r="B946" s="684"/>
      <c r="C946" s="684"/>
      <c r="D946" s="684"/>
      <c r="E946" s="684"/>
      <c r="F946" s="684"/>
      <c r="G946" s="684"/>
      <c r="H946" s="684"/>
      <c r="I946" s="684"/>
      <c r="J946" s="684"/>
      <c r="K946" s="684"/>
      <c r="L946" s="684"/>
      <c r="M946" s="684"/>
      <c r="N946" s="684"/>
      <c r="O946" s="684"/>
      <c r="P946" s="684"/>
      <c r="Q946" s="684"/>
      <c r="R946" s="684"/>
      <c r="S946" s="686"/>
      <c r="T946" s="686"/>
      <c r="U946" s="684"/>
      <c r="V946" s="684"/>
      <c r="W946" s="684"/>
      <c r="X946" s="684"/>
      <c r="Y946" s="684"/>
      <c r="Z946" s="684"/>
      <c r="AA946" s="684"/>
      <c r="AB946" s="684"/>
    </row>
    <row r="947" ht="13.5" customHeight="1">
      <c r="A947" s="684"/>
      <c r="B947" s="684"/>
      <c r="C947" s="684"/>
      <c r="D947" s="684"/>
      <c r="E947" s="684"/>
      <c r="F947" s="684"/>
      <c r="G947" s="684"/>
      <c r="H947" s="684"/>
      <c r="I947" s="684"/>
      <c r="J947" s="684"/>
      <c r="K947" s="684"/>
      <c r="L947" s="684"/>
      <c r="M947" s="684"/>
      <c r="N947" s="684"/>
      <c r="O947" s="684"/>
      <c r="P947" s="684"/>
      <c r="Q947" s="684"/>
      <c r="R947" s="684"/>
      <c r="S947" s="686"/>
      <c r="T947" s="686"/>
      <c r="U947" s="684"/>
      <c r="V947" s="684"/>
      <c r="W947" s="684"/>
      <c r="X947" s="684"/>
      <c r="Y947" s="684"/>
      <c r="Z947" s="684"/>
      <c r="AA947" s="684"/>
      <c r="AB947" s="684"/>
    </row>
    <row r="948" ht="13.5" customHeight="1">
      <c r="A948" s="684"/>
      <c r="B948" s="684"/>
      <c r="C948" s="684"/>
      <c r="D948" s="684"/>
      <c r="E948" s="684"/>
      <c r="F948" s="684"/>
      <c r="G948" s="684"/>
      <c r="H948" s="684"/>
      <c r="I948" s="684"/>
      <c r="J948" s="684"/>
      <c r="K948" s="684"/>
      <c r="L948" s="684"/>
      <c r="M948" s="684"/>
      <c r="N948" s="684"/>
      <c r="O948" s="684"/>
      <c r="P948" s="684"/>
      <c r="Q948" s="684"/>
      <c r="R948" s="684"/>
      <c r="S948" s="686"/>
      <c r="T948" s="686"/>
      <c r="U948" s="684"/>
      <c r="V948" s="684"/>
      <c r="W948" s="684"/>
      <c r="X948" s="684"/>
      <c r="Y948" s="684"/>
      <c r="Z948" s="684"/>
      <c r="AA948" s="684"/>
      <c r="AB948" s="684"/>
    </row>
    <row r="949" ht="13.5" customHeight="1">
      <c r="A949" s="684"/>
      <c r="B949" s="684"/>
      <c r="C949" s="684"/>
      <c r="D949" s="684"/>
      <c r="E949" s="684"/>
      <c r="F949" s="684"/>
      <c r="G949" s="684"/>
      <c r="H949" s="684"/>
      <c r="I949" s="684"/>
      <c r="J949" s="684"/>
      <c r="K949" s="684"/>
      <c r="L949" s="684"/>
      <c r="M949" s="684"/>
      <c r="N949" s="684"/>
      <c r="O949" s="684"/>
      <c r="P949" s="684"/>
      <c r="Q949" s="684"/>
      <c r="R949" s="684"/>
      <c r="S949" s="686"/>
      <c r="T949" s="686"/>
      <c r="U949" s="684"/>
      <c r="V949" s="684"/>
      <c r="W949" s="684"/>
      <c r="X949" s="684"/>
      <c r="Y949" s="684"/>
      <c r="Z949" s="684"/>
      <c r="AA949" s="684"/>
      <c r="AB949" s="684"/>
    </row>
    <row r="950" ht="13.5" customHeight="1">
      <c r="A950" s="684"/>
      <c r="B950" s="684"/>
      <c r="C950" s="684"/>
      <c r="D950" s="684"/>
      <c r="E950" s="684"/>
      <c r="F950" s="684"/>
      <c r="G950" s="684"/>
      <c r="H950" s="684"/>
      <c r="I950" s="684"/>
      <c r="J950" s="684"/>
      <c r="K950" s="684"/>
      <c r="L950" s="684"/>
      <c r="M950" s="684"/>
      <c r="N950" s="684"/>
      <c r="O950" s="684"/>
      <c r="P950" s="684"/>
      <c r="Q950" s="684"/>
      <c r="R950" s="684"/>
      <c r="S950" s="686"/>
      <c r="T950" s="686"/>
      <c r="U950" s="684"/>
      <c r="V950" s="684"/>
      <c r="W950" s="684"/>
      <c r="X950" s="684"/>
      <c r="Y950" s="684"/>
      <c r="Z950" s="684"/>
      <c r="AA950" s="684"/>
      <c r="AB950" s="684"/>
    </row>
    <row r="951" ht="13.5" customHeight="1">
      <c r="A951" s="684"/>
      <c r="B951" s="684"/>
      <c r="C951" s="684"/>
      <c r="D951" s="684"/>
      <c r="E951" s="684"/>
      <c r="F951" s="684"/>
      <c r="G951" s="684"/>
      <c r="H951" s="684"/>
      <c r="I951" s="684"/>
      <c r="J951" s="684"/>
      <c r="K951" s="684"/>
      <c r="L951" s="684"/>
      <c r="M951" s="684"/>
      <c r="N951" s="684"/>
      <c r="O951" s="684"/>
      <c r="P951" s="684"/>
      <c r="Q951" s="684"/>
      <c r="R951" s="684"/>
      <c r="S951" s="686"/>
      <c r="T951" s="686"/>
      <c r="U951" s="684"/>
      <c r="V951" s="684"/>
      <c r="W951" s="684"/>
      <c r="X951" s="684"/>
      <c r="Y951" s="684"/>
      <c r="Z951" s="684"/>
      <c r="AA951" s="684"/>
      <c r="AB951" s="684"/>
    </row>
    <row r="952" ht="13.5" customHeight="1">
      <c r="A952" s="684"/>
      <c r="B952" s="684"/>
      <c r="C952" s="684"/>
      <c r="D952" s="684"/>
      <c r="E952" s="684"/>
      <c r="F952" s="684"/>
      <c r="G952" s="684"/>
      <c r="H952" s="684"/>
      <c r="I952" s="684"/>
      <c r="J952" s="684"/>
      <c r="K952" s="684"/>
      <c r="L952" s="684"/>
      <c r="M952" s="684"/>
      <c r="N952" s="684"/>
      <c r="O952" s="684"/>
      <c r="P952" s="684"/>
      <c r="Q952" s="684"/>
      <c r="R952" s="684"/>
      <c r="S952" s="686"/>
      <c r="T952" s="686"/>
      <c r="U952" s="684"/>
      <c r="V952" s="684"/>
      <c r="W952" s="684"/>
      <c r="X952" s="684"/>
      <c r="Y952" s="684"/>
      <c r="Z952" s="684"/>
      <c r="AA952" s="684"/>
      <c r="AB952" s="684"/>
    </row>
    <row r="953" ht="13.5" customHeight="1">
      <c r="A953" s="684"/>
      <c r="B953" s="684"/>
      <c r="C953" s="684"/>
      <c r="D953" s="684"/>
      <c r="E953" s="684"/>
      <c r="F953" s="684"/>
      <c r="G953" s="684"/>
      <c r="H953" s="684"/>
      <c r="I953" s="684"/>
      <c r="J953" s="684"/>
      <c r="K953" s="684"/>
      <c r="L953" s="684"/>
      <c r="M953" s="684"/>
      <c r="N953" s="684"/>
      <c r="O953" s="684"/>
      <c r="P953" s="684"/>
      <c r="Q953" s="684"/>
      <c r="R953" s="684"/>
      <c r="S953" s="686"/>
      <c r="T953" s="686"/>
      <c r="U953" s="684"/>
      <c r="V953" s="684"/>
      <c r="W953" s="684"/>
      <c r="X953" s="684"/>
      <c r="Y953" s="684"/>
      <c r="Z953" s="684"/>
      <c r="AA953" s="684"/>
      <c r="AB953" s="684"/>
    </row>
    <row r="954" ht="13.5" customHeight="1">
      <c r="A954" s="684"/>
      <c r="B954" s="684"/>
      <c r="C954" s="684"/>
      <c r="D954" s="684"/>
      <c r="E954" s="684"/>
      <c r="F954" s="684"/>
      <c r="G954" s="684"/>
      <c r="H954" s="684"/>
      <c r="I954" s="684"/>
      <c r="J954" s="684"/>
      <c r="K954" s="684"/>
      <c r="L954" s="684"/>
      <c r="M954" s="684"/>
      <c r="N954" s="684"/>
      <c r="O954" s="684"/>
      <c r="P954" s="684"/>
      <c r="Q954" s="684"/>
      <c r="R954" s="684"/>
      <c r="S954" s="686"/>
      <c r="T954" s="686"/>
      <c r="U954" s="684"/>
      <c r="V954" s="684"/>
      <c r="W954" s="684"/>
      <c r="X954" s="684"/>
      <c r="Y954" s="684"/>
      <c r="Z954" s="684"/>
      <c r="AA954" s="684"/>
      <c r="AB954" s="684"/>
    </row>
    <row r="955" ht="13.5" customHeight="1">
      <c r="A955" s="684"/>
      <c r="B955" s="684"/>
      <c r="C955" s="684"/>
      <c r="D955" s="684"/>
      <c r="E955" s="684"/>
      <c r="F955" s="684"/>
      <c r="G955" s="684"/>
      <c r="H955" s="684"/>
      <c r="I955" s="684"/>
      <c r="J955" s="684"/>
      <c r="K955" s="684"/>
      <c r="L955" s="684"/>
      <c r="M955" s="684"/>
      <c r="N955" s="684"/>
      <c r="O955" s="684"/>
      <c r="P955" s="684"/>
      <c r="Q955" s="684"/>
      <c r="R955" s="684"/>
      <c r="S955" s="686"/>
      <c r="T955" s="686"/>
      <c r="U955" s="684"/>
      <c r="V955" s="684"/>
      <c r="W955" s="684"/>
      <c r="X955" s="684"/>
      <c r="Y955" s="684"/>
      <c r="Z955" s="684"/>
      <c r="AA955" s="684"/>
      <c r="AB955" s="684"/>
    </row>
    <row r="956" ht="13.5" customHeight="1">
      <c r="A956" s="684"/>
      <c r="B956" s="684"/>
      <c r="C956" s="684"/>
      <c r="D956" s="684"/>
      <c r="E956" s="684"/>
      <c r="F956" s="684"/>
      <c r="G956" s="684"/>
      <c r="H956" s="684"/>
      <c r="I956" s="684"/>
      <c r="J956" s="684"/>
      <c r="K956" s="684"/>
      <c r="L956" s="684"/>
      <c r="M956" s="684"/>
      <c r="N956" s="684"/>
      <c r="O956" s="684"/>
      <c r="P956" s="684"/>
      <c r="Q956" s="684"/>
      <c r="R956" s="684"/>
      <c r="S956" s="686"/>
      <c r="T956" s="686"/>
      <c r="U956" s="684"/>
      <c r="V956" s="684"/>
      <c r="W956" s="684"/>
      <c r="X956" s="684"/>
      <c r="Y956" s="684"/>
      <c r="Z956" s="684"/>
      <c r="AA956" s="684"/>
      <c r="AB956" s="684"/>
    </row>
    <row r="957" ht="13.5" customHeight="1">
      <c r="A957" s="684"/>
      <c r="B957" s="684"/>
      <c r="C957" s="684"/>
      <c r="D957" s="684"/>
      <c r="E957" s="684"/>
      <c r="F957" s="684"/>
      <c r="G957" s="684"/>
      <c r="H957" s="684"/>
      <c r="I957" s="684"/>
      <c r="J957" s="684"/>
      <c r="K957" s="684"/>
      <c r="L957" s="684"/>
      <c r="M957" s="684"/>
      <c r="N957" s="684"/>
      <c r="O957" s="684"/>
      <c r="P957" s="684"/>
      <c r="Q957" s="684"/>
      <c r="R957" s="684"/>
      <c r="S957" s="686"/>
      <c r="T957" s="686"/>
      <c r="U957" s="684"/>
      <c r="V957" s="684"/>
      <c r="W957" s="684"/>
      <c r="X957" s="684"/>
      <c r="Y957" s="684"/>
      <c r="Z957" s="684"/>
      <c r="AA957" s="684"/>
      <c r="AB957" s="684"/>
    </row>
    <row r="958" ht="13.5" customHeight="1">
      <c r="A958" s="684"/>
      <c r="B958" s="684"/>
      <c r="C958" s="684"/>
      <c r="D958" s="684"/>
      <c r="E958" s="684"/>
      <c r="F958" s="684"/>
      <c r="G958" s="684"/>
      <c r="H958" s="684"/>
      <c r="I958" s="684"/>
      <c r="J958" s="684"/>
      <c r="K958" s="684"/>
      <c r="L958" s="684"/>
      <c r="M958" s="684"/>
      <c r="N958" s="684"/>
      <c r="O958" s="684"/>
      <c r="P958" s="684"/>
      <c r="Q958" s="684"/>
      <c r="R958" s="684"/>
      <c r="S958" s="686"/>
      <c r="T958" s="686"/>
      <c r="U958" s="684"/>
      <c r="V958" s="684"/>
      <c r="W958" s="684"/>
      <c r="X958" s="684"/>
      <c r="Y958" s="684"/>
      <c r="Z958" s="684"/>
      <c r="AA958" s="684"/>
      <c r="AB958" s="684"/>
    </row>
    <row r="959" ht="13.5" customHeight="1">
      <c r="A959" s="684"/>
      <c r="B959" s="684"/>
      <c r="C959" s="684"/>
      <c r="D959" s="684"/>
      <c r="E959" s="684"/>
      <c r="F959" s="684"/>
      <c r="G959" s="684"/>
      <c r="H959" s="684"/>
      <c r="I959" s="684"/>
      <c r="J959" s="684"/>
      <c r="K959" s="684"/>
      <c r="L959" s="684"/>
      <c r="M959" s="684"/>
      <c r="N959" s="684"/>
      <c r="O959" s="684"/>
      <c r="P959" s="684"/>
      <c r="Q959" s="684"/>
      <c r="R959" s="684"/>
      <c r="S959" s="686"/>
      <c r="T959" s="686"/>
      <c r="U959" s="684"/>
      <c r="V959" s="684"/>
      <c r="W959" s="684"/>
      <c r="X959" s="684"/>
      <c r="Y959" s="684"/>
      <c r="Z959" s="684"/>
      <c r="AA959" s="684"/>
      <c r="AB959" s="684"/>
    </row>
    <row r="960" ht="13.5" customHeight="1">
      <c r="A960" s="684"/>
      <c r="B960" s="684"/>
      <c r="C960" s="684"/>
      <c r="D960" s="684"/>
      <c r="E960" s="684"/>
      <c r="F960" s="684"/>
      <c r="G960" s="684"/>
      <c r="H960" s="684"/>
      <c r="I960" s="684"/>
      <c r="J960" s="684"/>
      <c r="K960" s="684"/>
      <c r="L960" s="684"/>
      <c r="M960" s="684"/>
      <c r="N960" s="684"/>
      <c r="O960" s="684"/>
      <c r="P960" s="684"/>
      <c r="Q960" s="684"/>
      <c r="R960" s="684"/>
      <c r="S960" s="686"/>
      <c r="T960" s="686"/>
      <c r="U960" s="684"/>
      <c r="V960" s="684"/>
      <c r="W960" s="684"/>
      <c r="X960" s="684"/>
      <c r="Y960" s="684"/>
      <c r="Z960" s="684"/>
      <c r="AA960" s="684"/>
      <c r="AB960" s="684"/>
    </row>
    <row r="961" ht="13.5" customHeight="1">
      <c r="A961" s="684"/>
      <c r="B961" s="684"/>
      <c r="C961" s="684"/>
      <c r="D961" s="684"/>
      <c r="E961" s="684"/>
      <c r="F961" s="684"/>
      <c r="G961" s="684"/>
      <c r="H961" s="684"/>
      <c r="I961" s="684"/>
      <c r="J961" s="684"/>
      <c r="K961" s="684"/>
      <c r="L961" s="684"/>
      <c r="M961" s="684"/>
      <c r="N961" s="684"/>
      <c r="O961" s="684"/>
      <c r="P961" s="684"/>
      <c r="Q961" s="684"/>
      <c r="R961" s="684"/>
      <c r="S961" s="686"/>
      <c r="T961" s="686"/>
      <c r="U961" s="684"/>
      <c r="V961" s="684"/>
      <c r="W961" s="684"/>
      <c r="X961" s="684"/>
      <c r="Y961" s="684"/>
      <c r="Z961" s="684"/>
      <c r="AA961" s="684"/>
      <c r="AB961" s="684"/>
    </row>
    <row r="962" ht="13.5" customHeight="1">
      <c r="A962" s="684"/>
      <c r="B962" s="684"/>
      <c r="C962" s="684"/>
      <c r="D962" s="684"/>
      <c r="E962" s="684"/>
      <c r="F962" s="684"/>
      <c r="G962" s="684"/>
      <c r="H962" s="684"/>
      <c r="I962" s="684"/>
      <c r="J962" s="684"/>
      <c r="K962" s="684"/>
      <c r="L962" s="684"/>
      <c r="M962" s="684"/>
      <c r="N962" s="684"/>
      <c r="O962" s="684"/>
      <c r="P962" s="684"/>
      <c r="Q962" s="684"/>
      <c r="R962" s="684"/>
      <c r="S962" s="686"/>
      <c r="T962" s="686"/>
      <c r="U962" s="684"/>
      <c r="V962" s="684"/>
      <c r="W962" s="684"/>
      <c r="X962" s="684"/>
      <c r="Y962" s="684"/>
      <c r="Z962" s="684"/>
      <c r="AA962" s="684"/>
      <c r="AB962" s="684"/>
    </row>
    <row r="963" ht="13.5" customHeight="1">
      <c r="A963" s="684"/>
      <c r="B963" s="684"/>
      <c r="C963" s="684"/>
      <c r="D963" s="684"/>
      <c r="E963" s="684"/>
      <c r="F963" s="684"/>
      <c r="G963" s="684"/>
      <c r="H963" s="684"/>
      <c r="I963" s="684"/>
      <c r="J963" s="684"/>
      <c r="K963" s="684"/>
      <c r="L963" s="684"/>
      <c r="M963" s="684"/>
      <c r="N963" s="684"/>
      <c r="O963" s="684"/>
      <c r="P963" s="684"/>
      <c r="Q963" s="684"/>
      <c r="R963" s="684"/>
      <c r="S963" s="686"/>
      <c r="T963" s="686"/>
      <c r="U963" s="684"/>
      <c r="V963" s="684"/>
      <c r="W963" s="684"/>
      <c r="X963" s="684"/>
      <c r="Y963" s="684"/>
      <c r="Z963" s="684"/>
      <c r="AA963" s="684"/>
      <c r="AB963" s="684"/>
    </row>
    <row r="964" ht="13.5" customHeight="1">
      <c r="A964" s="684"/>
      <c r="B964" s="684"/>
      <c r="C964" s="684"/>
      <c r="D964" s="684"/>
      <c r="E964" s="684"/>
      <c r="F964" s="684"/>
      <c r="G964" s="684"/>
      <c r="H964" s="684"/>
      <c r="I964" s="684"/>
      <c r="J964" s="684"/>
      <c r="K964" s="684"/>
      <c r="L964" s="684"/>
      <c r="M964" s="684"/>
      <c r="N964" s="684"/>
      <c r="O964" s="684"/>
      <c r="P964" s="684"/>
      <c r="Q964" s="684"/>
      <c r="R964" s="684"/>
      <c r="S964" s="686"/>
      <c r="T964" s="686"/>
      <c r="U964" s="684"/>
      <c r="V964" s="684"/>
      <c r="W964" s="684"/>
      <c r="X964" s="684"/>
      <c r="Y964" s="684"/>
      <c r="Z964" s="684"/>
      <c r="AA964" s="684"/>
      <c r="AB964" s="684"/>
    </row>
    <row r="965" ht="13.5" customHeight="1">
      <c r="A965" s="684"/>
      <c r="B965" s="684"/>
      <c r="C965" s="684"/>
      <c r="D965" s="684"/>
      <c r="E965" s="684"/>
      <c r="F965" s="684"/>
      <c r="G965" s="684"/>
      <c r="H965" s="684"/>
      <c r="I965" s="684"/>
      <c r="J965" s="684"/>
      <c r="K965" s="684"/>
      <c r="L965" s="684"/>
      <c r="M965" s="684"/>
      <c r="N965" s="684"/>
      <c r="O965" s="684"/>
      <c r="P965" s="684"/>
      <c r="Q965" s="684"/>
      <c r="R965" s="684"/>
      <c r="S965" s="686"/>
      <c r="T965" s="686"/>
      <c r="U965" s="684"/>
      <c r="V965" s="684"/>
      <c r="W965" s="684"/>
      <c r="X965" s="684"/>
      <c r="Y965" s="684"/>
      <c r="Z965" s="684"/>
      <c r="AA965" s="684"/>
      <c r="AB965" s="684"/>
    </row>
    <row r="966" ht="13.5" customHeight="1">
      <c r="A966" s="684"/>
      <c r="B966" s="684"/>
      <c r="C966" s="684"/>
      <c r="D966" s="684"/>
      <c r="E966" s="684"/>
      <c r="F966" s="684"/>
      <c r="G966" s="684"/>
      <c r="H966" s="684"/>
      <c r="I966" s="684"/>
      <c r="J966" s="684"/>
      <c r="K966" s="684"/>
      <c r="L966" s="684"/>
      <c r="M966" s="684"/>
      <c r="N966" s="684"/>
      <c r="O966" s="684"/>
      <c r="P966" s="684"/>
      <c r="Q966" s="684"/>
      <c r="R966" s="684"/>
      <c r="S966" s="686"/>
      <c r="T966" s="686"/>
      <c r="U966" s="684"/>
      <c r="V966" s="684"/>
      <c r="W966" s="684"/>
      <c r="X966" s="684"/>
      <c r="Y966" s="684"/>
      <c r="Z966" s="684"/>
      <c r="AA966" s="684"/>
      <c r="AB966" s="684"/>
    </row>
    <row r="967" ht="13.5" customHeight="1">
      <c r="A967" s="684"/>
      <c r="B967" s="684"/>
      <c r="C967" s="684"/>
      <c r="D967" s="684"/>
      <c r="E967" s="684"/>
      <c r="F967" s="684"/>
      <c r="G967" s="684"/>
      <c r="H967" s="684"/>
      <c r="I967" s="684"/>
      <c r="J967" s="684"/>
      <c r="K967" s="684"/>
      <c r="L967" s="684"/>
      <c r="M967" s="684"/>
      <c r="N967" s="684"/>
      <c r="O967" s="684"/>
      <c r="P967" s="684"/>
      <c r="Q967" s="684"/>
      <c r="R967" s="684"/>
      <c r="S967" s="686"/>
      <c r="T967" s="686"/>
      <c r="U967" s="684"/>
      <c r="V967" s="684"/>
      <c r="W967" s="684"/>
      <c r="X967" s="684"/>
      <c r="Y967" s="684"/>
      <c r="Z967" s="684"/>
      <c r="AA967" s="684"/>
      <c r="AB967" s="684"/>
    </row>
    <row r="968" ht="13.5" customHeight="1">
      <c r="A968" s="684"/>
      <c r="B968" s="684"/>
      <c r="C968" s="684"/>
      <c r="D968" s="684"/>
      <c r="E968" s="684"/>
      <c r="F968" s="684"/>
      <c r="G968" s="684"/>
      <c r="H968" s="684"/>
      <c r="I968" s="684"/>
      <c r="J968" s="684"/>
      <c r="K968" s="684"/>
      <c r="L968" s="684"/>
      <c r="M968" s="684"/>
      <c r="N968" s="684"/>
      <c r="O968" s="684"/>
      <c r="P968" s="684"/>
      <c r="Q968" s="684"/>
      <c r="R968" s="684"/>
      <c r="S968" s="686"/>
      <c r="T968" s="686"/>
      <c r="U968" s="684"/>
      <c r="V968" s="684"/>
      <c r="W968" s="684"/>
      <c r="X968" s="684"/>
      <c r="Y968" s="684"/>
      <c r="Z968" s="684"/>
      <c r="AA968" s="684"/>
      <c r="AB968" s="684"/>
    </row>
    <row r="969" ht="13.5" customHeight="1">
      <c r="A969" s="684"/>
      <c r="B969" s="684"/>
      <c r="C969" s="684"/>
      <c r="D969" s="684"/>
      <c r="E969" s="684"/>
      <c r="F969" s="684"/>
      <c r="G969" s="684"/>
      <c r="H969" s="684"/>
      <c r="I969" s="684"/>
      <c r="J969" s="684"/>
      <c r="K969" s="684"/>
      <c r="L969" s="684"/>
      <c r="M969" s="684"/>
      <c r="N969" s="684"/>
      <c r="O969" s="684"/>
      <c r="P969" s="684"/>
      <c r="Q969" s="684"/>
      <c r="R969" s="684"/>
      <c r="S969" s="686"/>
      <c r="T969" s="686"/>
      <c r="U969" s="684"/>
      <c r="V969" s="684"/>
      <c r="W969" s="684"/>
      <c r="X969" s="684"/>
      <c r="Y969" s="684"/>
      <c r="Z969" s="684"/>
      <c r="AA969" s="684"/>
      <c r="AB969" s="684"/>
    </row>
    <row r="970" ht="13.5" customHeight="1">
      <c r="A970" s="684"/>
      <c r="B970" s="684"/>
      <c r="C970" s="684"/>
      <c r="D970" s="684"/>
      <c r="E970" s="684"/>
      <c r="F970" s="684"/>
      <c r="G970" s="684"/>
      <c r="H970" s="684"/>
      <c r="I970" s="684"/>
      <c r="J970" s="684"/>
      <c r="K970" s="684"/>
      <c r="L970" s="684"/>
      <c r="M970" s="684"/>
      <c r="N970" s="684"/>
      <c r="O970" s="684"/>
      <c r="P970" s="684"/>
      <c r="Q970" s="684"/>
      <c r="R970" s="684"/>
      <c r="S970" s="686"/>
      <c r="T970" s="686"/>
      <c r="U970" s="684"/>
      <c r="V970" s="684"/>
      <c r="W970" s="684"/>
      <c r="X970" s="684"/>
      <c r="Y970" s="684"/>
      <c r="Z970" s="684"/>
      <c r="AA970" s="684"/>
      <c r="AB970" s="684"/>
    </row>
    <row r="971" ht="13.5" customHeight="1">
      <c r="A971" s="684"/>
      <c r="B971" s="684"/>
      <c r="C971" s="684"/>
      <c r="D971" s="684"/>
      <c r="E971" s="684"/>
      <c r="F971" s="684"/>
      <c r="G971" s="684"/>
      <c r="H971" s="684"/>
      <c r="I971" s="684"/>
      <c r="J971" s="684"/>
      <c r="K971" s="684"/>
      <c r="L971" s="684"/>
      <c r="M971" s="684"/>
      <c r="N971" s="684"/>
      <c r="O971" s="684"/>
      <c r="P971" s="684"/>
      <c r="Q971" s="684"/>
      <c r="R971" s="684"/>
      <c r="S971" s="686"/>
      <c r="T971" s="686"/>
      <c r="U971" s="684"/>
      <c r="V971" s="684"/>
      <c r="W971" s="684"/>
      <c r="X971" s="684"/>
      <c r="Y971" s="684"/>
      <c r="Z971" s="684"/>
      <c r="AA971" s="684"/>
      <c r="AB971" s="684"/>
    </row>
    <row r="972" ht="13.5" customHeight="1">
      <c r="A972" s="684"/>
      <c r="B972" s="684"/>
      <c r="C972" s="684"/>
      <c r="D972" s="684"/>
      <c r="E972" s="684"/>
      <c r="F972" s="684"/>
      <c r="G972" s="684"/>
      <c r="H972" s="684"/>
      <c r="I972" s="684"/>
      <c r="J972" s="684"/>
      <c r="K972" s="684"/>
      <c r="L972" s="684"/>
      <c r="M972" s="684"/>
      <c r="N972" s="684"/>
      <c r="O972" s="684"/>
      <c r="P972" s="684"/>
      <c r="Q972" s="684"/>
      <c r="R972" s="684"/>
      <c r="S972" s="686"/>
      <c r="T972" s="686"/>
      <c r="U972" s="684"/>
      <c r="V972" s="684"/>
      <c r="W972" s="684"/>
      <c r="X972" s="684"/>
      <c r="Y972" s="684"/>
      <c r="Z972" s="684"/>
      <c r="AA972" s="684"/>
      <c r="AB972" s="684"/>
    </row>
    <row r="973" ht="13.5" customHeight="1">
      <c r="A973" s="684"/>
      <c r="B973" s="684"/>
      <c r="C973" s="684"/>
      <c r="D973" s="684"/>
      <c r="E973" s="684"/>
      <c r="F973" s="684"/>
      <c r="G973" s="684"/>
      <c r="H973" s="684"/>
      <c r="I973" s="684"/>
      <c r="J973" s="684"/>
      <c r="K973" s="684"/>
      <c r="L973" s="684"/>
      <c r="M973" s="684"/>
      <c r="N973" s="684"/>
      <c r="O973" s="684"/>
      <c r="P973" s="684"/>
      <c r="Q973" s="684"/>
      <c r="R973" s="684"/>
      <c r="S973" s="686"/>
      <c r="T973" s="686"/>
      <c r="U973" s="684"/>
      <c r="V973" s="684"/>
      <c r="W973" s="684"/>
      <c r="X973" s="684"/>
      <c r="Y973" s="684"/>
      <c r="Z973" s="684"/>
      <c r="AA973" s="684"/>
      <c r="AB973" s="684"/>
    </row>
    <row r="974" ht="13.5" customHeight="1">
      <c r="A974" s="684"/>
      <c r="B974" s="684"/>
      <c r="C974" s="684"/>
      <c r="D974" s="684"/>
      <c r="E974" s="684"/>
      <c r="F974" s="684"/>
      <c r="G974" s="684"/>
      <c r="H974" s="684"/>
      <c r="I974" s="684"/>
      <c r="J974" s="684"/>
      <c r="K974" s="684"/>
      <c r="L974" s="684"/>
      <c r="M974" s="684"/>
      <c r="N974" s="684"/>
      <c r="O974" s="684"/>
      <c r="P974" s="684"/>
      <c r="Q974" s="684"/>
      <c r="R974" s="684"/>
      <c r="S974" s="686"/>
      <c r="T974" s="686"/>
      <c r="U974" s="684"/>
      <c r="V974" s="684"/>
      <c r="W974" s="684"/>
      <c r="X974" s="684"/>
      <c r="Y974" s="684"/>
      <c r="Z974" s="684"/>
      <c r="AA974" s="684"/>
      <c r="AB974" s="684"/>
    </row>
    <row r="975" ht="13.5" customHeight="1">
      <c r="A975" s="684"/>
      <c r="B975" s="684"/>
      <c r="C975" s="684"/>
      <c r="D975" s="684"/>
      <c r="E975" s="684"/>
      <c r="F975" s="684"/>
      <c r="G975" s="684"/>
      <c r="H975" s="684"/>
      <c r="I975" s="684"/>
      <c r="J975" s="684"/>
      <c r="K975" s="684"/>
      <c r="L975" s="684"/>
      <c r="M975" s="684"/>
      <c r="N975" s="684"/>
      <c r="O975" s="684"/>
      <c r="P975" s="684"/>
      <c r="Q975" s="684"/>
      <c r="R975" s="684"/>
      <c r="S975" s="686"/>
      <c r="T975" s="686"/>
      <c r="U975" s="684"/>
      <c r="V975" s="684"/>
      <c r="W975" s="684"/>
      <c r="X975" s="684"/>
      <c r="Y975" s="684"/>
      <c r="Z975" s="684"/>
      <c r="AA975" s="684"/>
      <c r="AB975" s="684"/>
    </row>
    <row r="976" ht="13.5" customHeight="1">
      <c r="A976" s="684"/>
      <c r="B976" s="684"/>
      <c r="C976" s="684"/>
      <c r="D976" s="684"/>
      <c r="E976" s="684"/>
      <c r="F976" s="684"/>
      <c r="G976" s="684"/>
      <c r="H976" s="684"/>
      <c r="I976" s="684"/>
      <c r="J976" s="684"/>
      <c r="K976" s="684"/>
      <c r="L976" s="684"/>
      <c r="M976" s="684"/>
      <c r="N976" s="684"/>
      <c r="O976" s="684"/>
      <c r="P976" s="684"/>
      <c r="Q976" s="684"/>
      <c r="R976" s="684"/>
      <c r="S976" s="686"/>
      <c r="T976" s="686"/>
      <c r="U976" s="684"/>
      <c r="V976" s="684"/>
      <c r="W976" s="684"/>
      <c r="X976" s="684"/>
      <c r="Y976" s="684"/>
      <c r="Z976" s="684"/>
      <c r="AA976" s="684"/>
      <c r="AB976" s="684"/>
    </row>
    <row r="977" ht="13.5" customHeight="1">
      <c r="A977" s="684"/>
      <c r="B977" s="684"/>
      <c r="C977" s="684"/>
      <c r="D977" s="684"/>
      <c r="E977" s="684"/>
      <c r="F977" s="684"/>
      <c r="G977" s="684"/>
      <c r="H977" s="684"/>
      <c r="I977" s="684"/>
      <c r="J977" s="684"/>
      <c r="K977" s="684"/>
      <c r="L977" s="684"/>
      <c r="M977" s="684"/>
      <c r="N977" s="684"/>
      <c r="O977" s="684"/>
      <c r="P977" s="684"/>
      <c r="Q977" s="684"/>
      <c r="R977" s="684"/>
      <c r="S977" s="686"/>
      <c r="T977" s="686"/>
      <c r="U977" s="684"/>
      <c r="V977" s="684"/>
      <c r="W977" s="684"/>
      <c r="X977" s="684"/>
      <c r="Y977" s="684"/>
      <c r="Z977" s="684"/>
      <c r="AA977" s="684"/>
      <c r="AB977" s="684"/>
    </row>
    <row r="978" ht="13.5" customHeight="1">
      <c r="A978" s="684"/>
      <c r="B978" s="684"/>
      <c r="C978" s="684"/>
      <c r="D978" s="684"/>
      <c r="E978" s="684"/>
      <c r="F978" s="684"/>
      <c r="G978" s="684"/>
      <c r="H978" s="684"/>
      <c r="I978" s="684"/>
      <c r="J978" s="684"/>
      <c r="K978" s="684"/>
      <c r="L978" s="684"/>
      <c r="M978" s="684"/>
      <c r="N978" s="684"/>
      <c r="O978" s="684"/>
      <c r="P978" s="684"/>
      <c r="Q978" s="684"/>
      <c r="R978" s="684"/>
      <c r="S978" s="686"/>
      <c r="T978" s="686"/>
      <c r="U978" s="684"/>
      <c r="V978" s="684"/>
      <c r="W978" s="684"/>
      <c r="X978" s="684"/>
      <c r="Y978" s="684"/>
      <c r="Z978" s="684"/>
      <c r="AA978" s="684"/>
      <c r="AB978" s="684"/>
    </row>
    <row r="979" ht="13.5" customHeight="1">
      <c r="A979" s="684"/>
      <c r="B979" s="684"/>
      <c r="C979" s="684"/>
      <c r="D979" s="684"/>
      <c r="E979" s="684"/>
      <c r="F979" s="684"/>
      <c r="G979" s="684"/>
      <c r="H979" s="684"/>
      <c r="I979" s="684"/>
      <c r="J979" s="684"/>
      <c r="K979" s="684"/>
      <c r="L979" s="684"/>
      <c r="M979" s="684"/>
      <c r="N979" s="684"/>
      <c r="O979" s="684"/>
      <c r="P979" s="684"/>
      <c r="Q979" s="684"/>
      <c r="R979" s="684"/>
      <c r="S979" s="686"/>
      <c r="T979" s="686"/>
      <c r="U979" s="684"/>
      <c r="V979" s="684"/>
      <c r="W979" s="684"/>
      <c r="X979" s="684"/>
      <c r="Y979" s="684"/>
      <c r="Z979" s="684"/>
      <c r="AA979" s="684"/>
      <c r="AB979" s="684"/>
    </row>
    <row r="980" ht="13.5" customHeight="1">
      <c r="A980" s="684"/>
      <c r="B980" s="684"/>
      <c r="C980" s="684"/>
      <c r="D980" s="684"/>
      <c r="E980" s="684"/>
      <c r="F980" s="684"/>
      <c r="G980" s="684"/>
      <c r="H980" s="684"/>
      <c r="I980" s="684"/>
      <c r="J980" s="684"/>
      <c r="K980" s="684"/>
      <c r="L980" s="684"/>
      <c r="M980" s="684"/>
      <c r="N980" s="684"/>
      <c r="O980" s="684"/>
      <c r="P980" s="684"/>
      <c r="Q980" s="684"/>
      <c r="R980" s="684"/>
      <c r="S980" s="686"/>
      <c r="T980" s="686"/>
      <c r="U980" s="684"/>
      <c r="V980" s="684"/>
      <c r="W980" s="684"/>
      <c r="X980" s="684"/>
      <c r="Y980" s="684"/>
      <c r="Z980" s="684"/>
      <c r="AA980" s="684"/>
      <c r="AB980" s="684"/>
    </row>
    <row r="981" ht="13.5" customHeight="1">
      <c r="A981" s="684"/>
      <c r="B981" s="684"/>
      <c r="C981" s="684"/>
      <c r="D981" s="684"/>
      <c r="E981" s="684"/>
      <c r="F981" s="684"/>
      <c r="G981" s="684"/>
      <c r="H981" s="684"/>
      <c r="I981" s="684"/>
      <c r="J981" s="684"/>
      <c r="K981" s="684"/>
      <c r="L981" s="684"/>
      <c r="M981" s="684"/>
      <c r="N981" s="684"/>
      <c r="O981" s="684"/>
      <c r="P981" s="684"/>
      <c r="Q981" s="684"/>
      <c r="R981" s="684"/>
      <c r="S981" s="686"/>
      <c r="T981" s="686"/>
      <c r="U981" s="684"/>
      <c r="V981" s="684"/>
      <c r="W981" s="684"/>
      <c r="X981" s="684"/>
      <c r="Y981" s="684"/>
      <c r="Z981" s="684"/>
      <c r="AA981" s="684"/>
      <c r="AB981" s="684"/>
    </row>
    <row r="982" ht="13.5" customHeight="1">
      <c r="A982" s="684"/>
      <c r="B982" s="684"/>
      <c r="C982" s="684"/>
      <c r="D982" s="684"/>
      <c r="E982" s="684"/>
      <c r="F982" s="684"/>
      <c r="G982" s="684"/>
      <c r="H982" s="684"/>
      <c r="I982" s="684"/>
      <c r="J982" s="684"/>
      <c r="K982" s="684"/>
      <c r="L982" s="684"/>
      <c r="M982" s="684"/>
      <c r="N982" s="684"/>
      <c r="O982" s="684"/>
      <c r="P982" s="684"/>
      <c r="Q982" s="684"/>
      <c r="R982" s="684"/>
      <c r="S982" s="686"/>
      <c r="T982" s="686"/>
      <c r="U982" s="684"/>
      <c r="V982" s="684"/>
      <c r="W982" s="684"/>
      <c r="X982" s="684"/>
      <c r="Y982" s="684"/>
      <c r="Z982" s="684"/>
      <c r="AA982" s="684"/>
      <c r="AB982" s="684"/>
    </row>
    <row r="983" ht="13.5" customHeight="1">
      <c r="A983" s="684"/>
      <c r="B983" s="684"/>
      <c r="C983" s="684"/>
      <c r="D983" s="684"/>
      <c r="E983" s="684"/>
      <c r="F983" s="684"/>
      <c r="G983" s="684"/>
      <c r="H983" s="684"/>
      <c r="I983" s="684"/>
      <c r="J983" s="684"/>
      <c r="K983" s="684"/>
      <c r="L983" s="684"/>
      <c r="M983" s="684"/>
      <c r="N983" s="684"/>
      <c r="O983" s="684"/>
      <c r="P983" s="684"/>
      <c r="Q983" s="684"/>
      <c r="R983" s="684"/>
      <c r="S983" s="686"/>
      <c r="T983" s="686"/>
      <c r="U983" s="684"/>
      <c r="V983" s="684"/>
      <c r="W983" s="684"/>
      <c r="X983" s="684"/>
      <c r="Y983" s="684"/>
      <c r="Z983" s="684"/>
      <c r="AA983" s="684"/>
      <c r="AB983" s="684"/>
    </row>
    <row r="984" ht="13.5" customHeight="1">
      <c r="A984" s="684"/>
      <c r="B984" s="684"/>
      <c r="C984" s="684"/>
      <c r="D984" s="684"/>
      <c r="E984" s="684"/>
      <c r="F984" s="684"/>
      <c r="G984" s="684"/>
      <c r="H984" s="684"/>
      <c r="I984" s="684"/>
      <c r="J984" s="684"/>
      <c r="K984" s="684"/>
      <c r="L984" s="684"/>
      <c r="M984" s="684"/>
      <c r="N984" s="684"/>
      <c r="O984" s="684"/>
      <c r="P984" s="684"/>
      <c r="Q984" s="684"/>
      <c r="R984" s="684"/>
      <c r="S984" s="686"/>
      <c r="T984" s="686"/>
      <c r="U984" s="684"/>
      <c r="V984" s="684"/>
      <c r="W984" s="684"/>
      <c r="X984" s="684"/>
      <c r="Y984" s="684"/>
      <c r="Z984" s="684"/>
      <c r="AA984" s="684"/>
      <c r="AB984" s="684"/>
    </row>
    <row r="985" ht="13.5" customHeight="1">
      <c r="A985" s="684"/>
      <c r="B985" s="684"/>
      <c r="C985" s="684"/>
      <c r="D985" s="684"/>
      <c r="E985" s="684"/>
      <c r="F985" s="684"/>
      <c r="G985" s="684"/>
      <c r="H985" s="684"/>
      <c r="I985" s="684"/>
      <c r="J985" s="684"/>
      <c r="K985" s="684"/>
      <c r="L985" s="684"/>
      <c r="M985" s="684"/>
      <c r="N985" s="684"/>
      <c r="O985" s="684"/>
      <c r="P985" s="684"/>
      <c r="Q985" s="684"/>
      <c r="R985" s="684"/>
      <c r="S985" s="686"/>
      <c r="T985" s="686"/>
      <c r="U985" s="684"/>
      <c r="V985" s="684"/>
      <c r="W985" s="684"/>
      <c r="X985" s="684"/>
      <c r="Y985" s="684"/>
      <c r="Z985" s="684"/>
      <c r="AA985" s="684"/>
      <c r="AB985" s="684"/>
    </row>
    <row r="986" ht="13.5" customHeight="1">
      <c r="A986" s="684"/>
      <c r="B986" s="684"/>
      <c r="C986" s="684"/>
      <c r="D986" s="684"/>
      <c r="E986" s="684"/>
      <c r="F986" s="684"/>
      <c r="G986" s="684"/>
      <c r="H986" s="684"/>
      <c r="I986" s="684"/>
      <c r="J986" s="684"/>
      <c r="K986" s="684"/>
      <c r="L986" s="684"/>
      <c r="M986" s="684"/>
      <c r="N986" s="684"/>
      <c r="O986" s="684"/>
      <c r="P986" s="684"/>
      <c r="Q986" s="684"/>
      <c r="R986" s="684"/>
      <c r="S986" s="686"/>
      <c r="T986" s="686"/>
      <c r="U986" s="684"/>
      <c r="V986" s="684"/>
      <c r="W986" s="684"/>
      <c r="X986" s="684"/>
      <c r="Y986" s="684"/>
      <c r="Z986" s="684"/>
      <c r="AA986" s="684"/>
      <c r="AB986" s="684"/>
    </row>
    <row r="987" ht="13.5" customHeight="1">
      <c r="A987" s="684"/>
      <c r="B987" s="684"/>
      <c r="C987" s="684"/>
      <c r="D987" s="684"/>
      <c r="E987" s="684"/>
      <c r="F987" s="684"/>
      <c r="G987" s="684"/>
      <c r="H987" s="684"/>
      <c r="I987" s="684"/>
      <c r="J987" s="684"/>
      <c r="K987" s="684"/>
      <c r="L987" s="684"/>
      <c r="M987" s="684"/>
      <c r="N987" s="684"/>
      <c r="O987" s="684"/>
      <c r="P987" s="684"/>
      <c r="Q987" s="684"/>
      <c r="R987" s="684"/>
      <c r="S987" s="686"/>
      <c r="T987" s="686"/>
      <c r="U987" s="684"/>
      <c r="V987" s="684"/>
      <c r="W987" s="684"/>
      <c r="X987" s="684"/>
      <c r="Y987" s="684"/>
      <c r="Z987" s="684"/>
      <c r="AA987" s="684"/>
      <c r="AB987" s="684"/>
    </row>
    <row r="988" ht="13.5" customHeight="1">
      <c r="A988" s="684"/>
      <c r="B988" s="684"/>
      <c r="C988" s="684"/>
      <c r="D988" s="684"/>
      <c r="E988" s="684"/>
      <c r="F988" s="684"/>
      <c r="G988" s="684"/>
      <c r="H988" s="684"/>
      <c r="I988" s="684"/>
      <c r="J988" s="684"/>
      <c r="K988" s="684"/>
      <c r="L988" s="684"/>
      <c r="M988" s="684"/>
      <c r="N988" s="684"/>
      <c r="O988" s="684"/>
      <c r="P988" s="684"/>
      <c r="Q988" s="684"/>
      <c r="R988" s="684"/>
      <c r="S988" s="686"/>
      <c r="T988" s="686"/>
      <c r="U988" s="684"/>
      <c r="V988" s="684"/>
      <c r="W988" s="684"/>
      <c r="X988" s="684"/>
      <c r="Y988" s="684"/>
      <c r="Z988" s="684"/>
      <c r="AA988" s="684"/>
      <c r="AB988" s="684"/>
    </row>
    <row r="989" ht="13.5" customHeight="1">
      <c r="A989" s="684"/>
      <c r="B989" s="684"/>
      <c r="C989" s="684"/>
      <c r="D989" s="684"/>
      <c r="E989" s="684"/>
      <c r="F989" s="684"/>
      <c r="G989" s="684"/>
      <c r="H989" s="684"/>
      <c r="I989" s="684"/>
      <c r="J989" s="684"/>
      <c r="K989" s="684"/>
      <c r="L989" s="684"/>
      <c r="M989" s="684"/>
      <c r="N989" s="684"/>
      <c r="O989" s="684"/>
      <c r="P989" s="684"/>
      <c r="Q989" s="684"/>
      <c r="R989" s="684"/>
      <c r="S989" s="686"/>
      <c r="T989" s="686"/>
      <c r="U989" s="684"/>
      <c r="V989" s="684"/>
      <c r="W989" s="684"/>
      <c r="X989" s="684"/>
      <c r="Y989" s="684"/>
      <c r="Z989" s="684"/>
      <c r="AA989" s="684"/>
      <c r="AB989" s="684"/>
    </row>
    <row r="990" ht="13.5" customHeight="1">
      <c r="A990" s="684"/>
      <c r="B990" s="684"/>
      <c r="C990" s="684"/>
      <c r="D990" s="684"/>
      <c r="E990" s="684"/>
      <c r="F990" s="684"/>
      <c r="G990" s="684"/>
      <c r="H990" s="684"/>
      <c r="I990" s="684"/>
      <c r="J990" s="684"/>
      <c r="K990" s="684"/>
      <c r="L990" s="684"/>
      <c r="M990" s="684"/>
      <c r="N990" s="684"/>
      <c r="O990" s="684"/>
      <c r="P990" s="684"/>
      <c r="Q990" s="684"/>
      <c r="R990" s="684"/>
      <c r="S990" s="686"/>
      <c r="T990" s="686"/>
      <c r="U990" s="684"/>
      <c r="V990" s="684"/>
      <c r="W990" s="684"/>
      <c r="X990" s="684"/>
      <c r="Y990" s="684"/>
      <c r="Z990" s="684"/>
      <c r="AA990" s="684"/>
      <c r="AB990" s="684"/>
    </row>
    <row r="991" ht="13.5" customHeight="1">
      <c r="A991" s="684"/>
      <c r="B991" s="684"/>
      <c r="C991" s="684"/>
      <c r="D991" s="684"/>
      <c r="E991" s="684"/>
      <c r="F991" s="684"/>
      <c r="G991" s="684"/>
      <c r="H991" s="684"/>
      <c r="I991" s="684"/>
      <c r="J991" s="684"/>
      <c r="K991" s="684"/>
      <c r="L991" s="684"/>
      <c r="M991" s="684"/>
      <c r="N991" s="684"/>
      <c r="O991" s="684"/>
      <c r="P991" s="684"/>
      <c r="Q991" s="684"/>
      <c r="R991" s="684"/>
      <c r="S991" s="686"/>
      <c r="T991" s="686"/>
      <c r="U991" s="684"/>
      <c r="V991" s="684"/>
      <c r="W991" s="684"/>
      <c r="X991" s="684"/>
      <c r="Y991" s="684"/>
      <c r="Z991" s="684"/>
      <c r="AA991" s="684"/>
      <c r="AB991" s="684"/>
    </row>
    <row r="992" ht="13.5" customHeight="1">
      <c r="A992" s="684"/>
      <c r="B992" s="684"/>
      <c r="C992" s="684"/>
      <c r="D992" s="684"/>
      <c r="E992" s="684"/>
      <c r="F992" s="684"/>
      <c r="G992" s="684"/>
      <c r="H992" s="684"/>
      <c r="I992" s="684"/>
      <c r="J992" s="684"/>
      <c r="K992" s="684"/>
      <c r="L992" s="684"/>
      <c r="M992" s="684"/>
      <c r="N992" s="684"/>
      <c r="O992" s="684"/>
      <c r="P992" s="684"/>
      <c r="Q992" s="684"/>
      <c r="R992" s="684"/>
      <c r="S992" s="686"/>
      <c r="T992" s="686"/>
      <c r="U992" s="684"/>
      <c r="V992" s="684"/>
      <c r="W992" s="684"/>
      <c r="X992" s="684"/>
      <c r="Y992" s="684"/>
      <c r="Z992" s="684"/>
      <c r="AA992" s="684"/>
      <c r="AB992" s="684"/>
    </row>
    <row r="993" ht="13.5" customHeight="1">
      <c r="A993" s="684"/>
      <c r="B993" s="684"/>
      <c r="C993" s="684"/>
      <c r="D993" s="684"/>
      <c r="E993" s="684"/>
      <c r="F993" s="684"/>
      <c r="G993" s="684"/>
      <c r="H993" s="684"/>
      <c r="I993" s="684"/>
      <c r="J993" s="684"/>
      <c r="K993" s="684"/>
      <c r="L993" s="684"/>
      <c r="M993" s="684"/>
      <c r="N993" s="684"/>
      <c r="O993" s="684"/>
      <c r="P993" s="684"/>
      <c r="Q993" s="684"/>
      <c r="R993" s="684"/>
      <c r="S993" s="686"/>
      <c r="T993" s="686"/>
      <c r="U993" s="684"/>
      <c r="V993" s="684"/>
      <c r="W993" s="684"/>
      <c r="X993" s="684"/>
      <c r="Y993" s="684"/>
      <c r="Z993" s="684"/>
      <c r="AA993" s="684"/>
      <c r="AB993" s="684"/>
    </row>
    <row r="994" ht="13.5" customHeight="1">
      <c r="A994" s="684"/>
      <c r="B994" s="684"/>
      <c r="C994" s="684"/>
      <c r="D994" s="684"/>
      <c r="E994" s="684"/>
      <c r="F994" s="684"/>
      <c r="G994" s="684"/>
      <c r="H994" s="684"/>
      <c r="I994" s="684"/>
      <c r="J994" s="684"/>
      <c r="K994" s="684"/>
      <c r="L994" s="684"/>
      <c r="M994" s="684"/>
      <c r="N994" s="684"/>
      <c r="O994" s="684"/>
      <c r="P994" s="684"/>
      <c r="Q994" s="684"/>
      <c r="R994" s="684"/>
      <c r="S994" s="686"/>
      <c r="T994" s="686"/>
      <c r="U994" s="684"/>
      <c r="V994" s="684"/>
      <c r="W994" s="684"/>
      <c r="X994" s="684"/>
      <c r="Y994" s="684"/>
      <c r="Z994" s="684"/>
      <c r="AA994" s="684"/>
      <c r="AB994" s="684"/>
    </row>
    <row r="995" ht="13.5" customHeight="1">
      <c r="A995" s="684"/>
      <c r="B995" s="684"/>
      <c r="C995" s="684"/>
      <c r="D995" s="684"/>
      <c r="E995" s="684"/>
      <c r="F995" s="684"/>
      <c r="G995" s="684"/>
      <c r="H995" s="684"/>
      <c r="I995" s="684"/>
      <c r="J995" s="684"/>
      <c r="K995" s="684"/>
      <c r="L995" s="684"/>
      <c r="M995" s="684"/>
      <c r="N995" s="684"/>
      <c r="O995" s="684"/>
      <c r="P995" s="684"/>
      <c r="Q995" s="684"/>
      <c r="R995" s="684"/>
      <c r="S995" s="686"/>
      <c r="T995" s="686"/>
      <c r="U995" s="684"/>
      <c r="V995" s="684"/>
      <c r="W995" s="684"/>
      <c r="X995" s="684"/>
      <c r="Y995" s="684"/>
      <c r="Z995" s="684"/>
      <c r="AA995" s="684"/>
      <c r="AB995" s="684"/>
    </row>
    <row r="996" ht="13.5" customHeight="1">
      <c r="A996" s="684"/>
      <c r="B996" s="684"/>
      <c r="C996" s="684"/>
      <c r="D996" s="684"/>
      <c r="E996" s="684"/>
      <c r="F996" s="684"/>
      <c r="G996" s="684"/>
      <c r="H996" s="684"/>
      <c r="I996" s="684"/>
      <c r="J996" s="684"/>
      <c r="K996" s="684"/>
      <c r="L996" s="684"/>
      <c r="M996" s="684"/>
      <c r="N996" s="684"/>
      <c r="O996" s="684"/>
      <c r="P996" s="684"/>
      <c r="Q996" s="684"/>
      <c r="R996" s="684"/>
      <c r="S996" s="686"/>
      <c r="T996" s="686"/>
      <c r="U996" s="684"/>
      <c r="V996" s="684"/>
      <c r="W996" s="684"/>
      <c r="X996" s="684"/>
      <c r="Y996" s="684"/>
      <c r="Z996" s="684"/>
      <c r="AA996" s="684"/>
      <c r="AB996" s="684"/>
    </row>
    <row r="997" ht="13.5" customHeight="1">
      <c r="A997" s="684"/>
      <c r="B997" s="684"/>
      <c r="C997" s="684"/>
      <c r="D997" s="684"/>
      <c r="E997" s="684"/>
      <c r="F997" s="684"/>
      <c r="G997" s="684"/>
      <c r="H997" s="684"/>
      <c r="I997" s="684"/>
      <c r="J997" s="684"/>
      <c r="K997" s="684"/>
      <c r="L997" s="684"/>
      <c r="M997" s="684"/>
      <c r="N997" s="684"/>
      <c r="O997" s="684"/>
      <c r="P997" s="684"/>
      <c r="Q997" s="684"/>
      <c r="R997" s="684"/>
      <c r="S997" s="686"/>
      <c r="T997" s="686"/>
      <c r="U997" s="684"/>
      <c r="V997" s="684"/>
      <c r="W997" s="684"/>
      <c r="X997" s="684"/>
      <c r="Y997" s="684"/>
      <c r="Z997" s="684"/>
      <c r="AA997" s="684"/>
      <c r="AB997" s="684"/>
    </row>
    <row r="998" ht="13.5" customHeight="1">
      <c r="A998" s="684"/>
      <c r="B998" s="684"/>
      <c r="C998" s="684"/>
      <c r="D998" s="684"/>
      <c r="E998" s="684"/>
      <c r="F998" s="684"/>
      <c r="G998" s="684"/>
      <c r="H998" s="684"/>
      <c r="I998" s="684"/>
      <c r="J998" s="684"/>
      <c r="K998" s="684"/>
      <c r="L998" s="684"/>
      <c r="M998" s="684"/>
      <c r="N998" s="684"/>
      <c r="O998" s="684"/>
      <c r="P998" s="684"/>
      <c r="Q998" s="684"/>
      <c r="R998" s="684"/>
      <c r="S998" s="686"/>
      <c r="T998" s="686"/>
      <c r="U998" s="684"/>
      <c r="V998" s="684"/>
      <c r="W998" s="684"/>
      <c r="X998" s="684"/>
      <c r="Y998" s="684"/>
      <c r="Z998" s="684"/>
      <c r="AA998" s="684"/>
      <c r="AB998" s="684"/>
    </row>
    <row r="999" ht="13.5" customHeight="1">
      <c r="A999" s="684"/>
      <c r="B999" s="684"/>
      <c r="C999" s="684"/>
      <c r="D999" s="684"/>
      <c r="E999" s="684"/>
      <c r="F999" s="684"/>
      <c r="G999" s="684"/>
      <c r="H999" s="684"/>
      <c r="I999" s="684"/>
      <c r="J999" s="684"/>
      <c r="K999" s="684"/>
      <c r="L999" s="684"/>
      <c r="M999" s="684"/>
      <c r="N999" s="684"/>
      <c r="O999" s="684"/>
      <c r="P999" s="684"/>
      <c r="Q999" s="684"/>
      <c r="R999" s="684"/>
      <c r="S999" s="686"/>
      <c r="T999" s="686"/>
      <c r="U999" s="684"/>
      <c r="V999" s="684"/>
      <c r="W999" s="684"/>
      <c r="X999" s="684"/>
      <c r="Y999" s="684"/>
      <c r="Z999" s="684"/>
      <c r="AA999" s="684"/>
      <c r="AB999" s="684"/>
    </row>
    <row r="1000" ht="13.5" customHeight="1">
      <c r="A1000" s="684"/>
      <c r="B1000" s="684"/>
      <c r="C1000" s="684"/>
      <c r="D1000" s="684"/>
      <c r="E1000" s="684"/>
      <c r="F1000" s="684"/>
      <c r="G1000" s="684"/>
      <c r="H1000" s="684"/>
      <c r="I1000" s="684"/>
      <c r="J1000" s="684"/>
      <c r="K1000" s="684"/>
      <c r="L1000" s="684"/>
      <c r="M1000" s="684"/>
      <c r="N1000" s="684"/>
      <c r="O1000" s="684"/>
      <c r="P1000" s="684"/>
      <c r="Q1000" s="684"/>
      <c r="R1000" s="684"/>
      <c r="S1000" s="686"/>
      <c r="T1000" s="686"/>
      <c r="U1000" s="684"/>
      <c r="V1000" s="684"/>
      <c r="W1000" s="684"/>
      <c r="X1000" s="684"/>
      <c r="Y1000" s="684"/>
      <c r="Z1000" s="684"/>
      <c r="AA1000" s="684"/>
      <c r="AB1000" s="684"/>
    </row>
  </sheetData>
  <mergeCells count="8">
    <mergeCell ref="H1:N1"/>
    <mergeCell ref="H2:N2"/>
    <mergeCell ref="P18:R18"/>
    <mergeCell ref="P40:R40"/>
    <mergeCell ref="P48:R48"/>
    <mergeCell ref="P72:R72"/>
    <mergeCell ref="P74:R74"/>
    <mergeCell ref="P86:R86"/>
  </mergeCells>
  <printOptions/>
  <pageMargins bottom="0.0" footer="0.0" header="0.0" left="0.0" right="0.0" top="0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6.71"/>
    <col customWidth="1" min="3" max="3" width="11.29"/>
    <col customWidth="1" min="4" max="4" width="14.86"/>
    <col customWidth="1" min="5" max="7" width="14.29"/>
    <col customWidth="1" min="8" max="9" width="8.71"/>
    <col customWidth="1" min="10" max="10" width="8.86"/>
    <col customWidth="1" min="11" max="13" width="8.71"/>
    <col customWidth="1" min="14" max="14" width="13.14"/>
    <col customWidth="1" min="15" max="26" width="8.71"/>
  </cols>
  <sheetData>
    <row r="1" ht="18.0" customHeight="1">
      <c r="A1" s="723" t="s">
        <v>855</v>
      </c>
      <c r="B1" s="494"/>
      <c r="C1" s="494"/>
      <c r="D1" s="494"/>
      <c r="E1" s="494"/>
      <c r="F1" s="494"/>
      <c r="G1" s="494"/>
      <c r="J1" s="724"/>
    </row>
    <row r="2" ht="18.0" customHeight="1">
      <c r="A2" s="725" t="s">
        <v>856</v>
      </c>
      <c r="B2" s="725" t="s">
        <v>857</v>
      </c>
      <c r="C2" s="725" t="s">
        <v>858</v>
      </c>
      <c r="D2" s="726" t="s">
        <v>859</v>
      </c>
      <c r="E2" s="94"/>
      <c r="F2" s="726" t="s">
        <v>860</v>
      </c>
      <c r="G2" s="94"/>
      <c r="J2" s="724"/>
    </row>
    <row r="3" ht="18.0" customHeight="1">
      <c r="A3" s="64"/>
      <c r="B3" s="64"/>
      <c r="C3" s="64"/>
      <c r="D3" s="727" t="s">
        <v>861</v>
      </c>
      <c r="E3" s="728" t="s">
        <v>862</v>
      </c>
      <c r="F3" s="727" t="s">
        <v>863</v>
      </c>
      <c r="G3" s="728" t="s">
        <v>862</v>
      </c>
      <c r="I3" s="729"/>
      <c r="J3" s="724"/>
      <c r="N3" s="28" t="s">
        <v>0</v>
      </c>
      <c r="O3" s="28" t="s">
        <v>58</v>
      </c>
      <c r="P3" s="28" t="s">
        <v>864</v>
      </c>
      <c r="Q3" s="28" t="s">
        <v>865</v>
      </c>
    </row>
    <row r="4" ht="18.0" customHeight="1">
      <c r="A4" s="730">
        <v>1.0</v>
      </c>
      <c r="B4" s="731" t="s">
        <v>866</v>
      </c>
      <c r="C4" s="731" t="s">
        <v>75</v>
      </c>
      <c r="D4" s="732"/>
      <c r="E4" s="733"/>
      <c r="F4" s="732"/>
      <c r="G4" s="733"/>
      <c r="I4" s="729"/>
      <c r="J4" s="724"/>
      <c r="N4" s="28" t="s">
        <v>70</v>
      </c>
      <c r="O4" s="33">
        <v>7085.0</v>
      </c>
      <c r="P4" s="33">
        <v>4.3231345E7</v>
      </c>
      <c r="Q4" s="33">
        <v>6102.0</v>
      </c>
    </row>
    <row r="5" ht="18.0" customHeight="1">
      <c r="A5" s="730">
        <v>2.0</v>
      </c>
      <c r="B5" s="731" t="s">
        <v>866</v>
      </c>
      <c r="C5" s="731" t="s">
        <v>867</v>
      </c>
      <c r="D5" s="734">
        <v>4597.02</v>
      </c>
      <c r="E5" s="733">
        <f t="shared" ref="E5:E15" si="1">D5+D5*I5</f>
        <v>4872.8412</v>
      </c>
      <c r="F5" s="732">
        <v>4900.0</v>
      </c>
      <c r="G5" s="733"/>
      <c r="I5" s="729">
        <v>0.06</v>
      </c>
      <c r="J5" s="724"/>
      <c r="N5" s="28" t="s">
        <v>72</v>
      </c>
      <c r="O5" s="28" t="s">
        <v>186</v>
      </c>
      <c r="P5" s="28" t="s">
        <v>186</v>
      </c>
      <c r="Q5" s="28" t="e">
        <v>#DIV/0!</v>
      </c>
    </row>
    <row r="6" ht="18.0" customHeight="1">
      <c r="A6" s="730">
        <v>3.0</v>
      </c>
      <c r="B6" s="731" t="s">
        <v>866</v>
      </c>
      <c r="C6" s="731" t="s">
        <v>868</v>
      </c>
      <c r="D6" s="732">
        <v>4116.79</v>
      </c>
      <c r="E6" s="733">
        <f t="shared" si="1"/>
        <v>4363.7974</v>
      </c>
      <c r="F6" s="732"/>
      <c r="G6" s="733"/>
      <c r="I6" s="729">
        <v>0.06</v>
      </c>
      <c r="J6" s="724"/>
      <c r="N6" s="28" t="s">
        <v>74</v>
      </c>
      <c r="O6" s="33">
        <v>14600.0</v>
      </c>
      <c r="P6" s="33">
        <v>9.0738007E7</v>
      </c>
      <c r="Q6" s="33">
        <v>6215.0</v>
      </c>
    </row>
    <row r="7" ht="18.0" customHeight="1">
      <c r="A7" s="730">
        <v>4.0</v>
      </c>
      <c r="B7" s="731" t="s">
        <v>869</v>
      </c>
      <c r="C7" s="731" t="s">
        <v>75</v>
      </c>
      <c r="D7" s="732">
        <v>5901.61</v>
      </c>
      <c r="E7" s="733">
        <f t="shared" si="1"/>
        <v>6255.7066</v>
      </c>
      <c r="F7" s="732">
        <v>6300.0</v>
      </c>
      <c r="G7" s="733"/>
      <c r="I7" s="729">
        <v>0.06</v>
      </c>
      <c r="J7" s="724"/>
      <c r="N7" s="28" t="s">
        <v>77</v>
      </c>
      <c r="O7" s="33">
        <v>5530.0</v>
      </c>
      <c r="P7" s="33">
        <v>4.2119412E7</v>
      </c>
      <c r="Q7" s="33">
        <v>7617.0</v>
      </c>
    </row>
    <row r="8" ht="18.0" customHeight="1">
      <c r="A8" s="730">
        <v>5.0</v>
      </c>
      <c r="B8" s="731" t="s">
        <v>870</v>
      </c>
      <c r="C8" s="731" t="s">
        <v>75</v>
      </c>
      <c r="D8" s="732">
        <v>5041.0</v>
      </c>
      <c r="E8" s="733">
        <f t="shared" si="1"/>
        <v>5343.46</v>
      </c>
      <c r="F8" s="732">
        <v>5400.0</v>
      </c>
      <c r="G8" s="733"/>
      <c r="I8" s="729">
        <v>0.06</v>
      </c>
      <c r="J8" s="724"/>
      <c r="N8" s="28" t="s">
        <v>79</v>
      </c>
      <c r="O8" s="33">
        <v>1650.0</v>
      </c>
      <c r="P8" s="33">
        <v>1.5047376E7</v>
      </c>
      <c r="Q8" s="33">
        <v>9120.0</v>
      </c>
    </row>
    <row r="9" ht="18.0" customHeight="1">
      <c r="A9" s="730">
        <v>6.0</v>
      </c>
      <c r="B9" s="731" t="s">
        <v>871</v>
      </c>
      <c r="C9" s="731" t="s">
        <v>75</v>
      </c>
      <c r="D9" s="732">
        <v>5334.0</v>
      </c>
      <c r="E9" s="733">
        <f t="shared" si="1"/>
        <v>5654.04</v>
      </c>
      <c r="F9" s="732">
        <v>5700.0</v>
      </c>
      <c r="G9" s="733"/>
      <c r="I9" s="729">
        <v>0.06</v>
      </c>
      <c r="J9" s="724"/>
      <c r="N9" s="28" t="s">
        <v>82</v>
      </c>
      <c r="O9" s="33">
        <v>3750.0</v>
      </c>
      <c r="P9" s="33">
        <v>3.3632895E7</v>
      </c>
      <c r="Q9" s="33">
        <v>8969.0</v>
      </c>
    </row>
    <row r="10" ht="18.0" customHeight="1">
      <c r="A10" s="730">
        <v>7.0</v>
      </c>
      <c r="B10" s="731" t="s">
        <v>872</v>
      </c>
      <c r="C10" s="731" t="s">
        <v>873</v>
      </c>
      <c r="D10" s="732">
        <v>5283.03</v>
      </c>
      <c r="E10" s="733">
        <f t="shared" si="1"/>
        <v>5600.0118</v>
      </c>
      <c r="F10" s="732">
        <v>5600.0</v>
      </c>
      <c r="G10" s="733"/>
      <c r="I10" s="729">
        <v>0.06</v>
      </c>
      <c r="J10" s="724"/>
      <c r="N10" s="28" t="s">
        <v>84</v>
      </c>
      <c r="O10" s="33">
        <v>4650.0</v>
      </c>
      <c r="P10" s="33">
        <v>5.1459234E7</v>
      </c>
      <c r="Q10" s="33">
        <v>11067.0</v>
      </c>
    </row>
    <row r="11" ht="18.0" customHeight="1">
      <c r="A11" s="730">
        <v>8.0</v>
      </c>
      <c r="B11" s="731" t="s">
        <v>874</v>
      </c>
      <c r="C11" s="731" t="s">
        <v>75</v>
      </c>
      <c r="D11" s="732">
        <v>6774.84</v>
      </c>
      <c r="E11" s="733">
        <f t="shared" si="1"/>
        <v>7181.3304</v>
      </c>
      <c r="F11" s="732">
        <v>7200.0</v>
      </c>
      <c r="G11" s="733"/>
      <c r="I11" s="729">
        <v>0.06</v>
      </c>
      <c r="J11" s="724"/>
      <c r="N11" s="28" t="s">
        <v>85</v>
      </c>
      <c r="O11" s="33">
        <v>4500.0</v>
      </c>
      <c r="P11" s="33">
        <v>5.826755E7</v>
      </c>
      <c r="Q11" s="33">
        <v>12948.0</v>
      </c>
    </row>
    <row r="12" ht="18.0" customHeight="1">
      <c r="A12" s="730">
        <v>9.0</v>
      </c>
      <c r="B12" s="731" t="s">
        <v>875</v>
      </c>
      <c r="C12" s="731" t="s">
        <v>75</v>
      </c>
      <c r="D12" s="732">
        <v>7163.29</v>
      </c>
      <c r="E12" s="733">
        <f t="shared" si="1"/>
        <v>7593.0874</v>
      </c>
      <c r="F12" s="732">
        <v>7600.0</v>
      </c>
      <c r="G12" s="733"/>
      <c r="I12" s="729">
        <v>0.06</v>
      </c>
      <c r="J12" s="724"/>
      <c r="N12" s="28" t="s">
        <v>87</v>
      </c>
      <c r="O12" s="28">
        <v>320.0</v>
      </c>
      <c r="P12" s="33">
        <v>4487860.0</v>
      </c>
      <c r="Q12" s="33">
        <v>14025.0</v>
      </c>
    </row>
    <row r="13" ht="18.0" customHeight="1">
      <c r="A13" s="730">
        <v>10.0</v>
      </c>
      <c r="B13" s="731" t="s">
        <v>875</v>
      </c>
      <c r="C13" s="731" t="s">
        <v>873</v>
      </c>
      <c r="D13" s="732">
        <v>9784.94</v>
      </c>
      <c r="E13" s="733">
        <f t="shared" si="1"/>
        <v>10372.0364</v>
      </c>
      <c r="F13" s="732">
        <v>10500.0</v>
      </c>
      <c r="G13" s="733"/>
      <c r="I13" s="729">
        <v>0.06</v>
      </c>
      <c r="J13" s="724"/>
      <c r="N13" s="28" t="s">
        <v>88</v>
      </c>
      <c r="O13" s="28">
        <v>900.0</v>
      </c>
      <c r="P13" s="33">
        <v>1.6577644E7</v>
      </c>
      <c r="Q13" s="33">
        <v>18420.0</v>
      </c>
    </row>
    <row r="14" ht="18.0" customHeight="1">
      <c r="A14" s="730">
        <v>11.0</v>
      </c>
      <c r="B14" s="731" t="s">
        <v>875</v>
      </c>
      <c r="C14" s="731" t="s">
        <v>876</v>
      </c>
      <c r="D14" s="732">
        <v>10231.24</v>
      </c>
      <c r="E14" s="733">
        <f t="shared" si="1"/>
        <v>10845.1144</v>
      </c>
      <c r="F14" s="732">
        <v>11000.0</v>
      </c>
      <c r="G14" s="733"/>
      <c r="I14" s="729">
        <v>0.06</v>
      </c>
      <c r="J14" s="724"/>
      <c r="N14" s="28" t="s">
        <v>89</v>
      </c>
      <c r="O14" s="28" t="s">
        <v>186</v>
      </c>
      <c r="P14" s="28" t="s">
        <v>186</v>
      </c>
      <c r="Q14" s="28" t="e">
        <v>#DIV/0!</v>
      </c>
    </row>
    <row r="15" ht="18.0" customHeight="1">
      <c r="A15" s="730">
        <v>12.0</v>
      </c>
      <c r="B15" s="731" t="s">
        <v>877</v>
      </c>
      <c r="C15" s="731" t="s">
        <v>75</v>
      </c>
      <c r="D15" s="732">
        <v>6069.0</v>
      </c>
      <c r="E15" s="733">
        <f t="shared" si="1"/>
        <v>6433.14</v>
      </c>
      <c r="F15" s="732">
        <v>6500.0</v>
      </c>
      <c r="G15" s="733"/>
      <c r="I15" s="729">
        <v>0.06</v>
      </c>
      <c r="J15" s="724"/>
      <c r="N15" s="28" t="s">
        <v>90</v>
      </c>
      <c r="O15" s="28" t="s">
        <v>186</v>
      </c>
      <c r="P15" s="28" t="s">
        <v>186</v>
      </c>
      <c r="Q15" s="28" t="e">
        <v>#DIV/0!</v>
      </c>
    </row>
    <row r="16" ht="18.0" customHeight="1">
      <c r="A16" s="730">
        <v>13.0</v>
      </c>
      <c r="B16" s="731" t="s">
        <v>878</v>
      </c>
      <c r="C16" s="731" t="s">
        <v>876</v>
      </c>
      <c r="D16" s="732"/>
      <c r="E16" s="733"/>
      <c r="F16" s="732">
        <v>12212.16</v>
      </c>
      <c r="G16" s="735">
        <f>F16+F16*H16</f>
        <v>12944.8896</v>
      </c>
      <c r="H16" s="729">
        <v>0.06</v>
      </c>
      <c r="I16" s="729">
        <v>0.06</v>
      </c>
      <c r="J16" s="724">
        <v>13000.0</v>
      </c>
      <c r="N16" s="28" t="s">
        <v>92</v>
      </c>
      <c r="O16" s="28">
        <v>750.0</v>
      </c>
      <c r="P16" s="33">
        <v>1.3482558E7</v>
      </c>
      <c r="Q16" s="33">
        <v>17977.0</v>
      </c>
    </row>
    <row r="17" ht="18.0" customHeight="1">
      <c r="A17" s="730">
        <v>14.0</v>
      </c>
      <c r="B17" s="731" t="s">
        <v>878</v>
      </c>
      <c r="C17" s="731" t="s">
        <v>879</v>
      </c>
      <c r="D17" s="732">
        <v>14124.1</v>
      </c>
      <c r="E17" s="733">
        <f t="shared" ref="E17:E21" si="2">D17+D17*I17</f>
        <v>14971.546</v>
      </c>
      <c r="F17" s="732">
        <v>15000.0</v>
      </c>
      <c r="G17" s="733"/>
      <c r="H17" s="729"/>
      <c r="I17" s="729">
        <v>0.06</v>
      </c>
      <c r="J17" s="724"/>
      <c r="N17" s="28" t="s">
        <v>93</v>
      </c>
      <c r="O17" s="33">
        <v>5475.0</v>
      </c>
      <c r="P17" s="33">
        <v>1.00058936E8</v>
      </c>
      <c r="Q17" s="33">
        <v>18276.0</v>
      </c>
    </row>
    <row r="18" ht="18.0" customHeight="1">
      <c r="A18" s="730">
        <v>15.0</v>
      </c>
      <c r="B18" s="731" t="s">
        <v>880</v>
      </c>
      <c r="C18" s="731" t="s">
        <v>873</v>
      </c>
      <c r="D18" s="732">
        <v>12338.0</v>
      </c>
      <c r="E18" s="733">
        <f t="shared" si="2"/>
        <v>13078.28</v>
      </c>
      <c r="F18" s="732">
        <v>13100.0</v>
      </c>
      <c r="G18" s="733"/>
      <c r="H18" s="729"/>
      <c r="I18" s="729">
        <v>0.06</v>
      </c>
      <c r="J18" s="724"/>
      <c r="N18" s="28" t="s">
        <v>95</v>
      </c>
      <c r="O18" s="33">
        <v>10770.0</v>
      </c>
      <c r="P18" s="33">
        <v>1.70226499E8</v>
      </c>
      <c r="Q18" s="33">
        <v>15806.0</v>
      </c>
    </row>
    <row r="19" ht="18.0" customHeight="1">
      <c r="A19" s="730">
        <v>16.0</v>
      </c>
      <c r="B19" s="731" t="s">
        <v>881</v>
      </c>
      <c r="C19" s="731" t="s">
        <v>75</v>
      </c>
      <c r="D19" s="732">
        <v>8935.7</v>
      </c>
      <c r="E19" s="733">
        <f t="shared" si="2"/>
        <v>9471.842</v>
      </c>
      <c r="F19" s="732">
        <v>9500.0</v>
      </c>
      <c r="G19" s="733"/>
      <c r="I19" s="729">
        <v>0.06</v>
      </c>
      <c r="J19" s="724"/>
      <c r="N19" s="28" t="s">
        <v>98</v>
      </c>
      <c r="O19" s="33">
        <v>1500.0</v>
      </c>
      <c r="P19" s="33">
        <v>2.5498432E7</v>
      </c>
      <c r="Q19" s="33">
        <v>16999.0</v>
      </c>
    </row>
    <row r="20" ht="18.0" customHeight="1">
      <c r="A20" s="730">
        <v>17.0</v>
      </c>
      <c r="B20" s="731" t="s">
        <v>882</v>
      </c>
      <c r="C20" s="731" t="s">
        <v>879</v>
      </c>
      <c r="D20" s="732">
        <v>11332.6</v>
      </c>
      <c r="E20" s="733">
        <f t="shared" si="2"/>
        <v>12012.556</v>
      </c>
      <c r="F20" s="732">
        <v>12100.0</v>
      </c>
      <c r="G20" s="733"/>
      <c r="I20" s="729">
        <v>0.06</v>
      </c>
      <c r="J20" s="724"/>
      <c r="N20" s="28" t="s">
        <v>100</v>
      </c>
      <c r="O20" s="28">
        <v>375.0</v>
      </c>
      <c r="P20" s="33">
        <v>5287535.0</v>
      </c>
      <c r="Q20" s="33">
        <v>14100.0</v>
      </c>
    </row>
    <row r="21" ht="18.0" customHeight="1">
      <c r="A21" s="730">
        <v>18.0</v>
      </c>
      <c r="B21" s="731" t="s">
        <v>883</v>
      </c>
      <c r="C21" s="731" t="s">
        <v>879</v>
      </c>
      <c r="D21" s="732">
        <v>7916.0</v>
      </c>
      <c r="E21" s="733">
        <f t="shared" si="2"/>
        <v>8390.96</v>
      </c>
      <c r="F21" s="732">
        <v>8500.0</v>
      </c>
      <c r="G21" s="733"/>
      <c r="I21" s="729">
        <v>0.06</v>
      </c>
      <c r="J21" s="724"/>
      <c r="N21" s="28" t="s">
        <v>101</v>
      </c>
      <c r="O21" s="28" t="s">
        <v>186</v>
      </c>
      <c r="P21" s="28" t="s">
        <v>186</v>
      </c>
      <c r="Q21" s="28" t="e">
        <v>#DIV/0!</v>
      </c>
    </row>
    <row r="22" ht="18.0" customHeight="1">
      <c r="A22" s="730">
        <v>19.0</v>
      </c>
      <c r="B22" s="731" t="s">
        <v>884</v>
      </c>
      <c r="C22" s="731" t="s">
        <v>879</v>
      </c>
      <c r="D22" s="732"/>
      <c r="E22" s="733"/>
      <c r="F22" s="732">
        <v>18760.93</v>
      </c>
      <c r="G22" s="733">
        <f t="shared" ref="G22:G24" si="3">F22+F22*H22</f>
        <v>19886.5858</v>
      </c>
      <c r="H22" s="729">
        <v>0.06</v>
      </c>
      <c r="I22" s="729">
        <v>0.06</v>
      </c>
      <c r="J22" s="724">
        <v>20000.0</v>
      </c>
      <c r="N22" s="28" t="s">
        <v>102</v>
      </c>
      <c r="O22" s="28" t="s">
        <v>186</v>
      </c>
      <c r="P22" s="28" t="s">
        <v>186</v>
      </c>
      <c r="Q22" s="28" t="e">
        <v>#DIV/0!</v>
      </c>
    </row>
    <row r="23" ht="18.0" customHeight="1">
      <c r="A23" s="730">
        <v>20.0</v>
      </c>
      <c r="B23" s="731" t="s">
        <v>885</v>
      </c>
      <c r="C23" s="731" t="s">
        <v>879</v>
      </c>
      <c r="D23" s="732"/>
      <c r="E23" s="733"/>
      <c r="F23" s="732">
        <v>22928.13</v>
      </c>
      <c r="G23" s="733">
        <f t="shared" si="3"/>
        <v>24303.8178</v>
      </c>
      <c r="H23" s="729">
        <v>0.06</v>
      </c>
      <c r="I23" s="729">
        <v>0.06</v>
      </c>
      <c r="J23" s="724">
        <v>23000.0</v>
      </c>
      <c r="N23" s="28" t="s">
        <v>103</v>
      </c>
      <c r="O23" s="28" t="s">
        <v>186</v>
      </c>
      <c r="P23" s="28" t="s">
        <v>186</v>
      </c>
      <c r="Q23" s="28" t="e">
        <v>#DIV/0!</v>
      </c>
    </row>
    <row r="24" ht="18.0" customHeight="1">
      <c r="A24" s="730">
        <v>21.0</v>
      </c>
      <c r="B24" s="731" t="s">
        <v>886</v>
      </c>
      <c r="C24" s="731" t="s">
        <v>887</v>
      </c>
      <c r="D24" s="732"/>
      <c r="E24" s="733"/>
      <c r="F24" s="732">
        <v>29461.88</v>
      </c>
      <c r="G24" s="733">
        <f t="shared" si="3"/>
        <v>31229.5928</v>
      </c>
      <c r="H24" s="729">
        <v>0.06</v>
      </c>
      <c r="I24" s="729">
        <v>0.06</v>
      </c>
      <c r="J24" s="724">
        <v>31300.0</v>
      </c>
      <c r="N24" s="28" t="s">
        <v>104</v>
      </c>
      <c r="O24" s="33">
        <v>2100.0</v>
      </c>
      <c r="P24" s="33">
        <v>5.7210666E7</v>
      </c>
      <c r="Q24" s="33">
        <v>27243.0</v>
      </c>
    </row>
    <row r="25" ht="18.0" customHeight="1">
      <c r="A25" s="730">
        <v>22.0</v>
      </c>
      <c r="B25" s="731" t="s">
        <v>886</v>
      </c>
      <c r="C25" s="731" t="s">
        <v>888</v>
      </c>
      <c r="D25" s="732"/>
      <c r="E25" s="733"/>
      <c r="F25" s="732"/>
      <c r="G25" s="733"/>
      <c r="H25" s="729"/>
      <c r="I25" s="729"/>
      <c r="J25" s="724"/>
      <c r="N25" s="28" t="s">
        <v>106</v>
      </c>
      <c r="O25" s="28">
        <v>950.0</v>
      </c>
      <c r="P25" s="33">
        <v>3.1817522E7</v>
      </c>
      <c r="Q25" s="33">
        <v>33492.0</v>
      </c>
    </row>
    <row r="26" ht="18.0" customHeight="1">
      <c r="A26" s="730">
        <v>23.0</v>
      </c>
      <c r="B26" s="731" t="s">
        <v>889</v>
      </c>
      <c r="C26" s="731" t="s">
        <v>888</v>
      </c>
      <c r="D26" s="732">
        <v>19169.37</v>
      </c>
      <c r="E26" s="733">
        <f t="shared" ref="E26:E32" si="4">D26+D26*I26</f>
        <v>20319.5322</v>
      </c>
      <c r="F26" s="732">
        <v>20400.0</v>
      </c>
      <c r="G26" s="733"/>
      <c r="I26" s="729">
        <v>0.06</v>
      </c>
      <c r="J26" s="724"/>
      <c r="N26" s="28" t="s">
        <v>105</v>
      </c>
      <c r="O26" s="28">
        <v>970.0</v>
      </c>
      <c r="P26" s="33">
        <v>3.0865745E7</v>
      </c>
      <c r="Q26" s="33">
        <v>31820.0</v>
      </c>
    </row>
    <row r="27" ht="18.0" customHeight="1">
      <c r="A27" s="730">
        <v>24.0</v>
      </c>
      <c r="B27" s="731" t="s">
        <v>890</v>
      </c>
      <c r="C27" s="731" t="s">
        <v>891</v>
      </c>
      <c r="D27" s="732">
        <v>27800.76</v>
      </c>
      <c r="E27" s="733">
        <f t="shared" si="4"/>
        <v>29468.8056</v>
      </c>
      <c r="F27" s="732">
        <v>29500.0</v>
      </c>
      <c r="G27" s="733"/>
      <c r="I27" s="729">
        <v>0.06</v>
      </c>
      <c r="J27" s="724"/>
      <c r="N27" s="28" t="s">
        <v>109</v>
      </c>
      <c r="O27" s="28">
        <v>350.0</v>
      </c>
      <c r="P27" s="33">
        <v>1.1318661E7</v>
      </c>
      <c r="Q27" s="33">
        <v>32339.0</v>
      </c>
    </row>
    <row r="28" ht="18.0" customHeight="1">
      <c r="A28" s="730">
        <v>25.0</v>
      </c>
      <c r="B28" s="731" t="s">
        <v>892</v>
      </c>
      <c r="C28" s="731" t="s">
        <v>888</v>
      </c>
      <c r="D28" s="732">
        <v>25772.13</v>
      </c>
      <c r="E28" s="733">
        <f t="shared" si="4"/>
        <v>27318.4578</v>
      </c>
      <c r="F28" s="732">
        <v>27400.0</v>
      </c>
      <c r="G28" s="733"/>
      <c r="I28" s="729">
        <v>0.06</v>
      </c>
      <c r="J28" s="724"/>
      <c r="N28" s="28" t="s">
        <v>110</v>
      </c>
      <c r="O28" s="28">
        <v>432.0</v>
      </c>
      <c r="P28" s="33">
        <v>1.4854374E7</v>
      </c>
      <c r="Q28" s="33">
        <v>34385.0</v>
      </c>
    </row>
    <row r="29" ht="18.0" customHeight="1">
      <c r="A29" s="730">
        <v>26.0</v>
      </c>
      <c r="B29" s="731" t="s">
        <v>156</v>
      </c>
      <c r="C29" s="731" t="s">
        <v>891</v>
      </c>
      <c r="D29" s="732">
        <v>21244.33</v>
      </c>
      <c r="E29" s="733">
        <f t="shared" si="4"/>
        <v>22518.9898</v>
      </c>
      <c r="F29" s="732">
        <v>22600.0</v>
      </c>
      <c r="G29" s="733"/>
      <c r="I29" s="729">
        <v>0.06</v>
      </c>
      <c r="J29" s="724"/>
      <c r="N29" s="28" t="s">
        <v>111</v>
      </c>
      <c r="O29" s="28">
        <v>634.0</v>
      </c>
      <c r="P29" s="33">
        <v>2.2735165E7</v>
      </c>
      <c r="Q29" s="33">
        <v>35860.0</v>
      </c>
    </row>
    <row r="30" ht="18.0" customHeight="1">
      <c r="A30" s="730">
        <v>27.0</v>
      </c>
      <c r="B30" s="731" t="s">
        <v>157</v>
      </c>
      <c r="C30" s="731" t="s">
        <v>891</v>
      </c>
      <c r="D30" s="732">
        <v>19899.0</v>
      </c>
      <c r="E30" s="733">
        <f t="shared" si="4"/>
        <v>21092.94</v>
      </c>
      <c r="F30" s="732">
        <v>21100.0</v>
      </c>
      <c r="G30" s="733"/>
      <c r="I30" s="729">
        <v>0.06</v>
      </c>
      <c r="J30" s="724"/>
      <c r="N30" s="28" t="s">
        <v>107</v>
      </c>
      <c r="O30" s="33">
        <v>1020.0</v>
      </c>
      <c r="P30" s="33">
        <v>2.772848E7</v>
      </c>
      <c r="Q30" s="33">
        <v>27185.0</v>
      </c>
    </row>
    <row r="31" ht="18.0" customHeight="1">
      <c r="A31" s="730">
        <v>28.0</v>
      </c>
      <c r="B31" s="731" t="s">
        <v>53</v>
      </c>
      <c r="C31" s="731" t="s">
        <v>891</v>
      </c>
      <c r="D31" s="732">
        <v>20966.0</v>
      </c>
      <c r="E31" s="733">
        <f t="shared" si="4"/>
        <v>22223.96</v>
      </c>
      <c r="F31" s="732">
        <v>22300.0</v>
      </c>
      <c r="G31" s="733"/>
      <c r="I31" s="729">
        <v>0.06</v>
      </c>
      <c r="J31" s="724"/>
      <c r="N31" s="28" t="s">
        <v>585</v>
      </c>
      <c r="O31" s="33">
        <v>1000.0</v>
      </c>
      <c r="P31" s="33">
        <v>6694050.0</v>
      </c>
      <c r="Q31" s="33">
        <v>6694.0</v>
      </c>
    </row>
    <row r="32" ht="18.0" customHeight="1">
      <c r="A32" s="730">
        <v>29.0</v>
      </c>
      <c r="B32" s="731" t="s">
        <v>54</v>
      </c>
      <c r="C32" s="731" t="s">
        <v>891</v>
      </c>
      <c r="D32" s="732">
        <v>21536.47</v>
      </c>
      <c r="E32" s="733">
        <f t="shared" si="4"/>
        <v>22828.6582</v>
      </c>
      <c r="F32" s="732">
        <v>22900.0</v>
      </c>
      <c r="G32" s="733"/>
      <c r="I32" s="729">
        <v>0.06</v>
      </c>
      <c r="J32" s="724"/>
      <c r="N32" s="28" t="s">
        <v>108</v>
      </c>
      <c r="O32" s="28">
        <v>400.0</v>
      </c>
      <c r="P32" s="33">
        <v>8619816.0</v>
      </c>
      <c r="Q32" s="33">
        <v>21550.0</v>
      </c>
    </row>
    <row r="33" ht="18.0" customHeight="1">
      <c r="J33" s="724"/>
      <c r="N33" s="28" t="s">
        <v>92</v>
      </c>
      <c r="O33" s="28" t="s">
        <v>186</v>
      </c>
      <c r="P33" s="28" t="s">
        <v>186</v>
      </c>
      <c r="Q33" s="28" t="e">
        <v>#DIV/0!</v>
      </c>
    </row>
    <row r="34" ht="18.0" customHeight="1">
      <c r="J34" s="724"/>
      <c r="N34" s="28" t="s">
        <v>99</v>
      </c>
      <c r="O34" s="33">
        <v>4350.0</v>
      </c>
      <c r="P34" s="33">
        <v>1.41880322E8</v>
      </c>
      <c r="Q34" s="33">
        <v>32616.0</v>
      </c>
    </row>
    <row r="35" ht="18.0" customHeight="1">
      <c r="J35" s="724"/>
      <c r="N35" s="28" t="s">
        <v>102</v>
      </c>
      <c r="O35" s="33">
        <v>1200.0</v>
      </c>
      <c r="P35" s="33">
        <v>5.0327769E7</v>
      </c>
      <c r="Q35" s="33">
        <v>41940.0</v>
      </c>
    </row>
    <row r="36" ht="18.0" customHeight="1">
      <c r="J36" s="724"/>
    </row>
    <row r="37" ht="18.0" customHeight="1">
      <c r="J37" s="724"/>
    </row>
    <row r="38" ht="18.0" customHeight="1">
      <c r="J38" s="724"/>
      <c r="N38" s="28" t="s">
        <v>421</v>
      </c>
      <c r="O38" s="33">
        <v>75261.0</v>
      </c>
      <c r="P38" s="33">
        <v>1.07416785E9</v>
      </c>
    </row>
    <row r="39" ht="18.0" customHeight="1">
      <c r="J39" s="724"/>
    </row>
    <row r="40" ht="18.0" customHeight="1">
      <c r="J40" s="724"/>
    </row>
    <row r="41" ht="18.0" customHeight="1">
      <c r="J41" s="724"/>
    </row>
    <row r="42" ht="18.0" customHeight="1">
      <c r="J42" s="724"/>
    </row>
    <row r="43" ht="18.0" customHeight="1">
      <c r="J43" s="724"/>
    </row>
    <row r="44" ht="18.0" customHeight="1">
      <c r="J44" s="724"/>
    </row>
    <row r="45" ht="18.0" customHeight="1">
      <c r="J45" s="724"/>
    </row>
    <row r="46" ht="18.0" customHeight="1">
      <c r="J46" s="724"/>
    </row>
    <row r="47" ht="18.0" customHeight="1">
      <c r="J47" s="724"/>
    </row>
    <row r="48" ht="18.0" customHeight="1">
      <c r="J48" s="724"/>
    </row>
    <row r="49" ht="18.0" customHeight="1">
      <c r="J49" s="724"/>
    </row>
    <row r="50" ht="18.0" customHeight="1">
      <c r="J50" s="724"/>
    </row>
    <row r="51" ht="18.0" customHeight="1">
      <c r="J51" s="724"/>
    </row>
    <row r="52" ht="18.0" customHeight="1">
      <c r="J52" s="724"/>
    </row>
    <row r="53" ht="18.0" customHeight="1">
      <c r="J53" s="724"/>
    </row>
    <row r="54" ht="18.0" customHeight="1">
      <c r="J54" s="724"/>
    </row>
    <row r="55" ht="18.0" customHeight="1">
      <c r="J55" s="724"/>
    </row>
    <row r="56" ht="18.0" customHeight="1">
      <c r="J56" s="724"/>
    </row>
    <row r="57" ht="18.0" customHeight="1">
      <c r="J57" s="724"/>
    </row>
    <row r="58" ht="18.0" customHeight="1">
      <c r="J58" s="724"/>
    </row>
    <row r="59" ht="18.0" customHeight="1">
      <c r="J59" s="724"/>
    </row>
    <row r="60" ht="18.0" customHeight="1">
      <c r="J60" s="724"/>
    </row>
    <row r="61" ht="18.0" customHeight="1">
      <c r="J61" s="724"/>
    </row>
    <row r="62" ht="18.0" customHeight="1">
      <c r="J62" s="724"/>
    </row>
    <row r="63" ht="18.0" customHeight="1">
      <c r="J63" s="724"/>
    </row>
    <row r="64" ht="18.0" customHeight="1">
      <c r="J64" s="724"/>
    </row>
    <row r="65" ht="18.0" customHeight="1">
      <c r="J65" s="724"/>
    </row>
    <row r="66" ht="18.0" customHeight="1">
      <c r="J66" s="724"/>
    </row>
    <row r="67" ht="18.0" customHeight="1">
      <c r="J67" s="724"/>
    </row>
    <row r="68" ht="18.0" customHeight="1">
      <c r="J68" s="724"/>
    </row>
    <row r="69" ht="18.0" customHeight="1">
      <c r="J69" s="724"/>
    </row>
    <row r="70" ht="18.0" customHeight="1">
      <c r="J70" s="724"/>
    </row>
    <row r="71" ht="18.0" customHeight="1">
      <c r="J71" s="724"/>
    </row>
    <row r="72" ht="18.0" customHeight="1">
      <c r="J72" s="724"/>
    </row>
    <row r="73" ht="18.0" customHeight="1">
      <c r="J73" s="724"/>
    </row>
    <row r="74" ht="18.0" customHeight="1">
      <c r="J74" s="724"/>
    </row>
    <row r="75" ht="18.0" customHeight="1">
      <c r="J75" s="724"/>
    </row>
    <row r="76" ht="18.0" customHeight="1">
      <c r="J76" s="724"/>
    </row>
    <row r="77" ht="18.0" customHeight="1">
      <c r="J77" s="724"/>
    </row>
    <row r="78" ht="18.0" customHeight="1">
      <c r="J78" s="724"/>
    </row>
    <row r="79" ht="18.0" customHeight="1">
      <c r="J79" s="724"/>
    </row>
    <row r="80" ht="18.0" customHeight="1">
      <c r="J80" s="724"/>
    </row>
    <row r="81" ht="18.0" customHeight="1">
      <c r="J81" s="724"/>
    </row>
    <row r="82" ht="18.0" customHeight="1">
      <c r="J82" s="724"/>
    </row>
    <row r="83" ht="18.0" customHeight="1">
      <c r="J83" s="724"/>
    </row>
    <row r="84" ht="18.0" customHeight="1">
      <c r="J84" s="724"/>
    </row>
    <row r="85" ht="18.0" customHeight="1">
      <c r="J85" s="724"/>
    </row>
    <row r="86" ht="18.0" customHeight="1">
      <c r="J86" s="724"/>
    </row>
    <row r="87" ht="18.0" customHeight="1">
      <c r="J87" s="724"/>
    </row>
    <row r="88" ht="18.0" customHeight="1">
      <c r="J88" s="724"/>
    </row>
    <row r="89" ht="18.0" customHeight="1">
      <c r="J89" s="724"/>
    </row>
    <row r="90" ht="18.0" customHeight="1">
      <c r="J90" s="724"/>
    </row>
    <row r="91" ht="18.0" customHeight="1">
      <c r="J91" s="724"/>
    </row>
    <row r="92" ht="18.0" customHeight="1">
      <c r="J92" s="724"/>
    </row>
    <row r="93" ht="18.0" customHeight="1">
      <c r="J93" s="724"/>
    </row>
    <row r="94" ht="18.0" customHeight="1">
      <c r="J94" s="724"/>
    </row>
    <row r="95" ht="18.0" customHeight="1">
      <c r="J95" s="724"/>
    </row>
    <row r="96" ht="18.0" customHeight="1">
      <c r="J96" s="724"/>
    </row>
    <row r="97" ht="18.0" customHeight="1">
      <c r="J97" s="724"/>
    </row>
    <row r="98" ht="18.0" customHeight="1">
      <c r="J98" s="724"/>
    </row>
    <row r="99" ht="18.0" customHeight="1">
      <c r="J99" s="724"/>
    </row>
    <row r="100" ht="18.0" customHeight="1">
      <c r="J100" s="724"/>
    </row>
    <row r="101" ht="18.0" customHeight="1">
      <c r="J101" s="724"/>
    </row>
    <row r="102" ht="18.0" customHeight="1">
      <c r="J102" s="724"/>
    </row>
    <row r="103" ht="18.0" customHeight="1">
      <c r="J103" s="724"/>
    </row>
    <row r="104" ht="18.0" customHeight="1">
      <c r="J104" s="724"/>
    </row>
    <row r="105" ht="18.0" customHeight="1">
      <c r="J105" s="724"/>
    </row>
    <row r="106" ht="18.0" customHeight="1">
      <c r="J106" s="724"/>
    </row>
    <row r="107" ht="18.0" customHeight="1">
      <c r="J107" s="724"/>
    </row>
    <row r="108" ht="18.0" customHeight="1">
      <c r="J108" s="724"/>
    </row>
    <row r="109" ht="18.0" customHeight="1">
      <c r="J109" s="724"/>
    </row>
    <row r="110" ht="18.0" customHeight="1">
      <c r="J110" s="724"/>
    </row>
    <row r="111" ht="18.0" customHeight="1">
      <c r="J111" s="724"/>
    </row>
    <row r="112" ht="18.0" customHeight="1">
      <c r="J112" s="724"/>
    </row>
    <row r="113" ht="18.0" customHeight="1">
      <c r="J113" s="724"/>
    </row>
    <row r="114" ht="18.0" customHeight="1">
      <c r="J114" s="724"/>
    </row>
    <row r="115" ht="18.0" customHeight="1">
      <c r="J115" s="724"/>
    </row>
    <row r="116" ht="18.0" customHeight="1">
      <c r="J116" s="724"/>
    </row>
    <row r="117" ht="18.0" customHeight="1">
      <c r="J117" s="724"/>
    </row>
    <row r="118" ht="18.0" customHeight="1">
      <c r="J118" s="724"/>
    </row>
    <row r="119" ht="18.0" customHeight="1">
      <c r="J119" s="724"/>
    </row>
    <row r="120" ht="18.0" customHeight="1">
      <c r="J120" s="724"/>
    </row>
    <row r="121" ht="18.0" customHeight="1">
      <c r="J121" s="724"/>
    </row>
    <row r="122" ht="18.0" customHeight="1">
      <c r="J122" s="724"/>
    </row>
    <row r="123" ht="18.0" customHeight="1">
      <c r="J123" s="724"/>
    </row>
    <row r="124" ht="18.0" customHeight="1">
      <c r="J124" s="724"/>
    </row>
    <row r="125" ht="18.0" customHeight="1">
      <c r="J125" s="724"/>
    </row>
    <row r="126" ht="18.0" customHeight="1">
      <c r="J126" s="724"/>
    </row>
    <row r="127" ht="18.0" customHeight="1">
      <c r="J127" s="724"/>
    </row>
    <row r="128" ht="18.0" customHeight="1">
      <c r="J128" s="724"/>
    </row>
    <row r="129" ht="18.0" customHeight="1">
      <c r="J129" s="724"/>
    </row>
    <row r="130" ht="18.0" customHeight="1">
      <c r="J130" s="724"/>
    </row>
    <row r="131" ht="18.0" customHeight="1">
      <c r="J131" s="724"/>
    </row>
    <row r="132" ht="18.0" customHeight="1">
      <c r="J132" s="724"/>
    </row>
    <row r="133" ht="18.0" customHeight="1">
      <c r="J133" s="724"/>
    </row>
    <row r="134" ht="18.0" customHeight="1">
      <c r="J134" s="724"/>
    </row>
    <row r="135" ht="18.0" customHeight="1">
      <c r="J135" s="724"/>
    </row>
    <row r="136" ht="18.0" customHeight="1">
      <c r="J136" s="724"/>
    </row>
    <row r="137" ht="18.0" customHeight="1">
      <c r="J137" s="724"/>
    </row>
    <row r="138" ht="18.0" customHeight="1">
      <c r="J138" s="724"/>
    </row>
    <row r="139" ht="18.0" customHeight="1">
      <c r="J139" s="724"/>
    </row>
    <row r="140" ht="18.0" customHeight="1">
      <c r="J140" s="724"/>
    </row>
    <row r="141" ht="18.0" customHeight="1">
      <c r="J141" s="724"/>
    </row>
    <row r="142" ht="18.0" customHeight="1">
      <c r="J142" s="724"/>
    </row>
    <row r="143" ht="18.0" customHeight="1">
      <c r="J143" s="724"/>
    </row>
    <row r="144" ht="18.0" customHeight="1">
      <c r="J144" s="724"/>
    </row>
    <row r="145" ht="18.0" customHeight="1">
      <c r="J145" s="724"/>
    </row>
    <row r="146" ht="18.0" customHeight="1">
      <c r="J146" s="724"/>
    </row>
    <row r="147" ht="18.0" customHeight="1">
      <c r="J147" s="724"/>
    </row>
    <row r="148" ht="18.0" customHeight="1">
      <c r="J148" s="724"/>
    </row>
    <row r="149" ht="18.0" customHeight="1">
      <c r="J149" s="724"/>
    </row>
    <row r="150" ht="18.0" customHeight="1">
      <c r="J150" s="724"/>
    </row>
    <row r="151" ht="18.0" customHeight="1">
      <c r="J151" s="724"/>
    </row>
    <row r="152" ht="18.0" customHeight="1">
      <c r="J152" s="724"/>
    </row>
    <row r="153" ht="18.0" customHeight="1">
      <c r="J153" s="724"/>
    </row>
    <row r="154" ht="18.0" customHeight="1">
      <c r="J154" s="724"/>
    </row>
    <row r="155" ht="18.0" customHeight="1">
      <c r="J155" s="724"/>
    </row>
    <row r="156" ht="18.0" customHeight="1">
      <c r="J156" s="724"/>
    </row>
    <row r="157" ht="18.0" customHeight="1">
      <c r="J157" s="724"/>
    </row>
    <row r="158" ht="18.0" customHeight="1">
      <c r="J158" s="724"/>
    </row>
    <row r="159" ht="18.0" customHeight="1">
      <c r="J159" s="724"/>
    </row>
    <row r="160" ht="18.0" customHeight="1">
      <c r="J160" s="724"/>
    </row>
    <row r="161" ht="18.0" customHeight="1">
      <c r="J161" s="724"/>
    </row>
    <row r="162" ht="18.0" customHeight="1">
      <c r="J162" s="724"/>
    </row>
    <row r="163" ht="18.0" customHeight="1">
      <c r="J163" s="724"/>
    </row>
    <row r="164" ht="18.0" customHeight="1">
      <c r="J164" s="724"/>
    </row>
    <row r="165" ht="18.0" customHeight="1">
      <c r="J165" s="724"/>
    </row>
    <row r="166" ht="18.0" customHeight="1">
      <c r="J166" s="724"/>
    </row>
    <row r="167" ht="18.0" customHeight="1">
      <c r="J167" s="724"/>
    </row>
    <row r="168" ht="18.0" customHeight="1">
      <c r="J168" s="724"/>
    </row>
    <row r="169" ht="18.0" customHeight="1">
      <c r="J169" s="724"/>
    </row>
    <row r="170" ht="18.0" customHeight="1">
      <c r="J170" s="724"/>
    </row>
    <row r="171" ht="18.0" customHeight="1">
      <c r="J171" s="724"/>
    </row>
    <row r="172" ht="18.0" customHeight="1">
      <c r="J172" s="724"/>
    </row>
    <row r="173" ht="18.0" customHeight="1">
      <c r="J173" s="724"/>
    </row>
    <row r="174" ht="18.0" customHeight="1">
      <c r="J174" s="724"/>
    </row>
    <row r="175" ht="18.0" customHeight="1">
      <c r="J175" s="724"/>
    </row>
    <row r="176" ht="18.0" customHeight="1">
      <c r="J176" s="724"/>
    </row>
    <row r="177" ht="18.0" customHeight="1">
      <c r="J177" s="724"/>
    </row>
    <row r="178" ht="18.0" customHeight="1">
      <c r="J178" s="724"/>
    </row>
    <row r="179" ht="18.0" customHeight="1">
      <c r="J179" s="724"/>
    </row>
    <row r="180" ht="18.0" customHeight="1">
      <c r="J180" s="724"/>
    </row>
    <row r="181" ht="18.0" customHeight="1">
      <c r="J181" s="724"/>
    </row>
    <row r="182" ht="18.0" customHeight="1">
      <c r="J182" s="724"/>
    </row>
    <row r="183" ht="18.0" customHeight="1">
      <c r="J183" s="724"/>
    </row>
    <row r="184" ht="18.0" customHeight="1">
      <c r="J184" s="724"/>
    </row>
    <row r="185" ht="18.0" customHeight="1">
      <c r="J185" s="724"/>
    </row>
    <row r="186" ht="18.0" customHeight="1">
      <c r="J186" s="724"/>
    </row>
    <row r="187" ht="18.0" customHeight="1">
      <c r="J187" s="724"/>
    </row>
    <row r="188" ht="18.0" customHeight="1">
      <c r="J188" s="724"/>
    </row>
    <row r="189" ht="18.0" customHeight="1">
      <c r="J189" s="724"/>
    </row>
    <row r="190" ht="18.0" customHeight="1">
      <c r="J190" s="724"/>
    </row>
    <row r="191" ht="18.0" customHeight="1">
      <c r="J191" s="724"/>
    </row>
    <row r="192" ht="18.0" customHeight="1">
      <c r="J192" s="724"/>
    </row>
    <row r="193" ht="18.0" customHeight="1">
      <c r="J193" s="724"/>
    </row>
    <row r="194" ht="18.0" customHeight="1">
      <c r="J194" s="724"/>
    </row>
    <row r="195" ht="18.0" customHeight="1">
      <c r="J195" s="724"/>
    </row>
    <row r="196" ht="18.0" customHeight="1">
      <c r="J196" s="724"/>
    </row>
    <row r="197" ht="18.0" customHeight="1">
      <c r="J197" s="724"/>
    </row>
    <row r="198" ht="18.0" customHeight="1">
      <c r="J198" s="724"/>
    </row>
    <row r="199" ht="18.0" customHeight="1">
      <c r="J199" s="724"/>
    </row>
    <row r="200" ht="18.0" customHeight="1">
      <c r="J200" s="724"/>
    </row>
    <row r="201" ht="18.0" customHeight="1">
      <c r="J201" s="724"/>
    </row>
    <row r="202" ht="18.0" customHeight="1">
      <c r="J202" s="724"/>
    </row>
    <row r="203" ht="18.0" customHeight="1">
      <c r="J203" s="724"/>
    </row>
    <row r="204" ht="18.0" customHeight="1">
      <c r="J204" s="724"/>
    </row>
    <row r="205" ht="18.0" customHeight="1">
      <c r="J205" s="724"/>
    </row>
    <row r="206" ht="18.0" customHeight="1">
      <c r="J206" s="724"/>
    </row>
    <row r="207" ht="18.0" customHeight="1">
      <c r="J207" s="724"/>
    </row>
    <row r="208" ht="18.0" customHeight="1">
      <c r="J208" s="724"/>
    </row>
    <row r="209" ht="18.0" customHeight="1">
      <c r="J209" s="724"/>
    </row>
    <row r="210" ht="18.0" customHeight="1">
      <c r="J210" s="724"/>
    </row>
    <row r="211" ht="18.0" customHeight="1">
      <c r="J211" s="724"/>
    </row>
    <row r="212" ht="18.0" customHeight="1">
      <c r="J212" s="724"/>
    </row>
    <row r="213" ht="18.0" customHeight="1">
      <c r="J213" s="724"/>
    </row>
    <row r="214" ht="18.0" customHeight="1">
      <c r="J214" s="724"/>
    </row>
    <row r="215" ht="18.0" customHeight="1">
      <c r="J215" s="724"/>
    </row>
    <row r="216" ht="18.0" customHeight="1">
      <c r="J216" s="724"/>
    </row>
    <row r="217" ht="18.0" customHeight="1">
      <c r="J217" s="724"/>
    </row>
    <row r="218" ht="18.0" customHeight="1">
      <c r="J218" s="724"/>
    </row>
    <row r="219" ht="18.0" customHeight="1">
      <c r="J219" s="724"/>
    </row>
    <row r="220" ht="18.0" customHeight="1">
      <c r="J220" s="724"/>
    </row>
    <row r="221" ht="18.0" customHeight="1">
      <c r="J221" s="724"/>
    </row>
    <row r="222" ht="18.0" customHeight="1">
      <c r="J222" s="724"/>
    </row>
    <row r="223" ht="18.0" customHeight="1">
      <c r="J223" s="724"/>
    </row>
    <row r="224" ht="18.0" customHeight="1">
      <c r="J224" s="724"/>
    </row>
    <row r="225" ht="18.0" customHeight="1">
      <c r="J225" s="724"/>
    </row>
    <row r="226" ht="18.0" customHeight="1">
      <c r="J226" s="724"/>
    </row>
    <row r="227" ht="18.0" customHeight="1">
      <c r="J227" s="724"/>
    </row>
    <row r="228" ht="18.0" customHeight="1">
      <c r="J228" s="724"/>
    </row>
    <row r="229" ht="18.0" customHeight="1">
      <c r="J229" s="724"/>
    </row>
    <row r="230" ht="18.0" customHeight="1">
      <c r="J230" s="724"/>
    </row>
    <row r="231" ht="18.0" customHeight="1">
      <c r="J231" s="724"/>
    </row>
    <row r="232" ht="18.0" customHeight="1">
      <c r="J232" s="724"/>
    </row>
    <row r="233" ht="18.0" customHeight="1">
      <c r="J233" s="724"/>
    </row>
    <row r="234" ht="18.0" customHeight="1">
      <c r="J234" s="724"/>
    </row>
    <row r="235" ht="18.0" customHeight="1">
      <c r="J235" s="724"/>
    </row>
    <row r="236" ht="18.0" customHeight="1">
      <c r="J236" s="724"/>
    </row>
    <row r="237" ht="18.0" customHeight="1">
      <c r="J237" s="724"/>
    </row>
    <row r="238" ht="18.0" customHeight="1">
      <c r="J238" s="724"/>
    </row>
    <row r="239" ht="18.0" customHeight="1">
      <c r="J239" s="724"/>
    </row>
    <row r="240" ht="18.0" customHeight="1">
      <c r="J240" s="724"/>
    </row>
    <row r="241" ht="18.0" customHeight="1">
      <c r="J241" s="724"/>
    </row>
    <row r="242" ht="18.0" customHeight="1">
      <c r="J242" s="724"/>
    </row>
    <row r="243" ht="18.0" customHeight="1">
      <c r="J243" s="724"/>
    </row>
    <row r="244" ht="18.0" customHeight="1">
      <c r="J244" s="724"/>
    </row>
    <row r="245" ht="18.0" customHeight="1">
      <c r="J245" s="724"/>
    </row>
    <row r="246" ht="18.0" customHeight="1">
      <c r="J246" s="724"/>
    </row>
    <row r="247" ht="18.0" customHeight="1">
      <c r="J247" s="724"/>
    </row>
    <row r="248" ht="18.0" customHeight="1">
      <c r="J248" s="724"/>
    </row>
    <row r="249" ht="18.0" customHeight="1">
      <c r="J249" s="724"/>
    </row>
    <row r="250" ht="18.0" customHeight="1">
      <c r="J250" s="724"/>
    </row>
    <row r="251" ht="18.0" customHeight="1">
      <c r="J251" s="724"/>
    </row>
    <row r="252" ht="18.0" customHeight="1">
      <c r="J252" s="724"/>
    </row>
    <row r="253" ht="18.0" customHeight="1">
      <c r="J253" s="724"/>
    </row>
    <row r="254" ht="18.0" customHeight="1">
      <c r="J254" s="724"/>
    </row>
    <row r="255" ht="18.0" customHeight="1">
      <c r="J255" s="724"/>
    </row>
    <row r="256" ht="18.0" customHeight="1">
      <c r="J256" s="724"/>
    </row>
    <row r="257" ht="18.0" customHeight="1">
      <c r="J257" s="724"/>
    </row>
    <row r="258" ht="18.0" customHeight="1">
      <c r="J258" s="724"/>
    </row>
    <row r="259" ht="18.0" customHeight="1">
      <c r="J259" s="724"/>
    </row>
    <row r="260" ht="18.0" customHeight="1">
      <c r="J260" s="724"/>
    </row>
    <row r="261" ht="18.0" customHeight="1">
      <c r="J261" s="724"/>
    </row>
    <row r="262" ht="18.0" customHeight="1">
      <c r="J262" s="724"/>
    </row>
    <row r="263" ht="18.0" customHeight="1">
      <c r="J263" s="724"/>
    </row>
    <row r="264" ht="18.0" customHeight="1">
      <c r="J264" s="724"/>
    </row>
    <row r="265" ht="18.0" customHeight="1">
      <c r="J265" s="724"/>
    </row>
    <row r="266" ht="18.0" customHeight="1">
      <c r="J266" s="724"/>
    </row>
    <row r="267" ht="18.0" customHeight="1">
      <c r="J267" s="724"/>
    </row>
    <row r="268" ht="18.0" customHeight="1">
      <c r="J268" s="724"/>
    </row>
    <row r="269" ht="18.0" customHeight="1">
      <c r="J269" s="724"/>
    </row>
    <row r="270" ht="18.0" customHeight="1">
      <c r="J270" s="724"/>
    </row>
    <row r="271" ht="18.0" customHeight="1">
      <c r="J271" s="724"/>
    </row>
    <row r="272" ht="18.0" customHeight="1">
      <c r="J272" s="724"/>
    </row>
    <row r="273" ht="18.0" customHeight="1">
      <c r="J273" s="724"/>
    </row>
    <row r="274" ht="18.0" customHeight="1">
      <c r="J274" s="724"/>
    </row>
    <row r="275" ht="18.0" customHeight="1">
      <c r="J275" s="724"/>
    </row>
    <row r="276" ht="18.0" customHeight="1">
      <c r="J276" s="724"/>
    </row>
    <row r="277" ht="18.0" customHeight="1">
      <c r="J277" s="724"/>
    </row>
    <row r="278" ht="18.0" customHeight="1">
      <c r="J278" s="724"/>
    </row>
    <row r="279" ht="18.0" customHeight="1">
      <c r="J279" s="724"/>
    </row>
    <row r="280" ht="18.0" customHeight="1">
      <c r="J280" s="724"/>
    </row>
    <row r="281" ht="18.0" customHeight="1">
      <c r="J281" s="724"/>
    </row>
    <row r="282" ht="18.0" customHeight="1">
      <c r="J282" s="724"/>
    </row>
    <row r="283" ht="18.0" customHeight="1">
      <c r="J283" s="724"/>
    </row>
    <row r="284" ht="18.0" customHeight="1">
      <c r="J284" s="724"/>
    </row>
    <row r="285" ht="18.0" customHeight="1">
      <c r="J285" s="724"/>
    </row>
    <row r="286" ht="18.0" customHeight="1">
      <c r="J286" s="724"/>
    </row>
    <row r="287" ht="18.0" customHeight="1">
      <c r="J287" s="724"/>
    </row>
    <row r="288" ht="18.0" customHeight="1">
      <c r="J288" s="724"/>
    </row>
    <row r="289" ht="18.0" customHeight="1">
      <c r="J289" s="724"/>
    </row>
    <row r="290" ht="18.0" customHeight="1">
      <c r="J290" s="724"/>
    </row>
    <row r="291" ht="18.0" customHeight="1">
      <c r="J291" s="724"/>
    </row>
    <row r="292" ht="18.0" customHeight="1">
      <c r="J292" s="724"/>
    </row>
    <row r="293" ht="18.0" customHeight="1">
      <c r="J293" s="724"/>
    </row>
    <row r="294" ht="18.0" customHeight="1">
      <c r="J294" s="724"/>
    </row>
    <row r="295" ht="18.0" customHeight="1">
      <c r="J295" s="724"/>
    </row>
    <row r="296" ht="18.0" customHeight="1">
      <c r="J296" s="724"/>
    </row>
    <row r="297" ht="18.0" customHeight="1">
      <c r="J297" s="724"/>
    </row>
    <row r="298" ht="18.0" customHeight="1">
      <c r="J298" s="724"/>
    </row>
    <row r="299" ht="18.0" customHeight="1">
      <c r="J299" s="724"/>
    </row>
    <row r="300" ht="18.0" customHeight="1">
      <c r="J300" s="724"/>
    </row>
    <row r="301" ht="18.0" customHeight="1">
      <c r="J301" s="724"/>
    </row>
    <row r="302" ht="18.0" customHeight="1">
      <c r="J302" s="724"/>
    </row>
    <row r="303" ht="18.0" customHeight="1">
      <c r="J303" s="724"/>
    </row>
    <row r="304" ht="18.0" customHeight="1">
      <c r="J304" s="724"/>
    </row>
    <row r="305" ht="18.0" customHeight="1">
      <c r="J305" s="724"/>
    </row>
    <row r="306" ht="18.0" customHeight="1">
      <c r="J306" s="724"/>
    </row>
    <row r="307" ht="18.0" customHeight="1">
      <c r="J307" s="724"/>
    </row>
    <row r="308" ht="18.0" customHeight="1">
      <c r="J308" s="724"/>
    </row>
    <row r="309" ht="18.0" customHeight="1">
      <c r="J309" s="724"/>
    </row>
    <row r="310" ht="18.0" customHeight="1">
      <c r="J310" s="724"/>
    </row>
    <row r="311" ht="18.0" customHeight="1">
      <c r="J311" s="724"/>
    </row>
    <row r="312" ht="18.0" customHeight="1">
      <c r="J312" s="724"/>
    </row>
    <row r="313" ht="18.0" customHeight="1">
      <c r="J313" s="724"/>
    </row>
    <row r="314" ht="18.0" customHeight="1">
      <c r="J314" s="724"/>
    </row>
    <row r="315" ht="18.0" customHeight="1">
      <c r="J315" s="724"/>
    </row>
    <row r="316" ht="18.0" customHeight="1">
      <c r="J316" s="724"/>
    </row>
    <row r="317" ht="18.0" customHeight="1">
      <c r="J317" s="724"/>
    </row>
    <row r="318" ht="18.0" customHeight="1">
      <c r="J318" s="724"/>
    </row>
    <row r="319" ht="18.0" customHeight="1">
      <c r="J319" s="724"/>
    </row>
    <row r="320" ht="18.0" customHeight="1">
      <c r="J320" s="724"/>
    </row>
    <row r="321" ht="18.0" customHeight="1">
      <c r="J321" s="724"/>
    </row>
    <row r="322" ht="18.0" customHeight="1">
      <c r="J322" s="724"/>
    </row>
    <row r="323" ht="18.0" customHeight="1">
      <c r="J323" s="724"/>
    </row>
    <row r="324" ht="18.0" customHeight="1">
      <c r="J324" s="724"/>
    </row>
    <row r="325" ht="18.0" customHeight="1">
      <c r="J325" s="724"/>
    </row>
    <row r="326" ht="18.0" customHeight="1">
      <c r="J326" s="724"/>
    </row>
    <row r="327" ht="18.0" customHeight="1">
      <c r="J327" s="724"/>
    </row>
    <row r="328" ht="18.0" customHeight="1">
      <c r="J328" s="724"/>
    </row>
    <row r="329" ht="18.0" customHeight="1">
      <c r="J329" s="724"/>
    </row>
    <row r="330" ht="18.0" customHeight="1">
      <c r="J330" s="724"/>
    </row>
    <row r="331" ht="18.0" customHeight="1">
      <c r="J331" s="724"/>
    </row>
    <row r="332" ht="18.0" customHeight="1">
      <c r="J332" s="724"/>
    </row>
    <row r="333" ht="18.0" customHeight="1">
      <c r="J333" s="724"/>
    </row>
    <row r="334" ht="18.0" customHeight="1">
      <c r="J334" s="724"/>
    </row>
    <row r="335" ht="18.0" customHeight="1">
      <c r="J335" s="724"/>
    </row>
    <row r="336" ht="18.0" customHeight="1">
      <c r="J336" s="724"/>
    </row>
    <row r="337" ht="18.0" customHeight="1">
      <c r="J337" s="724"/>
    </row>
    <row r="338" ht="18.0" customHeight="1">
      <c r="J338" s="724"/>
    </row>
    <row r="339" ht="18.0" customHeight="1">
      <c r="J339" s="724"/>
    </row>
    <row r="340" ht="18.0" customHeight="1">
      <c r="J340" s="724"/>
    </row>
    <row r="341" ht="18.0" customHeight="1">
      <c r="J341" s="724"/>
    </row>
    <row r="342" ht="18.0" customHeight="1">
      <c r="J342" s="724"/>
    </row>
    <row r="343" ht="18.0" customHeight="1">
      <c r="J343" s="724"/>
    </row>
    <row r="344" ht="18.0" customHeight="1">
      <c r="J344" s="724"/>
    </row>
    <row r="345" ht="18.0" customHeight="1">
      <c r="J345" s="724"/>
    </row>
    <row r="346" ht="18.0" customHeight="1">
      <c r="J346" s="724"/>
    </row>
    <row r="347" ht="18.0" customHeight="1">
      <c r="J347" s="724"/>
    </row>
    <row r="348" ht="18.0" customHeight="1">
      <c r="J348" s="724"/>
    </row>
    <row r="349" ht="18.0" customHeight="1">
      <c r="J349" s="724"/>
    </row>
    <row r="350" ht="18.0" customHeight="1">
      <c r="J350" s="724"/>
    </row>
    <row r="351" ht="18.0" customHeight="1">
      <c r="J351" s="724"/>
    </row>
    <row r="352" ht="18.0" customHeight="1">
      <c r="J352" s="724"/>
    </row>
    <row r="353" ht="18.0" customHeight="1">
      <c r="J353" s="724"/>
    </row>
    <row r="354" ht="18.0" customHeight="1">
      <c r="J354" s="724"/>
    </row>
    <row r="355" ht="18.0" customHeight="1">
      <c r="J355" s="724"/>
    </row>
    <row r="356" ht="18.0" customHeight="1">
      <c r="J356" s="724"/>
    </row>
    <row r="357" ht="18.0" customHeight="1">
      <c r="J357" s="724"/>
    </row>
    <row r="358" ht="18.0" customHeight="1">
      <c r="J358" s="724"/>
    </row>
    <row r="359" ht="18.0" customHeight="1">
      <c r="J359" s="724"/>
    </row>
    <row r="360" ht="18.0" customHeight="1">
      <c r="J360" s="724"/>
    </row>
    <row r="361" ht="18.0" customHeight="1">
      <c r="J361" s="724"/>
    </row>
    <row r="362" ht="18.0" customHeight="1">
      <c r="J362" s="724"/>
    </row>
    <row r="363" ht="18.0" customHeight="1">
      <c r="J363" s="724"/>
    </row>
    <row r="364" ht="18.0" customHeight="1">
      <c r="J364" s="724"/>
    </row>
    <row r="365" ht="18.0" customHeight="1">
      <c r="J365" s="724"/>
    </row>
    <row r="366" ht="18.0" customHeight="1">
      <c r="J366" s="724"/>
    </row>
    <row r="367" ht="18.0" customHeight="1">
      <c r="J367" s="724"/>
    </row>
    <row r="368" ht="18.0" customHeight="1">
      <c r="J368" s="724"/>
    </row>
    <row r="369" ht="18.0" customHeight="1">
      <c r="J369" s="724"/>
    </row>
    <row r="370" ht="18.0" customHeight="1">
      <c r="J370" s="724"/>
    </row>
    <row r="371" ht="18.0" customHeight="1">
      <c r="J371" s="724"/>
    </row>
    <row r="372" ht="18.0" customHeight="1">
      <c r="J372" s="724"/>
    </row>
    <row r="373" ht="18.0" customHeight="1">
      <c r="J373" s="724"/>
    </row>
    <row r="374" ht="18.0" customHeight="1">
      <c r="J374" s="724"/>
    </row>
    <row r="375" ht="18.0" customHeight="1">
      <c r="J375" s="724"/>
    </row>
    <row r="376" ht="18.0" customHeight="1">
      <c r="J376" s="724"/>
    </row>
    <row r="377" ht="18.0" customHeight="1">
      <c r="J377" s="724"/>
    </row>
    <row r="378" ht="18.0" customHeight="1">
      <c r="J378" s="724"/>
    </row>
    <row r="379" ht="18.0" customHeight="1">
      <c r="J379" s="724"/>
    </row>
    <row r="380" ht="18.0" customHeight="1">
      <c r="J380" s="724"/>
    </row>
    <row r="381" ht="18.0" customHeight="1">
      <c r="J381" s="724"/>
    </row>
    <row r="382" ht="18.0" customHeight="1">
      <c r="J382" s="724"/>
    </row>
    <row r="383" ht="18.0" customHeight="1">
      <c r="J383" s="724"/>
    </row>
    <row r="384" ht="18.0" customHeight="1">
      <c r="J384" s="724"/>
    </row>
    <row r="385" ht="18.0" customHeight="1">
      <c r="J385" s="724"/>
    </row>
    <row r="386" ht="18.0" customHeight="1">
      <c r="J386" s="724"/>
    </row>
    <row r="387" ht="18.0" customHeight="1">
      <c r="J387" s="724"/>
    </row>
    <row r="388" ht="18.0" customHeight="1">
      <c r="J388" s="724"/>
    </row>
    <row r="389" ht="18.0" customHeight="1">
      <c r="J389" s="724"/>
    </row>
    <row r="390" ht="18.0" customHeight="1">
      <c r="J390" s="724"/>
    </row>
    <row r="391" ht="18.0" customHeight="1">
      <c r="J391" s="724"/>
    </row>
    <row r="392" ht="18.0" customHeight="1">
      <c r="J392" s="724"/>
    </row>
    <row r="393" ht="18.0" customHeight="1">
      <c r="J393" s="724"/>
    </row>
    <row r="394" ht="18.0" customHeight="1">
      <c r="J394" s="724"/>
    </row>
    <row r="395" ht="18.0" customHeight="1">
      <c r="J395" s="724"/>
    </row>
    <row r="396" ht="18.0" customHeight="1">
      <c r="J396" s="724"/>
    </row>
    <row r="397" ht="18.0" customHeight="1">
      <c r="J397" s="724"/>
    </row>
    <row r="398" ht="18.0" customHeight="1">
      <c r="J398" s="724"/>
    </row>
    <row r="399" ht="18.0" customHeight="1">
      <c r="J399" s="724"/>
    </row>
    <row r="400" ht="18.0" customHeight="1">
      <c r="J400" s="724"/>
    </row>
    <row r="401" ht="18.0" customHeight="1">
      <c r="J401" s="724"/>
    </row>
    <row r="402" ht="18.0" customHeight="1">
      <c r="J402" s="724"/>
    </row>
    <row r="403" ht="18.0" customHeight="1">
      <c r="J403" s="724"/>
    </row>
    <row r="404" ht="18.0" customHeight="1">
      <c r="J404" s="724"/>
    </row>
    <row r="405" ht="18.0" customHeight="1">
      <c r="J405" s="724"/>
    </row>
    <row r="406" ht="18.0" customHeight="1">
      <c r="J406" s="724"/>
    </row>
    <row r="407" ht="18.0" customHeight="1">
      <c r="J407" s="724"/>
    </row>
    <row r="408" ht="18.0" customHeight="1">
      <c r="J408" s="724"/>
    </row>
    <row r="409" ht="18.0" customHeight="1">
      <c r="J409" s="724"/>
    </row>
    <row r="410" ht="18.0" customHeight="1">
      <c r="J410" s="724"/>
    </row>
    <row r="411" ht="18.0" customHeight="1">
      <c r="J411" s="724"/>
    </row>
    <row r="412" ht="18.0" customHeight="1">
      <c r="J412" s="724"/>
    </row>
    <row r="413" ht="18.0" customHeight="1">
      <c r="J413" s="724"/>
    </row>
    <row r="414" ht="18.0" customHeight="1">
      <c r="J414" s="724"/>
    </row>
    <row r="415" ht="18.0" customHeight="1">
      <c r="J415" s="724"/>
    </row>
    <row r="416" ht="18.0" customHeight="1">
      <c r="J416" s="724"/>
    </row>
    <row r="417" ht="18.0" customHeight="1">
      <c r="J417" s="724"/>
    </row>
    <row r="418" ht="18.0" customHeight="1">
      <c r="J418" s="724"/>
    </row>
    <row r="419" ht="18.0" customHeight="1">
      <c r="J419" s="724"/>
    </row>
    <row r="420" ht="18.0" customHeight="1">
      <c r="J420" s="724"/>
    </row>
    <row r="421" ht="18.0" customHeight="1">
      <c r="J421" s="724"/>
    </row>
    <row r="422" ht="18.0" customHeight="1">
      <c r="J422" s="724"/>
    </row>
    <row r="423" ht="18.0" customHeight="1">
      <c r="J423" s="724"/>
    </row>
    <row r="424" ht="18.0" customHeight="1">
      <c r="J424" s="724"/>
    </row>
    <row r="425" ht="18.0" customHeight="1">
      <c r="J425" s="724"/>
    </row>
    <row r="426" ht="18.0" customHeight="1">
      <c r="J426" s="724"/>
    </row>
    <row r="427" ht="18.0" customHeight="1">
      <c r="J427" s="724"/>
    </row>
    <row r="428" ht="18.0" customHeight="1">
      <c r="J428" s="724"/>
    </row>
    <row r="429" ht="18.0" customHeight="1">
      <c r="J429" s="724"/>
    </row>
    <row r="430" ht="18.0" customHeight="1">
      <c r="J430" s="724"/>
    </row>
    <row r="431" ht="18.0" customHeight="1">
      <c r="J431" s="724"/>
    </row>
    <row r="432" ht="18.0" customHeight="1">
      <c r="J432" s="724"/>
    </row>
    <row r="433" ht="18.0" customHeight="1">
      <c r="J433" s="724"/>
    </row>
    <row r="434" ht="18.0" customHeight="1">
      <c r="J434" s="724"/>
    </row>
    <row r="435" ht="18.0" customHeight="1">
      <c r="J435" s="724"/>
    </row>
    <row r="436" ht="18.0" customHeight="1">
      <c r="J436" s="724"/>
    </row>
    <row r="437" ht="18.0" customHeight="1">
      <c r="J437" s="724"/>
    </row>
    <row r="438" ht="18.0" customHeight="1">
      <c r="J438" s="724"/>
    </row>
    <row r="439" ht="18.0" customHeight="1">
      <c r="J439" s="724"/>
    </row>
    <row r="440" ht="18.0" customHeight="1">
      <c r="J440" s="724"/>
    </row>
    <row r="441" ht="18.0" customHeight="1">
      <c r="J441" s="724"/>
    </row>
    <row r="442" ht="18.0" customHeight="1">
      <c r="J442" s="724"/>
    </row>
    <row r="443" ht="18.0" customHeight="1">
      <c r="J443" s="724"/>
    </row>
    <row r="444" ht="18.0" customHeight="1">
      <c r="J444" s="724"/>
    </row>
    <row r="445" ht="18.0" customHeight="1">
      <c r="J445" s="724"/>
    </row>
    <row r="446" ht="18.0" customHeight="1">
      <c r="J446" s="724"/>
    </row>
    <row r="447" ht="18.0" customHeight="1">
      <c r="J447" s="724"/>
    </row>
    <row r="448" ht="18.0" customHeight="1">
      <c r="J448" s="724"/>
    </row>
    <row r="449" ht="18.0" customHeight="1">
      <c r="J449" s="724"/>
    </row>
    <row r="450" ht="18.0" customHeight="1">
      <c r="J450" s="724"/>
    </row>
    <row r="451" ht="18.0" customHeight="1">
      <c r="J451" s="724"/>
    </row>
    <row r="452" ht="18.0" customHeight="1">
      <c r="J452" s="724"/>
    </row>
    <row r="453" ht="18.0" customHeight="1">
      <c r="J453" s="724"/>
    </row>
    <row r="454" ht="18.0" customHeight="1">
      <c r="J454" s="724"/>
    </row>
    <row r="455" ht="18.0" customHeight="1">
      <c r="J455" s="724"/>
    </row>
    <row r="456" ht="18.0" customHeight="1">
      <c r="J456" s="724"/>
    </row>
    <row r="457" ht="18.0" customHeight="1">
      <c r="J457" s="724"/>
    </row>
    <row r="458" ht="18.0" customHeight="1">
      <c r="J458" s="724"/>
    </row>
    <row r="459" ht="18.0" customHeight="1">
      <c r="J459" s="724"/>
    </row>
    <row r="460" ht="18.0" customHeight="1">
      <c r="J460" s="724"/>
    </row>
    <row r="461" ht="18.0" customHeight="1">
      <c r="J461" s="724"/>
    </row>
    <row r="462" ht="18.0" customHeight="1">
      <c r="J462" s="724"/>
    </row>
    <row r="463" ht="18.0" customHeight="1">
      <c r="J463" s="724"/>
    </row>
    <row r="464" ht="18.0" customHeight="1">
      <c r="J464" s="724"/>
    </row>
    <row r="465" ht="18.0" customHeight="1">
      <c r="J465" s="724"/>
    </row>
    <row r="466" ht="18.0" customHeight="1">
      <c r="J466" s="724"/>
    </row>
    <row r="467" ht="18.0" customHeight="1">
      <c r="J467" s="724"/>
    </row>
    <row r="468" ht="18.0" customHeight="1">
      <c r="J468" s="724"/>
    </row>
    <row r="469" ht="18.0" customHeight="1">
      <c r="J469" s="724"/>
    </row>
    <row r="470" ht="18.0" customHeight="1">
      <c r="J470" s="724"/>
    </row>
    <row r="471" ht="18.0" customHeight="1">
      <c r="J471" s="724"/>
    </row>
    <row r="472" ht="18.0" customHeight="1">
      <c r="J472" s="724"/>
    </row>
    <row r="473" ht="18.0" customHeight="1">
      <c r="J473" s="724"/>
    </row>
    <row r="474" ht="18.0" customHeight="1">
      <c r="J474" s="724"/>
    </row>
    <row r="475" ht="18.0" customHeight="1">
      <c r="J475" s="724"/>
    </row>
    <row r="476" ht="18.0" customHeight="1">
      <c r="J476" s="724"/>
    </row>
    <row r="477" ht="18.0" customHeight="1">
      <c r="J477" s="724"/>
    </row>
    <row r="478" ht="18.0" customHeight="1">
      <c r="J478" s="724"/>
    </row>
    <row r="479" ht="18.0" customHeight="1">
      <c r="J479" s="724"/>
    </row>
    <row r="480" ht="18.0" customHeight="1">
      <c r="J480" s="724"/>
    </row>
    <row r="481" ht="18.0" customHeight="1">
      <c r="J481" s="724"/>
    </row>
    <row r="482" ht="18.0" customHeight="1">
      <c r="J482" s="724"/>
    </row>
    <row r="483" ht="18.0" customHeight="1">
      <c r="J483" s="724"/>
    </row>
    <row r="484" ht="18.0" customHeight="1">
      <c r="J484" s="724"/>
    </row>
    <row r="485" ht="18.0" customHeight="1">
      <c r="J485" s="724"/>
    </row>
    <row r="486" ht="18.0" customHeight="1">
      <c r="J486" s="724"/>
    </row>
    <row r="487" ht="18.0" customHeight="1">
      <c r="J487" s="724"/>
    </row>
    <row r="488" ht="18.0" customHeight="1">
      <c r="J488" s="724"/>
    </row>
    <row r="489" ht="18.0" customHeight="1">
      <c r="J489" s="724"/>
    </row>
    <row r="490" ht="18.0" customHeight="1">
      <c r="J490" s="724"/>
    </row>
    <row r="491" ht="18.0" customHeight="1">
      <c r="J491" s="724"/>
    </row>
    <row r="492" ht="18.0" customHeight="1">
      <c r="J492" s="724"/>
    </row>
    <row r="493" ht="18.0" customHeight="1">
      <c r="J493" s="724"/>
    </row>
    <row r="494" ht="18.0" customHeight="1">
      <c r="J494" s="724"/>
    </row>
    <row r="495" ht="18.0" customHeight="1">
      <c r="J495" s="724"/>
    </row>
    <row r="496" ht="18.0" customHeight="1">
      <c r="J496" s="724"/>
    </row>
    <row r="497" ht="18.0" customHeight="1">
      <c r="J497" s="724"/>
    </row>
    <row r="498" ht="18.0" customHeight="1">
      <c r="J498" s="724"/>
    </row>
    <row r="499" ht="18.0" customHeight="1">
      <c r="J499" s="724"/>
    </row>
    <row r="500" ht="18.0" customHeight="1">
      <c r="J500" s="724"/>
    </row>
    <row r="501" ht="18.0" customHeight="1">
      <c r="J501" s="724"/>
    </row>
    <row r="502" ht="18.0" customHeight="1">
      <c r="J502" s="724"/>
    </row>
    <row r="503" ht="18.0" customHeight="1">
      <c r="J503" s="724"/>
    </row>
    <row r="504" ht="18.0" customHeight="1">
      <c r="J504" s="724"/>
    </row>
    <row r="505" ht="18.0" customHeight="1">
      <c r="J505" s="724"/>
    </row>
    <row r="506" ht="18.0" customHeight="1">
      <c r="J506" s="724"/>
    </row>
    <row r="507" ht="18.0" customHeight="1">
      <c r="J507" s="724"/>
    </row>
    <row r="508" ht="18.0" customHeight="1">
      <c r="J508" s="724"/>
    </row>
    <row r="509" ht="18.0" customHeight="1">
      <c r="J509" s="724"/>
    </row>
    <row r="510" ht="18.0" customHeight="1">
      <c r="J510" s="724"/>
    </row>
    <row r="511" ht="18.0" customHeight="1">
      <c r="J511" s="724"/>
    </row>
    <row r="512" ht="18.0" customHeight="1">
      <c r="J512" s="724"/>
    </row>
    <row r="513" ht="18.0" customHeight="1">
      <c r="J513" s="724"/>
    </row>
    <row r="514" ht="18.0" customHeight="1">
      <c r="J514" s="724"/>
    </row>
    <row r="515" ht="18.0" customHeight="1">
      <c r="J515" s="724"/>
    </row>
    <row r="516" ht="18.0" customHeight="1">
      <c r="J516" s="724"/>
    </row>
    <row r="517" ht="18.0" customHeight="1">
      <c r="J517" s="724"/>
    </row>
    <row r="518" ht="18.0" customHeight="1">
      <c r="J518" s="724"/>
    </row>
    <row r="519" ht="18.0" customHeight="1">
      <c r="J519" s="724"/>
    </row>
    <row r="520" ht="18.0" customHeight="1">
      <c r="J520" s="724"/>
    </row>
    <row r="521" ht="18.0" customHeight="1">
      <c r="J521" s="724"/>
    </row>
    <row r="522" ht="18.0" customHeight="1">
      <c r="J522" s="724"/>
    </row>
    <row r="523" ht="18.0" customHeight="1">
      <c r="J523" s="724"/>
    </row>
    <row r="524" ht="18.0" customHeight="1">
      <c r="J524" s="724"/>
    </row>
    <row r="525" ht="18.0" customHeight="1">
      <c r="J525" s="724"/>
    </row>
    <row r="526" ht="18.0" customHeight="1">
      <c r="J526" s="724"/>
    </row>
    <row r="527" ht="18.0" customHeight="1">
      <c r="J527" s="724"/>
    </row>
    <row r="528" ht="18.0" customHeight="1">
      <c r="J528" s="724"/>
    </row>
    <row r="529" ht="18.0" customHeight="1">
      <c r="J529" s="724"/>
    </row>
    <row r="530" ht="18.0" customHeight="1">
      <c r="J530" s="724"/>
    </row>
    <row r="531" ht="18.0" customHeight="1">
      <c r="J531" s="724"/>
    </row>
    <row r="532" ht="18.0" customHeight="1">
      <c r="J532" s="724"/>
    </row>
    <row r="533" ht="18.0" customHeight="1">
      <c r="J533" s="724"/>
    </row>
    <row r="534" ht="18.0" customHeight="1">
      <c r="J534" s="724"/>
    </row>
    <row r="535" ht="18.0" customHeight="1">
      <c r="J535" s="724"/>
    </row>
    <row r="536" ht="18.0" customHeight="1">
      <c r="J536" s="724"/>
    </row>
    <row r="537" ht="18.0" customHeight="1">
      <c r="J537" s="724"/>
    </row>
    <row r="538" ht="18.0" customHeight="1">
      <c r="J538" s="724"/>
    </row>
    <row r="539" ht="18.0" customHeight="1">
      <c r="J539" s="724"/>
    </row>
    <row r="540" ht="18.0" customHeight="1">
      <c r="J540" s="724"/>
    </row>
    <row r="541" ht="18.0" customHeight="1">
      <c r="J541" s="724"/>
    </row>
    <row r="542" ht="18.0" customHeight="1">
      <c r="J542" s="724"/>
    </row>
    <row r="543" ht="18.0" customHeight="1">
      <c r="J543" s="724"/>
    </row>
    <row r="544" ht="18.0" customHeight="1">
      <c r="J544" s="724"/>
    </row>
    <row r="545" ht="18.0" customHeight="1">
      <c r="J545" s="724"/>
    </row>
    <row r="546" ht="18.0" customHeight="1">
      <c r="J546" s="724"/>
    </row>
    <row r="547" ht="18.0" customHeight="1">
      <c r="J547" s="724"/>
    </row>
    <row r="548" ht="18.0" customHeight="1">
      <c r="J548" s="724"/>
    </row>
    <row r="549" ht="18.0" customHeight="1">
      <c r="J549" s="724"/>
    </row>
    <row r="550" ht="18.0" customHeight="1">
      <c r="J550" s="724"/>
    </row>
    <row r="551" ht="18.0" customHeight="1">
      <c r="J551" s="724"/>
    </row>
    <row r="552" ht="18.0" customHeight="1">
      <c r="J552" s="724"/>
    </row>
    <row r="553" ht="18.0" customHeight="1">
      <c r="J553" s="724"/>
    </row>
    <row r="554" ht="18.0" customHeight="1">
      <c r="J554" s="724"/>
    </row>
    <row r="555" ht="18.0" customHeight="1">
      <c r="J555" s="724"/>
    </row>
    <row r="556" ht="18.0" customHeight="1">
      <c r="J556" s="724"/>
    </row>
    <row r="557" ht="18.0" customHeight="1">
      <c r="J557" s="724"/>
    </row>
    <row r="558" ht="18.0" customHeight="1">
      <c r="J558" s="724"/>
    </row>
    <row r="559" ht="18.0" customHeight="1">
      <c r="J559" s="724"/>
    </row>
    <row r="560" ht="18.0" customHeight="1">
      <c r="J560" s="724"/>
    </row>
    <row r="561" ht="18.0" customHeight="1">
      <c r="J561" s="724"/>
    </row>
    <row r="562" ht="18.0" customHeight="1">
      <c r="J562" s="724"/>
    </row>
    <row r="563" ht="18.0" customHeight="1">
      <c r="J563" s="724"/>
    </row>
    <row r="564" ht="18.0" customHeight="1">
      <c r="J564" s="724"/>
    </row>
    <row r="565" ht="18.0" customHeight="1">
      <c r="J565" s="724"/>
    </row>
    <row r="566" ht="18.0" customHeight="1">
      <c r="J566" s="724"/>
    </row>
    <row r="567" ht="18.0" customHeight="1">
      <c r="J567" s="724"/>
    </row>
    <row r="568" ht="18.0" customHeight="1">
      <c r="J568" s="724"/>
    </row>
    <row r="569" ht="18.0" customHeight="1">
      <c r="J569" s="724"/>
    </row>
    <row r="570" ht="18.0" customHeight="1">
      <c r="J570" s="724"/>
    </row>
    <row r="571" ht="18.0" customHeight="1">
      <c r="J571" s="724"/>
    </row>
    <row r="572" ht="18.0" customHeight="1">
      <c r="J572" s="724"/>
    </row>
    <row r="573" ht="18.0" customHeight="1">
      <c r="J573" s="724"/>
    </row>
    <row r="574" ht="18.0" customHeight="1">
      <c r="J574" s="724"/>
    </row>
    <row r="575" ht="18.0" customHeight="1">
      <c r="J575" s="724"/>
    </row>
    <row r="576" ht="18.0" customHeight="1">
      <c r="J576" s="724"/>
    </row>
    <row r="577" ht="18.0" customHeight="1">
      <c r="J577" s="724"/>
    </row>
    <row r="578" ht="18.0" customHeight="1">
      <c r="J578" s="724"/>
    </row>
    <row r="579" ht="18.0" customHeight="1">
      <c r="J579" s="724"/>
    </row>
    <row r="580" ht="18.0" customHeight="1">
      <c r="J580" s="724"/>
    </row>
    <row r="581" ht="18.0" customHeight="1">
      <c r="J581" s="724"/>
    </row>
    <row r="582" ht="18.0" customHeight="1">
      <c r="J582" s="724"/>
    </row>
    <row r="583" ht="18.0" customHeight="1">
      <c r="J583" s="724"/>
    </row>
    <row r="584" ht="18.0" customHeight="1">
      <c r="J584" s="724"/>
    </row>
    <row r="585" ht="18.0" customHeight="1">
      <c r="J585" s="724"/>
    </row>
    <row r="586" ht="18.0" customHeight="1">
      <c r="J586" s="724"/>
    </row>
    <row r="587" ht="18.0" customHeight="1">
      <c r="J587" s="724"/>
    </row>
    <row r="588" ht="18.0" customHeight="1">
      <c r="J588" s="724"/>
    </row>
    <row r="589" ht="18.0" customHeight="1">
      <c r="J589" s="724"/>
    </row>
    <row r="590" ht="18.0" customHeight="1">
      <c r="J590" s="724"/>
    </row>
    <row r="591" ht="18.0" customHeight="1">
      <c r="J591" s="724"/>
    </row>
    <row r="592" ht="18.0" customHeight="1">
      <c r="J592" s="724"/>
    </row>
    <row r="593" ht="18.0" customHeight="1">
      <c r="J593" s="724"/>
    </row>
    <row r="594" ht="18.0" customHeight="1">
      <c r="J594" s="724"/>
    </row>
    <row r="595" ht="18.0" customHeight="1">
      <c r="J595" s="724"/>
    </row>
    <row r="596" ht="18.0" customHeight="1">
      <c r="J596" s="724"/>
    </row>
    <row r="597" ht="18.0" customHeight="1">
      <c r="J597" s="724"/>
    </row>
    <row r="598" ht="18.0" customHeight="1">
      <c r="J598" s="724"/>
    </row>
    <row r="599" ht="18.0" customHeight="1">
      <c r="J599" s="724"/>
    </row>
    <row r="600" ht="18.0" customHeight="1">
      <c r="J600" s="724"/>
    </row>
    <row r="601" ht="18.0" customHeight="1">
      <c r="J601" s="724"/>
    </row>
    <row r="602" ht="18.0" customHeight="1">
      <c r="J602" s="724"/>
    </row>
    <row r="603" ht="18.0" customHeight="1">
      <c r="J603" s="724"/>
    </row>
    <row r="604" ht="18.0" customHeight="1">
      <c r="J604" s="724"/>
    </row>
    <row r="605" ht="18.0" customHeight="1">
      <c r="J605" s="724"/>
    </row>
    <row r="606" ht="18.0" customHeight="1">
      <c r="J606" s="724"/>
    </row>
    <row r="607" ht="18.0" customHeight="1">
      <c r="J607" s="724"/>
    </row>
    <row r="608" ht="18.0" customHeight="1">
      <c r="J608" s="724"/>
    </row>
    <row r="609" ht="18.0" customHeight="1">
      <c r="J609" s="724"/>
    </row>
    <row r="610" ht="18.0" customHeight="1">
      <c r="J610" s="724"/>
    </row>
    <row r="611" ht="18.0" customHeight="1">
      <c r="J611" s="724"/>
    </row>
    <row r="612" ht="18.0" customHeight="1">
      <c r="J612" s="724"/>
    </row>
    <row r="613" ht="18.0" customHeight="1">
      <c r="J613" s="724"/>
    </row>
    <row r="614" ht="18.0" customHeight="1">
      <c r="J614" s="724"/>
    </row>
    <row r="615" ht="18.0" customHeight="1">
      <c r="J615" s="724"/>
    </row>
    <row r="616" ht="18.0" customHeight="1">
      <c r="J616" s="724"/>
    </row>
    <row r="617" ht="18.0" customHeight="1">
      <c r="J617" s="724"/>
    </row>
    <row r="618" ht="18.0" customHeight="1">
      <c r="J618" s="724"/>
    </row>
    <row r="619" ht="18.0" customHeight="1">
      <c r="J619" s="724"/>
    </row>
    <row r="620" ht="18.0" customHeight="1">
      <c r="J620" s="724"/>
    </row>
    <row r="621" ht="18.0" customHeight="1">
      <c r="J621" s="724"/>
    </row>
    <row r="622" ht="18.0" customHeight="1">
      <c r="J622" s="724"/>
    </row>
    <row r="623" ht="18.0" customHeight="1">
      <c r="J623" s="724"/>
    </row>
    <row r="624" ht="18.0" customHeight="1">
      <c r="J624" s="724"/>
    </row>
    <row r="625" ht="18.0" customHeight="1">
      <c r="J625" s="724"/>
    </row>
    <row r="626" ht="18.0" customHeight="1">
      <c r="J626" s="724"/>
    </row>
    <row r="627" ht="18.0" customHeight="1">
      <c r="J627" s="724"/>
    </row>
    <row r="628" ht="18.0" customHeight="1">
      <c r="J628" s="724"/>
    </row>
    <row r="629" ht="18.0" customHeight="1">
      <c r="J629" s="724"/>
    </row>
    <row r="630" ht="18.0" customHeight="1">
      <c r="J630" s="724"/>
    </row>
    <row r="631" ht="18.0" customHeight="1">
      <c r="J631" s="724"/>
    </row>
    <row r="632" ht="18.0" customHeight="1">
      <c r="J632" s="724"/>
    </row>
    <row r="633" ht="18.0" customHeight="1">
      <c r="J633" s="724"/>
    </row>
    <row r="634" ht="18.0" customHeight="1">
      <c r="J634" s="724"/>
    </row>
    <row r="635" ht="18.0" customHeight="1">
      <c r="J635" s="724"/>
    </row>
    <row r="636" ht="18.0" customHeight="1">
      <c r="J636" s="724"/>
    </row>
    <row r="637" ht="18.0" customHeight="1">
      <c r="J637" s="724"/>
    </row>
    <row r="638" ht="18.0" customHeight="1">
      <c r="J638" s="724"/>
    </row>
    <row r="639" ht="18.0" customHeight="1">
      <c r="J639" s="724"/>
    </row>
    <row r="640" ht="18.0" customHeight="1">
      <c r="J640" s="724"/>
    </row>
    <row r="641" ht="18.0" customHeight="1">
      <c r="J641" s="724"/>
    </row>
    <row r="642" ht="18.0" customHeight="1">
      <c r="J642" s="724"/>
    </row>
    <row r="643" ht="18.0" customHeight="1">
      <c r="J643" s="724"/>
    </row>
    <row r="644" ht="18.0" customHeight="1">
      <c r="J644" s="724"/>
    </row>
    <row r="645" ht="18.0" customHeight="1">
      <c r="J645" s="724"/>
    </row>
    <row r="646" ht="18.0" customHeight="1">
      <c r="J646" s="724"/>
    </row>
    <row r="647" ht="18.0" customHeight="1">
      <c r="J647" s="724"/>
    </row>
    <row r="648" ht="18.0" customHeight="1">
      <c r="J648" s="724"/>
    </row>
    <row r="649" ht="18.0" customHeight="1">
      <c r="J649" s="724"/>
    </row>
    <row r="650" ht="18.0" customHeight="1">
      <c r="J650" s="724"/>
    </row>
    <row r="651" ht="18.0" customHeight="1">
      <c r="J651" s="724"/>
    </row>
    <row r="652" ht="18.0" customHeight="1">
      <c r="J652" s="724"/>
    </row>
    <row r="653" ht="18.0" customHeight="1">
      <c r="J653" s="724"/>
    </row>
    <row r="654" ht="18.0" customHeight="1">
      <c r="J654" s="724"/>
    </row>
    <row r="655" ht="18.0" customHeight="1">
      <c r="J655" s="724"/>
    </row>
    <row r="656" ht="18.0" customHeight="1">
      <c r="J656" s="724"/>
    </row>
    <row r="657" ht="18.0" customHeight="1">
      <c r="J657" s="724"/>
    </row>
    <row r="658" ht="18.0" customHeight="1">
      <c r="J658" s="724"/>
    </row>
    <row r="659" ht="18.0" customHeight="1">
      <c r="J659" s="724"/>
    </row>
    <row r="660" ht="18.0" customHeight="1">
      <c r="J660" s="724"/>
    </row>
    <row r="661" ht="18.0" customHeight="1">
      <c r="J661" s="724"/>
    </row>
    <row r="662" ht="18.0" customHeight="1">
      <c r="J662" s="724"/>
    </row>
    <row r="663" ht="18.0" customHeight="1">
      <c r="J663" s="724"/>
    </row>
    <row r="664" ht="18.0" customHeight="1">
      <c r="J664" s="724"/>
    </row>
    <row r="665" ht="18.0" customHeight="1">
      <c r="J665" s="724"/>
    </row>
    <row r="666" ht="18.0" customHeight="1">
      <c r="J666" s="724"/>
    </row>
    <row r="667" ht="18.0" customHeight="1">
      <c r="J667" s="724"/>
    </row>
    <row r="668" ht="18.0" customHeight="1">
      <c r="J668" s="724"/>
    </row>
    <row r="669" ht="18.0" customHeight="1">
      <c r="J669" s="724"/>
    </row>
    <row r="670" ht="18.0" customHeight="1">
      <c r="J670" s="724"/>
    </row>
    <row r="671" ht="18.0" customHeight="1">
      <c r="J671" s="724"/>
    </row>
    <row r="672" ht="18.0" customHeight="1">
      <c r="J672" s="724"/>
    </row>
    <row r="673" ht="18.0" customHeight="1">
      <c r="J673" s="724"/>
    </row>
    <row r="674" ht="18.0" customHeight="1">
      <c r="J674" s="724"/>
    </row>
    <row r="675" ht="18.0" customHeight="1">
      <c r="J675" s="724"/>
    </row>
    <row r="676" ht="18.0" customHeight="1">
      <c r="J676" s="724"/>
    </row>
    <row r="677" ht="18.0" customHeight="1">
      <c r="J677" s="724"/>
    </row>
    <row r="678" ht="18.0" customHeight="1">
      <c r="J678" s="724"/>
    </row>
    <row r="679" ht="18.0" customHeight="1">
      <c r="J679" s="724"/>
    </row>
    <row r="680" ht="18.0" customHeight="1">
      <c r="J680" s="724"/>
    </row>
    <row r="681" ht="18.0" customHeight="1">
      <c r="J681" s="724"/>
    </row>
    <row r="682" ht="18.0" customHeight="1">
      <c r="J682" s="724"/>
    </row>
    <row r="683" ht="18.0" customHeight="1">
      <c r="J683" s="724"/>
    </row>
    <row r="684" ht="18.0" customHeight="1">
      <c r="J684" s="724"/>
    </row>
    <row r="685" ht="18.0" customHeight="1">
      <c r="J685" s="724"/>
    </row>
    <row r="686" ht="18.0" customHeight="1">
      <c r="J686" s="724"/>
    </row>
    <row r="687" ht="18.0" customHeight="1">
      <c r="J687" s="724"/>
    </row>
    <row r="688" ht="18.0" customHeight="1">
      <c r="J688" s="724"/>
    </row>
    <row r="689" ht="18.0" customHeight="1">
      <c r="J689" s="724"/>
    </row>
    <row r="690" ht="18.0" customHeight="1">
      <c r="J690" s="724"/>
    </row>
    <row r="691" ht="18.0" customHeight="1">
      <c r="J691" s="724"/>
    </row>
    <row r="692" ht="18.0" customHeight="1">
      <c r="J692" s="724"/>
    </row>
    <row r="693" ht="18.0" customHeight="1">
      <c r="J693" s="724"/>
    </row>
    <row r="694" ht="18.0" customHeight="1">
      <c r="J694" s="724"/>
    </row>
    <row r="695" ht="18.0" customHeight="1">
      <c r="J695" s="724"/>
    </row>
    <row r="696" ht="18.0" customHeight="1">
      <c r="J696" s="724"/>
    </row>
    <row r="697" ht="18.0" customHeight="1">
      <c r="J697" s="724"/>
    </row>
    <row r="698" ht="18.0" customHeight="1">
      <c r="J698" s="724"/>
    </row>
    <row r="699" ht="18.0" customHeight="1">
      <c r="J699" s="724"/>
    </row>
    <row r="700" ht="18.0" customHeight="1">
      <c r="J700" s="724"/>
    </row>
    <row r="701" ht="18.0" customHeight="1">
      <c r="J701" s="724"/>
    </row>
    <row r="702" ht="18.0" customHeight="1">
      <c r="J702" s="724"/>
    </row>
    <row r="703" ht="18.0" customHeight="1">
      <c r="J703" s="724"/>
    </row>
    <row r="704" ht="18.0" customHeight="1">
      <c r="J704" s="724"/>
    </row>
    <row r="705" ht="18.0" customHeight="1">
      <c r="J705" s="724"/>
    </row>
    <row r="706" ht="18.0" customHeight="1">
      <c r="J706" s="724"/>
    </row>
    <row r="707" ht="18.0" customHeight="1">
      <c r="J707" s="724"/>
    </row>
    <row r="708" ht="18.0" customHeight="1">
      <c r="J708" s="724"/>
    </row>
    <row r="709" ht="18.0" customHeight="1">
      <c r="J709" s="724"/>
    </row>
    <row r="710" ht="18.0" customHeight="1">
      <c r="J710" s="724"/>
    </row>
    <row r="711" ht="18.0" customHeight="1">
      <c r="J711" s="724"/>
    </row>
    <row r="712" ht="18.0" customHeight="1">
      <c r="J712" s="724"/>
    </row>
    <row r="713" ht="18.0" customHeight="1">
      <c r="J713" s="724"/>
    </row>
    <row r="714" ht="18.0" customHeight="1">
      <c r="J714" s="724"/>
    </row>
    <row r="715" ht="18.0" customHeight="1">
      <c r="J715" s="724"/>
    </row>
    <row r="716" ht="18.0" customHeight="1">
      <c r="J716" s="724"/>
    </row>
    <row r="717" ht="18.0" customHeight="1">
      <c r="J717" s="724"/>
    </row>
    <row r="718" ht="18.0" customHeight="1">
      <c r="J718" s="724"/>
    </row>
    <row r="719" ht="18.0" customHeight="1">
      <c r="J719" s="724"/>
    </row>
    <row r="720" ht="18.0" customHeight="1">
      <c r="J720" s="724"/>
    </row>
    <row r="721" ht="18.0" customHeight="1">
      <c r="J721" s="724"/>
    </row>
    <row r="722" ht="18.0" customHeight="1">
      <c r="J722" s="724"/>
    </row>
    <row r="723" ht="18.0" customHeight="1">
      <c r="J723" s="724"/>
    </row>
    <row r="724" ht="18.0" customHeight="1">
      <c r="J724" s="724"/>
    </row>
    <row r="725" ht="18.0" customHeight="1">
      <c r="J725" s="724"/>
    </row>
    <row r="726" ht="18.0" customHeight="1">
      <c r="J726" s="724"/>
    </row>
    <row r="727" ht="18.0" customHeight="1">
      <c r="J727" s="724"/>
    </row>
    <row r="728" ht="18.0" customHeight="1">
      <c r="J728" s="724"/>
    </row>
    <row r="729" ht="18.0" customHeight="1">
      <c r="J729" s="724"/>
    </row>
    <row r="730" ht="18.0" customHeight="1">
      <c r="J730" s="724"/>
    </row>
    <row r="731" ht="18.0" customHeight="1">
      <c r="J731" s="724"/>
    </row>
    <row r="732" ht="18.0" customHeight="1">
      <c r="J732" s="724"/>
    </row>
    <row r="733" ht="18.0" customHeight="1">
      <c r="J733" s="724"/>
    </row>
    <row r="734" ht="18.0" customHeight="1">
      <c r="J734" s="724"/>
    </row>
    <row r="735" ht="18.0" customHeight="1">
      <c r="J735" s="724"/>
    </row>
    <row r="736" ht="18.0" customHeight="1">
      <c r="J736" s="724"/>
    </row>
    <row r="737" ht="18.0" customHeight="1">
      <c r="J737" s="724"/>
    </row>
    <row r="738" ht="18.0" customHeight="1">
      <c r="J738" s="724"/>
    </row>
    <row r="739" ht="18.0" customHeight="1">
      <c r="J739" s="724"/>
    </row>
    <row r="740" ht="18.0" customHeight="1">
      <c r="J740" s="724"/>
    </row>
    <row r="741" ht="18.0" customHeight="1">
      <c r="J741" s="724"/>
    </row>
    <row r="742" ht="18.0" customHeight="1">
      <c r="J742" s="724"/>
    </row>
    <row r="743" ht="18.0" customHeight="1">
      <c r="J743" s="724"/>
    </row>
    <row r="744" ht="18.0" customHeight="1">
      <c r="J744" s="724"/>
    </row>
    <row r="745" ht="18.0" customHeight="1">
      <c r="J745" s="724"/>
    </row>
    <row r="746" ht="18.0" customHeight="1">
      <c r="J746" s="724"/>
    </row>
    <row r="747" ht="18.0" customHeight="1">
      <c r="J747" s="724"/>
    </row>
    <row r="748" ht="18.0" customHeight="1">
      <c r="J748" s="724"/>
    </row>
    <row r="749" ht="18.0" customHeight="1">
      <c r="J749" s="724"/>
    </row>
    <row r="750" ht="18.0" customHeight="1">
      <c r="J750" s="724"/>
    </row>
    <row r="751" ht="18.0" customHeight="1">
      <c r="J751" s="724"/>
    </row>
    <row r="752" ht="18.0" customHeight="1">
      <c r="J752" s="724"/>
    </row>
    <row r="753" ht="18.0" customHeight="1">
      <c r="J753" s="724"/>
    </row>
    <row r="754" ht="18.0" customHeight="1">
      <c r="J754" s="724"/>
    </row>
    <row r="755" ht="18.0" customHeight="1">
      <c r="J755" s="724"/>
    </row>
    <row r="756" ht="18.0" customHeight="1">
      <c r="J756" s="724"/>
    </row>
    <row r="757" ht="18.0" customHeight="1">
      <c r="J757" s="724"/>
    </row>
    <row r="758" ht="18.0" customHeight="1">
      <c r="J758" s="724"/>
    </row>
    <row r="759" ht="18.0" customHeight="1">
      <c r="J759" s="724"/>
    </row>
    <row r="760" ht="18.0" customHeight="1">
      <c r="J760" s="724"/>
    </row>
    <row r="761" ht="18.0" customHeight="1">
      <c r="J761" s="724"/>
    </row>
    <row r="762" ht="18.0" customHeight="1">
      <c r="J762" s="724"/>
    </row>
    <row r="763" ht="18.0" customHeight="1">
      <c r="J763" s="724"/>
    </row>
    <row r="764" ht="18.0" customHeight="1">
      <c r="J764" s="724"/>
    </row>
    <row r="765" ht="18.0" customHeight="1">
      <c r="J765" s="724"/>
    </row>
    <row r="766" ht="18.0" customHeight="1">
      <c r="J766" s="724"/>
    </row>
    <row r="767" ht="18.0" customHeight="1">
      <c r="J767" s="724"/>
    </row>
    <row r="768" ht="18.0" customHeight="1">
      <c r="J768" s="724"/>
    </row>
    <row r="769" ht="18.0" customHeight="1">
      <c r="J769" s="724"/>
    </row>
    <row r="770" ht="18.0" customHeight="1">
      <c r="J770" s="724"/>
    </row>
    <row r="771" ht="18.0" customHeight="1">
      <c r="J771" s="724"/>
    </row>
    <row r="772" ht="18.0" customHeight="1">
      <c r="J772" s="724"/>
    </row>
    <row r="773" ht="18.0" customHeight="1">
      <c r="J773" s="724"/>
    </row>
    <row r="774" ht="18.0" customHeight="1">
      <c r="J774" s="724"/>
    </row>
    <row r="775" ht="18.0" customHeight="1">
      <c r="J775" s="724"/>
    </row>
    <row r="776" ht="18.0" customHeight="1">
      <c r="J776" s="724"/>
    </row>
    <row r="777" ht="18.0" customHeight="1">
      <c r="J777" s="724"/>
    </row>
    <row r="778" ht="18.0" customHeight="1">
      <c r="J778" s="724"/>
    </row>
    <row r="779" ht="18.0" customHeight="1">
      <c r="J779" s="724"/>
    </row>
    <row r="780" ht="18.0" customHeight="1">
      <c r="J780" s="724"/>
    </row>
    <row r="781" ht="18.0" customHeight="1">
      <c r="J781" s="724"/>
    </row>
    <row r="782" ht="18.0" customHeight="1">
      <c r="J782" s="724"/>
    </row>
    <row r="783" ht="18.0" customHeight="1">
      <c r="J783" s="724"/>
    </row>
    <row r="784" ht="18.0" customHeight="1">
      <c r="J784" s="724"/>
    </row>
    <row r="785" ht="18.0" customHeight="1">
      <c r="J785" s="724"/>
    </row>
    <row r="786" ht="18.0" customHeight="1">
      <c r="J786" s="724"/>
    </row>
    <row r="787" ht="18.0" customHeight="1">
      <c r="J787" s="724"/>
    </row>
    <row r="788" ht="18.0" customHeight="1">
      <c r="J788" s="724"/>
    </row>
    <row r="789" ht="18.0" customHeight="1">
      <c r="J789" s="724"/>
    </row>
    <row r="790" ht="18.0" customHeight="1">
      <c r="J790" s="724"/>
    </row>
    <row r="791" ht="18.0" customHeight="1">
      <c r="J791" s="724"/>
    </row>
    <row r="792" ht="18.0" customHeight="1">
      <c r="J792" s="724"/>
    </row>
    <row r="793" ht="18.0" customHeight="1">
      <c r="J793" s="724"/>
    </row>
    <row r="794" ht="18.0" customHeight="1">
      <c r="J794" s="724"/>
    </row>
    <row r="795" ht="18.0" customHeight="1">
      <c r="J795" s="724"/>
    </row>
    <row r="796" ht="18.0" customHeight="1">
      <c r="J796" s="724"/>
    </row>
    <row r="797" ht="18.0" customHeight="1">
      <c r="J797" s="724"/>
    </row>
    <row r="798" ht="18.0" customHeight="1">
      <c r="J798" s="724"/>
    </row>
    <row r="799" ht="18.0" customHeight="1">
      <c r="J799" s="724"/>
    </row>
    <row r="800" ht="18.0" customHeight="1">
      <c r="J800" s="724"/>
    </row>
    <row r="801" ht="18.0" customHeight="1">
      <c r="J801" s="724"/>
    </row>
    <row r="802" ht="18.0" customHeight="1">
      <c r="J802" s="724"/>
    </row>
    <row r="803" ht="18.0" customHeight="1">
      <c r="J803" s="724"/>
    </row>
    <row r="804" ht="18.0" customHeight="1">
      <c r="J804" s="724"/>
    </row>
    <row r="805" ht="18.0" customHeight="1">
      <c r="J805" s="724"/>
    </row>
    <row r="806" ht="18.0" customHeight="1">
      <c r="J806" s="724"/>
    </row>
    <row r="807" ht="18.0" customHeight="1">
      <c r="J807" s="724"/>
    </row>
    <row r="808" ht="18.0" customHeight="1">
      <c r="J808" s="724"/>
    </row>
    <row r="809" ht="18.0" customHeight="1">
      <c r="J809" s="724"/>
    </row>
    <row r="810" ht="18.0" customHeight="1">
      <c r="J810" s="724"/>
    </row>
    <row r="811" ht="18.0" customHeight="1">
      <c r="J811" s="724"/>
    </row>
    <row r="812" ht="18.0" customHeight="1">
      <c r="J812" s="724"/>
    </row>
    <row r="813" ht="18.0" customHeight="1">
      <c r="J813" s="724"/>
    </row>
    <row r="814" ht="18.0" customHeight="1">
      <c r="J814" s="724"/>
    </row>
    <row r="815" ht="18.0" customHeight="1">
      <c r="J815" s="724"/>
    </row>
    <row r="816" ht="18.0" customHeight="1">
      <c r="J816" s="724"/>
    </row>
    <row r="817" ht="18.0" customHeight="1">
      <c r="J817" s="724"/>
    </row>
    <row r="818" ht="18.0" customHeight="1">
      <c r="J818" s="724"/>
    </row>
    <row r="819" ht="18.0" customHeight="1">
      <c r="J819" s="724"/>
    </row>
    <row r="820" ht="18.0" customHeight="1">
      <c r="J820" s="724"/>
    </row>
    <row r="821" ht="18.0" customHeight="1">
      <c r="J821" s="724"/>
    </row>
    <row r="822" ht="18.0" customHeight="1">
      <c r="J822" s="724"/>
    </row>
    <row r="823" ht="18.0" customHeight="1">
      <c r="J823" s="724"/>
    </row>
    <row r="824" ht="18.0" customHeight="1">
      <c r="J824" s="724"/>
    </row>
    <row r="825" ht="18.0" customHeight="1">
      <c r="J825" s="724"/>
    </row>
    <row r="826" ht="18.0" customHeight="1">
      <c r="J826" s="724"/>
    </row>
    <row r="827" ht="18.0" customHeight="1">
      <c r="J827" s="724"/>
    </row>
    <row r="828" ht="18.0" customHeight="1">
      <c r="J828" s="724"/>
    </row>
    <row r="829" ht="18.0" customHeight="1">
      <c r="J829" s="724"/>
    </row>
    <row r="830" ht="18.0" customHeight="1">
      <c r="J830" s="724"/>
    </row>
    <row r="831" ht="18.0" customHeight="1">
      <c r="J831" s="724"/>
    </row>
    <row r="832" ht="18.0" customHeight="1">
      <c r="J832" s="724"/>
    </row>
    <row r="833" ht="18.0" customHeight="1">
      <c r="J833" s="724"/>
    </row>
    <row r="834" ht="18.0" customHeight="1">
      <c r="J834" s="724"/>
    </row>
    <row r="835" ht="18.0" customHeight="1">
      <c r="J835" s="724"/>
    </row>
    <row r="836" ht="18.0" customHeight="1">
      <c r="J836" s="724"/>
    </row>
    <row r="837" ht="18.0" customHeight="1">
      <c r="J837" s="724"/>
    </row>
    <row r="838" ht="18.0" customHeight="1">
      <c r="J838" s="724"/>
    </row>
    <row r="839" ht="18.0" customHeight="1">
      <c r="J839" s="724"/>
    </row>
    <row r="840" ht="18.0" customHeight="1">
      <c r="J840" s="724"/>
    </row>
    <row r="841" ht="18.0" customHeight="1">
      <c r="J841" s="724"/>
    </row>
    <row r="842" ht="18.0" customHeight="1">
      <c r="J842" s="724"/>
    </row>
    <row r="843" ht="18.0" customHeight="1">
      <c r="J843" s="724"/>
    </row>
    <row r="844" ht="18.0" customHeight="1">
      <c r="J844" s="724"/>
    </row>
    <row r="845" ht="18.0" customHeight="1">
      <c r="J845" s="724"/>
    </row>
    <row r="846" ht="18.0" customHeight="1">
      <c r="J846" s="724"/>
    </row>
    <row r="847" ht="18.0" customHeight="1">
      <c r="J847" s="724"/>
    </row>
    <row r="848" ht="18.0" customHeight="1">
      <c r="J848" s="724"/>
    </row>
    <row r="849" ht="18.0" customHeight="1">
      <c r="J849" s="724"/>
    </row>
    <row r="850" ht="18.0" customHeight="1">
      <c r="J850" s="724"/>
    </row>
    <row r="851" ht="18.0" customHeight="1">
      <c r="J851" s="724"/>
    </row>
    <row r="852" ht="18.0" customHeight="1">
      <c r="J852" s="724"/>
    </row>
    <row r="853" ht="18.0" customHeight="1">
      <c r="J853" s="724"/>
    </row>
    <row r="854" ht="18.0" customHeight="1">
      <c r="J854" s="724"/>
    </row>
    <row r="855" ht="18.0" customHeight="1">
      <c r="J855" s="724"/>
    </row>
    <row r="856" ht="18.0" customHeight="1">
      <c r="J856" s="724"/>
    </row>
    <row r="857" ht="18.0" customHeight="1">
      <c r="J857" s="724"/>
    </row>
    <row r="858" ht="18.0" customHeight="1">
      <c r="J858" s="724"/>
    </row>
    <row r="859" ht="18.0" customHeight="1">
      <c r="J859" s="724"/>
    </row>
    <row r="860" ht="18.0" customHeight="1">
      <c r="J860" s="724"/>
    </row>
    <row r="861" ht="18.0" customHeight="1">
      <c r="J861" s="724"/>
    </row>
    <row r="862" ht="18.0" customHeight="1">
      <c r="J862" s="724"/>
    </row>
    <row r="863" ht="18.0" customHeight="1">
      <c r="J863" s="724"/>
    </row>
    <row r="864" ht="18.0" customHeight="1">
      <c r="J864" s="724"/>
    </row>
    <row r="865" ht="18.0" customHeight="1">
      <c r="J865" s="724"/>
    </row>
    <row r="866" ht="18.0" customHeight="1">
      <c r="J866" s="724"/>
    </row>
    <row r="867" ht="18.0" customHeight="1">
      <c r="J867" s="724"/>
    </row>
    <row r="868" ht="18.0" customHeight="1">
      <c r="J868" s="724"/>
    </row>
    <row r="869" ht="18.0" customHeight="1">
      <c r="J869" s="724"/>
    </row>
    <row r="870" ht="18.0" customHeight="1">
      <c r="J870" s="724"/>
    </row>
    <row r="871" ht="18.0" customHeight="1">
      <c r="J871" s="724"/>
    </row>
    <row r="872" ht="18.0" customHeight="1">
      <c r="J872" s="724"/>
    </row>
    <row r="873" ht="18.0" customHeight="1">
      <c r="J873" s="724"/>
    </row>
    <row r="874" ht="18.0" customHeight="1">
      <c r="J874" s="724"/>
    </row>
    <row r="875" ht="18.0" customHeight="1">
      <c r="J875" s="724"/>
    </row>
    <row r="876" ht="18.0" customHeight="1">
      <c r="J876" s="724"/>
    </row>
    <row r="877" ht="18.0" customHeight="1">
      <c r="J877" s="724"/>
    </row>
    <row r="878" ht="18.0" customHeight="1">
      <c r="J878" s="724"/>
    </row>
    <row r="879" ht="18.0" customHeight="1">
      <c r="J879" s="724"/>
    </row>
    <row r="880" ht="18.0" customHeight="1">
      <c r="J880" s="724"/>
    </row>
    <row r="881" ht="18.0" customHeight="1">
      <c r="J881" s="724"/>
    </row>
    <row r="882" ht="18.0" customHeight="1">
      <c r="J882" s="724"/>
    </row>
    <row r="883" ht="18.0" customHeight="1">
      <c r="J883" s="724"/>
    </row>
    <row r="884" ht="18.0" customHeight="1">
      <c r="J884" s="724"/>
    </row>
    <row r="885" ht="18.0" customHeight="1">
      <c r="J885" s="724"/>
    </row>
    <row r="886" ht="18.0" customHeight="1">
      <c r="J886" s="724"/>
    </row>
    <row r="887" ht="18.0" customHeight="1">
      <c r="J887" s="724"/>
    </row>
    <row r="888" ht="18.0" customHeight="1">
      <c r="J888" s="724"/>
    </row>
    <row r="889" ht="18.0" customHeight="1">
      <c r="J889" s="724"/>
    </row>
    <row r="890" ht="18.0" customHeight="1">
      <c r="J890" s="724"/>
    </row>
    <row r="891" ht="18.0" customHeight="1">
      <c r="J891" s="724"/>
    </row>
    <row r="892" ht="18.0" customHeight="1">
      <c r="J892" s="724"/>
    </row>
    <row r="893" ht="18.0" customHeight="1">
      <c r="J893" s="724"/>
    </row>
    <row r="894" ht="18.0" customHeight="1">
      <c r="J894" s="724"/>
    </row>
    <row r="895" ht="18.0" customHeight="1">
      <c r="J895" s="724"/>
    </row>
    <row r="896" ht="18.0" customHeight="1">
      <c r="J896" s="724"/>
    </row>
    <row r="897" ht="18.0" customHeight="1">
      <c r="J897" s="724"/>
    </row>
    <row r="898" ht="18.0" customHeight="1">
      <c r="J898" s="724"/>
    </row>
    <row r="899" ht="18.0" customHeight="1">
      <c r="J899" s="724"/>
    </row>
    <row r="900" ht="18.0" customHeight="1">
      <c r="J900" s="724"/>
    </row>
    <row r="901" ht="18.0" customHeight="1">
      <c r="J901" s="724"/>
    </row>
    <row r="902" ht="18.0" customHeight="1">
      <c r="J902" s="724"/>
    </row>
    <row r="903" ht="18.0" customHeight="1">
      <c r="J903" s="724"/>
    </row>
    <row r="904" ht="18.0" customHeight="1">
      <c r="J904" s="724"/>
    </row>
    <row r="905" ht="18.0" customHeight="1">
      <c r="J905" s="724"/>
    </row>
    <row r="906" ht="18.0" customHeight="1">
      <c r="J906" s="724"/>
    </row>
    <row r="907" ht="18.0" customHeight="1">
      <c r="J907" s="724"/>
    </row>
    <row r="908" ht="18.0" customHeight="1">
      <c r="J908" s="724"/>
    </row>
    <row r="909" ht="18.0" customHeight="1">
      <c r="J909" s="724"/>
    </row>
    <row r="910" ht="18.0" customHeight="1">
      <c r="J910" s="724"/>
    </row>
    <row r="911" ht="18.0" customHeight="1">
      <c r="J911" s="724"/>
    </row>
    <row r="912" ht="18.0" customHeight="1">
      <c r="J912" s="724"/>
    </row>
    <row r="913" ht="18.0" customHeight="1">
      <c r="J913" s="724"/>
    </row>
    <row r="914" ht="18.0" customHeight="1">
      <c r="J914" s="724"/>
    </row>
    <row r="915" ht="18.0" customHeight="1">
      <c r="J915" s="724"/>
    </row>
    <row r="916" ht="18.0" customHeight="1">
      <c r="J916" s="724"/>
    </row>
    <row r="917" ht="18.0" customHeight="1">
      <c r="J917" s="724"/>
    </row>
    <row r="918" ht="18.0" customHeight="1">
      <c r="J918" s="724"/>
    </row>
    <row r="919" ht="18.0" customHeight="1">
      <c r="J919" s="724"/>
    </row>
    <row r="920" ht="18.0" customHeight="1">
      <c r="J920" s="724"/>
    </row>
    <row r="921" ht="18.0" customHeight="1">
      <c r="J921" s="724"/>
    </row>
    <row r="922" ht="18.0" customHeight="1">
      <c r="J922" s="724"/>
    </row>
    <row r="923" ht="18.0" customHeight="1">
      <c r="J923" s="724"/>
    </row>
    <row r="924" ht="18.0" customHeight="1">
      <c r="J924" s="724"/>
    </row>
    <row r="925" ht="18.0" customHeight="1">
      <c r="J925" s="724"/>
    </row>
    <row r="926" ht="18.0" customHeight="1">
      <c r="J926" s="724"/>
    </row>
    <row r="927" ht="18.0" customHeight="1">
      <c r="J927" s="724"/>
    </row>
    <row r="928" ht="18.0" customHeight="1">
      <c r="J928" s="724"/>
    </row>
    <row r="929" ht="18.0" customHeight="1">
      <c r="J929" s="724"/>
    </row>
    <row r="930" ht="18.0" customHeight="1">
      <c r="J930" s="724"/>
    </row>
    <row r="931" ht="18.0" customHeight="1">
      <c r="J931" s="724"/>
    </row>
    <row r="932" ht="18.0" customHeight="1">
      <c r="J932" s="724"/>
    </row>
    <row r="933" ht="18.0" customHeight="1">
      <c r="J933" s="724"/>
    </row>
    <row r="934" ht="18.0" customHeight="1">
      <c r="J934" s="724"/>
    </row>
    <row r="935" ht="18.0" customHeight="1">
      <c r="J935" s="724"/>
    </row>
    <row r="936" ht="18.0" customHeight="1">
      <c r="J936" s="724"/>
    </row>
    <row r="937" ht="18.0" customHeight="1">
      <c r="J937" s="724"/>
    </row>
    <row r="938" ht="18.0" customHeight="1">
      <c r="J938" s="724"/>
    </row>
    <row r="939" ht="18.0" customHeight="1">
      <c r="J939" s="724"/>
    </row>
    <row r="940" ht="18.0" customHeight="1">
      <c r="J940" s="724"/>
    </row>
    <row r="941" ht="18.0" customHeight="1">
      <c r="J941" s="724"/>
    </row>
    <row r="942" ht="18.0" customHeight="1">
      <c r="J942" s="724"/>
    </row>
    <row r="943" ht="18.0" customHeight="1">
      <c r="J943" s="724"/>
    </row>
    <row r="944" ht="18.0" customHeight="1">
      <c r="J944" s="724"/>
    </row>
    <row r="945" ht="18.0" customHeight="1">
      <c r="J945" s="724"/>
    </row>
    <row r="946" ht="18.0" customHeight="1">
      <c r="J946" s="724"/>
    </row>
    <row r="947" ht="18.0" customHeight="1">
      <c r="J947" s="724"/>
    </row>
    <row r="948" ht="18.0" customHeight="1">
      <c r="J948" s="724"/>
    </row>
    <row r="949" ht="18.0" customHeight="1">
      <c r="J949" s="724"/>
    </row>
    <row r="950" ht="18.0" customHeight="1">
      <c r="J950" s="724"/>
    </row>
    <row r="951" ht="18.0" customHeight="1">
      <c r="J951" s="724"/>
    </row>
    <row r="952" ht="18.0" customHeight="1">
      <c r="J952" s="724"/>
    </row>
    <row r="953" ht="18.0" customHeight="1">
      <c r="J953" s="724"/>
    </row>
    <row r="954" ht="18.0" customHeight="1">
      <c r="J954" s="724"/>
    </row>
    <row r="955" ht="18.0" customHeight="1">
      <c r="J955" s="724"/>
    </row>
    <row r="956" ht="18.0" customHeight="1">
      <c r="J956" s="724"/>
    </row>
    <row r="957" ht="18.0" customHeight="1">
      <c r="J957" s="724"/>
    </row>
    <row r="958" ht="18.0" customHeight="1">
      <c r="J958" s="724"/>
    </row>
    <row r="959" ht="18.0" customHeight="1">
      <c r="J959" s="724"/>
    </row>
    <row r="960" ht="18.0" customHeight="1">
      <c r="J960" s="724"/>
    </row>
    <row r="961" ht="18.0" customHeight="1">
      <c r="J961" s="724"/>
    </row>
    <row r="962" ht="18.0" customHeight="1">
      <c r="J962" s="724"/>
    </row>
    <row r="963" ht="18.0" customHeight="1">
      <c r="J963" s="724"/>
    </row>
    <row r="964" ht="18.0" customHeight="1">
      <c r="J964" s="724"/>
    </row>
    <row r="965" ht="18.0" customHeight="1">
      <c r="J965" s="724"/>
    </row>
    <row r="966" ht="18.0" customHeight="1">
      <c r="J966" s="724"/>
    </row>
    <row r="967" ht="18.0" customHeight="1">
      <c r="J967" s="724"/>
    </row>
    <row r="968" ht="18.0" customHeight="1">
      <c r="J968" s="724"/>
    </row>
    <row r="969" ht="18.0" customHeight="1">
      <c r="J969" s="724"/>
    </row>
    <row r="970" ht="18.0" customHeight="1">
      <c r="J970" s="724"/>
    </row>
    <row r="971" ht="18.0" customHeight="1">
      <c r="J971" s="724"/>
    </row>
    <row r="972" ht="18.0" customHeight="1">
      <c r="J972" s="724"/>
    </row>
    <row r="973" ht="18.0" customHeight="1">
      <c r="J973" s="724"/>
    </row>
    <row r="974" ht="18.0" customHeight="1">
      <c r="J974" s="724"/>
    </row>
    <row r="975" ht="18.0" customHeight="1">
      <c r="J975" s="724"/>
    </row>
    <row r="976" ht="18.0" customHeight="1">
      <c r="J976" s="724"/>
    </row>
    <row r="977" ht="18.0" customHeight="1">
      <c r="J977" s="724"/>
    </row>
    <row r="978" ht="18.0" customHeight="1">
      <c r="J978" s="724"/>
    </row>
    <row r="979" ht="18.0" customHeight="1">
      <c r="J979" s="724"/>
    </row>
    <row r="980" ht="18.0" customHeight="1">
      <c r="J980" s="724"/>
    </row>
    <row r="981" ht="18.0" customHeight="1">
      <c r="J981" s="724"/>
    </row>
    <row r="982" ht="18.0" customHeight="1">
      <c r="J982" s="724"/>
    </row>
    <row r="983" ht="18.0" customHeight="1">
      <c r="J983" s="724"/>
    </row>
    <row r="984" ht="18.0" customHeight="1">
      <c r="J984" s="724"/>
    </row>
    <row r="985" ht="18.0" customHeight="1">
      <c r="J985" s="724"/>
    </row>
    <row r="986" ht="18.0" customHeight="1">
      <c r="J986" s="724"/>
    </row>
    <row r="987" ht="18.0" customHeight="1">
      <c r="J987" s="724"/>
    </row>
    <row r="988" ht="18.0" customHeight="1">
      <c r="J988" s="724"/>
    </row>
    <row r="989" ht="18.0" customHeight="1">
      <c r="J989" s="724"/>
    </row>
    <row r="990" ht="18.0" customHeight="1">
      <c r="J990" s="724"/>
    </row>
    <row r="991" ht="18.0" customHeight="1">
      <c r="J991" s="724"/>
    </row>
    <row r="992" ht="18.0" customHeight="1">
      <c r="J992" s="724"/>
    </row>
    <row r="993" ht="18.0" customHeight="1">
      <c r="J993" s="724"/>
    </row>
    <row r="994" ht="18.0" customHeight="1">
      <c r="J994" s="724"/>
    </row>
    <row r="995" ht="18.0" customHeight="1">
      <c r="J995" s="724"/>
    </row>
    <row r="996" ht="18.0" customHeight="1">
      <c r="J996" s="724"/>
    </row>
    <row r="997" ht="18.0" customHeight="1">
      <c r="J997" s="724"/>
    </row>
    <row r="998" ht="18.0" customHeight="1">
      <c r="J998" s="724"/>
    </row>
    <row r="999" ht="18.0" customHeight="1">
      <c r="J999" s="724"/>
    </row>
    <row r="1000" ht="18.0" customHeight="1">
      <c r="J1000" s="724"/>
    </row>
    <row r="1001" ht="18.0" customHeight="1">
      <c r="J1001" s="724"/>
    </row>
    <row r="1002" ht="18.0" customHeight="1">
      <c r="J1002" s="724"/>
    </row>
  </sheetData>
  <mergeCells count="6">
    <mergeCell ref="A1:G1"/>
    <mergeCell ref="A2:A3"/>
    <mergeCell ref="B2:B3"/>
    <mergeCell ref="C2:C3"/>
    <mergeCell ref="D2:E2"/>
    <mergeCell ref="F2:G2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75"/>
  <cols>
    <col customWidth="1" min="1" max="1" width="6.14"/>
    <col customWidth="1" min="2" max="2" width="27.0"/>
    <col customWidth="1" min="3" max="3" width="9.86"/>
    <col customWidth="1" min="4" max="4" width="9.14"/>
    <col customWidth="1" min="5" max="5" width="11.43"/>
    <col customWidth="1" min="6" max="6" width="9.14"/>
    <col customWidth="1" min="7" max="7" width="10.86"/>
    <col customWidth="1" min="8" max="26" width="9.14"/>
  </cols>
  <sheetData>
    <row r="1" ht="27.75" customHeight="1">
      <c r="A1" s="736" t="s">
        <v>893</v>
      </c>
      <c r="B1" s="736"/>
      <c r="C1" s="737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</row>
    <row r="2" ht="27.75" customHeight="1">
      <c r="A2" s="739" t="s">
        <v>894</v>
      </c>
      <c r="B2" s="739" t="s">
        <v>895</v>
      </c>
      <c r="C2" s="740" t="s">
        <v>896</v>
      </c>
      <c r="D2" s="741" t="s">
        <v>897</v>
      </c>
      <c r="E2" s="741" t="s">
        <v>898</v>
      </c>
      <c r="F2" s="742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738"/>
    </row>
    <row r="3" ht="18.0" customHeight="1">
      <c r="A3" s="743">
        <v>1.0</v>
      </c>
      <c r="B3" s="744" t="s">
        <v>899</v>
      </c>
      <c r="C3" s="745">
        <v>0.025</v>
      </c>
      <c r="D3" s="741">
        <v>3.6</v>
      </c>
      <c r="E3" s="746">
        <f t="shared" ref="E3:E16" si="1">C3*D3</f>
        <v>0.09</v>
      </c>
      <c r="F3" s="738"/>
      <c r="G3" s="738"/>
      <c r="H3" s="738"/>
      <c r="I3" s="738"/>
      <c r="J3" s="738"/>
      <c r="K3" s="738"/>
      <c r="L3" s="738"/>
      <c r="M3" s="738"/>
      <c r="N3" s="738"/>
      <c r="O3" s="738"/>
      <c r="P3" s="738"/>
      <c r="Q3" s="738"/>
      <c r="R3" s="738"/>
      <c r="S3" s="738"/>
      <c r="T3" s="738"/>
      <c r="U3" s="738"/>
      <c r="V3" s="738"/>
      <c r="W3" s="738"/>
      <c r="X3" s="738"/>
      <c r="Y3" s="738"/>
      <c r="Z3" s="738"/>
    </row>
    <row r="4" ht="18.0" customHeight="1">
      <c r="A4" s="743">
        <v>2.0</v>
      </c>
      <c r="B4" s="747" t="s">
        <v>900</v>
      </c>
      <c r="C4" s="748">
        <v>20.5</v>
      </c>
      <c r="D4" s="741">
        <v>2.1</v>
      </c>
      <c r="E4" s="749">
        <f t="shared" si="1"/>
        <v>43.05</v>
      </c>
      <c r="F4" s="738"/>
      <c r="G4" s="738"/>
      <c r="H4" s="738"/>
      <c r="I4" s="738"/>
      <c r="J4" s="738"/>
      <c r="K4" s="738"/>
      <c r="L4" s="738"/>
      <c r="M4" s="738"/>
      <c r="N4" s="738"/>
      <c r="O4" s="738"/>
      <c r="P4" s="738"/>
      <c r="Q4" s="738"/>
      <c r="R4" s="738"/>
      <c r="S4" s="738"/>
      <c r="T4" s="738"/>
      <c r="U4" s="738"/>
      <c r="V4" s="738"/>
      <c r="W4" s="738"/>
      <c r="X4" s="738"/>
      <c r="Y4" s="738"/>
      <c r="Z4" s="738"/>
    </row>
    <row r="5" ht="18.0" customHeight="1">
      <c r="A5" s="743">
        <v>3.0</v>
      </c>
      <c r="B5" s="750" t="s">
        <v>901</v>
      </c>
      <c r="C5" s="748">
        <v>2.5</v>
      </c>
      <c r="D5" s="741">
        <v>2.2</v>
      </c>
      <c r="E5" s="746">
        <f t="shared" si="1"/>
        <v>5.5</v>
      </c>
      <c r="F5" s="738"/>
      <c r="G5" s="738"/>
      <c r="H5" s="738"/>
      <c r="I5" s="738"/>
      <c r="J5" s="738"/>
      <c r="K5" s="738"/>
      <c r="L5" s="738"/>
      <c r="M5" s="738"/>
      <c r="N5" s="738"/>
      <c r="O5" s="738"/>
      <c r="P5" s="738"/>
      <c r="Q5" s="738"/>
      <c r="R5" s="738"/>
      <c r="S5" s="738"/>
      <c r="T5" s="738"/>
      <c r="U5" s="738"/>
      <c r="V5" s="738"/>
      <c r="W5" s="738"/>
      <c r="X5" s="738"/>
      <c r="Y5" s="738"/>
      <c r="Z5" s="738"/>
    </row>
    <row r="6" ht="18.0" customHeight="1">
      <c r="A6" s="743">
        <v>4.0</v>
      </c>
      <c r="B6" s="750" t="s">
        <v>902</v>
      </c>
      <c r="C6" s="748">
        <v>13.75</v>
      </c>
      <c r="D6" s="741">
        <v>1.32</v>
      </c>
      <c r="E6" s="751">
        <f t="shared" si="1"/>
        <v>18.15</v>
      </c>
      <c r="F6" s="738"/>
      <c r="G6" s="738"/>
      <c r="H6" s="738"/>
      <c r="I6" s="738"/>
      <c r="J6" s="738"/>
      <c r="K6" s="738"/>
      <c r="L6" s="738"/>
      <c r="M6" s="738"/>
      <c r="N6" s="738"/>
      <c r="O6" s="738"/>
      <c r="P6" s="738"/>
      <c r="Q6" s="738"/>
      <c r="R6" s="738"/>
      <c r="S6" s="738"/>
      <c r="T6" s="738"/>
      <c r="U6" s="738"/>
      <c r="V6" s="738"/>
      <c r="W6" s="738"/>
      <c r="X6" s="738"/>
      <c r="Y6" s="738"/>
      <c r="Z6" s="738"/>
    </row>
    <row r="7" ht="18.0" customHeight="1">
      <c r="A7" s="743">
        <v>5.0</v>
      </c>
      <c r="B7" s="750" t="s">
        <v>903</v>
      </c>
      <c r="C7" s="748">
        <v>1.25</v>
      </c>
      <c r="D7" s="741">
        <v>1.0</v>
      </c>
      <c r="E7" s="746">
        <f t="shared" si="1"/>
        <v>1.25</v>
      </c>
      <c r="F7" s="738"/>
      <c r="G7" s="738"/>
      <c r="H7" s="738"/>
      <c r="I7" s="738"/>
      <c r="J7" s="738"/>
      <c r="K7" s="738"/>
      <c r="L7" s="738"/>
      <c r="M7" s="738"/>
      <c r="N7" s="738"/>
      <c r="O7" s="738"/>
      <c r="P7" s="738"/>
      <c r="Q7" s="738"/>
      <c r="R7" s="738"/>
      <c r="S7" s="738"/>
      <c r="T7" s="738"/>
      <c r="U7" s="738"/>
      <c r="V7" s="738"/>
      <c r="W7" s="738"/>
      <c r="X7" s="738"/>
      <c r="Y7" s="738"/>
      <c r="Z7" s="738"/>
    </row>
    <row r="8" ht="18.0" customHeight="1">
      <c r="A8" s="743">
        <v>6.0</v>
      </c>
      <c r="B8" s="750" t="s">
        <v>904</v>
      </c>
      <c r="C8" s="748">
        <v>3.75</v>
      </c>
      <c r="D8" s="741"/>
      <c r="E8" s="746">
        <f t="shared" si="1"/>
        <v>0</v>
      </c>
      <c r="F8" s="738"/>
      <c r="G8" s="738"/>
      <c r="H8" s="738"/>
      <c r="I8" s="738"/>
      <c r="J8" s="738"/>
      <c r="K8" s="738"/>
      <c r="L8" s="738"/>
      <c r="M8" s="738"/>
      <c r="N8" s="738"/>
      <c r="O8" s="738"/>
      <c r="P8" s="738"/>
      <c r="Q8" s="738"/>
      <c r="R8" s="738"/>
      <c r="S8" s="738"/>
      <c r="T8" s="738"/>
      <c r="U8" s="738"/>
      <c r="V8" s="738"/>
      <c r="W8" s="738"/>
      <c r="X8" s="738"/>
      <c r="Y8" s="738"/>
      <c r="Z8" s="738"/>
    </row>
    <row r="9" ht="18.0" customHeight="1">
      <c r="A9" s="743">
        <v>7.0</v>
      </c>
      <c r="B9" s="750" t="s">
        <v>905</v>
      </c>
      <c r="C9" s="748">
        <v>0.875</v>
      </c>
      <c r="D9" s="741">
        <v>3.2</v>
      </c>
      <c r="E9" s="746">
        <f t="shared" si="1"/>
        <v>2.8</v>
      </c>
      <c r="F9" s="738"/>
      <c r="G9" s="738"/>
      <c r="H9" s="738"/>
      <c r="I9" s="738"/>
      <c r="J9" s="738"/>
      <c r="K9" s="738"/>
      <c r="L9" s="738"/>
      <c r="M9" s="738"/>
      <c r="N9" s="738"/>
      <c r="O9" s="738"/>
      <c r="P9" s="738"/>
      <c r="Q9" s="738"/>
      <c r="R9" s="738"/>
      <c r="S9" s="738"/>
      <c r="T9" s="738"/>
      <c r="U9" s="738"/>
      <c r="V9" s="738"/>
      <c r="W9" s="738"/>
      <c r="X9" s="738"/>
      <c r="Y9" s="738"/>
      <c r="Z9" s="738"/>
    </row>
    <row r="10" ht="18.0" customHeight="1">
      <c r="A10" s="743">
        <v>8.0</v>
      </c>
      <c r="B10" s="750" t="s">
        <v>906</v>
      </c>
      <c r="C10" s="748">
        <v>0.5</v>
      </c>
      <c r="D10" s="741">
        <v>1.57</v>
      </c>
      <c r="E10" s="746">
        <f t="shared" si="1"/>
        <v>0.785</v>
      </c>
      <c r="F10" s="738"/>
      <c r="G10" s="738"/>
      <c r="H10" s="738"/>
      <c r="I10" s="738"/>
      <c r="J10" s="738"/>
      <c r="K10" s="738"/>
      <c r="L10" s="738"/>
      <c r="M10" s="738"/>
      <c r="N10" s="738"/>
      <c r="O10" s="738"/>
      <c r="P10" s="738"/>
      <c r="Q10" s="738"/>
      <c r="R10" s="738"/>
      <c r="S10" s="738"/>
      <c r="T10" s="738"/>
      <c r="U10" s="738"/>
      <c r="V10" s="738"/>
      <c r="W10" s="738"/>
      <c r="X10" s="738"/>
      <c r="Y10" s="738"/>
      <c r="Z10" s="738"/>
    </row>
    <row r="11" ht="18.0" customHeight="1">
      <c r="A11" s="743">
        <v>9.0</v>
      </c>
      <c r="B11" s="750" t="s">
        <v>907</v>
      </c>
      <c r="C11" s="752">
        <v>0.25</v>
      </c>
      <c r="D11" s="741">
        <v>3.2</v>
      </c>
      <c r="E11" s="746">
        <f t="shared" si="1"/>
        <v>0.8</v>
      </c>
      <c r="F11" s="738"/>
      <c r="G11" s="738"/>
      <c r="H11" s="738"/>
      <c r="I11" s="738"/>
      <c r="J11" s="738"/>
      <c r="K11" s="738"/>
      <c r="L11" s="738"/>
      <c r="M11" s="738"/>
      <c r="N11" s="738"/>
      <c r="O11" s="738"/>
      <c r="P11" s="738"/>
      <c r="Q11" s="738"/>
      <c r="R11" s="738"/>
      <c r="S11" s="738"/>
      <c r="T11" s="738"/>
      <c r="U11" s="738"/>
      <c r="V11" s="738"/>
      <c r="W11" s="738"/>
      <c r="X11" s="738"/>
      <c r="Y11" s="738"/>
      <c r="Z11" s="738"/>
    </row>
    <row r="12" ht="18.0" customHeight="1">
      <c r="A12" s="743">
        <v>10.0</v>
      </c>
      <c r="B12" s="750" t="s">
        <v>908</v>
      </c>
      <c r="C12" s="752">
        <v>0.25</v>
      </c>
      <c r="D12" s="741">
        <v>5.0</v>
      </c>
      <c r="E12" s="746">
        <f t="shared" si="1"/>
        <v>1.25</v>
      </c>
      <c r="F12" s="738"/>
      <c r="G12" s="738"/>
      <c r="H12" s="738"/>
      <c r="I12" s="738"/>
      <c r="J12" s="738"/>
      <c r="K12" s="738"/>
      <c r="L12" s="738"/>
      <c r="M12" s="738"/>
      <c r="N12" s="738"/>
      <c r="O12" s="738"/>
      <c r="P12" s="738"/>
      <c r="Q12" s="738"/>
      <c r="R12" s="738"/>
      <c r="S12" s="738"/>
      <c r="T12" s="738"/>
      <c r="U12" s="738"/>
      <c r="V12" s="738"/>
      <c r="W12" s="738"/>
      <c r="X12" s="738"/>
      <c r="Y12" s="738"/>
      <c r="Z12" s="738"/>
    </row>
    <row r="13" ht="18.0" customHeight="1">
      <c r="A13" s="743">
        <v>11.0</v>
      </c>
      <c r="B13" s="753" t="s">
        <v>909</v>
      </c>
      <c r="C13" s="752">
        <v>0.25</v>
      </c>
      <c r="D13" s="741">
        <v>2.3</v>
      </c>
      <c r="E13" s="746">
        <f t="shared" si="1"/>
        <v>0.575</v>
      </c>
      <c r="F13" s="738"/>
      <c r="G13" s="738"/>
      <c r="H13" s="738"/>
      <c r="I13" s="738"/>
      <c r="J13" s="738"/>
      <c r="K13" s="738"/>
      <c r="L13" s="738"/>
      <c r="M13" s="738"/>
      <c r="N13" s="738"/>
      <c r="O13" s="738"/>
      <c r="P13" s="738"/>
      <c r="Q13" s="738"/>
      <c r="R13" s="738"/>
      <c r="S13" s="738"/>
      <c r="T13" s="738"/>
      <c r="U13" s="738"/>
      <c r="V13" s="738"/>
      <c r="W13" s="738"/>
      <c r="X13" s="738"/>
      <c r="Y13" s="738"/>
      <c r="Z13" s="738"/>
    </row>
    <row r="14" ht="18.0" customHeight="1">
      <c r="A14" s="743">
        <v>12.0</v>
      </c>
      <c r="B14" s="750" t="s">
        <v>910</v>
      </c>
      <c r="C14" s="748">
        <v>3.75</v>
      </c>
      <c r="D14" s="741">
        <v>0.97</v>
      </c>
      <c r="E14" s="746">
        <f t="shared" si="1"/>
        <v>3.6375</v>
      </c>
      <c r="F14" s="738"/>
      <c r="G14" s="738"/>
      <c r="H14" s="738"/>
      <c r="I14" s="738"/>
      <c r="J14" s="738"/>
      <c r="K14" s="738"/>
      <c r="L14" s="738"/>
      <c r="M14" s="738"/>
      <c r="N14" s="738"/>
      <c r="O14" s="738"/>
      <c r="P14" s="738"/>
      <c r="Q14" s="738"/>
      <c r="R14" s="738"/>
      <c r="S14" s="738"/>
      <c r="T14" s="738"/>
      <c r="U14" s="738"/>
      <c r="V14" s="738"/>
      <c r="W14" s="738"/>
      <c r="X14" s="738"/>
      <c r="Y14" s="738"/>
      <c r="Z14" s="738"/>
    </row>
    <row r="15" ht="18.0" customHeight="1">
      <c r="A15" s="743">
        <v>13.0</v>
      </c>
      <c r="B15" s="754" t="s">
        <v>911</v>
      </c>
      <c r="C15" s="755">
        <v>0.375</v>
      </c>
      <c r="D15" s="741">
        <v>4.4</v>
      </c>
      <c r="E15" s="746">
        <f t="shared" si="1"/>
        <v>1.65</v>
      </c>
      <c r="F15" s="738"/>
      <c r="G15" s="738"/>
      <c r="H15" s="738"/>
      <c r="I15" s="738"/>
      <c r="J15" s="738"/>
      <c r="K15" s="738"/>
      <c r="L15" s="738"/>
      <c r="M15" s="738"/>
      <c r="N15" s="738"/>
      <c r="O15" s="738"/>
      <c r="P15" s="738"/>
      <c r="Q15" s="738"/>
      <c r="R15" s="738"/>
      <c r="S15" s="738"/>
      <c r="T15" s="738"/>
      <c r="U15" s="738"/>
      <c r="V15" s="738"/>
      <c r="W15" s="738"/>
      <c r="X15" s="738"/>
      <c r="Y15" s="738"/>
      <c r="Z15" s="738"/>
    </row>
    <row r="16" ht="18.0" customHeight="1">
      <c r="A16" s="743">
        <v>14.0</v>
      </c>
      <c r="B16" s="756" t="s">
        <v>912</v>
      </c>
      <c r="C16" s="757">
        <v>0.7</v>
      </c>
      <c r="D16" s="741">
        <v>0.7</v>
      </c>
      <c r="E16" s="746">
        <f t="shared" si="1"/>
        <v>0.49</v>
      </c>
      <c r="F16" s="738"/>
      <c r="G16" s="738"/>
      <c r="H16" s="738"/>
      <c r="I16" s="738"/>
      <c r="J16" s="738"/>
      <c r="K16" s="738"/>
      <c r="L16" s="738"/>
      <c r="M16" s="738"/>
      <c r="N16" s="738"/>
      <c r="O16" s="738"/>
      <c r="P16" s="738"/>
      <c r="Q16" s="738"/>
      <c r="R16" s="738"/>
      <c r="S16" s="738"/>
      <c r="T16" s="738"/>
      <c r="U16" s="738"/>
      <c r="V16" s="738"/>
      <c r="W16" s="738"/>
      <c r="X16" s="738"/>
      <c r="Y16" s="738"/>
      <c r="Z16" s="738"/>
    </row>
    <row r="17" ht="18.0" customHeight="1">
      <c r="A17" s="758"/>
      <c r="B17" s="759" t="s">
        <v>913</v>
      </c>
      <c r="C17" s="760"/>
      <c r="D17" s="741"/>
      <c r="E17" s="761">
        <f>SUM(E3:E16)</f>
        <v>80.0275</v>
      </c>
      <c r="F17" s="738"/>
      <c r="G17" s="738"/>
      <c r="H17" s="738"/>
      <c r="I17" s="738"/>
      <c r="J17" s="738"/>
      <c r="K17" s="738"/>
      <c r="L17" s="738"/>
      <c r="M17" s="738"/>
      <c r="N17" s="738"/>
      <c r="O17" s="738"/>
      <c r="P17" s="738"/>
      <c r="Q17" s="738"/>
      <c r="R17" s="738"/>
      <c r="S17" s="738"/>
      <c r="T17" s="738"/>
      <c r="U17" s="738"/>
      <c r="V17" s="738"/>
      <c r="W17" s="738"/>
      <c r="X17" s="738"/>
      <c r="Y17" s="738"/>
      <c r="Z17" s="738"/>
    </row>
    <row r="18" ht="18.0" customHeight="1">
      <c r="A18" s="758"/>
      <c r="B18" s="762" t="s">
        <v>914</v>
      </c>
      <c r="C18" s="757"/>
      <c r="D18" s="763">
        <v>2850.0</v>
      </c>
      <c r="E18" s="764">
        <f>E17*D18</f>
        <v>228078.375</v>
      </c>
      <c r="F18" s="738"/>
      <c r="G18" s="738"/>
      <c r="H18" s="738"/>
      <c r="I18" s="738"/>
      <c r="J18" s="738"/>
      <c r="K18" s="738"/>
      <c r="L18" s="738"/>
      <c r="M18" s="738"/>
      <c r="N18" s="738"/>
      <c r="O18" s="738"/>
      <c r="P18" s="738"/>
      <c r="Q18" s="738"/>
      <c r="R18" s="738"/>
      <c r="S18" s="738"/>
      <c r="T18" s="738"/>
      <c r="U18" s="738"/>
      <c r="V18" s="738"/>
      <c r="W18" s="738"/>
      <c r="X18" s="738"/>
      <c r="Y18" s="738"/>
      <c r="Z18" s="738"/>
    </row>
    <row r="19" ht="18.0" customHeight="1">
      <c r="A19" s="758">
        <v>15.0</v>
      </c>
      <c r="B19" s="750" t="s">
        <v>915</v>
      </c>
      <c r="C19" s="748">
        <v>5.0</v>
      </c>
      <c r="D19" s="765">
        <f>1200*2.2</f>
        <v>2640</v>
      </c>
      <c r="E19" s="764">
        <f t="shared" ref="E19:E20" si="2">C19*D19</f>
        <v>13200</v>
      </c>
      <c r="F19" s="738"/>
      <c r="G19" s="738"/>
      <c r="H19" s="738"/>
      <c r="I19" s="738"/>
      <c r="J19" s="738"/>
      <c r="K19" s="738"/>
      <c r="L19" s="738"/>
      <c r="M19" s="738"/>
      <c r="N19" s="738"/>
      <c r="O19" s="738"/>
      <c r="P19" s="738"/>
      <c r="Q19" s="738"/>
      <c r="R19" s="738"/>
      <c r="S19" s="738"/>
      <c r="T19" s="738"/>
      <c r="U19" s="738"/>
      <c r="V19" s="738"/>
      <c r="W19" s="738"/>
      <c r="X19" s="738"/>
      <c r="Y19" s="738"/>
      <c r="Z19" s="738"/>
    </row>
    <row r="20" ht="18.0" customHeight="1">
      <c r="A20" s="758">
        <v>16.0</v>
      </c>
      <c r="B20" s="747" t="s">
        <v>916</v>
      </c>
      <c r="C20" s="748">
        <v>48.75</v>
      </c>
      <c r="D20" s="765">
        <f>700*2.2</f>
        <v>1540</v>
      </c>
      <c r="E20" s="764">
        <f t="shared" si="2"/>
        <v>75075</v>
      </c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</row>
    <row r="21" ht="18.0" customHeight="1">
      <c r="A21" s="758"/>
      <c r="B21" s="756"/>
      <c r="C21" s="766"/>
      <c r="D21" s="738"/>
      <c r="E21" s="767">
        <f>E18+E19+E20</f>
        <v>316353.375</v>
      </c>
      <c r="F21" s="738"/>
      <c r="G21" s="738"/>
      <c r="H21" s="738"/>
      <c r="I21" s="738"/>
      <c r="J21" s="738"/>
      <c r="K21" s="738"/>
      <c r="L21" s="738"/>
      <c r="M21" s="738"/>
      <c r="N21" s="738"/>
      <c r="O21" s="738"/>
      <c r="P21" s="738"/>
      <c r="Q21" s="738"/>
      <c r="R21" s="738"/>
      <c r="S21" s="738"/>
      <c r="T21" s="738"/>
      <c r="U21" s="738"/>
      <c r="V21" s="738"/>
      <c r="W21" s="738"/>
      <c r="X21" s="738"/>
      <c r="Y21" s="738"/>
      <c r="Z21" s="738"/>
    </row>
    <row r="22" ht="18.0" customHeight="1">
      <c r="A22" s="768"/>
      <c r="B22" s="769" t="s">
        <v>367</v>
      </c>
      <c r="C22" s="770">
        <f>SUM(C3:C21)</f>
        <v>102.475</v>
      </c>
      <c r="D22" s="738"/>
      <c r="E22" s="771">
        <f>E21/C22</f>
        <v>3087.127348</v>
      </c>
      <c r="F22" s="738" t="s">
        <v>917</v>
      </c>
      <c r="G22" s="738"/>
      <c r="H22" s="738"/>
      <c r="I22" s="738"/>
      <c r="J22" s="738"/>
      <c r="K22" s="738"/>
      <c r="L22" s="738"/>
      <c r="M22" s="738"/>
      <c r="N22" s="738"/>
      <c r="O22" s="738"/>
      <c r="P22" s="738"/>
      <c r="Q22" s="738"/>
      <c r="R22" s="738"/>
      <c r="S22" s="738"/>
      <c r="T22" s="738"/>
      <c r="U22" s="738"/>
      <c r="V22" s="738"/>
      <c r="W22" s="738"/>
      <c r="X22" s="738"/>
      <c r="Y22" s="738"/>
      <c r="Z22" s="738"/>
    </row>
    <row r="23" ht="18.0" customHeight="1">
      <c r="A23" s="741"/>
      <c r="B23" s="741" t="s">
        <v>918</v>
      </c>
      <c r="C23" s="741">
        <v>4700.0</v>
      </c>
      <c r="D23" s="741">
        <v>3.0</v>
      </c>
      <c r="E23" s="772">
        <f>C23/3</f>
        <v>1566.666667</v>
      </c>
      <c r="F23" s="738"/>
      <c r="G23" s="738"/>
      <c r="H23" s="738"/>
      <c r="I23" s="738"/>
      <c r="J23" s="738"/>
      <c r="K23" s="738"/>
      <c r="L23" s="738"/>
      <c r="M23" s="738"/>
      <c r="N23" s="738"/>
      <c r="O23" s="738"/>
      <c r="P23" s="738"/>
      <c r="Q23" s="738"/>
      <c r="R23" s="738"/>
      <c r="S23" s="738"/>
      <c r="T23" s="738"/>
      <c r="U23" s="738"/>
      <c r="V23" s="738"/>
      <c r="W23" s="738"/>
      <c r="X23" s="738"/>
      <c r="Y23" s="738"/>
      <c r="Z23" s="738"/>
    </row>
    <row r="24" ht="18.0" customHeight="1">
      <c r="A24" s="741"/>
      <c r="B24" s="741" t="s">
        <v>919</v>
      </c>
      <c r="C24" s="767"/>
      <c r="D24" s="741"/>
      <c r="E24" s="764">
        <f>E22+E23</f>
        <v>4653.794015</v>
      </c>
      <c r="F24" s="773">
        <v>1.06</v>
      </c>
      <c r="G24" s="773" t="s">
        <v>920</v>
      </c>
      <c r="H24" s="738"/>
      <c r="I24" s="738"/>
      <c r="J24" s="738"/>
      <c r="K24" s="738"/>
      <c r="L24" s="738"/>
      <c r="M24" s="738"/>
      <c r="N24" s="738"/>
      <c r="O24" s="738"/>
      <c r="P24" s="738"/>
      <c r="Q24" s="738"/>
      <c r="R24" s="738"/>
      <c r="S24" s="738"/>
      <c r="T24" s="738"/>
      <c r="U24" s="738"/>
      <c r="V24" s="738"/>
      <c r="W24" s="738"/>
      <c r="X24" s="738"/>
      <c r="Y24" s="738"/>
      <c r="Z24" s="738"/>
    </row>
    <row r="25" ht="18.0" customHeight="1">
      <c r="A25" s="741"/>
      <c r="B25" s="741"/>
      <c r="C25" s="741" t="s">
        <v>61</v>
      </c>
      <c r="D25" s="741">
        <v>1.15</v>
      </c>
      <c r="E25" s="764">
        <f>E24*D25</f>
        <v>5351.863117</v>
      </c>
      <c r="F25" s="773">
        <f>E25*1.06</f>
        <v>5672.974904</v>
      </c>
      <c r="G25" s="774">
        <f>5500</f>
        <v>5500</v>
      </c>
      <c r="H25" s="738"/>
      <c r="I25" s="738"/>
      <c r="J25" s="738"/>
      <c r="K25" s="738"/>
      <c r="L25" s="738"/>
      <c r="M25" s="738"/>
      <c r="N25" s="738"/>
      <c r="O25" s="738"/>
      <c r="P25" s="738"/>
      <c r="Q25" s="738"/>
      <c r="R25" s="738"/>
      <c r="S25" s="738"/>
      <c r="T25" s="738"/>
      <c r="U25" s="738"/>
      <c r="V25" s="738"/>
      <c r="W25" s="738"/>
      <c r="X25" s="738"/>
      <c r="Y25" s="738"/>
      <c r="Z25" s="738"/>
    </row>
    <row r="26" ht="18.0" customHeight="1">
      <c r="A26" s="741"/>
      <c r="B26" s="741"/>
      <c r="C26" s="741" t="s">
        <v>921</v>
      </c>
      <c r="D26" s="741">
        <v>2.5</v>
      </c>
      <c r="E26" s="767">
        <f t="shared" ref="E26:F26" si="3">E24*D26</f>
        <v>11634.48504</v>
      </c>
      <c r="F26" s="773">
        <f t="shared" si="3"/>
        <v>12332.55414</v>
      </c>
      <c r="G26" s="774">
        <v>11500.0</v>
      </c>
      <c r="H26" s="738"/>
      <c r="I26" s="738"/>
      <c r="J26" s="738"/>
      <c r="K26" s="738"/>
      <c r="L26" s="738"/>
      <c r="M26" s="738"/>
      <c r="N26" s="738"/>
      <c r="O26" s="738"/>
      <c r="P26" s="738"/>
      <c r="Q26" s="738"/>
      <c r="R26" s="738"/>
      <c r="S26" s="738"/>
      <c r="T26" s="738"/>
      <c r="U26" s="738"/>
      <c r="V26" s="738"/>
      <c r="W26" s="738"/>
      <c r="X26" s="738"/>
      <c r="Y26" s="738"/>
      <c r="Z26" s="738"/>
    </row>
    <row r="27" ht="18.0" customHeight="1">
      <c r="A27" s="741"/>
      <c r="B27" s="741"/>
      <c r="C27" s="741" t="s">
        <v>922</v>
      </c>
      <c r="D27" s="741"/>
      <c r="E27" s="746"/>
      <c r="F27" s="773"/>
      <c r="G27" s="773"/>
      <c r="H27" s="738"/>
      <c r="I27" s="738"/>
      <c r="J27" s="738"/>
      <c r="K27" s="738"/>
      <c r="L27" s="738"/>
      <c r="M27" s="738"/>
      <c r="N27" s="738"/>
      <c r="O27" s="738"/>
      <c r="P27" s="738"/>
      <c r="Q27" s="738"/>
      <c r="R27" s="738"/>
      <c r="S27" s="738"/>
      <c r="T27" s="738"/>
      <c r="U27" s="738"/>
      <c r="V27" s="738"/>
      <c r="W27" s="738"/>
      <c r="X27" s="738"/>
      <c r="Y27" s="738"/>
      <c r="Z27" s="738"/>
    </row>
    <row r="28" ht="18.0" customHeight="1">
      <c r="A28" s="738"/>
      <c r="B28" s="738"/>
      <c r="C28" s="738"/>
      <c r="D28" s="738"/>
      <c r="E28" s="775"/>
      <c r="F28" s="738"/>
      <c r="G28" s="738"/>
      <c r="H28" s="738"/>
      <c r="I28" s="738"/>
      <c r="J28" s="738"/>
      <c r="K28" s="738"/>
      <c r="L28" s="738"/>
      <c r="M28" s="738"/>
      <c r="N28" s="738"/>
      <c r="O28" s="738"/>
      <c r="P28" s="738"/>
      <c r="Q28" s="738"/>
      <c r="R28" s="738"/>
      <c r="S28" s="738"/>
      <c r="T28" s="738"/>
      <c r="U28" s="738"/>
      <c r="V28" s="738"/>
      <c r="W28" s="738"/>
      <c r="X28" s="738"/>
      <c r="Y28" s="738"/>
      <c r="Z28" s="738"/>
    </row>
    <row r="29" ht="18.0" customHeight="1">
      <c r="A29" s="738"/>
      <c r="B29" s="738"/>
      <c r="C29" s="738"/>
      <c r="D29" s="738"/>
      <c r="E29" s="746"/>
      <c r="F29" s="738"/>
      <c r="G29" s="738"/>
      <c r="H29" s="738"/>
      <c r="I29" s="738"/>
      <c r="J29" s="738"/>
      <c r="K29" s="738"/>
      <c r="L29" s="738"/>
      <c r="M29" s="738"/>
      <c r="N29" s="738"/>
      <c r="O29" s="738"/>
      <c r="P29" s="738"/>
      <c r="Q29" s="738"/>
      <c r="R29" s="738"/>
      <c r="S29" s="738"/>
      <c r="T29" s="738"/>
      <c r="U29" s="738"/>
      <c r="V29" s="738"/>
      <c r="W29" s="738"/>
      <c r="X29" s="738"/>
      <c r="Y29" s="738"/>
      <c r="Z29" s="738"/>
    </row>
    <row r="30" ht="18.0" customHeight="1">
      <c r="A30" s="738"/>
      <c r="B30" s="738"/>
      <c r="C30" s="738"/>
      <c r="D30" s="738"/>
      <c r="E30" s="746"/>
      <c r="F30" s="738"/>
      <c r="G30" s="738"/>
      <c r="H30" s="738"/>
      <c r="I30" s="738"/>
      <c r="J30" s="738"/>
      <c r="K30" s="738"/>
      <c r="L30" s="738"/>
      <c r="M30" s="738"/>
      <c r="N30" s="738"/>
      <c r="O30" s="738"/>
      <c r="P30" s="738"/>
      <c r="Q30" s="738"/>
      <c r="R30" s="738"/>
      <c r="S30" s="738"/>
      <c r="T30" s="738"/>
      <c r="U30" s="738"/>
      <c r="V30" s="738"/>
      <c r="W30" s="738"/>
      <c r="X30" s="738"/>
      <c r="Y30" s="738"/>
      <c r="Z30" s="738"/>
    </row>
    <row r="31" ht="18.0" customHeight="1">
      <c r="A31" s="738"/>
      <c r="B31" s="738"/>
      <c r="C31" s="738"/>
      <c r="D31" s="738"/>
      <c r="E31" s="746"/>
      <c r="F31" s="738"/>
      <c r="G31" s="738"/>
      <c r="H31" s="738"/>
      <c r="I31" s="738"/>
      <c r="J31" s="738"/>
      <c r="K31" s="738"/>
      <c r="L31" s="738"/>
      <c r="M31" s="738"/>
      <c r="N31" s="738"/>
      <c r="O31" s="738"/>
      <c r="P31" s="738"/>
      <c r="Q31" s="738"/>
      <c r="R31" s="738"/>
      <c r="S31" s="738"/>
      <c r="T31" s="738"/>
      <c r="U31" s="738"/>
      <c r="V31" s="738"/>
      <c r="W31" s="738"/>
      <c r="X31" s="738"/>
      <c r="Y31" s="738"/>
      <c r="Z31" s="738"/>
    </row>
    <row r="32" ht="18.0" customHeight="1">
      <c r="A32" s="738"/>
      <c r="B32" s="738"/>
      <c r="C32" s="738"/>
      <c r="D32" s="738"/>
      <c r="E32" s="746"/>
      <c r="F32" s="738"/>
      <c r="G32" s="738"/>
      <c r="H32" s="738"/>
      <c r="I32" s="738"/>
      <c r="J32" s="738"/>
      <c r="K32" s="738"/>
      <c r="L32" s="738"/>
      <c r="M32" s="738"/>
      <c r="N32" s="738"/>
      <c r="O32" s="738"/>
      <c r="P32" s="738"/>
      <c r="Q32" s="738"/>
      <c r="R32" s="738"/>
      <c r="S32" s="738"/>
      <c r="T32" s="738"/>
      <c r="U32" s="738"/>
      <c r="V32" s="738"/>
      <c r="W32" s="738"/>
      <c r="X32" s="738"/>
      <c r="Y32" s="738"/>
      <c r="Z32" s="738"/>
    </row>
    <row r="33" ht="18.0" customHeight="1">
      <c r="A33" s="738"/>
      <c r="B33" s="738"/>
      <c r="C33" s="738"/>
      <c r="D33" s="738"/>
      <c r="E33" s="746"/>
      <c r="F33" s="738"/>
      <c r="G33" s="738"/>
      <c r="H33" s="738"/>
      <c r="I33" s="738"/>
      <c r="J33" s="738"/>
      <c r="K33" s="738"/>
      <c r="L33" s="738"/>
      <c r="M33" s="738"/>
      <c r="N33" s="738"/>
      <c r="O33" s="738"/>
      <c r="P33" s="738"/>
      <c r="Q33" s="738"/>
      <c r="R33" s="738"/>
      <c r="S33" s="738"/>
      <c r="T33" s="738"/>
      <c r="U33" s="738"/>
      <c r="V33" s="738"/>
      <c r="W33" s="738"/>
      <c r="X33" s="738"/>
      <c r="Y33" s="738"/>
      <c r="Z33" s="738"/>
    </row>
    <row r="34" ht="18.0" customHeight="1">
      <c r="A34" s="738"/>
      <c r="B34" s="738"/>
      <c r="C34" s="738"/>
      <c r="D34" s="738"/>
      <c r="E34" s="746"/>
      <c r="F34" s="738"/>
      <c r="G34" s="738"/>
      <c r="H34" s="738"/>
      <c r="I34" s="738"/>
      <c r="J34" s="738"/>
      <c r="K34" s="738"/>
      <c r="L34" s="738"/>
      <c r="M34" s="738"/>
      <c r="N34" s="738"/>
      <c r="O34" s="738"/>
      <c r="P34" s="738"/>
      <c r="Q34" s="738"/>
      <c r="R34" s="738"/>
      <c r="S34" s="738"/>
      <c r="T34" s="738"/>
      <c r="U34" s="738"/>
      <c r="V34" s="738"/>
      <c r="W34" s="738"/>
      <c r="X34" s="738"/>
      <c r="Y34" s="738"/>
      <c r="Z34" s="738"/>
    </row>
    <row r="35" ht="18.0" customHeight="1">
      <c r="A35" s="738"/>
      <c r="B35" s="738"/>
      <c r="C35" s="738"/>
      <c r="D35" s="738"/>
      <c r="E35" s="746"/>
      <c r="F35" s="738"/>
      <c r="G35" s="738"/>
      <c r="H35" s="738"/>
      <c r="I35" s="738"/>
      <c r="J35" s="738"/>
      <c r="K35" s="738"/>
      <c r="L35" s="738"/>
      <c r="M35" s="738"/>
      <c r="N35" s="738"/>
      <c r="O35" s="738"/>
      <c r="P35" s="738"/>
      <c r="Q35" s="738"/>
      <c r="R35" s="738"/>
      <c r="S35" s="738"/>
      <c r="T35" s="738"/>
      <c r="U35" s="738"/>
      <c r="V35" s="738"/>
      <c r="W35" s="738"/>
      <c r="X35" s="738"/>
      <c r="Y35" s="738"/>
      <c r="Z35" s="738"/>
    </row>
    <row r="36" ht="18.0" customHeight="1">
      <c r="A36" s="738"/>
      <c r="B36" s="738"/>
      <c r="C36" s="738"/>
      <c r="D36" s="738"/>
      <c r="E36" s="746"/>
      <c r="F36" s="738"/>
      <c r="G36" s="738"/>
      <c r="H36" s="738"/>
      <c r="I36" s="738"/>
      <c r="J36" s="738"/>
      <c r="K36" s="738"/>
      <c r="L36" s="738"/>
      <c r="M36" s="738"/>
      <c r="N36" s="738"/>
      <c r="O36" s="738"/>
      <c r="P36" s="738"/>
      <c r="Q36" s="738"/>
      <c r="R36" s="738"/>
      <c r="S36" s="738"/>
      <c r="T36" s="738"/>
      <c r="U36" s="738"/>
      <c r="V36" s="738"/>
      <c r="W36" s="738"/>
      <c r="X36" s="738"/>
      <c r="Y36" s="738"/>
      <c r="Z36" s="738"/>
    </row>
    <row r="37" ht="18.0" customHeight="1">
      <c r="A37" s="738"/>
      <c r="B37" s="738"/>
      <c r="C37" s="738"/>
      <c r="D37" s="738"/>
      <c r="E37" s="746"/>
      <c r="F37" s="738"/>
      <c r="G37" s="738"/>
      <c r="H37" s="738"/>
      <c r="I37" s="738"/>
      <c r="J37" s="738"/>
      <c r="K37" s="738"/>
      <c r="L37" s="738"/>
      <c r="M37" s="738"/>
      <c r="N37" s="738"/>
      <c r="O37" s="738"/>
      <c r="P37" s="738"/>
      <c r="Q37" s="738"/>
      <c r="R37" s="738"/>
      <c r="S37" s="738"/>
      <c r="T37" s="738"/>
      <c r="U37" s="738"/>
      <c r="V37" s="738"/>
      <c r="W37" s="738"/>
      <c r="X37" s="738"/>
      <c r="Y37" s="738"/>
      <c r="Z37" s="738"/>
    </row>
    <row r="38" ht="18.0" customHeight="1">
      <c r="A38" s="738"/>
      <c r="B38" s="738"/>
      <c r="C38" s="738"/>
      <c r="D38" s="738"/>
      <c r="E38" s="746"/>
      <c r="F38" s="738"/>
      <c r="G38" s="738"/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8"/>
      <c r="Y38" s="738"/>
      <c r="Z38" s="738"/>
    </row>
    <row r="39" ht="18.0" customHeight="1">
      <c r="A39" s="738"/>
      <c r="B39" s="738"/>
      <c r="C39" s="738"/>
      <c r="D39" s="738"/>
      <c r="E39" s="746"/>
      <c r="F39" s="738"/>
      <c r="G39" s="738"/>
      <c r="H39" s="738"/>
      <c r="I39" s="738"/>
      <c r="J39" s="738"/>
      <c r="K39" s="738"/>
      <c r="L39" s="738"/>
      <c r="M39" s="738"/>
      <c r="N39" s="738"/>
      <c r="O39" s="738"/>
      <c r="P39" s="738"/>
      <c r="Q39" s="738"/>
      <c r="R39" s="738"/>
      <c r="S39" s="738"/>
      <c r="T39" s="738"/>
      <c r="U39" s="738"/>
      <c r="V39" s="738"/>
      <c r="W39" s="738"/>
      <c r="X39" s="738"/>
      <c r="Y39" s="738"/>
      <c r="Z39" s="738"/>
    </row>
    <row r="40" ht="18.0" customHeight="1">
      <c r="A40" s="738"/>
      <c r="B40" s="738"/>
      <c r="C40" s="738"/>
      <c r="D40" s="738"/>
      <c r="E40" s="746"/>
      <c r="F40" s="738"/>
      <c r="G40" s="738"/>
      <c r="H40" s="738"/>
      <c r="I40" s="738"/>
      <c r="J40" s="738"/>
      <c r="K40" s="738"/>
      <c r="L40" s="738"/>
      <c r="M40" s="738"/>
      <c r="N40" s="738"/>
      <c r="O40" s="738"/>
      <c r="P40" s="738"/>
      <c r="Q40" s="738"/>
      <c r="R40" s="738"/>
      <c r="S40" s="738"/>
      <c r="T40" s="738"/>
      <c r="U40" s="738"/>
      <c r="V40" s="738"/>
      <c r="W40" s="738"/>
      <c r="X40" s="738"/>
      <c r="Y40" s="738"/>
      <c r="Z40" s="738"/>
    </row>
    <row r="41" ht="18.0" customHeight="1">
      <c r="A41" s="738"/>
      <c r="B41" s="738"/>
      <c r="C41" s="738"/>
      <c r="D41" s="738"/>
      <c r="E41" s="746"/>
      <c r="F41" s="738"/>
      <c r="G41" s="738"/>
      <c r="H41" s="738"/>
      <c r="I41" s="738"/>
      <c r="J41" s="738"/>
      <c r="K41" s="738"/>
      <c r="L41" s="738"/>
      <c r="M41" s="738"/>
      <c r="N41" s="738"/>
      <c r="O41" s="738"/>
      <c r="P41" s="738"/>
      <c r="Q41" s="738"/>
      <c r="R41" s="738"/>
      <c r="S41" s="738"/>
      <c r="T41" s="738"/>
      <c r="U41" s="738"/>
      <c r="V41" s="738"/>
      <c r="W41" s="738"/>
      <c r="X41" s="738"/>
      <c r="Y41" s="738"/>
      <c r="Z41" s="738"/>
    </row>
    <row r="42" ht="18.0" customHeight="1">
      <c r="A42" s="738"/>
      <c r="B42" s="738"/>
      <c r="C42" s="738"/>
      <c r="D42" s="738"/>
      <c r="E42" s="741"/>
      <c r="F42" s="738"/>
      <c r="G42" s="738"/>
      <c r="H42" s="738"/>
      <c r="I42" s="738"/>
      <c r="J42" s="738"/>
      <c r="K42" s="738"/>
      <c r="L42" s="738"/>
      <c r="M42" s="738"/>
      <c r="N42" s="738"/>
      <c r="O42" s="738"/>
      <c r="P42" s="738"/>
      <c r="Q42" s="738"/>
      <c r="R42" s="738"/>
      <c r="S42" s="738"/>
      <c r="T42" s="738"/>
      <c r="U42" s="738"/>
      <c r="V42" s="738"/>
      <c r="W42" s="738"/>
      <c r="X42" s="738"/>
      <c r="Y42" s="738"/>
      <c r="Z42" s="738"/>
    </row>
    <row r="43" ht="18.0" customHeight="1">
      <c r="A43" s="738"/>
      <c r="B43" s="738"/>
      <c r="C43" s="738"/>
      <c r="D43" s="738"/>
      <c r="E43" s="741"/>
      <c r="F43" s="738"/>
      <c r="G43" s="738"/>
      <c r="H43" s="738"/>
      <c r="I43" s="738"/>
      <c r="J43" s="738"/>
      <c r="K43" s="738"/>
      <c r="L43" s="738"/>
      <c r="M43" s="738"/>
      <c r="N43" s="738"/>
      <c r="O43" s="738"/>
      <c r="P43" s="738"/>
      <c r="Q43" s="738"/>
      <c r="R43" s="738"/>
      <c r="S43" s="738"/>
      <c r="T43" s="738"/>
      <c r="U43" s="738"/>
      <c r="V43" s="738"/>
      <c r="W43" s="738"/>
      <c r="X43" s="738"/>
      <c r="Y43" s="738"/>
      <c r="Z43" s="738"/>
    </row>
    <row r="44" ht="18.0" customHeight="1">
      <c r="A44" s="738"/>
      <c r="B44" s="738"/>
      <c r="C44" s="738"/>
      <c r="D44" s="738"/>
      <c r="E44" s="741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  <c r="Q44" s="738"/>
      <c r="R44" s="738"/>
      <c r="S44" s="738"/>
      <c r="T44" s="738"/>
      <c r="U44" s="738"/>
      <c r="V44" s="738"/>
      <c r="W44" s="738"/>
      <c r="X44" s="738"/>
      <c r="Y44" s="738"/>
      <c r="Z44" s="738"/>
    </row>
    <row r="45" ht="18.0" customHeight="1">
      <c r="A45" s="738"/>
      <c r="B45" s="738"/>
      <c r="C45" s="738"/>
      <c r="D45" s="738"/>
      <c r="E45" s="741"/>
      <c r="F45" s="738"/>
      <c r="G45" s="738"/>
      <c r="H45" s="738"/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  <c r="U45" s="738"/>
      <c r="V45" s="738"/>
      <c r="W45" s="738"/>
      <c r="X45" s="738"/>
      <c r="Y45" s="738"/>
      <c r="Z45" s="738"/>
    </row>
    <row r="46" ht="18.0" customHeight="1">
      <c r="A46" s="738"/>
      <c r="B46" s="738"/>
      <c r="C46" s="738"/>
      <c r="D46" s="738"/>
      <c r="E46" s="741"/>
      <c r="F46" s="738"/>
      <c r="G46" s="738"/>
      <c r="H46" s="738"/>
      <c r="I46" s="738"/>
      <c r="J46" s="738"/>
      <c r="K46" s="738"/>
      <c r="L46" s="738"/>
      <c r="M46" s="738"/>
      <c r="N46" s="738"/>
      <c r="O46" s="738"/>
      <c r="P46" s="738"/>
      <c r="Q46" s="738"/>
      <c r="R46" s="738"/>
      <c r="S46" s="738"/>
      <c r="T46" s="738"/>
      <c r="U46" s="738"/>
      <c r="V46" s="738"/>
      <c r="W46" s="738"/>
      <c r="X46" s="738"/>
      <c r="Y46" s="738"/>
      <c r="Z46" s="738"/>
    </row>
    <row r="47" ht="18.0" customHeight="1">
      <c r="A47" s="738"/>
      <c r="B47" s="738"/>
      <c r="C47" s="738"/>
      <c r="D47" s="738"/>
      <c r="E47" s="741"/>
      <c r="F47" s="738"/>
      <c r="G47" s="738"/>
      <c r="H47" s="738"/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38"/>
      <c r="V47" s="738"/>
      <c r="W47" s="738"/>
      <c r="X47" s="738"/>
      <c r="Y47" s="738"/>
      <c r="Z47" s="738"/>
    </row>
    <row r="48" ht="18.0" customHeight="1">
      <c r="A48" s="738"/>
      <c r="B48" s="738"/>
      <c r="C48" s="738"/>
      <c r="D48" s="738"/>
      <c r="E48" s="741"/>
      <c r="F48" s="738"/>
      <c r="G48" s="738"/>
      <c r="H48" s="738"/>
      <c r="I48" s="738"/>
      <c r="J48" s="738"/>
      <c r="K48" s="738"/>
      <c r="L48" s="738"/>
      <c r="M48" s="738"/>
      <c r="N48" s="738"/>
      <c r="O48" s="738"/>
      <c r="P48" s="738"/>
      <c r="Q48" s="738"/>
      <c r="R48" s="738"/>
      <c r="S48" s="738"/>
      <c r="T48" s="738"/>
      <c r="U48" s="738"/>
      <c r="V48" s="738"/>
      <c r="W48" s="738"/>
      <c r="X48" s="738"/>
      <c r="Y48" s="738"/>
      <c r="Z48" s="738"/>
    </row>
    <row r="49" ht="18.0" customHeight="1">
      <c r="A49" s="738"/>
      <c r="B49" s="738"/>
      <c r="C49" s="738"/>
      <c r="D49" s="738"/>
      <c r="E49" s="741"/>
      <c r="F49" s="738"/>
      <c r="G49" s="738"/>
      <c r="H49" s="738"/>
      <c r="I49" s="738"/>
      <c r="J49" s="738"/>
      <c r="K49" s="738"/>
      <c r="L49" s="738"/>
      <c r="M49" s="738"/>
      <c r="N49" s="738"/>
      <c r="O49" s="738"/>
      <c r="P49" s="738"/>
      <c r="Q49" s="738"/>
      <c r="R49" s="738"/>
      <c r="S49" s="738"/>
      <c r="T49" s="738"/>
      <c r="U49" s="738"/>
      <c r="V49" s="738"/>
      <c r="W49" s="738"/>
      <c r="X49" s="738"/>
      <c r="Y49" s="738"/>
      <c r="Z49" s="738"/>
    </row>
    <row r="50" ht="18.0" customHeight="1">
      <c r="A50" s="738"/>
      <c r="B50" s="738"/>
      <c r="C50" s="738"/>
      <c r="D50" s="738"/>
      <c r="E50" s="741"/>
      <c r="F50" s="738"/>
      <c r="G50" s="738"/>
      <c r="H50" s="738"/>
      <c r="I50" s="738"/>
      <c r="J50" s="738"/>
      <c r="K50" s="738"/>
      <c r="L50" s="738"/>
      <c r="M50" s="738"/>
      <c r="N50" s="738"/>
      <c r="O50" s="738"/>
      <c r="P50" s="738"/>
      <c r="Q50" s="738"/>
      <c r="R50" s="738"/>
      <c r="S50" s="738"/>
      <c r="T50" s="738"/>
      <c r="U50" s="738"/>
      <c r="V50" s="738"/>
      <c r="W50" s="738"/>
      <c r="X50" s="738"/>
      <c r="Y50" s="738"/>
      <c r="Z50" s="738"/>
    </row>
    <row r="51" ht="18.0" customHeight="1">
      <c r="A51" s="738"/>
      <c r="B51" s="738"/>
      <c r="C51" s="738"/>
      <c r="D51" s="738"/>
      <c r="E51" s="741"/>
      <c r="F51" s="738"/>
      <c r="G51" s="738"/>
      <c r="H51" s="738"/>
      <c r="I51" s="738"/>
      <c r="J51" s="738"/>
      <c r="K51" s="738"/>
      <c r="L51" s="738"/>
      <c r="M51" s="738"/>
      <c r="N51" s="738"/>
      <c r="O51" s="738"/>
      <c r="P51" s="738"/>
      <c r="Q51" s="738"/>
      <c r="R51" s="738"/>
      <c r="S51" s="738"/>
      <c r="T51" s="738"/>
      <c r="U51" s="738"/>
      <c r="V51" s="738"/>
      <c r="W51" s="738"/>
      <c r="X51" s="738"/>
      <c r="Y51" s="738"/>
      <c r="Z51" s="738"/>
    </row>
    <row r="52" ht="18.0" customHeight="1">
      <c r="A52" s="738"/>
      <c r="B52" s="738"/>
      <c r="C52" s="738"/>
      <c r="D52" s="738"/>
      <c r="E52" s="741"/>
      <c r="F52" s="738"/>
      <c r="G52" s="738"/>
      <c r="H52" s="738"/>
      <c r="I52" s="738"/>
      <c r="J52" s="738"/>
      <c r="K52" s="738"/>
      <c r="L52" s="738"/>
      <c r="M52" s="738"/>
      <c r="N52" s="738"/>
      <c r="O52" s="738"/>
      <c r="P52" s="738"/>
      <c r="Q52" s="738"/>
      <c r="R52" s="738"/>
      <c r="S52" s="738"/>
      <c r="T52" s="738"/>
      <c r="U52" s="738"/>
      <c r="V52" s="738"/>
      <c r="W52" s="738"/>
      <c r="X52" s="738"/>
      <c r="Y52" s="738"/>
      <c r="Z52" s="738"/>
    </row>
    <row r="53" ht="18.0" customHeight="1">
      <c r="A53" s="738"/>
      <c r="B53" s="738"/>
      <c r="C53" s="738"/>
      <c r="D53" s="738"/>
      <c r="E53" s="741"/>
      <c r="F53" s="738"/>
      <c r="G53" s="738"/>
      <c r="H53" s="738"/>
      <c r="I53" s="738"/>
      <c r="J53" s="738"/>
      <c r="K53" s="738"/>
      <c r="L53" s="738"/>
      <c r="M53" s="738"/>
      <c r="N53" s="738"/>
      <c r="O53" s="738"/>
      <c r="P53" s="738"/>
      <c r="Q53" s="738"/>
      <c r="R53" s="738"/>
      <c r="S53" s="738"/>
      <c r="T53" s="738"/>
      <c r="U53" s="738"/>
      <c r="V53" s="738"/>
      <c r="W53" s="738"/>
      <c r="X53" s="738"/>
      <c r="Y53" s="738"/>
      <c r="Z53" s="738"/>
    </row>
    <row r="54" ht="18.0" customHeight="1">
      <c r="A54" s="738"/>
      <c r="B54" s="738"/>
      <c r="C54" s="738"/>
      <c r="D54" s="738"/>
      <c r="E54" s="741"/>
      <c r="F54" s="738"/>
      <c r="G54" s="738"/>
      <c r="H54" s="738"/>
      <c r="I54" s="738"/>
      <c r="J54" s="738"/>
      <c r="K54" s="738"/>
      <c r="L54" s="738"/>
      <c r="M54" s="738"/>
      <c r="N54" s="738"/>
      <c r="O54" s="738"/>
      <c r="P54" s="738"/>
      <c r="Q54" s="738"/>
      <c r="R54" s="738"/>
      <c r="S54" s="738"/>
      <c r="T54" s="738"/>
      <c r="U54" s="738"/>
      <c r="V54" s="738"/>
      <c r="W54" s="738"/>
      <c r="X54" s="738"/>
      <c r="Y54" s="738"/>
      <c r="Z54" s="738"/>
    </row>
    <row r="55" ht="18.0" customHeight="1">
      <c r="A55" s="738"/>
      <c r="B55" s="738"/>
      <c r="C55" s="738"/>
      <c r="D55" s="738"/>
      <c r="E55" s="741"/>
      <c r="F55" s="738"/>
      <c r="G55" s="738"/>
      <c r="H55" s="738"/>
      <c r="I55" s="738"/>
      <c r="J55" s="738"/>
      <c r="K55" s="738"/>
      <c r="L55" s="738"/>
      <c r="M55" s="738"/>
      <c r="N55" s="738"/>
      <c r="O55" s="738"/>
      <c r="P55" s="738"/>
      <c r="Q55" s="738"/>
      <c r="R55" s="738"/>
      <c r="S55" s="738"/>
      <c r="T55" s="738"/>
      <c r="U55" s="738"/>
      <c r="V55" s="738"/>
      <c r="W55" s="738"/>
      <c r="X55" s="738"/>
      <c r="Y55" s="738"/>
      <c r="Z55" s="738"/>
    </row>
    <row r="56" ht="18.0" customHeight="1">
      <c r="A56" s="738"/>
      <c r="B56" s="738"/>
      <c r="C56" s="738"/>
      <c r="D56" s="738"/>
      <c r="E56" s="741"/>
      <c r="F56" s="738"/>
      <c r="G56" s="738"/>
      <c r="H56" s="738"/>
      <c r="I56" s="738"/>
      <c r="J56" s="738"/>
      <c r="K56" s="738"/>
      <c r="L56" s="738"/>
      <c r="M56" s="738"/>
      <c r="N56" s="738"/>
      <c r="O56" s="738"/>
      <c r="P56" s="738"/>
      <c r="Q56" s="738"/>
      <c r="R56" s="738"/>
      <c r="S56" s="738"/>
      <c r="T56" s="738"/>
      <c r="U56" s="738"/>
      <c r="V56" s="738"/>
      <c r="W56" s="738"/>
      <c r="X56" s="738"/>
      <c r="Y56" s="738"/>
      <c r="Z56" s="738"/>
    </row>
    <row r="57" ht="18.0" customHeight="1">
      <c r="A57" s="738"/>
      <c r="B57" s="738"/>
      <c r="C57" s="738"/>
      <c r="D57" s="738"/>
      <c r="E57" s="741">
        <f>C19*D19</f>
        <v>13200</v>
      </c>
      <c r="F57" s="738"/>
      <c r="G57" s="738"/>
      <c r="H57" s="738"/>
      <c r="I57" s="738"/>
      <c r="J57" s="738"/>
      <c r="K57" s="738"/>
      <c r="L57" s="738"/>
      <c r="M57" s="738"/>
      <c r="N57" s="738"/>
      <c r="O57" s="738"/>
      <c r="P57" s="738"/>
      <c r="Q57" s="738"/>
      <c r="R57" s="738"/>
      <c r="S57" s="738"/>
      <c r="T57" s="738"/>
      <c r="U57" s="738"/>
      <c r="V57" s="738"/>
      <c r="W57" s="738"/>
      <c r="X57" s="738"/>
      <c r="Y57" s="738"/>
      <c r="Z57" s="738"/>
    </row>
    <row r="58" ht="18.0" customHeight="1">
      <c r="A58" s="738"/>
      <c r="B58" s="738"/>
      <c r="C58" s="738"/>
      <c r="D58" s="738"/>
      <c r="E58" s="741"/>
      <c r="F58" s="738"/>
      <c r="G58" s="738"/>
      <c r="H58" s="738"/>
      <c r="I58" s="738"/>
      <c r="J58" s="738"/>
      <c r="K58" s="738"/>
      <c r="L58" s="738"/>
      <c r="M58" s="738"/>
      <c r="N58" s="738"/>
      <c r="O58" s="738"/>
      <c r="P58" s="738"/>
      <c r="Q58" s="738"/>
      <c r="R58" s="738"/>
      <c r="S58" s="738"/>
      <c r="T58" s="738"/>
      <c r="U58" s="738"/>
      <c r="V58" s="738"/>
      <c r="W58" s="738"/>
      <c r="X58" s="738"/>
      <c r="Y58" s="738"/>
      <c r="Z58" s="738"/>
    </row>
    <row r="59" ht="18.0" customHeight="1">
      <c r="A59" s="738"/>
      <c r="B59" s="738"/>
      <c r="C59" s="738"/>
      <c r="D59" s="738"/>
      <c r="E59" s="738"/>
      <c r="F59" s="738"/>
      <c r="G59" s="738"/>
      <c r="H59" s="738"/>
      <c r="I59" s="738"/>
      <c r="J59" s="738"/>
      <c r="K59" s="738"/>
      <c r="L59" s="738"/>
      <c r="M59" s="738"/>
      <c r="N59" s="738"/>
      <c r="O59" s="738"/>
      <c r="P59" s="738"/>
      <c r="Q59" s="738"/>
      <c r="R59" s="738"/>
      <c r="S59" s="738"/>
      <c r="T59" s="738"/>
      <c r="U59" s="738"/>
      <c r="V59" s="738"/>
      <c r="W59" s="738"/>
      <c r="X59" s="738"/>
      <c r="Y59" s="738"/>
      <c r="Z59" s="738"/>
    </row>
    <row r="60" ht="18.0" customHeight="1">
      <c r="A60" s="738"/>
      <c r="B60" s="738"/>
      <c r="C60" s="738"/>
      <c r="D60" s="738"/>
      <c r="E60" s="738"/>
      <c r="F60" s="738"/>
      <c r="G60" s="738"/>
      <c r="H60" s="738"/>
      <c r="I60" s="738"/>
      <c r="J60" s="738"/>
      <c r="K60" s="738"/>
      <c r="L60" s="738"/>
      <c r="M60" s="738"/>
      <c r="N60" s="738"/>
      <c r="O60" s="738"/>
      <c r="P60" s="738"/>
      <c r="Q60" s="738"/>
      <c r="R60" s="738"/>
      <c r="S60" s="738"/>
      <c r="T60" s="738"/>
      <c r="U60" s="738"/>
      <c r="V60" s="738"/>
      <c r="W60" s="738"/>
      <c r="X60" s="738"/>
      <c r="Y60" s="738"/>
      <c r="Z60" s="738"/>
    </row>
    <row r="61" ht="18.0" customHeight="1">
      <c r="A61" s="738"/>
      <c r="B61" s="738"/>
      <c r="C61" s="738"/>
      <c r="D61" s="738"/>
      <c r="E61" s="738"/>
      <c r="F61" s="738"/>
      <c r="G61" s="738"/>
      <c r="H61" s="738"/>
      <c r="I61" s="738"/>
      <c r="J61" s="738"/>
      <c r="K61" s="738"/>
      <c r="L61" s="738"/>
      <c r="M61" s="738"/>
      <c r="N61" s="738"/>
      <c r="O61" s="738"/>
      <c r="P61" s="738"/>
      <c r="Q61" s="738"/>
      <c r="R61" s="738"/>
      <c r="S61" s="738"/>
      <c r="T61" s="738"/>
      <c r="U61" s="738"/>
      <c r="V61" s="738"/>
      <c r="W61" s="738"/>
      <c r="X61" s="738"/>
      <c r="Y61" s="738"/>
      <c r="Z61" s="738"/>
    </row>
    <row r="62" ht="18.0" customHeight="1">
      <c r="A62" s="738"/>
      <c r="B62" s="738"/>
      <c r="C62" s="738"/>
      <c r="D62" s="738"/>
      <c r="E62" s="738"/>
      <c r="F62" s="738"/>
      <c r="G62" s="738"/>
      <c r="H62" s="738"/>
      <c r="I62" s="738"/>
      <c r="J62" s="738"/>
      <c r="K62" s="738"/>
      <c r="L62" s="738"/>
      <c r="M62" s="738"/>
      <c r="N62" s="738"/>
      <c r="O62" s="738"/>
      <c r="P62" s="738"/>
      <c r="Q62" s="738"/>
      <c r="R62" s="738"/>
      <c r="S62" s="738"/>
      <c r="T62" s="738"/>
      <c r="U62" s="738"/>
      <c r="V62" s="738"/>
      <c r="W62" s="738"/>
      <c r="X62" s="738"/>
      <c r="Y62" s="738"/>
      <c r="Z62" s="738"/>
    </row>
    <row r="63" ht="18.0" customHeight="1">
      <c r="A63" s="738"/>
      <c r="B63" s="738"/>
      <c r="C63" s="738"/>
      <c r="D63" s="738"/>
      <c r="E63" s="738"/>
      <c r="F63" s="738"/>
      <c r="G63" s="738"/>
      <c r="H63" s="738"/>
      <c r="I63" s="738"/>
      <c r="J63" s="738"/>
      <c r="K63" s="738"/>
      <c r="L63" s="738"/>
      <c r="M63" s="738"/>
      <c r="N63" s="738"/>
      <c r="O63" s="738"/>
      <c r="P63" s="738"/>
      <c r="Q63" s="738"/>
      <c r="R63" s="738"/>
      <c r="S63" s="738"/>
      <c r="T63" s="738"/>
      <c r="U63" s="738"/>
      <c r="V63" s="738"/>
      <c r="W63" s="738"/>
      <c r="X63" s="738"/>
      <c r="Y63" s="738"/>
      <c r="Z63" s="738"/>
    </row>
    <row r="64" ht="18.0" customHeight="1">
      <c r="A64" s="738"/>
      <c r="B64" s="738"/>
      <c r="C64" s="738"/>
      <c r="D64" s="738"/>
      <c r="E64" s="738"/>
      <c r="F64" s="738"/>
      <c r="G64" s="738"/>
      <c r="H64" s="738"/>
      <c r="I64" s="738"/>
      <c r="J64" s="738"/>
      <c r="K64" s="738"/>
      <c r="L64" s="738"/>
      <c r="M64" s="738"/>
      <c r="N64" s="738"/>
      <c r="O64" s="738"/>
      <c r="P64" s="738"/>
      <c r="Q64" s="738"/>
      <c r="R64" s="738"/>
      <c r="S64" s="738"/>
      <c r="T64" s="738"/>
      <c r="U64" s="738"/>
      <c r="V64" s="738"/>
      <c r="W64" s="738"/>
      <c r="X64" s="738"/>
      <c r="Y64" s="738"/>
      <c r="Z64" s="738"/>
    </row>
    <row r="65" ht="18.0" customHeight="1">
      <c r="A65" s="738"/>
      <c r="B65" s="738"/>
      <c r="C65" s="738"/>
      <c r="D65" s="738"/>
      <c r="E65" s="738"/>
      <c r="F65" s="738"/>
      <c r="G65" s="738"/>
      <c r="H65" s="738"/>
      <c r="I65" s="738"/>
      <c r="J65" s="738"/>
      <c r="K65" s="738"/>
      <c r="L65" s="738"/>
      <c r="M65" s="738"/>
      <c r="N65" s="738"/>
      <c r="O65" s="738"/>
      <c r="P65" s="738"/>
      <c r="Q65" s="738"/>
      <c r="R65" s="738"/>
      <c r="S65" s="738"/>
      <c r="T65" s="738"/>
      <c r="U65" s="738"/>
      <c r="V65" s="738"/>
      <c r="W65" s="738"/>
      <c r="X65" s="738"/>
      <c r="Y65" s="738"/>
      <c r="Z65" s="738"/>
    </row>
    <row r="66" ht="18.0" customHeight="1">
      <c r="A66" s="738"/>
      <c r="B66" s="738"/>
      <c r="C66" s="738"/>
      <c r="D66" s="738"/>
      <c r="E66" s="738"/>
      <c r="F66" s="738"/>
      <c r="G66" s="738"/>
      <c r="H66" s="738"/>
      <c r="I66" s="738"/>
      <c r="J66" s="738"/>
      <c r="K66" s="738"/>
      <c r="L66" s="738"/>
      <c r="M66" s="738"/>
      <c r="N66" s="738"/>
      <c r="O66" s="738"/>
      <c r="P66" s="738"/>
      <c r="Q66" s="738"/>
      <c r="R66" s="738"/>
      <c r="S66" s="738"/>
      <c r="T66" s="738"/>
      <c r="U66" s="738"/>
      <c r="V66" s="738"/>
      <c r="W66" s="738"/>
      <c r="X66" s="738"/>
      <c r="Y66" s="738"/>
      <c r="Z66" s="738"/>
    </row>
    <row r="67" ht="18.0" customHeight="1">
      <c r="A67" s="738"/>
      <c r="B67" s="738"/>
      <c r="C67" s="738"/>
      <c r="D67" s="738"/>
      <c r="E67" s="738"/>
      <c r="F67" s="738"/>
      <c r="G67" s="738"/>
      <c r="H67" s="738"/>
      <c r="I67" s="738"/>
      <c r="J67" s="738"/>
      <c r="K67" s="738"/>
      <c r="L67" s="738"/>
      <c r="M67" s="738"/>
      <c r="N67" s="738"/>
      <c r="O67" s="738"/>
      <c r="P67" s="738"/>
      <c r="Q67" s="738"/>
      <c r="R67" s="738"/>
      <c r="S67" s="738"/>
      <c r="T67" s="738"/>
      <c r="U67" s="738"/>
      <c r="V67" s="738"/>
      <c r="W67" s="738"/>
      <c r="X67" s="738"/>
      <c r="Y67" s="738"/>
      <c r="Z67" s="738"/>
    </row>
    <row r="68" ht="18.0" customHeight="1">
      <c r="A68" s="738"/>
      <c r="B68" s="738"/>
      <c r="C68" s="738"/>
      <c r="D68" s="738"/>
      <c r="E68" s="738"/>
      <c r="F68" s="738"/>
      <c r="G68" s="738"/>
      <c r="H68" s="738"/>
      <c r="I68" s="738"/>
      <c r="J68" s="738"/>
      <c r="K68" s="738"/>
      <c r="L68" s="738"/>
      <c r="M68" s="738"/>
      <c r="N68" s="738"/>
      <c r="O68" s="738"/>
      <c r="P68" s="738"/>
      <c r="Q68" s="738"/>
      <c r="R68" s="738"/>
      <c r="S68" s="738"/>
      <c r="T68" s="738"/>
      <c r="U68" s="738"/>
      <c r="V68" s="738"/>
      <c r="W68" s="738"/>
      <c r="X68" s="738"/>
      <c r="Y68" s="738"/>
      <c r="Z68" s="738"/>
    </row>
    <row r="69" ht="18.0" customHeight="1">
      <c r="A69" s="738"/>
      <c r="B69" s="738"/>
      <c r="C69" s="738"/>
      <c r="D69" s="738"/>
      <c r="E69" s="738"/>
      <c r="F69" s="738"/>
      <c r="G69" s="738"/>
      <c r="H69" s="738"/>
      <c r="I69" s="738"/>
      <c r="J69" s="738"/>
      <c r="K69" s="738"/>
      <c r="L69" s="738"/>
      <c r="M69" s="738"/>
      <c r="N69" s="738"/>
      <c r="O69" s="738"/>
      <c r="P69" s="738"/>
      <c r="Q69" s="738"/>
      <c r="R69" s="738"/>
      <c r="S69" s="738"/>
      <c r="T69" s="738"/>
      <c r="U69" s="738"/>
      <c r="V69" s="738"/>
      <c r="W69" s="738"/>
      <c r="X69" s="738"/>
      <c r="Y69" s="738"/>
      <c r="Z69" s="738"/>
    </row>
    <row r="70" ht="18.0" customHeight="1">
      <c r="A70" s="738"/>
      <c r="B70" s="738"/>
      <c r="C70" s="738"/>
      <c r="D70" s="738"/>
      <c r="E70" s="738"/>
      <c r="F70" s="738"/>
      <c r="G70" s="738"/>
      <c r="H70" s="738"/>
      <c r="I70" s="738"/>
      <c r="J70" s="738"/>
      <c r="K70" s="738"/>
      <c r="L70" s="738"/>
      <c r="M70" s="738"/>
      <c r="N70" s="738"/>
      <c r="O70" s="738"/>
      <c r="P70" s="738"/>
      <c r="Q70" s="738"/>
      <c r="R70" s="738"/>
      <c r="S70" s="738"/>
      <c r="T70" s="738"/>
      <c r="U70" s="738"/>
      <c r="V70" s="738"/>
      <c r="W70" s="738"/>
      <c r="X70" s="738"/>
      <c r="Y70" s="738"/>
      <c r="Z70" s="738"/>
    </row>
    <row r="71" ht="18.0" customHeight="1">
      <c r="A71" s="738"/>
      <c r="B71" s="738"/>
      <c r="C71" s="738"/>
      <c r="D71" s="738"/>
      <c r="E71" s="738"/>
      <c r="F71" s="738"/>
      <c r="G71" s="738"/>
      <c r="H71" s="738"/>
      <c r="I71" s="738"/>
      <c r="J71" s="738"/>
      <c r="K71" s="738"/>
      <c r="L71" s="738"/>
      <c r="M71" s="738"/>
      <c r="N71" s="738"/>
      <c r="O71" s="738"/>
      <c r="P71" s="738"/>
      <c r="Q71" s="738"/>
      <c r="R71" s="738"/>
      <c r="S71" s="738"/>
      <c r="T71" s="738"/>
      <c r="U71" s="738"/>
      <c r="V71" s="738"/>
      <c r="W71" s="738"/>
      <c r="X71" s="738"/>
      <c r="Y71" s="738"/>
      <c r="Z71" s="738"/>
    </row>
    <row r="72" ht="18.0" customHeight="1">
      <c r="A72" s="738"/>
      <c r="B72" s="738"/>
      <c r="C72" s="738"/>
      <c r="D72" s="738"/>
      <c r="E72" s="738"/>
      <c r="F72" s="738"/>
      <c r="G72" s="738"/>
      <c r="H72" s="738"/>
      <c r="I72" s="738"/>
      <c r="J72" s="738"/>
      <c r="K72" s="738"/>
      <c r="L72" s="738"/>
      <c r="M72" s="738"/>
      <c r="N72" s="738"/>
      <c r="O72" s="738"/>
      <c r="P72" s="738"/>
      <c r="Q72" s="738"/>
      <c r="R72" s="738"/>
      <c r="S72" s="738"/>
      <c r="T72" s="738"/>
      <c r="U72" s="738"/>
      <c r="V72" s="738"/>
      <c r="W72" s="738"/>
      <c r="X72" s="738"/>
      <c r="Y72" s="738"/>
      <c r="Z72" s="738"/>
    </row>
    <row r="73" ht="18.0" customHeight="1">
      <c r="A73" s="738"/>
      <c r="B73" s="738"/>
      <c r="C73" s="738"/>
      <c r="D73" s="738"/>
      <c r="E73" s="738"/>
      <c r="F73" s="738"/>
      <c r="G73" s="738"/>
      <c r="H73" s="738"/>
      <c r="I73" s="738"/>
      <c r="J73" s="738"/>
      <c r="K73" s="738"/>
      <c r="L73" s="738"/>
      <c r="M73" s="738"/>
      <c r="N73" s="738"/>
      <c r="O73" s="738"/>
      <c r="P73" s="738"/>
      <c r="Q73" s="738"/>
      <c r="R73" s="738"/>
      <c r="S73" s="738"/>
      <c r="T73" s="738"/>
      <c r="U73" s="738"/>
      <c r="V73" s="738"/>
      <c r="W73" s="738"/>
      <c r="X73" s="738"/>
      <c r="Y73" s="738"/>
      <c r="Z73" s="738"/>
    </row>
    <row r="74" ht="18.0" customHeight="1">
      <c r="A74" s="738"/>
      <c r="B74" s="738"/>
      <c r="C74" s="738"/>
      <c r="D74" s="738"/>
      <c r="E74" s="738"/>
      <c r="F74" s="738"/>
      <c r="G74" s="738"/>
      <c r="H74" s="738"/>
      <c r="I74" s="738"/>
      <c r="J74" s="738"/>
      <c r="K74" s="738"/>
      <c r="L74" s="738"/>
      <c r="M74" s="738"/>
      <c r="N74" s="738"/>
      <c r="O74" s="738"/>
      <c r="P74" s="738"/>
      <c r="Q74" s="738"/>
      <c r="R74" s="738"/>
      <c r="S74" s="738"/>
      <c r="T74" s="738"/>
      <c r="U74" s="738"/>
      <c r="V74" s="738"/>
      <c r="W74" s="738"/>
      <c r="X74" s="738"/>
      <c r="Y74" s="738"/>
      <c r="Z74" s="738"/>
    </row>
    <row r="75" ht="18.0" customHeight="1">
      <c r="A75" s="738"/>
      <c r="B75" s="738"/>
      <c r="C75" s="738"/>
      <c r="D75" s="738"/>
      <c r="E75" s="738"/>
      <c r="F75" s="738"/>
      <c r="G75" s="738"/>
      <c r="H75" s="738"/>
      <c r="I75" s="738"/>
      <c r="J75" s="738"/>
      <c r="K75" s="738"/>
      <c r="L75" s="738"/>
      <c r="M75" s="738"/>
      <c r="N75" s="738"/>
      <c r="O75" s="738"/>
      <c r="P75" s="738"/>
      <c r="Q75" s="738"/>
      <c r="R75" s="738"/>
      <c r="S75" s="738"/>
      <c r="T75" s="738"/>
      <c r="U75" s="738"/>
      <c r="V75" s="738"/>
      <c r="W75" s="738"/>
      <c r="X75" s="738"/>
      <c r="Y75" s="738"/>
      <c r="Z75" s="738"/>
    </row>
    <row r="76" ht="18.0" customHeight="1">
      <c r="A76" s="738"/>
      <c r="B76" s="738"/>
      <c r="C76" s="738"/>
      <c r="D76" s="738"/>
      <c r="E76" s="738"/>
      <c r="F76" s="738"/>
      <c r="G76" s="738"/>
      <c r="H76" s="738"/>
      <c r="I76" s="738"/>
      <c r="J76" s="738"/>
      <c r="K76" s="738"/>
      <c r="L76" s="738"/>
      <c r="M76" s="738"/>
      <c r="N76" s="738"/>
      <c r="O76" s="738"/>
      <c r="P76" s="738"/>
      <c r="Q76" s="738"/>
      <c r="R76" s="738"/>
      <c r="S76" s="738"/>
      <c r="T76" s="738"/>
      <c r="U76" s="738"/>
      <c r="V76" s="738"/>
      <c r="W76" s="738"/>
      <c r="X76" s="738"/>
      <c r="Y76" s="738"/>
      <c r="Z76" s="738"/>
    </row>
    <row r="77" ht="18.0" customHeight="1">
      <c r="A77" s="738"/>
      <c r="B77" s="738"/>
      <c r="C77" s="738"/>
      <c r="D77" s="738"/>
      <c r="E77" s="738"/>
      <c r="F77" s="738"/>
      <c r="G77" s="738"/>
      <c r="H77" s="738"/>
      <c r="I77" s="738"/>
      <c r="J77" s="738"/>
      <c r="K77" s="738"/>
      <c r="L77" s="738"/>
      <c r="M77" s="738"/>
      <c r="N77" s="738"/>
      <c r="O77" s="738"/>
      <c r="P77" s="738"/>
      <c r="Q77" s="738"/>
      <c r="R77" s="738"/>
      <c r="S77" s="738"/>
      <c r="T77" s="738"/>
      <c r="U77" s="738"/>
      <c r="V77" s="738"/>
      <c r="W77" s="738"/>
      <c r="X77" s="738"/>
      <c r="Y77" s="738"/>
      <c r="Z77" s="738"/>
    </row>
    <row r="78" ht="18.0" customHeight="1">
      <c r="A78" s="738"/>
      <c r="B78" s="738"/>
      <c r="C78" s="738"/>
      <c r="D78" s="738"/>
      <c r="E78" s="738"/>
      <c r="F78" s="738"/>
      <c r="G78" s="738"/>
      <c r="H78" s="738"/>
      <c r="I78" s="738"/>
      <c r="J78" s="738"/>
      <c r="K78" s="738"/>
      <c r="L78" s="738"/>
      <c r="M78" s="738"/>
      <c r="N78" s="738"/>
      <c r="O78" s="738"/>
      <c r="P78" s="738"/>
      <c r="Q78" s="738"/>
      <c r="R78" s="738"/>
      <c r="S78" s="738"/>
      <c r="T78" s="738"/>
      <c r="U78" s="738"/>
      <c r="V78" s="738"/>
      <c r="W78" s="738"/>
      <c r="X78" s="738"/>
      <c r="Y78" s="738"/>
      <c r="Z78" s="738"/>
    </row>
    <row r="79" ht="18.0" customHeight="1">
      <c r="A79" s="738"/>
      <c r="B79" s="738"/>
      <c r="C79" s="738"/>
      <c r="D79" s="738"/>
      <c r="E79" s="738"/>
      <c r="F79" s="738"/>
      <c r="G79" s="738"/>
      <c r="H79" s="738"/>
      <c r="I79" s="738"/>
      <c r="J79" s="738"/>
      <c r="K79" s="738"/>
      <c r="L79" s="738"/>
      <c r="M79" s="738"/>
      <c r="N79" s="738"/>
      <c r="O79" s="738"/>
      <c r="P79" s="738"/>
      <c r="Q79" s="738"/>
      <c r="R79" s="738"/>
      <c r="S79" s="738"/>
      <c r="T79" s="738"/>
      <c r="U79" s="738"/>
      <c r="V79" s="738"/>
      <c r="W79" s="738"/>
      <c r="X79" s="738"/>
      <c r="Y79" s="738"/>
      <c r="Z79" s="738"/>
    </row>
    <row r="80" ht="18.0" customHeight="1">
      <c r="A80" s="738"/>
      <c r="B80" s="738"/>
      <c r="C80" s="738"/>
      <c r="D80" s="738"/>
      <c r="E80" s="738"/>
      <c r="F80" s="738"/>
      <c r="G80" s="738"/>
      <c r="H80" s="738"/>
      <c r="I80" s="738"/>
      <c r="J80" s="738"/>
      <c r="K80" s="738"/>
      <c r="L80" s="738"/>
      <c r="M80" s="738"/>
      <c r="N80" s="738"/>
      <c r="O80" s="738"/>
      <c r="P80" s="738"/>
      <c r="Q80" s="738"/>
      <c r="R80" s="738"/>
      <c r="S80" s="738"/>
      <c r="T80" s="738"/>
      <c r="U80" s="738"/>
      <c r="V80" s="738"/>
      <c r="W80" s="738"/>
      <c r="X80" s="738"/>
      <c r="Y80" s="738"/>
      <c r="Z80" s="738"/>
    </row>
    <row r="81" ht="18.0" customHeight="1">
      <c r="A81" s="738"/>
      <c r="B81" s="738"/>
      <c r="C81" s="738"/>
      <c r="D81" s="738"/>
      <c r="E81" s="738"/>
      <c r="F81" s="738"/>
      <c r="G81" s="738"/>
      <c r="H81" s="738"/>
      <c r="I81" s="738"/>
      <c r="J81" s="738"/>
      <c r="K81" s="738"/>
      <c r="L81" s="738"/>
      <c r="M81" s="738"/>
      <c r="N81" s="738"/>
      <c r="O81" s="738"/>
      <c r="P81" s="738"/>
      <c r="Q81" s="738"/>
      <c r="R81" s="738"/>
      <c r="S81" s="738"/>
      <c r="T81" s="738"/>
      <c r="U81" s="738"/>
      <c r="V81" s="738"/>
      <c r="W81" s="738"/>
      <c r="X81" s="738"/>
      <c r="Y81" s="738"/>
      <c r="Z81" s="738"/>
    </row>
    <row r="82" ht="18.0" customHeight="1">
      <c r="A82" s="738"/>
      <c r="B82" s="738"/>
      <c r="C82" s="738"/>
      <c r="D82" s="738"/>
      <c r="E82" s="738"/>
      <c r="F82" s="738"/>
      <c r="G82" s="738"/>
      <c r="H82" s="738"/>
      <c r="I82" s="738"/>
      <c r="J82" s="738"/>
      <c r="K82" s="738"/>
      <c r="L82" s="738"/>
      <c r="M82" s="738"/>
      <c r="N82" s="738"/>
      <c r="O82" s="738"/>
      <c r="P82" s="738"/>
      <c r="Q82" s="738"/>
      <c r="R82" s="738"/>
      <c r="S82" s="738"/>
      <c r="T82" s="738"/>
      <c r="U82" s="738"/>
      <c r="V82" s="738"/>
      <c r="W82" s="738"/>
      <c r="X82" s="738"/>
      <c r="Y82" s="738"/>
      <c r="Z82" s="738"/>
    </row>
    <row r="83" ht="18.0" customHeight="1">
      <c r="A83" s="738"/>
      <c r="B83" s="738"/>
      <c r="C83" s="738"/>
      <c r="D83" s="738"/>
      <c r="E83" s="738"/>
      <c r="F83" s="738"/>
      <c r="G83" s="738"/>
      <c r="H83" s="738"/>
      <c r="I83" s="738"/>
      <c r="J83" s="738"/>
      <c r="K83" s="738"/>
      <c r="L83" s="738"/>
      <c r="M83" s="738"/>
      <c r="N83" s="738"/>
      <c r="O83" s="738"/>
      <c r="P83" s="738"/>
      <c r="Q83" s="738"/>
      <c r="R83" s="738"/>
      <c r="S83" s="738"/>
      <c r="T83" s="738"/>
      <c r="U83" s="738"/>
      <c r="V83" s="738"/>
      <c r="W83" s="738"/>
      <c r="X83" s="738"/>
      <c r="Y83" s="738"/>
      <c r="Z83" s="738"/>
    </row>
    <row r="84" ht="18.0" customHeight="1">
      <c r="A84" s="738"/>
      <c r="B84" s="738"/>
      <c r="C84" s="738"/>
      <c r="D84" s="738"/>
      <c r="E84" s="738"/>
      <c r="F84" s="738"/>
      <c r="G84" s="738"/>
      <c r="H84" s="738"/>
      <c r="I84" s="738"/>
      <c r="J84" s="738"/>
      <c r="K84" s="738"/>
      <c r="L84" s="738"/>
      <c r="M84" s="738"/>
      <c r="N84" s="738"/>
      <c r="O84" s="738"/>
      <c r="P84" s="738"/>
      <c r="Q84" s="738"/>
      <c r="R84" s="738"/>
      <c r="S84" s="738"/>
      <c r="T84" s="738"/>
      <c r="U84" s="738"/>
      <c r="V84" s="738"/>
      <c r="W84" s="738"/>
      <c r="X84" s="738"/>
      <c r="Y84" s="738"/>
      <c r="Z84" s="738"/>
    </row>
    <row r="85" ht="18.0" customHeight="1">
      <c r="A85" s="738"/>
      <c r="B85" s="738"/>
      <c r="C85" s="738"/>
      <c r="D85" s="738"/>
      <c r="E85" s="738"/>
      <c r="F85" s="738"/>
      <c r="G85" s="738"/>
      <c r="H85" s="738"/>
      <c r="I85" s="738"/>
      <c r="J85" s="738"/>
      <c r="K85" s="738"/>
      <c r="L85" s="738"/>
      <c r="M85" s="738"/>
      <c r="N85" s="738"/>
      <c r="O85" s="738"/>
      <c r="P85" s="738"/>
      <c r="Q85" s="738"/>
      <c r="R85" s="738"/>
      <c r="S85" s="738"/>
      <c r="T85" s="738"/>
      <c r="U85" s="738"/>
      <c r="V85" s="738"/>
      <c r="W85" s="738"/>
      <c r="X85" s="738"/>
      <c r="Y85" s="738"/>
      <c r="Z85" s="738"/>
    </row>
    <row r="86" ht="18.0" customHeight="1">
      <c r="A86" s="738"/>
      <c r="B86" s="738"/>
      <c r="C86" s="738"/>
      <c r="D86" s="738"/>
      <c r="E86" s="738"/>
      <c r="F86" s="738"/>
      <c r="G86" s="738"/>
      <c r="H86" s="738"/>
      <c r="I86" s="738"/>
      <c r="J86" s="738"/>
      <c r="K86" s="738"/>
      <c r="L86" s="738"/>
      <c r="M86" s="738"/>
      <c r="N86" s="738"/>
      <c r="O86" s="738"/>
      <c r="P86" s="738"/>
      <c r="Q86" s="738"/>
      <c r="R86" s="738"/>
      <c r="S86" s="738"/>
      <c r="T86" s="738"/>
      <c r="U86" s="738"/>
      <c r="V86" s="738"/>
      <c r="W86" s="738"/>
      <c r="X86" s="738"/>
      <c r="Y86" s="738"/>
      <c r="Z86" s="738"/>
    </row>
    <row r="87" ht="18.0" customHeight="1">
      <c r="A87" s="738"/>
      <c r="B87" s="738"/>
      <c r="C87" s="738"/>
      <c r="D87" s="738"/>
      <c r="E87" s="738"/>
      <c r="F87" s="738"/>
      <c r="G87" s="738"/>
      <c r="H87" s="738"/>
      <c r="I87" s="738"/>
      <c r="J87" s="738"/>
      <c r="K87" s="738"/>
      <c r="L87" s="738"/>
      <c r="M87" s="738"/>
      <c r="N87" s="738"/>
      <c r="O87" s="738"/>
      <c r="P87" s="738"/>
      <c r="Q87" s="738"/>
      <c r="R87" s="738"/>
      <c r="S87" s="738"/>
      <c r="T87" s="738"/>
      <c r="U87" s="738"/>
      <c r="V87" s="738"/>
      <c r="W87" s="738"/>
      <c r="X87" s="738"/>
      <c r="Y87" s="738"/>
      <c r="Z87" s="738"/>
    </row>
    <row r="88" ht="18.0" customHeight="1">
      <c r="A88" s="738"/>
      <c r="B88" s="738"/>
      <c r="C88" s="738"/>
      <c r="D88" s="738"/>
      <c r="E88" s="738"/>
      <c r="F88" s="738"/>
      <c r="G88" s="738"/>
      <c r="H88" s="738"/>
      <c r="I88" s="738"/>
      <c r="J88" s="738"/>
      <c r="K88" s="738"/>
      <c r="L88" s="738"/>
      <c r="M88" s="738"/>
      <c r="N88" s="738"/>
      <c r="O88" s="738"/>
      <c r="P88" s="738"/>
      <c r="Q88" s="738"/>
      <c r="R88" s="738"/>
      <c r="S88" s="738"/>
      <c r="T88" s="738"/>
      <c r="U88" s="738"/>
      <c r="V88" s="738"/>
      <c r="W88" s="738"/>
      <c r="X88" s="738"/>
      <c r="Y88" s="738"/>
      <c r="Z88" s="738"/>
    </row>
    <row r="89" ht="18.0" customHeight="1">
      <c r="A89" s="738"/>
      <c r="B89" s="738"/>
      <c r="C89" s="738"/>
      <c r="D89" s="738"/>
      <c r="E89" s="738"/>
      <c r="F89" s="738"/>
      <c r="G89" s="738"/>
      <c r="H89" s="738"/>
      <c r="I89" s="738"/>
      <c r="J89" s="738"/>
      <c r="K89" s="738"/>
      <c r="L89" s="738"/>
      <c r="M89" s="738"/>
      <c r="N89" s="738"/>
      <c r="O89" s="738"/>
      <c r="P89" s="738"/>
      <c r="Q89" s="738"/>
      <c r="R89" s="738"/>
      <c r="S89" s="738"/>
      <c r="T89" s="738"/>
      <c r="U89" s="738"/>
      <c r="V89" s="738"/>
      <c r="W89" s="738"/>
      <c r="X89" s="738"/>
      <c r="Y89" s="738"/>
      <c r="Z89" s="738"/>
    </row>
    <row r="90" ht="18.0" customHeight="1">
      <c r="A90" s="738"/>
      <c r="B90" s="738"/>
      <c r="C90" s="738"/>
      <c r="D90" s="738"/>
      <c r="E90" s="738"/>
      <c r="F90" s="738"/>
      <c r="G90" s="738"/>
      <c r="H90" s="738"/>
      <c r="I90" s="738"/>
      <c r="J90" s="738"/>
      <c r="K90" s="738"/>
      <c r="L90" s="738"/>
      <c r="M90" s="738"/>
      <c r="N90" s="738"/>
      <c r="O90" s="738"/>
      <c r="P90" s="738"/>
      <c r="Q90" s="738"/>
      <c r="R90" s="738"/>
      <c r="S90" s="738"/>
      <c r="T90" s="738"/>
      <c r="U90" s="738"/>
      <c r="V90" s="738"/>
      <c r="W90" s="738"/>
      <c r="X90" s="738"/>
      <c r="Y90" s="738"/>
      <c r="Z90" s="738"/>
    </row>
    <row r="91" ht="18.0" customHeight="1">
      <c r="A91" s="738"/>
      <c r="B91" s="738"/>
      <c r="C91" s="738"/>
      <c r="D91" s="738"/>
      <c r="E91" s="738"/>
      <c r="F91" s="738"/>
      <c r="G91" s="738"/>
      <c r="H91" s="738"/>
      <c r="I91" s="738"/>
      <c r="J91" s="738"/>
      <c r="K91" s="738"/>
      <c r="L91" s="738"/>
      <c r="M91" s="738"/>
      <c r="N91" s="738"/>
      <c r="O91" s="738"/>
      <c r="P91" s="738"/>
      <c r="Q91" s="738"/>
      <c r="R91" s="738"/>
      <c r="S91" s="738"/>
      <c r="T91" s="738"/>
      <c r="U91" s="738"/>
      <c r="V91" s="738"/>
      <c r="W91" s="738"/>
      <c r="X91" s="738"/>
      <c r="Y91" s="738"/>
      <c r="Z91" s="738"/>
    </row>
    <row r="92" ht="18.0" customHeight="1">
      <c r="A92" s="738"/>
      <c r="B92" s="738"/>
      <c r="C92" s="738"/>
      <c r="D92" s="738"/>
      <c r="E92" s="738"/>
      <c r="F92" s="738"/>
      <c r="G92" s="738"/>
      <c r="H92" s="738"/>
      <c r="I92" s="738"/>
      <c r="J92" s="738"/>
      <c r="K92" s="738"/>
      <c r="L92" s="738"/>
      <c r="M92" s="738"/>
      <c r="N92" s="738"/>
      <c r="O92" s="738"/>
      <c r="P92" s="738"/>
      <c r="Q92" s="738"/>
      <c r="R92" s="738"/>
      <c r="S92" s="738"/>
      <c r="T92" s="738"/>
      <c r="U92" s="738"/>
      <c r="V92" s="738"/>
      <c r="W92" s="738"/>
      <c r="X92" s="738"/>
      <c r="Y92" s="738"/>
      <c r="Z92" s="738"/>
    </row>
    <row r="93" ht="18.0" customHeight="1">
      <c r="A93" s="738"/>
      <c r="B93" s="738"/>
      <c r="C93" s="738"/>
      <c r="D93" s="738"/>
      <c r="E93" s="738"/>
      <c r="F93" s="738"/>
      <c r="G93" s="738"/>
      <c r="H93" s="738"/>
      <c r="I93" s="738"/>
      <c r="J93" s="738"/>
      <c r="K93" s="738"/>
      <c r="L93" s="738"/>
      <c r="M93" s="738"/>
      <c r="N93" s="738"/>
      <c r="O93" s="738"/>
      <c r="P93" s="738"/>
      <c r="Q93" s="738"/>
      <c r="R93" s="738"/>
      <c r="S93" s="738"/>
      <c r="T93" s="738"/>
      <c r="U93" s="738"/>
      <c r="V93" s="738"/>
      <c r="W93" s="738"/>
      <c r="X93" s="738"/>
      <c r="Y93" s="738"/>
      <c r="Z93" s="738"/>
    </row>
    <row r="94" ht="18.0" customHeight="1">
      <c r="A94" s="738"/>
      <c r="B94" s="738"/>
      <c r="C94" s="738"/>
      <c r="D94" s="738"/>
      <c r="E94" s="738"/>
      <c r="F94" s="738"/>
      <c r="G94" s="738"/>
      <c r="H94" s="738"/>
      <c r="I94" s="738"/>
      <c r="J94" s="738"/>
      <c r="K94" s="738"/>
      <c r="L94" s="738"/>
      <c r="M94" s="738"/>
      <c r="N94" s="738"/>
      <c r="O94" s="738"/>
      <c r="P94" s="738"/>
      <c r="Q94" s="738"/>
      <c r="R94" s="738"/>
      <c r="S94" s="738"/>
      <c r="T94" s="738"/>
      <c r="U94" s="738"/>
      <c r="V94" s="738"/>
      <c r="W94" s="738"/>
      <c r="X94" s="738"/>
      <c r="Y94" s="738"/>
      <c r="Z94" s="738"/>
    </row>
    <row r="95" ht="18.0" customHeight="1">
      <c r="A95" s="738"/>
      <c r="B95" s="738"/>
      <c r="C95" s="738"/>
      <c r="D95" s="738"/>
      <c r="E95" s="738"/>
      <c r="F95" s="738"/>
      <c r="G95" s="738"/>
      <c r="H95" s="738"/>
      <c r="I95" s="738"/>
      <c r="J95" s="738"/>
      <c r="K95" s="738"/>
      <c r="L95" s="738"/>
      <c r="M95" s="738"/>
      <c r="N95" s="738"/>
      <c r="O95" s="738"/>
      <c r="P95" s="738"/>
      <c r="Q95" s="738"/>
      <c r="R95" s="738"/>
      <c r="S95" s="738"/>
      <c r="T95" s="738"/>
      <c r="U95" s="738"/>
      <c r="V95" s="738"/>
      <c r="W95" s="738"/>
      <c r="X95" s="738"/>
      <c r="Y95" s="738"/>
      <c r="Z95" s="738"/>
    </row>
    <row r="96" ht="18.0" customHeight="1">
      <c r="A96" s="738"/>
      <c r="B96" s="738"/>
      <c r="C96" s="738"/>
      <c r="D96" s="738"/>
      <c r="E96" s="738"/>
      <c r="F96" s="738"/>
      <c r="G96" s="738"/>
      <c r="H96" s="738"/>
      <c r="I96" s="738"/>
      <c r="J96" s="738"/>
      <c r="K96" s="738"/>
      <c r="L96" s="738"/>
      <c r="M96" s="738"/>
      <c r="N96" s="738"/>
      <c r="O96" s="738"/>
      <c r="P96" s="738"/>
      <c r="Q96" s="738"/>
      <c r="R96" s="738"/>
      <c r="S96" s="738"/>
      <c r="T96" s="738"/>
      <c r="U96" s="738"/>
      <c r="V96" s="738"/>
      <c r="W96" s="738"/>
      <c r="X96" s="738"/>
      <c r="Y96" s="738"/>
      <c r="Z96" s="738"/>
    </row>
    <row r="97" ht="18.0" customHeight="1">
      <c r="A97" s="738"/>
      <c r="B97" s="738"/>
      <c r="C97" s="738"/>
      <c r="D97" s="738"/>
      <c r="E97" s="738"/>
      <c r="F97" s="738"/>
      <c r="G97" s="738"/>
      <c r="H97" s="738"/>
      <c r="I97" s="738"/>
      <c r="J97" s="738"/>
      <c r="K97" s="738"/>
      <c r="L97" s="738"/>
      <c r="M97" s="738"/>
      <c r="N97" s="738"/>
      <c r="O97" s="738"/>
      <c r="P97" s="738"/>
      <c r="Q97" s="738"/>
      <c r="R97" s="738"/>
      <c r="S97" s="738"/>
      <c r="T97" s="738"/>
      <c r="U97" s="738"/>
      <c r="V97" s="738"/>
      <c r="W97" s="738"/>
      <c r="X97" s="738"/>
      <c r="Y97" s="738"/>
      <c r="Z97" s="738"/>
    </row>
    <row r="98" ht="18.0" customHeight="1">
      <c r="A98" s="738"/>
      <c r="B98" s="738"/>
      <c r="C98" s="738"/>
      <c r="D98" s="738"/>
      <c r="E98" s="738"/>
      <c r="F98" s="738"/>
      <c r="G98" s="738"/>
      <c r="H98" s="738"/>
      <c r="I98" s="738"/>
      <c r="J98" s="738"/>
      <c r="K98" s="738"/>
      <c r="L98" s="738"/>
      <c r="M98" s="738"/>
      <c r="N98" s="738"/>
      <c r="O98" s="738"/>
      <c r="P98" s="738"/>
      <c r="Q98" s="738"/>
      <c r="R98" s="738"/>
      <c r="S98" s="738"/>
      <c r="T98" s="738"/>
      <c r="U98" s="738"/>
      <c r="V98" s="738"/>
      <c r="W98" s="738"/>
      <c r="X98" s="738"/>
      <c r="Y98" s="738"/>
      <c r="Z98" s="738"/>
    </row>
    <row r="99" ht="18.0" customHeight="1">
      <c r="A99" s="738"/>
      <c r="B99" s="738"/>
      <c r="C99" s="738"/>
      <c r="D99" s="738"/>
      <c r="E99" s="738"/>
      <c r="F99" s="738"/>
      <c r="G99" s="738"/>
      <c r="H99" s="738"/>
      <c r="I99" s="738"/>
      <c r="J99" s="738"/>
      <c r="K99" s="738"/>
      <c r="L99" s="738"/>
      <c r="M99" s="738"/>
      <c r="N99" s="738"/>
      <c r="O99" s="738"/>
      <c r="P99" s="738"/>
      <c r="Q99" s="738"/>
      <c r="R99" s="738"/>
      <c r="S99" s="738"/>
      <c r="T99" s="738"/>
      <c r="U99" s="738"/>
      <c r="V99" s="738"/>
      <c r="W99" s="738"/>
      <c r="X99" s="738"/>
      <c r="Y99" s="738"/>
      <c r="Z99" s="738"/>
    </row>
    <row r="100" ht="18.0" customHeight="1">
      <c r="A100" s="738"/>
      <c r="B100" s="738"/>
      <c r="C100" s="738"/>
      <c r="D100" s="738"/>
      <c r="E100" s="738"/>
      <c r="F100" s="738"/>
      <c r="G100" s="738"/>
      <c r="H100" s="738"/>
      <c r="I100" s="738"/>
      <c r="J100" s="738"/>
      <c r="K100" s="738"/>
      <c r="L100" s="738"/>
      <c r="M100" s="738"/>
      <c r="N100" s="738"/>
      <c r="O100" s="738"/>
      <c r="P100" s="738"/>
      <c r="Q100" s="738"/>
      <c r="R100" s="738"/>
      <c r="S100" s="738"/>
      <c r="T100" s="738"/>
      <c r="U100" s="738"/>
      <c r="V100" s="738"/>
      <c r="W100" s="738"/>
      <c r="X100" s="738"/>
      <c r="Y100" s="738"/>
      <c r="Z100" s="738"/>
    </row>
    <row r="101" ht="18.0" customHeight="1">
      <c r="A101" s="738"/>
      <c r="B101" s="738"/>
      <c r="C101" s="738"/>
      <c r="D101" s="738"/>
      <c r="E101" s="738"/>
      <c r="F101" s="738"/>
      <c r="G101" s="738"/>
      <c r="H101" s="738"/>
      <c r="I101" s="738"/>
      <c r="J101" s="738"/>
      <c r="K101" s="738"/>
      <c r="L101" s="738"/>
      <c r="M101" s="738"/>
      <c r="N101" s="738"/>
      <c r="O101" s="738"/>
      <c r="P101" s="738"/>
      <c r="Q101" s="738"/>
      <c r="R101" s="738"/>
      <c r="S101" s="738"/>
      <c r="T101" s="738"/>
      <c r="U101" s="738"/>
      <c r="V101" s="738"/>
      <c r="W101" s="738"/>
      <c r="X101" s="738"/>
      <c r="Y101" s="738"/>
      <c r="Z101" s="738"/>
    </row>
    <row r="102" ht="18.0" customHeight="1">
      <c r="A102" s="738"/>
      <c r="B102" s="738"/>
      <c r="C102" s="738"/>
      <c r="D102" s="738"/>
      <c r="E102" s="738"/>
      <c r="F102" s="738"/>
      <c r="G102" s="738"/>
      <c r="H102" s="738"/>
      <c r="I102" s="738"/>
      <c r="J102" s="738"/>
      <c r="K102" s="738"/>
      <c r="L102" s="738"/>
      <c r="M102" s="738"/>
      <c r="N102" s="738"/>
      <c r="O102" s="738"/>
      <c r="P102" s="738"/>
      <c r="Q102" s="738"/>
      <c r="R102" s="738"/>
      <c r="S102" s="738"/>
      <c r="T102" s="738"/>
      <c r="U102" s="738"/>
      <c r="V102" s="738"/>
      <c r="W102" s="738"/>
      <c r="X102" s="738"/>
      <c r="Y102" s="738"/>
      <c r="Z102" s="738"/>
    </row>
    <row r="103" ht="18.0" customHeight="1">
      <c r="A103" s="738"/>
      <c r="B103" s="738"/>
      <c r="C103" s="738"/>
      <c r="D103" s="738"/>
      <c r="E103" s="738"/>
      <c r="F103" s="738"/>
      <c r="G103" s="738"/>
      <c r="H103" s="738"/>
      <c r="I103" s="738"/>
      <c r="J103" s="738"/>
      <c r="K103" s="738"/>
      <c r="L103" s="738"/>
      <c r="M103" s="738"/>
      <c r="N103" s="738"/>
      <c r="O103" s="738"/>
      <c r="P103" s="738"/>
      <c r="Q103" s="738"/>
      <c r="R103" s="738"/>
      <c r="S103" s="738"/>
      <c r="T103" s="738"/>
      <c r="U103" s="738"/>
      <c r="V103" s="738"/>
      <c r="W103" s="738"/>
      <c r="X103" s="738"/>
      <c r="Y103" s="738"/>
      <c r="Z103" s="738"/>
    </row>
    <row r="104" ht="18.0" customHeight="1">
      <c r="A104" s="738"/>
      <c r="B104" s="738"/>
      <c r="C104" s="738"/>
      <c r="D104" s="738"/>
      <c r="E104" s="738"/>
      <c r="F104" s="738"/>
      <c r="G104" s="738"/>
      <c r="H104" s="738"/>
      <c r="I104" s="738"/>
      <c r="J104" s="738"/>
      <c r="K104" s="738"/>
      <c r="L104" s="738"/>
      <c r="M104" s="738"/>
      <c r="N104" s="738"/>
      <c r="O104" s="738"/>
      <c r="P104" s="738"/>
      <c r="Q104" s="738"/>
      <c r="R104" s="738"/>
      <c r="S104" s="738"/>
      <c r="T104" s="738"/>
      <c r="U104" s="738"/>
      <c r="V104" s="738"/>
      <c r="W104" s="738"/>
      <c r="X104" s="738"/>
      <c r="Y104" s="738"/>
      <c r="Z104" s="738"/>
    </row>
    <row r="105" ht="18.0" customHeight="1">
      <c r="A105" s="738"/>
      <c r="B105" s="738"/>
      <c r="C105" s="738"/>
      <c r="D105" s="738"/>
      <c r="E105" s="738"/>
      <c r="F105" s="738"/>
      <c r="G105" s="738"/>
      <c r="H105" s="738"/>
      <c r="I105" s="738"/>
      <c r="J105" s="738"/>
      <c r="K105" s="738"/>
      <c r="L105" s="738"/>
      <c r="M105" s="738"/>
      <c r="N105" s="738"/>
      <c r="O105" s="738"/>
      <c r="P105" s="738"/>
      <c r="Q105" s="738"/>
      <c r="R105" s="738"/>
      <c r="S105" s="738"/>
      <c r="T105" s="738"/>
      <c r="U105" s="738"/>
      <c r="V105" s="738"/>
      <c r="W105" s="738"/>
      <c r="X105" s="738"/>
      <c r="Y105" s="738"/>
      <c r="Z105" s="738"/>
    </row>
    <row r="106" ht="18.0" customHeight="1">
      <c r="A106" s="738"/>
      <c r="B106" s="738"/>
      <c r="C106" s="738"/>
      <c r="D106" s="738"/>
      <c r="E106" s="738"/>
      <c r="F106" s="738"/>
      <c r="G106" s="738"/>
      <c r="H106" s="738"/>
      <c r="I106" s="738"/>
      <c r="J106" s="738"/>
      <c r="K106" s="738"/>
      <c r="L106" s="738"/>
      <c r="M106" s="738"/>
      <c r="N106" s="738"/>
      <c r="O106" s="738"/>
      <c r="P106" s="738"/>
      <c r="Q106" s="738"/>
      <c r="R106" s="738"/>
      <c r="S106" s="738"/>
      <c r="T106" s="738"/>
      <c r="U106" s="738"/>
      <c r="V106" s="738"/>
      <c r="W106" s="738"/>
      <c r="X106" s="738"/>
      <c r="Y106" s="738"/>
      <c r="Z106" s="738"/>
    </row>
    <row r="107" ht="18.0" customHeight="1">
      <c r="A107" s="738"/>
      <c r="B107" s="738"/>
      <c r="C107" s="738"/>
      <c r="D107" s="738"/>
      <c r="E107" s="738"/>
      <c r="F107" s="738"/>
      <c r="G107" s="738"/>
      <c r="H107" s="738"/>
      <c r="I107" s="738"/>
      <c r="J107" s="738"/>
      <c r="K107" s="738"/>
      <c r="L107" s="738"/>
      <c r="M107" s="738"/>
      <c r="N107" s="738"/>
      <c r="O107" s="738"/>
      <c r="P107" s="738"/>
      <c r="Q107" s="738"/>
      <c r="R107" s="738"/>
      <c r="S107" s="738"/>
      <c r="T107" s="738"/>
      <c r="U107" s="738"/>
      <c r="V107" s="738"/>
      <c r="W107" s="738"/>
      <c r="X107" s="738"/>
      <c r="Y107" s="738"/>
      <c r="Z107" s="738"/>
    </row>
    <row r="108" ht="18.0" customHeight="1">
      <c r="A108" s="738"/>
      <c r="B108" s="738"/>
      <c r="C108" s="738"/>
      <c r="D108" s="738"/>
      <c r="E108" s="738"/>
      <c r="F108" s="738"/>
      <c r="G108" s="738"/>
      <c r="H108" s="738"/>
      <c r="I108" s="738"/>
      <c r="J108" s="738"/>
      <c r="K108" s="738"/>
      <c r="L108" s="738"/>
      <c r="M108" s="738"/>
      <c r="N108" s="738"/>
      <c r="O108" s="738"/>
      <c r="P108" s="738"/>
      <c r="Q108" s="738"/>
      <c r="R108" s="738"/>
      <c r="S108" s="738"/>
      <c r="T108" s="738"/>
      <c r="U108" s="738"/>
      <c r="V108" s="738"/>
      <c r="W108" s="738"/>
      <c r="X108" s="738"/>
      <c r="Y108" s="738"/>
      <c r="Z108" s="738"/>
    </row>
    <row r="109" ht="18.0" customHeight="1">
      <c r="A109" s="738"/>
      <c r="B109" s="738"/>
      <c r="C109" s="738"/>
      <c r="D109" s="738"/>
      <c r="E109" s="738"/>
      <c r="F109" s="738"/>
      <c r="G109" s="738"/>
      <c r="H109" s="738"/>
      <c r="I109" s="738"/>
      <c r="J109" s="738"/>
      <c r="K109" s="738"/>
      <c r="L109" s="738"/>
      <c r="M109" s="738"/>
      <c r="N109" s="738"/>
      <c r="O109" s="738"/>
      <c r="P109" s="738"/>
      <c r="Q109" s="738"/>
      <c r="R109" s="738"/>
      <c r="S109" s="738"/>
      <c r="T109" s="738"/>
      <c r="U109" s="738"/>
      <c r="V109" s="738"/>
      <c r="W109" s="738"/>
      <c r="X109" s="738"/>
      <c r="Y109" s="738"/>
      <c r="Z109" s="738"/>
    </row>
    <row r="110" ht="18.0" customHeight="1">
      <c r="A110" s="738"/>
      <c r="B110" s="738"/>
      <c r="C110" s="738"/>
      <c r="D110" s="738"/>
      <c r="E110" s="738"/>
      <c r="F110" s="738"/>
      <c r="G110" s="738"/>
      <c r="H110" s="738"/>
      <c r="I110" s="738"/>
      <c r="J110" s="738"/>
      <c r="K110" s="738"/>
      <c r="L110" s="738"/>
      <c r="M110" s="738"/>
      <c r="N110" s="738"/>
      <c r="O110" s="738"/>
      <c r="P110" s="738"/>
      <c r="Q110" s="738"/>
      <c r="R110" s="738"/>
      <c r="S110" s="738"/>
      <c r="T110" s="738"/>
      <c r="U110" s="738"/>
      <c r="V110" s="738"/>
      <c r="W110" s="738"/>
      <c r="X110" s="738"/>
      <c r="Y110" s="738"/>
      <c r="Z110" s="738"/>
    </row>
    <row r="111" ht="18.0" customHeight="1">
      <c r="A111" s="738"/>
      <c r="B111" s="738"/>
      <c r="C111" s="738"/>
      <c r="D111" s="738"/>
      <c r="E111" s="738"/>
      <c r="F111" s="738"/>
      <c r="G111" s="738"/>
      <c r="H111" s="738"/>
      <c r="I111" s="738"/>
      <c r="J111" s="738"/>
      <c r="K111" s="738"/>
      <c r="L111" s="738"/>
      <c r="M111" s="738"/>
      <c r="N111" s="738"/>
      <c r="O111" s="738"/>
      <c r="P111" s="738"/>
      <c r="Q111" s="738"/>
      <c r="R111" s="738"/>
      <c r="S111" s="738"/>
      <c r="T111" s="738"/>
      <c r="U111" s="738"/>
      <c r="V111" s="738"/>
      <c r="W111" s="738"/>
      <c r="X111" s="738"/>
      <c r="Y111" s="738"/>
      <c r="Z111" s="738"/>
    </row>
    <row r="112" ht="18.0" customHeight="1">
      <c r="A112" s="738"/>
      <c r="B112" s="738"/>
      <c r="C112" s="738"/>
      <c r="D112" s="738"/>
      <c r="E112" s="738"/>
      <c r="F112" s="738"/>
      <c r="G112" s="738"/>
      <c r="H112" s="738"/>
      <c r="I112" s="738"/>
      <c r="J112" s="738"/>
      <c r="K112" s="738"/>
      <c r="L112" s="738"/>
      <c r="M112" s="738"/>
      <c r="N112" s="738"/>
      <c r="O112" s="738"/>
      <c r="P112" s="738"/>
      <c r="Q112" s="738"/>
      <c r="R112" s="738"/>
      <c r="S112" s="738"/>
      <c r="T112" s="738"/>
      <c r="U112" s="738"/>
      <c r="V112" s="738"/>
      <c r="W112" s="738"/>
      <c r="X112" s="738"/>
      <c r="Y112" s="738"/>
      <c r="Z112" s="738"/>
    </row>
    <row r="113" ht="18.0" customHeight="1">
      <c r="A113" s="738"/>
      <c r="B113" s="738"/>
      <c r="C113" s="738"/>
      <c r="D113" s="738"/>
      <c r="E113" s="738"/>
      <c r="F113" s="738"/>
      <c r="G113" s="738"/>
      <c r="H113" s="738"/>
      <c r="I113" s="738"/>
      <c r="J113" s="738"/>
      <c r="K113" s="738"/>
      <c r="L113" s="738"/>
      <c r="M113" s="738"/>
      <c r="N113" s="738"/>
      <c r="O113" s="738"/>
      <c r="P113" s="738"/>
      <c r="Q113" s="738"/>
      <c r="R113" s="738"/>
      <c r="S113" s="738"/>
      <c r="T113" s="738"/>
      <c r="U113" s="738"/>
      <c r="V113" s="738"/>
      <c r="W113" s="738"/>
      <c r="X113" s="738"/>
      <c r="Y113" s="738"/>
      <c r="Z113" s="738"/>
    </row>
    <row r="114" ht="18.0" customHeight="1">
      <c r="A114" s="738"/>
      <c r="B114" s="738"/>
      <c r="C114" s="738"/>
      <c r="D114" s="738"/>
      <c r="E114" s="738"/>
      <c r="F114" s="738"/>
      <c r="G114" s="738"/>
      <c r="H114" s="738"/>
      <c r="I114" s="738"/>
      <c r="J114" s="738"/>
      <c r="K114" s="738"/>
      <c r="L114" s="738"/>
      <c r="M114" s="738"/>
      <c r="N114" s="738"/>
      <c r="O114" s="738"/>
      <c r="P114" s="738"/>
      <c r="Q114" s="738"/>
      <c r="R114" s="738"/>
      <c r="S114" s="738"/>
      <c r="T114" s="738"/>
      <c r="U114" s="738"/>
      <c r="V114" s="738"/>
      <c r="W114" s="738"/>
      <c r="X114" s="738"/>
      <c r="Y114" s="738"/>
      <c r="Z114" s="738"/>
    </row>
    <row r="115" ht="18.0" customHeight="1">
      <c r="A115" s="738"/>
      <c r="B115" s="738"/>
      <c r="C115" s="738"/>
      <c r="D115" s="738"/>
      <c r="E115" s="738"/>
      <c r="F115" s="738"/>
      <c r="G115" s="738"/>
      <c r="H115" s="738"/>
      <c r="I115" s="738"/>
      <c r="J115" s="738"/>
      <c r="K115" s="738"/>
      <c r="L115" s="738"/>
      <c r="M115" s="738"/>
      <c r="N115" s="738"/>
      <c r="O115" s="738"/>
      <c r="P115" s="738"/>
      <c r="Q115" s="738"/>
      <c r="R115" s="738"/>
      <c r="S115" s="738"/>
      <c r="T115" s="738"/>
      <c r="U115" s="738"/>
      <c r="V115" s="738"/>
      <c r="W115" s="738"/>
      <c r="X115" s="738"/>
      <c r="Y115" s="738"/>
      <c r="Z115" s="738"/>
    </row>
    <row r="116" ht="18.0" customHeight="1">
      <c r="A116" s="738"/>
      <c r="B116" s="738"/>
      <c r="C116" s="738"/>
      <c r="D116" s="738"/>
      <c r="E116" s="738"/>
      <c r="F116" s="738"/>
      <c r="G116" s="738"/>
      <c r="H116" s="738"/>
      <c r="I116" s="738"/>
      <c r="J116" s="738"/>
      <c r="K116" s="738"/>
      <c r="L116" s="738"/>
      <c r="M116" s="738"/>
      <c r="N116" s="738"/>
      <c r="O116" s="738"/>
      <c r="P116" s="738"/>
      <c r="Q116" s="738"/>
      <c r="R116" s="738"/>
      <c r="S116" s="738"/>
      <c r="T116" s="738"/>
      <c r="U116" s="738"/>
      <c r="V116" s="738"/>
      <c r="W116" s="738"/>
      <c r="X116" s="738"/>
      <c r="Y116" s="738"/>
      <c r="Z116" s="738"/>
    </row>
    <row r="117" ht="18.0" customHeight="1">
      <c r="A117" s="738"/>
      <c r="B117" s="738"/>
      <c r="C117" s="738"/>
      <c r="D117" s="738"/>
      <c r="E117" s="738"/>
      <c r="F117" s="738"/>
      <c r="G117" s="738"/>
      <c r="H117" s="738"/>
      <c r="I117" s="738"/>
      <c r="J117" s="738"/>
      <c r="K117" s="738"/>
      <c r="L117" s="738"/>
      <c r="M117" s="738"/>
      <c r="N117" s="738"/>
      <c r="O117" s="738"/>
      <c r="P117" s="738"/>
      <c r="Q117" s="738"/>
      <c r="R117" s="738"/>
      <c r="S117" s="738"/>
      <c r="T117" s="738"/>
      <c r="U117" s="738"/>
      <c r="V117" s="738"/>
      <c r="W117" s="738"/>
      <c r="X117" s="738"/>
      <c r="Y117" s="738"/>
      <c r="Z117" s="738"/>
    </row>
    <row r="118" ht="18.0" customHeight="1">
      <c r="A118" s="738"/>
      <c r="B118" s="738"/>
      <c r="C118" s="738"/>
      <c r="D118" s="738"/>
      <c r="E118" s="738"/>
      <c r="F118" s="738"/>
      <c r="G118" s="738"/>
      <c r="H118" s="738"/>
      <c r="I118" s="738"/>
      <c r="J118" s="738"/>
      <c r="K118" s="738"/>
      <c r="L118" s="738"/>
      <c r="M118" s="738"/>
      <c r="N118" s="738"/>
      <c r="O118" s="738"/>
      <c r="P118" s="738"/>
      <c r="Q118" s="738"/>
      <c r="R118" s="738"/>
      <c r="S118" s="738"/>
      <c r="T118" s="738"/>
      <c r="U118" s="738"/>
      <c r="V118" s="738"/>
      <c r="W118" s="738"/>
      <c r="X118" s="738"/>
      <c r="Y118" s="738"/>
      <c r="Z118" s="738"/>
    </row>
    <row r="119" ht="18.0" customHeight="1">
      <c r="A119" s="738"/>
      <c r="B119" s="738"/>
      <c r="C119" s="738"/>
      <c r="D119" s="738"/>
      <c r="E119" s="738"/>
      <c r="F119" s="738"/>
      <c r="G119" s="738"/>
      <c r="H119" s="738"/>
      <c r="I119" s="738"/>
      <c r="J119" s="738"/>
      <c r="K119" s="738"/>
      <c r="L119" s="738"/>
      <c r="M119" s="738"/>
      <c r="N119" s="738"/>
      <c r="O119" s="738"/>
      <c r="P119" s="738"/>
      <c r="Q119" s="738"/>
      <c r="R119" s="738"/>
      <c r="S119" s="738"/>
      <c r="T119" s="738"/>
      <c r="U119" s="738"/>
      <c r="V119" s="738"/>
      <c r="W119" s="738"/>
      <c r="X119" s="738"/>
      <c r="Y119" s="738"/>
      <c r="Z119" s="738"/>
    </row>
    <row r="120" ht="18.0" customHeight="1">
      <c r="A120" s="738"/>
      <c r="B120" s="738"/>
      <c r="C120" s="738"/>
      <c r="D120" s="738"/>
      <c r="E120" s="738"/>
      <c r="F120" s="738"/>
      <c r="G120" s="738"/>
      <c r="H120" s="738"/>
      <c r="I120" s="738"/>
      <c r="J120" s="738"/>
      <c r="K120" s="738"/>
      <c r="L120" s="738"/>
      <c r="M120" s="738"/>
      <c r="N120" s="738"/>
      <c r="O120" s="738"/>
      <c r="P120" s="738"/>
      <c r="Q120" s="738"/>
      <c r="R120" s="738"/>
      <c r="S120" s="738"/>
      <c r="T120" s="738"/>
      <c r="U120" s="738"/>
      <c r="V120" s="738"/>
      <c r="W120" s="738"/>
      <c r="X120" s="738"/>
      <c r="Y120" s="738"/>
      <c r="Z120" s="738"/>
    </row>
    <row r="121" ht="18.0" customHeight="1">
      <c r="A121" s="738"/>
      <c r="B121" s="738"/>
      <c r="C121" s="738"/>
      <c r="D121" s="738"/>
      <c r="E121" s="738"/>
      <c r="F121" s="738"/>
      <c r="G121" s="738"/>
      <c r="H121" s="738"/>
      <c r="I121" s="738"/>
      <c r="J121" s="738"/>
      <c r="K121" s="738"/>
      <c r="L121" s="738"/>
      <c r="M121" s="738"/>
      <c r="N121" s="738"/>
      <c r="O121" s="738"/>
      <c r="P121" s="738"/>
      <c r="Q121" s="738"/>
      <c r="R121" s="738"/>
      <c r="S121" s="738"/>
      <c r="T121" s="738"/>
      <c r="U121" s="738"/>
      <c r="V121" s="738"/>
      <c r="W121" s="738"/>
      <c r="X121" s="738"/>
      <c r="Y121" s="738"/>
      <c r="Z121" s="738"/>
    </row>
    <row r="122" ht="18.0" customHeight="1">
      <c r="A122" s="738"/>
      <c r="B122" s="738"/>
      <c r="C122" s="738"/>
      <c r="D122" s="738"/>
      <c r="E122" s="738"/>
      <c r="F122" s="738"/>
      <c r="G122" s="738"/>
      <c r="H122" s="738"/>
      <c r="I122" s="738"/>
      <c r="J122" s="738"/>
      <c r="K122" s="738"/>
      <c r="L122" s="738"/>
      <c r="M122" s="738"/>
      <c r="N122" s="738"/>
      <c r="O122" s="738"/>
      <c r="P122" s="738"/>
      <c r="Q122" s="738"/>
      <c r="R122" s="738"/>
      <c r="S122" s="738"/>
      <c r="T122" s="738"/>
      <c r="U122" s="738"/>
      <c r="V122" s="738"/>
      <c r="W122" s="738"/>
      <c r="X122" s="738"/>
      <c r="Y122" s="738"/>
      <c r="Z122" s="738"/>
    </row>
    <row r="123" ht="18.0" customHeight="1">
      <c r="A123" s="738"/>
      <c r="B123" s="738"/>
      <c r="C123" s="738"/>
      <c r="D123" s="738"/>
      <c r="E123" s="738"/>
      <c r="F123" s="738"/>
      <c r="G123" s="738"/>
      <c r="H123" s="738"/>
      <c r="I123" s="738"/>
      <c r="J123" s="738"/>
      <c r="K123" s="738"/>
      <c r="L123" s="738"/>
      <c r="M123" s="738"/>
      <c r="N123" s="738"/>
      <c r="O123" s="738"/>
      <c r="P123" s="738"/>
      <c r="Q123" s="738"/>
      <c r="R123" s="738"/>
      <c r="S123" s="738"/>
      <c r="T123" s="738"/>
      <c r="U123" s="738"/>
      <c r="V123" s="738"/>
      <c r="W123" s="738"/>
      <c r="X123" s="738"/>
      <c r="Y123" s="738"/>
      <c r="Z123" s="738"/>
    </row>
    <row r="124" ht="18.0" customHeight="1">
      <c r="A124" s="738"/>
      <c r="B124" s="738"/>
      <c r="C124" s="738"/>
      <c r="D124" s="738"/>
      <c r="E124" s="738"/>
      <c r="F124" s="738"/>
      <c r="G124" s="738"/>
      <c r="H124" s="738"/>
      <c r="I124" s="738"/>
      <c r="J124" s="738"/>
      <c r="K124" s="738"/>
      <c r="L124" s="738"/>
      <c r="M124" s="738"/>
      <c r="N124" s="738"/>
      <c r="O124" s="738"/>
      <c r="P124" s="738"/>
      <c r="Q124" s="738"/>
      <c r="R124" s="738"/>
      <c r="S124" s="738"/>
      <c r="T124" s="738"/>
      <c r="U124" s="738"/>
      <c r="V124" s="738"/>
      <c r="W124" s="738"/>
      <c r="X124" s="738"/>
      <c r="Y124" s="738"/>
      <c r="Z124" s="738"/>
    </row>
    <row r="125" ht="18.0" customHeight="1">
      <c r="A125" s="738"/>
      <c r="B125" s="738"/>
      <c r="C125" s="738"/>
      <c r="D125" s="738"/>
      <c r="E125" s="738"/>
      <c r="F125" s="738"/>
      <c r="G125" s="738"/>
      <c r="H125" s="738"/>
      <c r="I125" s="738"/>
      <c r="J125" s="738"/>
      <c r="K125" s="738"/>
      <c r="L125" s="738"/>
      <c r="M125" s="738"/>
      <c r="N125" s="738"/>
      <c r="O125" s="738"/>
      <c r="P125" s="738"/>
      <c r="Q125" s="738"/>
      <c r="R125" s="738"/>
      <c r="S125" s="738"/>
      <c r="T125" s="738"/>
      <c r="U125" s="738"/>
      <c r="V125" s="738"/>
      <c r="W125" s="738"/>
      <c r="X125" s="738"/>
      <c r="Y125" s="738"/>
      <c r="Z125" s="738"/>
    </row>
    <row r="126" ht="18.0" customHeight="1">
      <c r="A126" s="738"/>
      <c r="B126" s="738"/>
      <c r="C126" s="738"/>
      <c r="D126" s="738"/>
      <c r="E126" s="738"/>
      <c r="F126" s="738"/>
      <c r="G126" s="738"/>
      <c r="H126" s="738"/>
      <c r="I126" s="738"/>
      <c r="J126" s="738"/>
      <c r="K126" s="738"/>
      <c r="L126" s="738"/>
      <c r="M126" s="738"/>
      <c r="N126" s="738"/>
      <c r="O126" s="738"/>
      <c r="P126" s="738"/>
      <c r="Q126" s="738"/>
      <c r="R126" s="738"/>
      <c r="S126" s="738"/>
      <c r="T126" s="738"/>
      <c r="U126" s="738"/>
      <c r="V126" s="738"/>
      <c r="W126" s="738"/>
      <c r="X126" s="738"/>
      <c r="Y126" s="738"/>
      <c r="Z126" s="738"/>
    </row>
    <row r="127" ht="18.0" customHeight="1">
      <c r="A127" s="738"/>
      <c r="B127" s="738"/>
      <c r="C127" s="738"/>
      <c r="D127" s="738"/>
      <c r="E127" s="738"/>
      <c r="F127" s="738"/>
      <c r="G127" s="738"/>
      <c r="H127" s="738"/>
      <c r="I127" s="738"/>
      <c r="J127" s="738"/>
      <c r="K127" s="738"/>
      <c r="L127" s="738"/>
      <c r="M127" s="738"/>
      <c r="N127" s="738"/>
      <c r="O127" s="738"/>
      <c r="P127" s="738"/>
      <c r="Q127" s="738"/>
      <c r="R127" s="738"/>
      <c r="S127" s="738"/>
      <c r="T127" s="738"/>
      <c r="U127" s="738"/>
      <c r="V127" s="738"/>
      <c r="W127" s="738"/>
      <c r="X127" s="738"/>
      <c r="Y127" s="738"/>
      <c r="Z127" s="738"/>
    </row>
    <row r="128" ht="18.0" customHeight="1">
      <c r="A128" s="738"/>
      <c r="B128" s="738"/>
      <c r="C128" s="738"/>
      <c r="D128" s="738"/>
      <c r="E128" s="738"/>
      <c r="F128" s="738"/>
      <c r="G128" s="738"/>
      <c r="H128" s="738"/>
      <c r="I128" s="738"/>
      <c r="J128" s="738"/>
      <c r="K128" s="738"/>
      <c r="L128" s="738"/>
      <c r="M128" s="738"/>
      <c r="N128" s="738"/>
      <c r="O128" s="738"/>
      <c r="P128" s="738"/>
      <c r="Q128" s="738"/>
      <c r="R128" s="738"/>
      <c r="S128" s="738"/>
      <c r="T128" s="738"/>
      <c r="U128" s="738"/>
      <c r="V128" s="738"/>
      <c r="W128" s="738"/>
      <c r="X128" s="738"/>
      <c r="Y128" s="738"/>
      <c r="Z128" s="738"/>
    </row>
    <row r="129" ht="18.0" customHeight="1">
      <c r="A129" s="738"/>
      <c r="B129" s="738"/>
      <c r="C129" s="738"/>
      <c r="D129" s="738"/>
      <c r="E129" s="738"/>
      <c r="F129" s="738"/>
      <c r="G129" s="738"/>
      <c r="H129" s="738"/>
      <c r="I129" s="738"/>
      <c r="J129" s="738"/>
      <c r="K129" s="738"/>
      <c r="L129" s="738"/>
      <c r="M129" s="738"/>
      <c r="N129" s="738"/>
      <c r="O129" s="738"/>
      <c r="P129" s="738"/>
      <c r="Q129" s="738"/>
      <c r="R129" s="738"/>
      <c r="S129" s="738"/>
      <c r="T129" s="738"/>
      <c r="U129" s="738"/>
      <c r="V129" s="738"/>
      <c r="W129" s="738"/>
      <c r="X129" s="738"/>
      <c r="Y129" s="738"/>
      <c r="Z129" s="738"/>
    </row>
    <row r="130" ht="18.0" customHeight="1">
      <c r="A130" s="738"/>
      <c r="B130" s="738"/>
      <c r="C130" s="738"/>
      <c r="D130" s="738"/>
      <c r="E130" s="738"/>
      <c r="F130" s="738"/>
      <c r="G130" s="738"/>
      <c r="H130" s="738"/>
      <c r="I130" s="738"/>
      <c r="J130" s="738"/>
      <c r="K130" s="738"/>
      <c r="L130" s="738"/>
      <c r="M130" s="738"/>
      <c r="N130" s="738"/>
      <c r="O130" s="738"/>
      <c r="P130" s="738"/>
      <c r="Q130" s="738"/>
      <c r="R130" s="738"/>
      <c r="S130" s="738"/>
      <c r="T130" s="738"/>
      <c r="U130" s="738"/>
      <c r="V130" s="738"/>
      <c r="W130" s="738"/>
      <c r="X130" s="738"/>
      <c r="Y130" s="738"/>
      <c r="Z130" s="738"/>
    </row>
    <row r="131" ht="18.0" customHeight="1">
      <c r="A131" s="738"/>
      <c r="B131" s="738"/>
      <c r="C131" s="738"/>
      <c r="D131" s="738"/>
      <c r="E131" s="738"/>
      <c r="F131" s="738"/>
      <c r="G131" s="738"/>
      <c r="H131" s="738"/>
      <c r="I131" s="738"/>
      <c r="J131" s="738"/>
      <c r="K131" s="738"/>
      <c r="L131" s="738"/>
      <c r="M131" s="738"/>
      <c r="N131" s="738"/>
      <c r="O131" s="738"/>
      <c r="P131" s="738"/>
      <c r="Q131" s="738"/>
      <c r="R131" s="738"/>
      <c r="S131" s="738"/>
      <c r="T131" s="738"/>
      <c r="U131" s="738"/>
      <c r="V131" s="738"/>
      <c r="W131" s="738"/>
      <c r="X131" s="738"/>
      <c r="Y131" s="738"/>
      <c r="Z131" s="738"/>
    </row>
    <row r="132" ht="18.0" customHeight="1">
      <c r="A132" s="738"/>
      <c r="B132" s="738"/>
      <c r="C132" s="738"/>
      <c r="D132" s="738"/>
      <c r="E132" s="738"/>
      <c r="F132" s="738"/>
      <c r="G132" s="738"/>
      <c r="H132" s="738"/>
      <c r="I132" s="738"/>
      <c r="J132" s="738"/>
      <c r="K132" s="738"/>
      <c r="L132" s="738"/>
      <c r="M132" s="738"/>
      <c r="N132" s="738"/>
      <c r="O132" s="738"/>
      <c r="P132" s="738"/>
      <c r="Q132" s="738"/>
      <c r="R132" s="738"/>
      <c r="S132" s="738"/>
      <c r="T132" s="738"/>
      <c r="U132" s="738"/>
      <c r="V132" s="738"/>
      <c r="W132" s="738"/>
      <c r="X132" s="738"/>
      <c r="Y132" s="738"/>
      <c r="Z132" s="738"/>
    </row>
    <row r="133" ht="18.0" customHeight="1">
      <c r="A133" s="738"/>
      <c r="B133" s="738"/>
      <c r="C133" s="738"/>
      <c r="D133" s="738"/>
      <c r="E133" s="738"/>
      <c r="F133" s="738"/>
      <c r="G133" s="738"/>
      <c r="H133" s="738"/>
      <c r="I133" s="738"/>
      <c r="J133" s="738"/>
      <c r="K133" s="738"/>
      <c r="L133" s="738"/>
      <c r="M133" s="738"/>
      <c r="N133" s="738"/>
      <c r="O133" s="738"/>
      <c r="P133" s="738"/>
      <c r="Q133" s="738"/>
      <c r="R133" s="738"/>
      <c r="S133" s="738"/>
      <c r="T133" s="738"/>
      <c r="U133" s="738"/>
      <c r="V133" s="738"/>
      <c r="W133" s="738"/>
      <c r="X133" s="738"/>
      <c r="Y133" s="738"/>
      <c r="Z133" s="738"/>
    </row>
    <row r="134" ht="18.0" customHeight="1">
      <c r="A134" s="738"/>
      <c r="B134" s="738"/>
      <c r="C134" s="738"/>
      <c r="D134" s="738"/>
      <c r="E134" s="738"/>
      <c r="F134" s="738"/>
      <c r="G134" s="738"/>
      <c r="H134" s="738"/>
      <c r="I134" s="738"/>
      <c r="J134" s="738"/>
      <c r="K134" s="738"/>
      <c r="L134" s="738"/>
      <c r="M134" s="738"/>
      <c r="N134" s="738"/>
      <c r="O134" s="738"/>
      <c r="P134" s="738"/>
      <c r="Q134" s="738"/>
      <c r="R134" s="738"/>
      <c r="S134" s="738"/>
      <c r="T134" s="738"/>
      <c r="U134" s="738"/>
      <c r="V134" s="738"/>
      <c r="W134" s="738"/>
      <c r="X134" s="738"/>
      <c r="Y134" s="738"/>
      <c r="Z134" s="738"/>
    </row>
    <row r="135" ht="18.0" customHeight="1">
      <c r="A135" s="738"/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</row>
    <row r="136" ht="18.0" customHeight="1">
      <c r="A136" s="738"/>
      <c r="B136" s="738"/>
      <c r="C136" s="738"/>
      <c r="D136" s="738"/>
      <c r="E136" s="738"/>
      <c r="F136" s="738"/>
      <c r="G136" s="738"/>
      <c r="H136" s="738"/>
      <c r="I136" s="738"/>
      <c r="J136" s="738"/>
      <c r="K136" s="738"/>
      <c r="L136" s="738"/>
      <c r="M136" s="738"/>
      <c r="N136" s="738"/>
      <c r="O136" s="738"/>
      <c r="P136" s="738"/>
      <c r="Q136" s="738"/>
      <c r="R136" s="738"/>
      <c r="S136" s="738"/>
      <c r="T136" s="738"/>
      <c r="U136" s="738"/>
      <c r="V136" s="738"/>
      <c r="W136" s="738"/>
      <c r="X136" s="738"/>
      <c r="Y136" s="738"/>
      <c r="Z136" s="738"/>
    </row>
    <row r="137" ht="18.0" customHeight="1">
      <c r="A137" s="738"/>
      <c r="B137" s="738"/>
      <c r="C137" s="738"/>
      <c r="D137" s="738"/>
      <c r="E137" s="738"/>
      <c r="F137" s="738"/>
      <c r="G137" s="738"/>
      <c r="H137" s="738"/>
      <c r="I137" s="738"/>
      <c r="J137" s="738"/>
      <c r="K137" s="738"/>
      <c r="L137" s="738"/>
      <c r="M137" s="738"/>
      <c r="N137" s="738"/>
      <c r="O137" s="738"/>
      <c r="P137" s="738"/>
      <c r="Q137" s="738"/>
      <c r="R137" s="738"/>
      <c r="S137" s="738"/>
      <c r="T137" s="738"/>
      <c r="U137" s="738"/>
      <c r="V137" s="738"/>
      <c r="W137" s="738"/>
      <c r="X137" s="738"/>
      <c r="Y137" s="738"/>
      <c r="Z137" s="738"/>
    </row>
    <row r="138" ht="18.0" customHeight="1">
      <c r="A138" s="738"/>
      <c r="B138" s="738"/>
      <c r="C138" s="738"/>
      <c r="D138" s="738"/>
      <c r="E138" s="738"/>
      <c r="F138" s="738"/>
      <c r="G138" s="738"/>
      <c r="H138" s="738"/>
      <c r="I138" s="738"/>
      <c r="J138" s="738"/>
      <c r="K138" s="738"/>
      <c r="L138" s="738"/>
      <c r="M138" s="738"/>
      <c r="N138" s="738"/>
      <c r="O138" s="738"/>
      <c r="P138" s="738"/>
      <c r="Q138" s="738"/>
      <c r="R138" s="738"/>
      <c r="S138" s="738"/>
      <c r="T138" s="738"/>
      <c r="U138" s="738"/>
      <c r="V138" s="738"/>
      <c r="W138" s="738"/>
      <c r="X138" s="738"/>
      <c r="Y138" s="738"/>
      <c r="Z138" s="738"/>
    </row>
    <row r="139" ht="18.0" customHeight="1">
      <c r="A139" s="738"/>
      <c r="B139" s="738"/>
      <c r="C139" s="738"/>
      <c r="D139" s="738"/>
      <c r="E139" s="738"/>
      <c r="F139" s="738"/>
      <c r="G139" s="738"/>
      <c r="H139" s="738"/>
      <c r="I139" s="738"/>
      <c r="J139" s="738"/>
      <c r="K139" s="738"/>
      <c r="L139" s="738"/>
      <c r="M139" s="738"/>
      <c r="N139" s="738"/>
      <c r="O139" s="738"/>
      <c r="P139" s="738"/>
      <c r="Q139" s="738"/>
      <c r="R139" s="738"/>
      <c r="S139" s="738"/>
      <c r="T139" s="738"/>
      <c r="U139" s="738"/>
      <c r="V139" s="738"/>
      <c r="W139" s="738"/>
      <c r="X139" s="738"/>
      <c r="Y139" s="738"/>
      <c r="Z139" s="738"/>
    </row>
    <row r="140" ht="18.0" customHeight="1">
      <c r="A140" s="738"/>
      <c r="B140" s="738"/>
      <c r="C140" s="738"/>
      <c r="D140" s="738"/>
      <c r="E140" s="738"/>
      <c r="F140" s="738"/>
      <c r="G140" s="738"/>
      <c r="H140" s="738"/>
      <c r="I140" s="738"/>
      <c r="J140" s="738"/>
      <c r="K140" s="738"/>
      <c r="L140" s="738"/>
      <c r="M140" s="738"/>
      <c r="N140" s="738"/>
      <c r="O140" s="738"/>
      <c r="P140" s="738"/>
      <c r="Q140" s="738"/>
      <c r="R140" s="738"/>
      <c r="S140" s="738"/>
      <c r="T140" s="738"/>
      <c r="U140" s="738"/>
      <c r="V140" s="738"/>
      <c r="W140" s="738"/>
      <c r="X140" s="738"/>
      <c r="Y140" s="738"/>
      <c r="Z140" s="738"/>
    </row>
    <row r="141" ht="18.0" customHeight="1">
      <c r="A141" s="738"/>
      <c r="B141" s="738"/>
      <c r="C141" s="738"/>
      <c r="D141" s="738"/>
      <c r="E141" s="738"/>
      <c r="F141" s="738"/>
      <c r="G141" s="738"/>
      <c r="H141" s="738"/>
      <c r="I141" s="738"/>
      <c r="J141" s="738"/>
      <c r="K141" s="738"/>
      <c r="L141" s="738"/>
      <c r="M141" s="738"/>
      <c r="N141" s="738"/>
      <c r="O141" s="738"/>
      <c r="P141" s="738"/>
      <c r="Q141" s="738"/>
      <c r="R141" s="738"/>
      <c r="S141" s="738"/>
      <c r="T141" s="738"/>
      <c r="U141" s="738"/>
      <c r="V141" s="738"/>
      <c r="W141" s="738"/>
      <c r="X141" s="738"/>
      <c r="Y141" s="738"/>
      <c r="Z141" s="738"/>
    </row>
    <row r="142" ht="18.0" customHeight="1">
      <c r="A142" s="738"/>
      <c r="B142" s="738"/>
      <c r="C142" s="738"/>
      <c r="D142" s="738"/>
      <c r="E142" s="738"/>
      <c r="F142" s="738"/>
      <c r="G142" s="738"/>
      <c r="H142" s="738"/>
      <c r="I142" s="738"/>
      <c r="J142" s="738"/>
      <c r="K142" s="738"/>
      <c r="L142" s="738"/>
      <c r="M142" s="738"/>
      <c r="N142" s="738"/>
      <c r="O142" s="738"/>
      <c r="P142" s="738"/>
      <c r="Q142" s="738"/>
      <c r="R142" s="738"/>
      <c r="S142" s="738"/>
      <c r="T142" s="738"/>
      <c r="U142" s="738"/>
      <c r="V142" s="738"/>
      <c r="W142" s="738"/>
      <c r="X142" s="738"/>
      <c r="Y142" s="738"/>
      <c r="Z142" s="738"/>
    </row>
    <row r="143" ht="18.0" customHeight="1">
      <c r="A143" s="738"/>
      <c r="B143" s="738"/>
      <c r="C143" s="738"/>
      <c r="D143" s="738"/>
      <c r="E143" s="738"/>
      <c r="F143" s="738"/>
      <c r="G143" s="738"/>
      <c r="H143" s="738"/>
      <c r="I143" s="738"/>
      <c r="J143" s="738"/>
      <c r="K143" s="738"/>
      <c r="L143" s="738"/>
      <c r="M143" s="738"/>
      <c r="N143" s="738"/>
      <c r="O143" s="738"/>
      <c r="P143" s="738"/>
      <c r="Q143" s="738"/>
      <c r="R143" s="738"/>
      <c r="S143" s="738"/>
      <c r="T143" s="738"/>
      <c r="U143" s="738"/>
      <c r="V143" s="738"/>
      <c r="W143" s="738"/>
      <c r="X143" s="738"/>
      <c r="Y143" s="738"/>
      <c r="Z143" s="738"/>
    </row>
    <row r="144" ht="18.0" customHeight="1">
      <c r="A144" s="738"/>
      <c r="B144" s="738"/>
      <c r="C144" s="738"/>
      <c r="D144" s="738"/>
      <c r="E144" s="738"/>
      <c r="F144" s="738"/>
      <c r="G144" s="738"/>
      <c r="H144" s="738"/>
      <c r="I144" s="738"/>
      <c r="J144" s="738"/>
      <c r="K144" s="738"/>
      <c r="L144" s="738"/>
      <c r="M144" s="738"/>
      <c r="N144" s="738"/>
      <c r="O144" s="738"/>
      <c r="P144" s="738"/>
      <c r="Q144" s="738"/>
      <c r="R144" s="738"/>
      <c r="S144" s="738"/>
      <c r="T144" s="738"/>
      <c r="U144" s="738"/>
      <c r="V144" s="738"/>
      <c r="W144" s="738"/>
      <c r="X144" s="738"/>
      <c r="Y144" s="738"/>
      <c r="Z144" s="738"/>
    </row>
    <row r="145" ht="18.0" customHeight="1">
      <c r="A145" s="738"/>
      <c r="B145" s="738"/>
      <c r="C145" s="738"/>
      <c r="D145" s="738"/>
      <c r="E145" s="738"/>
      <c r="F145" s="738"/>
      <c r="G145" s="738"/>
      <c r="H145" s="738"/>
      <c r="I145" s="738"/>
      <c r="J145" s="738"/>
      <c r="K145" s="738"/>
      <c r="L145" s="738"/>
      <c r="M145" s="738"/>
      <c r="N145" s="738"/>
      <c r="O145" s="738"/>
      <c r="P145" s="738"/>
      <c r="Q145" s="738"/>
      <c r="R145" s="738"/>
      <c r="S145" s="738"/>
      <c r="T145" s="738"/>
      <c r="U145" s="738"/>
      <c r="V145" s="738"/>
      <c r="W145" s="738"/>
      <c r="X145" s="738"/>
      <c r="Y145" s="738"/>
      <c r="Z145" s="738"/>
    </row>
    <row r="146" ht="18.0" customHeight="1">
      <c r="A146" s="738"/>
      <c r="B146" s="738"/>
      <c r="C146" s="738"/>
      <c r="D146" s="738"/>
      <c r="E146" s="738"/>
      <c r="F146" s="738"/>
      <c r="G146" s="738"/>
      <c r="H146" s="738"/>
      <c r="I146" s="738"/>
      <c r="J146" s="738"/>
      <c r="K146" s="738"/>
      <c r="L146" s="738"/>
      <c r="M146" s="738"/>
      <c r="N146" s="738"/>
      <c r="O146" s="738"/>
      <c r="P146" s="738"/>
      <c r="Q146" s="738"/>
      <c r="R146" s="738"/>
      <c r="S146" s="738"/>
      <c r="T146" s="738"/>
      <c r="U146" s="738"/>
      <c r="V146" s="738"/>
      <c r="W146" s="738"/>
      <c r="X146" s="738"/>
      <c r="Y146" s="738"/>
      <c r="Z146" s="738"/>
    </row>
    <row r="147" ht="18.0" customHeight="1">
      <c r="A147" s="738"/>
      <c r="B147" s="738"/>
      <c r="C147" s="738"/>
      <c r="D147" s="738"/>
      <c r="E147" s="738"/>
      <c r="F147" s="738"/>
      <c r="G147" s="738"/>
      <c r="H147" s="738"/>
      <c r="I147" s="738"/>
      <c r="J147" s="738"/>
      <c r="K147" s="738"/>
      <c r="L147" s="738"/>
      <c r="M147" s="738"/>
      <c r="N147" s="738"/>
      <c r="O147" s="738"/>
      <c r="P147" s="738"/>
      <c r="Q147" s="738"/>
      <c r="R147" s="738"/>
      <c r="S147" s="738"/>
      <c r="T147" s="738"/>
      <c r="U147" s="738"/>
      <c r="V147" s="738"/>
      <c r="W147" s="738"/>
      <c r="X147" s="738"/>
      <c r="Y147" s="738"/>
      <c r="Z147" s="738"/>
    </row>
    <row r="148" ht="18.0" customHeight="1">
      <c r="A148" s="738"/>
      <c r="B148" s="738"/>
      <c r="C148" s="738"/>
      <c r="D148" s="738"/>
      <c r="E148" s="738"/>
      <c r="F148" s="738"/>
      <c r="G148" s="738"/>
      <c r="H148" s="738"/>
      <c r="I148" s="738"/>
      <c r="J148" s="738"/>
      <c r="K148" s="738"/>
      <c r="L148" s="738"/>
      <c r="M148" s="738"/>
      <c r="N148" s="738"/>
      <c r="O148" s="738"/>
      <c r="P148" s="738"/>
      <c r="Q148" s="738"/>
      <c r="R148" s="738"/>
      <c r="S148" s="738"/>
      <c r="T148" s="738"/>
      <c r="U148" s="738"/>
      <c r="V148" s="738"/>
      <c r="W148" s="738"/>
      <c r="X148" s="738"/>
      <c r="Y148" s="738"/>
      <c r="Z148" s="738"/>
    </row>
    <row r="149" ht="18.0" customHeight="1">
      <c r="A149" s="738"/>
      <c r="B149" s="738"/>
      <c r="C149" s="738"/>
      <c r="D149" s="738"/>
      <c r="E149" s="738"/>
      <c r="F149" s="738"/>
      <c r="G149" s="738"/>
      <c r="H149" s="738"/>
      <c r="I149" s="738"/>
      <c r="J149" s="738"/>
      <c r="K149" s="738"/>
      <c r="L149" s="738"/>
      <c r="M149" s="738"/>
      <c r="N149" s="738"/>
      <c r="O149" s="738"/>
      <c r="P149" s="738"/>
      <c r="Q149" s="738"/>
      <c r="R149" s="738"/>
      <c r="S149" s="738"/>
      <c r="T149" s="738"/>
      <c r="U149" s="738"/>
      <c r="V149" s="738"/>
      <c r="W149" s="738"/>
      <c r="X149" s="738"/>
      <c r="Y149" s="738"/>
      <c r="Z149" s="738"/>
    </row>
    <row r="150" ht="18.0" customHeight="1">
      <c r="A150" s="738"/>
      <c r="B150" s="738"/>
      <c r="C150" s="738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8"/>
      <c r="O150" s="738"/>
      <c r="P150" s="738"/>
      <c r="Q150" s="738"/>
      <c r="R150" s="738"/>
      <c r="S150" s="738"/>
      <c r="T150" s="738"/>
      <c r="U150" s="738"/>
      <c r="V150" s="738"/>
      <c r="W150" s="738"/>
      <c r="X150" s="738"/>
      <c r="Y150" s="738"/>
      <c r="Z150" s="738"/>
    </row>
    <row r="151" ht="18.0" customHeight="1">
      <c r="A151" s="738"/>
      <c r="B151" s="738"/>
      <c r="C151" s="738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</row>
    <row r="152" ht="18.0" customHeight="1">
      <c r="A152" s="738"/>
      <c r="B152" s="738"/>
      <c r="C152" s="738"/>
      <c r="D152" s="738"/>
      <c r="E152" s="738"/>
      <c r="F152" s="738"/>
      <c r="G152" s="738"/>
      <c r="H152" s="738"/>
      <c r="I152" s="738"/>
      <c r="J152" s="738"/>
      <c r="K152" s="738"/>
      <c r="L152" s="738"/>
      <c r="M152" s="738"/>
      <c r="N152" s="738"/>
      <c r="O152" s="738"/>
      <c r="P152" s="738"/>
      <c r="Q152" s="738"/>
      <c r="R152" s="738"/>
      <c r="S152" s="738"/>
      <c r="T152" s="738"/>
      <c r="U152" s="738"/>
      <c r="V152" s="738"/>
      <c r="W152" s="738"/>
      <c r="X152" s="738"/>
      <c r="Y152" s="738"/>
      <c r="Z152" s="738"/>
    </row>
    <row r="153" ht="18.0" customHeight="1">
      <c r="A153" s="738"/>
      <c r="B153" s="738"/>
      <c r="C153" s="738"/>
      <c r="D153" s="738"/>
      <c r="E153" s="738"/>
      <c r="F153" s="738"/>
      <c r="G153" s="738"/>
      <c r="H153" s="738"/>
      <c r="I153" s="738"/>
      <c r="J153" s="738"/>
      <c r="K153" s="738"/>
      <c r="L153" s="738"/>
      <c r="M153" s="738"/>
      <c r="N153" s="738"/>
      <c r="O153" s="738"/>
      <c r="P153" s="738"/>
      <c r="Q153" s="738"/>
      <c r="R153" s="738"/>
      <c r="S153" s="738"/>
      <c r="T153" s="738"/>
      <c r="U153" s="738"/>
      <c r="V153" s="738"/>
      <c r="W153" s="738"/>
      <c r="X153" s="738"/>
      <c r="Y153" s="738"/>
      <c r="Z153" s="738"/>
    </row>
    <row r="154" ht="18.0" customHeight="1">
      <c r="A154" s="738"/>
      <c r="B154" s="738"/>
      <c r="C154" s="738"/>
      <c r="D154" s="738"/>
      <c r="E154" s="738"/>
      <c r="F154" s="738"/>
      <c r="G154" s="738"/>
      <c r="H154" s="738"/>
      <c r="I154" s="738"/>
      <c r="J154" s="738"/>
      <c r="K154" s="738"/>
      <c r="L154" s="738"/>
      <c r="M154" s="738"/>
      <c r="N154" s="738"/>
      <c r="O154" s="738"/>
      <c r="P154" s="738"/>
      <c r="Q154" s="738"/>
      <c r="R154" s="738"/>
      <c r="S154" s="738"/>
      <c r="T154" s="738"/>
      <c r="U154" s="738"/>
      <c r="V154" s="738"/>
      <c r="W154" s="738"/>
      <c r="X154" s="738"/>
      <c r="Y154" s="738"/>
      <c r="Z154" s="738"/>
    </row>
    <row r="155" ht="18.0" customHeight="1">
      <c r="A155" s="738"/>
      <c r="B155" s="738"/>
      <c r="C155" s="738"/>
      <c r="D155" s="738"/>
      <c r="E155" s="738"/>
      <c r="F155" s="738"/>
      <c r="G155" s="738"/>
      <c r="H155" s="738"/>
      <c r="I155" s="738"/>
      <c r="J155" s="738"/>
      <c r="K155" s="738"/>
      <c r="L155" s="738"/>
      <c r="M155" s="738"/>
      <c r="N155" s="738"/>
      <c r="O155" s="738"/>
      <c r="P155" s="738"/>
      <c r="Q155" s="738"/>
      <c r="R155" s="738"/>
      <c r="S155" s="738"/>
      <c r="T155" s="738"/>
      <c r="U155" s="738"/>
      <c r="V155" s="738"/>
      <c r="W155" s="738"/>
      <c r="X155" s="738"/>
      <c r="Y155" s="738"/>
      <c r="Z155" s="738"/>
    </row>
    <row r="156" ht="18.0" customHeight="1">
      <c r="A156" s="738"/>
      <c r="B156" s="738"/>
      <c r="C156" s="738"/>
      <c r="D156" s="738"/>
      <c r="E156" s="738"/>
      <c r="F156" s="738"/>
      <c r="G156" s="738"/>
      <c r="H156" s="738"/>
      <c r="I156" s="738"/>
      <c r="J156" s="738"/>
      <c r="K156" s="738"/>
      <c r="L156" s="738"/>
      <c r="M156" s="738"/>
      <c r="N156" s="738"/>
      <c r="O156" s="738"/>
      <c r="P156" s="738"/>
      <c r="Q156" s="738"/>
      <c r="R156" s="738"/>
      <c r="S156" s="738"/>
      <c r="T156" s="738"/>
      <c r="U156" s="738"/>
      <c r="V156" s="738"/>
      <c r="W156" s="738"/>
      <c r="X156" s="738"/>
      <c r="Y156" s="738"/>
      <c r="Z156" s="738"/>
    </row>
    <row r="157" ht="18.0" customHeight="1">
      <c r="A157" s="738"/>
      <c r="B157" s="738"/>
      <c r="C157" s="738"/>
      <c r="D157" s="738"/>
      <c r="E157" s="738"/>
      <c r="F157" s="738"/>
      <c r="G157" s="738"/>
      <c r="H157" s="738"/>
      <c r="I157" s="738"/>
      <c r="J157" s="738"/>
      <c r="K157" s="738"/>
      <c r="L157" s="738"/>
      <c r="M157" s="738"/>
      <c r="N157" s="738"/>
      <c r="O157" s="738"/>
      <c r="P157" s="738"/>
      <c r="Q157" s="738"/>
      <c r="R157" s="738"/>
      <c r="S157" s="738"/>
      <c r="T157" s="738"/>
      <c r="U157" s="738"/>
      <c r="V157" s="738"/>
      <c r="W157" s="738"/>
      <c r="X157" s="738"/>
      <c r="Y157" s="738"/>
      <c r="Z157" s="738"/>
    </row>
    <row r="158" ht="18.0" customHeight="1">
      <c r="A158" s="738"/>
      <c r="B158" s="738"/>
      <c r="C158" s="738"/>
      <c r="D158" s="738"/>
      <c r="E158" s="738"/>
      <c r="F158" s="738"/>
      <c r="G158" s="738"/>
      <c r="H158" s="738"/>
      <c r="I158" s="738"/>
      <c r="J158" s="738"/>
      <c r="K158" s="738"/>
      <c r="L158" s="738"/>
      <c r="M158" s="738"/>
      <c r="N158" s="738"/>
      <c r="O158" s="738"/>
      <c r="P158" s="738"/>
      <c r="Q158" s="738"/>
      <c r="R158" s="738"/>
      <c r="S158" s="738"/>
      <c r="T158" s="738"/>
      <c r="U158" s="738"/>
      <c r="V158" s="738"/>
      <c r="W158" s="738"/>
      <c r="X158" s="738"/>
      <c r="Y158" s="738"/>
      <c r="Z158" s="738"/>
    </row>
    <row r="159" ht="18.0" customHeight="1">
      <c r="A159" s="738"/>
      <c r="B159" s="738"/>
      <c r="C159" s="738"/>
      <c r="D159" s="738"/>
      <c r="E159" s="738"/>
      <c r="F159" s="738"/>
      <c r="G159" s="738"/>
      <c r="H159" s="738"/>
      <c r="I159" s="738"/>
      <c r="J159" s="738"/>
      <c r="K159" s="738"/>
      <c r="L159" s="738"/>
      <c r="M159" s="738"/>
      <c r="N159" s="738"/>
      <c r="O159" s="738"/>
      <c r="P159" s="738"/>
      <c r="Q159" s="738"/>
      <c r="R159" s="738"/>
      <c r="S159" s="738"/>
      <c r="T159" s="738"/>
      <c r="U159" s="738"/>
      <c r="V159" s="738"/>
      <c r="W159" s="738"/>
      <c r="X159" s="738"/>
      <c r="Y159" s="738"/>
      <c r="Z159" s="738"/>
    </row>
    <row r="160" ht="18.0" customHeight="1">
      <c r="A160" s="738"/>
      <c r="B160" s="738"/>
      <c r="C160" s="738"/>
      <c r="D160" s="738"/>
      <c r="E160" s="738"/>
      <c r="F160" s="738"/>
      <c r="G160" s="738"/>
      <c r="H160" s="738"/>
      <c r="I160" s="738"/>
      <c r="J160" s="738"/>
      <c r="K160" s="738"/>
      <c r="L160" s="738"/>
      <c r="M160" s="738"/>
      <c r="N160" s="738"/>
      <c r="O160" s="738"/>
      <c r="P160" s="738"/>
      <c r="Q160" s="738"/>
      <c r="R160" s="738"/>
      <c r="S160" s="738"/>
      <c r="T160" s="738"/>
      <c r="U160" s="738"/>
      <c r="V160" s="738"/>
      <c r="W160" s="738"/>
      <c r="X160" s="738"/>
      <c r="Y160" s="738"/>
      <c r="Z160" s="738"/>
    </row>
    <row r="161" ht="18.0" customHeight="1">
      <c r="A161" s="738"/>
      <c r="B161" s="738"/>
      <c r="C161" s="738"/>
      <c r="D161" s="738"/>
      <c r="E161" s="738"/>
      <c r="F161" s="738"/>
      <c r="G161" s="738"/>
      <c r="H161" s="738"/>
      <c r="I161" s="738"/>
      <c r="J161" s="738"/>
      <c r="K161" s="738"/>
      <c r="L161" s="738"/>
      <c r="M161" s="738"/>
      <c r="N161" s="738"/>
      <c r="O161" s="738"/>
      <c r="P161" s="738"/>
      <c r="Q161" s="738"/>
      <c r="R161" s="738"/>
      <c r="S161" s="738"/>
      <c r="T161" s="738"/>
      <c r="U161" s="738"/>
      <c r="V161" s="738"/>
      <c r="W161" s="738"/>
      <c r="X161" s="738"/>
      <c r="Y161" s="738"/>
      <c r="Z161" s="738"/>
    </row>
    <row r="162" ht="18.0" customHeight="1">
      <c r="A162" s="738"/>
      <c r="B162" s="738"/>
      <c r="C162" s="738"/>
      <c r="D162" s="738"/>
      <c r="E162" s="738"/>
      <c r="F162" s="738"/>
      <c r="G162" s="738"/>
      <c r="H162" s="738"/>
      <c r="I162" s="738"/>
      <c r="J162" s="738"/>
      <c r="K162" s="738"/>
      <c r="L162" s="738"/>
      <c r="M162" s="738"/>
      <c r="N162" s="738"/>
      <c r="O162" s="738"/>
      <c r="P162" s="738"/>
      <c r="Q162" s="738"/>
      <c r="R162" s="738"/>
      <c r="S162" s="738"/>
      <c r="T162" s="738"/>
      <c r="U162" s="738"/>
      <c r="V162" s="738"/>
      <c r="W162" s="738"/>
      <c r="X162" s="738"/>
      <c r="Y162" s="738"/>
      <c r="Z162" s="738"/>
    </row>
    <row r="163" ht="18.0" customHeight="1">
      <c r="A163" s="738"/>
      <c r="B163" s="738"/>
      <c r="C163" s="738"/>
      <c r="D163" s="738"/>
      <c r="E163" s="738"/>
      <c r="F163" s="738"/>
      <c r="G163" s="738"/>
      <c r="H163" s="738"/>
      <c r="I163" s="738"/>
      <c r="J163" s="738"/>
      <c r="K163" s="738"/>
      <c r="L163" s="738"/>
      <c r="M163" s="738"/>
      <c r="N163" s="738"/>
      <c r="O163" s="738"/>
      <c r="P163" s="738"/>
      <c r="Q163" s="738"/>
      <c r="R163" s="738"/>
      <c r="S163" s="738"/>
      <c r="T163" s="738"/>
      <c r="U163" s="738"/>
      <c r="V163" s="738"/>
      <c r="W163" s="738"/>
      <c r="X163" s="738"/>
      <c r="Y163" s="738"/>
      <c r="Z163" s="738"/>
    </row>
    <row r="164" ht="18.0" customHeight="1">
      <c r="A164" s="738"/>
      <c r="B164" s="738"/>
      <c r="C164" s="738"/>
      <c r="D164" s="738"/>
      <c r="E164" s="738"/>
      <c r="F164" s="738"/>
      <c r="G164" s="738"/>
      <c r="H164" s="738"/>
      <c r="I164" s="738"/>
      <c r="J164" s="738"/>
      <c r="K164" s="738"/>
      <c r="L164" s="738"/>
      <c r="M164" s="738"/>
      <c r="N164" s="738"/>
      <c r="O164" s="738"/>
      <c r="P164" s="738"/>
      <c r="Q164" s="738"/>
      <c r="R164" s="738"/>
      <c r="S164" s="738"/>
      <c r="T164" s="738"/>
      <c r="U164" s="738"/>
      <c r="V164" s="738"/>
      <c r="W164" s="738"/>
      <c r="X164" s="738"/>
      <c r="Y164" s="738"/>
      <c r="Z164" s="738"/>
    </row>
    <row r="165" ht="18.0" customHeight="1">
      <c r="A165" s="738"/>
      <c r="B165" s="738"/>
      <c r="C165" s="738"/>
      <c r="D165" s="738"/>
      <c r="E165" s="738"/>
      <c r="F165" s="738"/>
      <c r="G165" s="738"/>
      <c r="H165" s="738"/>
      <c r="I165" s="738"/>
      <c r="J165" s="738"/>
      <c r="K165" s="738"/>
      <c r="L165" s="738"/>
      <c r="M165" s="738"/>
      <c r="N165" s="738"/>
      <c r="O165" s="738"/>
      <c r="P165" s="738"/>
      <c r="Q165" s="738"/>
      <c r="R165" s="738"/>
      <c r="S165" s="738"/>
      <c r="T165" s="738"/>
      <c r="U165" s="738"/>
      <c r="V165" s="738"/>
      <c r="W165" s="738"/>
      <c r="X165" s="738"/>
      <c r="Y165" s="738"/>
      <c r="Z165" s="738"/>
    </row>
    <row r="166" ht="18.0" customHeight="1">
      <c r="A166" s="738"/>
      <c r="B166" s="738"/>
      <c r="C166" s="738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738"/>
      <c r="O166" s="738"/>
      <c r="P166" s="738"/>
      <c r="Q166" s="738"/>
      <c r="R166" s="738"/>
      <c r="S166" s="738"/>
      <c r="T166" s="738"/>
      <c r="U166" s="738"/>
      <c r="V166" s="738"/>
      <c r="W166" s="738"/>
      <c r="X166" s="738"/>
      <c r="Y166" s="738"/>
      <c r="Z166" s="738"/>
    </row>
    <row r="167" ht="18.0" customHeight="1">
      <c r="A167" s="738"/>
      <c r="B167" s="738"/>
      <c r="C167" s="738"/>
      <c r="D167" s="738"/>
      <c r="E167" s="738"/>
      <c r="F167" s="738"/>
      <c r="G167" s="738"/>
      <c r="H167" s="738"/>
      <c r="I167" s="738"/>
      <c r="J167" s="738"/>
      <c r="K167" s="738"/>
      <c r="L167" s="738"/>
      <c r="M167" s="738"/>
      <c r="N167" s="738"/>
      <c r="O167" s="738"/>
      <c r="P167" s="738"/>
      <c r="Q167" s="738"/>
      <c r="R167" s="738"/>
      <c r="S167" s="738"/>
      <c r="T167" s="738"/>
      <c r="U167" s="738"/>
      <c r="V167" s="738"/>
      <c r="W167" s="738"/>
      <c r="X167" s="738"/>
      <c r="Y167" s="738"/>
      <c r="Z167" s="738"/>
    </row>
    <row r="168" ht="18.0" customHeight="1">
      <c r="A168" s="738"/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</row>
    <row r="169" ht="18.0" customHeight="1">
      <c r="A169" s="738"/>
      <c r="B169" s="738"/>
      <c r="C169" s="738"/>
      <c r="D169" s="738"/>
      <c r="E169" s="738"/>
      <c r="F169" s="738"/>
      <c r="G169" s="738"/>
      <c r="H169" s="738"/>
      <c r="I169" s="738"/>
      <c r="J169" s="738"/>
      <c r="K169" s="738"/>
      <c r="L169" s="738"/>
      <c r="M169" s="738"/>
      <c r="N169" s="738"/>
      <c r="O169" s="738"/>
      <c r="P169" s="738"/>
      <c r="Q169" s="738"/>
      <c r="R169" s="738"/>
      <c r="S169" s="738"/>
      <c r="T169" s="738"/>
      <c r="U169" s="738"/>
      <c r="V169" s="738"/>
      <c r="W169" s="738"/>
      <c r="X169" s="738"/>
      <c r="Y169" s="738"/>
      <c r="Z169" s="738"/>
    </row>
    <row r="170" ht="18.0" customHeight="1">
      <c r="A170" s="738"/>
      <c r="B170" s="738"/>
      <c r="C170" s="738"/>
      <c r="D170" s="738"/>
      <c r="E170" s="738"/>
      <c r="F170" s="738"/>
      <c r="G170" s="738"/>
      <c r="H170" s="738"/>
      <c r="I170" s="738"/>
      <c r="J170" s="738"/>
      <c r="K170" s="738"/>
      <c r="L170" s="738"/>
      <c r="M170" s="738"/>
      <c r="N170" s="738"/>
      <c r="O170" s="738"/>
      <c r="P170" s="738"/>
      <c r="Q170" s="738"/>
      <c r="R170" s="738"/>
      <c r="S170" s="738"/>
      <c r="T170" s="738"/>
      <c r="U170" s="738"/>
      <c r="V170" s="738"/>
      <c r="W170" s="738"/>
      <c r="X170" s="738"/>
      <c r="Y170" s="738"/>
      <c r="Z170" s="738"/>
    </row>
    <row r="171" ht="18.0" customHeight="1">
      <c r="A171" s="738"/>
      <c r="B171" s="738"/>
      <c r="C171" s="738"/>
      <c r="D171" s="738"/>
      <c r="E171" s="738"/>
      <c r="F171" s="738"/>
      <c r="G171" s="738"/>
      <c r="H171" s="738"/>
      <c r="I171" s="738"/>
      <c r="J171" s="738"/>
      <c r="K171" s="738"/>
      <c r="L171" s="738"/>
      <c r="M171" s="738"/>
      <c r="N171" s="738"/>
      <c r="O171" s="738"/>
      <c r="P171" s="738"/>
      <c r="Q171" s="738"/>
      <c r="R171" s="738"/>
      <c r="S171" s="738"/>
      <c r="T171" s="738"/>
      <c r="U171" s="738"/>
      <c r="V171" s="738"/>
      <c r="W171" s="738"/>
      <c r="X171" s="738"/>
      <c r="Y171" s="738"/>
      <c r="Z171" s="738"/>
    </row>
    <row r="172" ht="18.0" customHeight="1">
      <c r="A172" s="738"/>
      <c r="B172" s="738"/>
      <c r="C172" s="738"/>
      <c r="D172" s="738"/>
      <c r="E172" s="738"/>
      <c r="F172" s="738"/>
      <c r="G172" s="738"/>
      <c r="H172" s="738"/>
      <c r="I172" s="738"/>
      <c r="J172" s="738"/>
      <c r="K172" s="738"/>
      <c r="L172" s="738"/>
      <c r="M172" s="738"/>
      <c r="N172" s="738"/>
      <c r="O172" s="738"/>
      <c r="P172" s="738"/>
      <c r="Q172" s="738"/>
      <c r="R172" s="738"/>
      <c r="S172" s="738"/>
      <c r="T172" s="738"/>
      <c r="U172" s="738"/>
      <c r="V172" s="738"/>
      <c r="W172" s="738"/>
      <c r="X172" s="738"/>
      <c r="Y172" s="738"/>
      <c r="Z172" s="738"/>
    </row>
    <row r="173" ht="18.0" customHeight="1">
      <c r="A173" s="738"/>
      <c r="B173" s="738"/>
      <c r="C173" s="738"/>
      <c r="D173" s="738"/>
      <c r="E173" s="738"/>
      <c r="F173" s="738"/>
      <c r="G173" s="738"/>
      <c r="H173" s="738"/>
      <c r="I173" s="738"/>
      <c r="J173" s="738"/>
      <c r="K173" s="738"/>
      <c r="L173" s="738"/>
      <c r="M173" s="738"/>
      <c r="N173" s="738"/>
      <c r="O173" s="738"/>
      <c r="P173" s="738"/>
      <c r="Q173" s="738"/>
      <c r="R173" s="738"/>
      <c r="S173" s="738"/>
      <c r="T173" s="738"/>
      <c r="U173" s="738"/>
      <c r="V173" s="738"/>
      <c r="W173" s="738"/>
      <c r="X173" s="738"/>
      <c r="Y173" s="738"/>
      <c r="Z173" s="738"/>
    </row>
    <row r="174" ht="18.0" customHeight="1">
      <c r="A174" s="738"/>
      <c r="B174" s="738"/>
      <c r="C174" s="738"/>
      <c r="D174" s="738"/>
      <c r="E174" s="738"/>
      <c r="F174" s="738"/>
      <c r="G174" s="738"/>
      <c r="H174" s="738"/>
      <c r="I174" s="738"/>
      <c r="J174" s="738"/>
      <c r="K174" s="738"/>
      <c r="L174" s="738"/>
      <c r="M174" s="738"/>
      <c r="N174" s="738"/>
      <c r="O174" s="738"/>
      <c r="P174" s="738"/>
      <c r="Q174" s="738"/>
      <c r="R174" s="738"/>
      <c r="S174" s="738"/>
      <c r="T174" s="738"/>
      <c r="U174" s="738"/>
      <c r="V174" s="738"/>
      <c r="W174" s="738"/>
      <c r="X174" s="738"/>
      <c r="Y174" s="738"/>
      <c r="Z174" s="738"/>
    </row>
    <row r="175" ht="18.0" customHeight="1">
      <c r="A175" s="738"/>
      <c r="B175" s="738"/>
      <c r="C175" s="738"/>
      <c r="D175" s="738"/>
      <c r="E175" s="738"/>
      <c r="F175" s="738"/>
      <c r="G175" s="738"/>
      <c r="H175" s="738"/>
      <c r="I175" s="738"/>
      <c r="J175" s="738"/>
      <c r="K175" s="738"/>
      <c r="L175" s="738"/>
      <c r="M175" s="738"/>
      <c r="N175" s="738"/>
      <c r="O175" s="738"/>
      <c r="P175" s="738"/>
      <c r="Q175" s="738"/>
      <c r="R175" s="738"/>
      <c r="S175" s="738"/>
      <c r="T175" s="738"/>
      <c r="U175" s="738"/>
      <c r="V175" s="738"/>
      <c r="W175" s="738"/>
      <c r="X175" s="738"/>
      <c r="Y175" s="738"/>
      <c r="Z175" s="738"/>
    </row>
    <row r="176" ht="18.0" customHeight="1">
      <c r="A176" s="738"/>
      <c r="B176" s="738"/>
      <c r="C176" s="738"/>
      <c r="D176" s="738"/>
      <c r="E176" s="738"/>
      <c r="F176" s="738"/>
      <c r="G176" s="738"/>
      <c r="H176" s="738"/>
      <c r="I176" s="738"/>
      <c r="J176" s="738"/>
      <c r="K176" s="738"/>
      <c r="L176" s="738"/>
      <c r="M176" s="738"/>
      <c r="N176" s="738"/>
      <c r="O176" s="738"/>
      <c r="P176" s="738"/>
      <c r="Q176" s="738"/>
      <c r="R176" s="738"/>
      <c r="S176" s="738"/>
      <c r="T176" s="738"/>
      <c r="U176" s="738"/>
      <c r="V176" s="738"/>
      <c r="W176" s="738"/>
      <c r="X176" s="738"/>
      <c r="Y176" s="738"/>
      <c r="Z176" s="738"/>
    </row>
    <row r="177" ht="18.0" customHeight="1">
      <c r="A177" s="738"/>
      <c r="B177" s="738"/>
      <c r="C177" s="738"/>
      <c r="D177" s="738"/>
      <c r="E177" s="738"/>
      <c r="F177" s="738"/>
      <c r="G177" s="738"/>
      <c r="H177" s="738"/>
      <c r="I177" s="738"/>
      <c r="J177" s="738"/>
      <c r="K177" s="738"/>
      <c r="L177" s="738"/>
      <c r="M177" s="738"/>
      <c r="N177" s="738"/>
      <c r="O177" s="738"/>
      <c r="P177" s="738"/>
      <c r="Q177" s="738"/>
      <c r="R177" s="738"/>
      <c r="S177" s="738"/>
      <c r="T177" s="738"/>
      <c r="U177" s="738"/>
      <c r="V177" s="738"/>
      <c r="W177" s="738"/>
      <c r="X177" s="738"/>
      <c r="Y177" s="738"/>
      <c r="Z177" s="738"/>
    </row>
    <row r="178" ht="18.0" customHeight="1">
      <c r="A178" s="738"/>
      <c r="B178" s="738"/>
      <c r="C178" s="738"/>
      <c r="D178" s="738"/>
      <c r="E178" s="738"/>
      <c r="F178" s="738"/>
      <c r="G178" s="738"/>
      <c r="H178" s="738"/>
      <c r="I178" s="738"/>
      <c r="J178" s="738"/>
      <c r="K178" s="738"/>
      <c r="L178" s="738"/>
      <c r="M178" s="738"/>
      <c r="N178" s="738"/>
      <c r="O178" s="738"/>
      <c r="P178" s="738"/>
      <c r="Q178" s="738"/>
      <c r="R178" s="738"/>
      <c r="S178" s="738"/>
      <c r="T178" s="738"/>
      <c r="U178" s="738"/>
      <c r="V178" s="738"/>
      <c r="W178" s="738"/>
      <c r="X178" s="738"/>
      <c r="Y178" s="738"/>
      <c r="Z178" s="738"/>
    </row>
    <row r="179" ht="18.0" customHeight="1">
      <c r="A179" s="738"/>
      <c r="B179" s="738"/>
      <c r="C179" s="738"/>
      <c r="D179" s="738"/>
      <c r="E179" s="738"/>
      <c r="F179" s="738"/>
      <c r="G179" s="738"/>
      <c r="H179" s="738"/>
      <c r="I179" s="738"/>
      <c r="J179" s="738"/>
      <c r="K179" s="738"/>
      <c r="L179" s="738"/>
      <c r="M179" s="738"/>
      <c r="N179" s="738"/>
      <c r="O179" s="738"/>
      <c r="P179" s="738"/>
      <c r="Q179" s="738"/>
      <c r="R179" s="738"/>
      <c r="S179" s="738"/>
      <c r="T179" s="738"/>
      <c r="U179" s="738"/>
      <c r="V179" s="738"/>
      <c r="W179" s="738"/>
      <c r="X179" s="738"/>
      <c r="Y179" s="738"/>
      <c r="Z179" s="738"/>
    </row>
    <row r="180" ht="18.0" customHeight="1">
      <c r="A180" s="738"/>
      <c r="B180" s="738"/>
      <c r="C180" s="738"/>
      <c r="D180" s="738"/>
      <c r="E180" s="738"/>
      <c r="F180" s="738"/>
      <c r="G180" s="738"/>
      <c r="H180" s="738"/>
      <c r="I180" s="738"/>
      <c r="J180" s="738"/>
      <c r="K180" s="738"/>
      <c r="L180" s="738"/>
      <c r="M180" s="738"/>
      <c r="N180" s="738"/>
      <c r="O180" s="738"/>
      <c r="P180" s="738"/>
      <c r="Q180" s="738"/>
      <c r="R180" s="738"/>
      <c r="S180" s="738"/>
      <c r="T180" s="738"/>
      <c r="U180" s="738"/>
      <c r="V180" s="738"/>
      <c r="W180" s="738"/>
      <c r="X180" s="738"/>
      <c r="Y180" s="738"/>
      <c r="Z180" s="738"/>
    </row>
    <row r="181" ht="18.0" customHeight="1">
      <c r="A181" s="738"/>
      <c r="B181" s="738"/>
      <c r="C181" s="738"/>
      <c r="D181" s="738"/>
      <c r="E181" s="738"/>
      <c r="F181" s="738"/>
      <c r="G181" s="738"/>
      <c r="H181" s="738"/>
      <c r="I181" s="738"/>
      <c r="J181" s="738"/>
      <c r="K181" s="738"/>
      <c r="L181" s="738"/>
      <c r="M181" s="738"/>
      <c r="N181" s="738"/>
      <c r="O181" s="738"/>
      <c r="P181" s="738"/>
      <c r="Q181" s="738"/>
      <c r="R181" s="738"/>
      <c r="S181" s="738"/>
      <c r="T181" s="738"/>
      <c r="U181" s="738"/>
      <c r="V181" s="738"/>
      <c r="W181" s="738"/>
      <c r="X181" s="738"/>
      <c r="Y181" s="738"/>
      <c r="Z181" s="738"/>
    </row>
    <row r="182" ht="18.0" customHeight="1">
      <c r="A182" s="738"/>
      <c r="B182" s="738"/>
      <c r="C182" s="738"/>
      <c r="D182" s="738"/>
      <c r="E182" s="738"/>
      <c r="F182" s="738"/>
      <c r="G182" s="738"/>
      <c r="H182" s="738"/>
      <c r="I182" s="738"/>
      <c r="J182" s="738"/>
      <c r="K182" s="738"/>
      <c r="L182" s="738"/>
      <c r="M182" s="738"/>
      <c r="N182" s="738"/>
      <c r="O182" s="738"/>
      <c r="P182" s="738"/>
      <c r="Q182" s="738"/>
      <c r="R182" s="738"/>
      <c r="S182" s="738"/>
      <c r="T182" s="738"/>
      <c r="U182" s="738"/>
      <c r="V182" s="738"/>
      <c r="W182" s="738"/>
      <c r="X182" s="738"/>
      <c r="Y182" s="738"/>
      <c r="Z182" s="738"/>
    </row>
    <row r="183" ht="18.0" customHeight="1">
      <c r="A183" s="738"/>
      <c r="B183" s="738"/>
      <c r="C183" s="738"/>
      <c r="D183" s="738"/>
      <c r="E183" s="738"/>
      <c r="F183" s="738"/>
      <c r="G183" s="738"/>
      <c r="H183" s="738"/>
      <c r="I183" s="738"/>
      <c r="J183" s="738"/>
      <c r="K183" s="738"/>
      <c r="L183" s="738"/>
      <c r="M183" s="738"/>
      <c r="N183" s="738"/>
      <c r="O183" s="738"/>
      <c r="P183" s="738"/>
      <c r="Q183" s="738"/>
      <c r="R183" s="738"/>
      <c r="S183" s="738"/>
      <c r="T183" s="738"/>
      <c r="U183" s="738"/>
      <c r="V183" s="738"/>
      <c r="W183" s="738"/>
      <c r="X183" s="738"/>
      <c r="Y183" s="738"/>
      <c r="Z183" s="738"/>
    </row>
    <row r="184" ht="18.0" customHeight="1">
      <c r="A184" s="738"/>
      <c r="B184" s="738"/>
      <c r="C184" s="738"/>
      <c r="D184" s="738"/>
      <c r="E184" s="738"/>
      <c r="F184" s="738"/>
      <c r="G184" s="738"/>
      <c r="H184" s="738"/>
      <c r="I184" s="738"/>
      <c r="J184" s="738"/>
      <c r="K184" s="738"/>
      <c r="L184" s="738"/>
      <c r="M184" s="738"/>
      <c r="N184" s="738"/>
      <c r="O184" s="738"/>
      <c r="P184" s="738"/>
      <c r="Q184" s="738"/>
      <c r="R184" s="738"/>
      <c r="S184" s="738"/>
      <c r="T184" s="738"/>
      <c r="U184" s="738"/>
      <c r="V184" s="738"/>
      <c r="W184" s="738"/>
      <c r="X184" s="738"/>
      <c r="Y184" s="738"/>
      <c r="Z184" s="738"/>
    </row>
    <row r="185" ht="18.0" customHeight="1">
      <c r="A185" s="738"/>
      <c r="B185" s="738"/>
      <c r="C185" s="738"/>
      <c r="D185" s="738"/>
      <c r="E185" s="738"/>
      <c r="F185" s="738"/>
      <c r="G185" s="738"/>
      <c r="H185" s="738"/>
      <c r="I185" s="738"/>
      <c r="J185" s="738"/>
      <c r="K185" s="738"/>
      <c r="L185" s="738"/>
      <c r="M185" s="738"/>
      <c r="N185" s="738"/>
      <c r="O185" s="738"/>
      <c r="P185" s="738"/>
      <c r="Q185" s="738"/>
      <c r="R185" s="738"/>
      <c r="S185" s="738"/>
      <c r="T185" s="738"/>
      <c r="U185" s="738"/>
      <c r="V185" s="738"/>
      <c r="W185" s="738"/>
      <c r="X185" s="738"/>
      <c r="Y185" s="738"/>
      <c r="Z185" s="738"/>
    </row>
    <row r="186" ht="18.0" customHeight="1">
      <c r="A186" s="738"/>
      <c r="B186" s="738"/>
      <c r="C186" s="738"/>
      <c r="D186" s="738"/>
      <c r="E186" s="738"/>
      <c r="F186" s="738"/>
      <c r="G186" s="738"/>
      <c r="H186" s="738"/>
      <c r="I186" s="738"/>
      <c r="J186" s="738"/>
      <c r="K186" s="738"/>
      <c r="L186" s="738"/>
      <c r="M186" s="738"/>
      <c r="N186" s="738"/>
      <c r="O186" s="738"/>
      <c r="P186" s="738"/>
      <c r="Q186" s="738"/>
      <c r="R186" s="738"/>
      <c r="S186" s="738"/>
      <c r="T186" s="738"/>
      <c r="U186" s="738"/>
      <c r="V186" s="738"/>
      <c r="W186" s="738"/>
      <c r="X186" s="738"/>
      <c r="Y186" s="738"/>
      <c r="Z186" s="738"/>
    </row>
    <row r="187" ht="18.0" customHeight="1">
      <c r="A187" s="738"/>
      <c r="B187" s="738"/>
      <c r="C187" s="738"/>
      <c r="D187" s="738"/>
      <c r="E187" s="738"/>
      <c r="F187" s="738"/>
      <c r="G187" s="738"/>
      <c r="H187" s="738"/>
      <c r="I187" s="738"/>
      <c r="J187" s="738"/>
      <c r="K187" s="738"/>
      <c r="L187" s="738"/>
      <c r="M187" s="738"/>
      <c r="N187" s="738"/>
      <c r="O187" s="738"/>
      <c r="P187" s="738"/>
      <c r="Q187" s="738"/>
      <c r="R187" s="738"/>
      <c r="S187" s="738"/>
      <c r="T187" s="738"/>
      <c r="U187" s="738"/>
      <c r="V187" s="738"/>
      <c r="W187" s="738"/>
      <c r="X187" s="738"/>
      <c r="Y187" s="738"/>
      <c r="Z187" s="738"/>
    </row>
    <row r="188" ht="18.0" customHeight="1">
      <c r="A188" s="738"/>
      <c r="B188" s="738"/>
      <c r="C188" s="738"/>
      <c r="D188" s="738"/>
      <c r="E188" s="738"/>
      <c r="F188" s="738"/>
      <c r="G188" s="738"/>
      <c r="H188" s="738"/>
      <c r="I188" s="738"/>
      <c r="J188" s="738"/>
      <c r="K188" s="738"/>
      <c r="L188" s="738"/>
      <c r="M188" s="738"/>
      <c r="N188" s="738"/>
      <c r="O188" s="738"/>
      <c r="P188" s="738"/>
      <c r="Q188" s="738"/>
      <c r="R188" s="738"/>
      <c r="S188" s="738"/>
      <c r="T188" s="738"/>
      <c r="U188" s="738"/>
      <c r="V188" s="738"/>
      <c r="W188" s="738"/>
      <c r="X188" s="738"/>
      <c r="Y188" s="738"/>
      <c r="Z188" s="738"/>
    </row>
    <row r="189" ht="18.0" customHeight="1">
      <c r="A189" s="738"/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</row>
    <row r="190" ht="18.0" customHeight="1">
      <c r="A190" s="738"/>
      <c r="B190" s="738"/>
      <c r="C190" s="738"/>
      <c r="D190" s="738"/>
      <c r="E190" s="738"/>
      <c r="F190" s="738"/>
      <c r="G190" s="738"/>
      <c r="H190" s="738"/>
      <c r="I190" s="738"/>
      <c r="J190" s="738"/>
      <c r="K190" s="738"/>
      <c r="L190" s="738"/>
      <c r="M190" s="738"/>
      <c r="N190" s="738"/>
      <c r="O190" s="738"/>
      <c r="P190" s="738"/>
      <c r="Q190" s="738"/>
      <c r="R190" s="738"/>
      <c r="S190" s="738"/>
      <c r="T190" s="738"/>
      <c r="U190" s="738"/>
      <c r="V190" s="738"/>
      <c r="W190" s="738"/>
      <c r="X190" s="738"/>
      <c r="Y190" s="738"/>
      <c r="Z190" s="738"/>
    </row>
    <row r="191" ht="18.0" customHeight="1">
      <c r="A191" s="738"/>
      <c r="B191" s="738"/>
      <c r="C191" s="738"/>
      <c r="D191" s="738"/>
      <c r="E191" s="738"/>
      <c r="F191" s="738"/>
      <c r="G191" s="738"/>
      <c r="H191" s="738"/>
      <c r="I191" s="738"/>
      <c r="J191" s="738"/>
      <c r="K191" s="738"/>
      <c r="L191" s="738"/>
      <c r="M191" s="738"/>
      <c r="N191" s="738"/>
      <c r="O191" s="738"/>
      <c r="P191" s="738"/>
      <c r="Q191" s="738"/>
      <c r="R191" s="738"/>
      <c r="S191" s="738"/>
      <c r="T191" s="738"/>
      <c r="U191" s="738"/>
      <c r="V191" s="738"/>
      <c r="W191" s="738"/>
      <c r="X191" s="738"/>
      <c r="Y191" s="738"/>
      <c r="Z191" s="738"/>
    </row>
    <row r="192" ht="18.0" customHeight="1">
      <c r="A192" s="738"/>
      <c r="B192" s="738"/>
      <c r="C192" s="738"/>
      <c r="D192" s="738"/>
      <c r="E192" s="738"/>
      <c r="F192" s="738"/>
      <c r="G192" s="738"/>
      <c r="H192" s="738"/>
      <c r="I192" s="738"/>
      <c r="J192" s="738"/>
      <c r="K192" s="738"/>
      <c r="L192" s="738"/>
      <c r="M192" s="738"/>
      <c r="N192" s="738"/>
      <c r="O192" s="738"/>
      <c r="P192" s="738"/>
      <c r="Q192" s="738"/>
      <c r="R192" s="738"/>
      <c r="S192" s="738"/>
      <c r="T192" s="738"/>
      <c r="U192" s="738"/>
      <c r="V192" s="738"/>
      <c r="W192" s="738"/>
      <c r="X192" s="738"/>
      <c r="Y192" s="738"/>
      <c r="Z192" s="738"/>
    </row>
    <row r="193" ht="18.0" customHeight="1">
      <c r="A193" s="738"/>
      <c r="B193" s="738"/>
      <c r="C193" s="738"/>
      <c r="D193" s="738"/>
      <c r="E193" s="738"/>
      <c r="F193" s="738"/>
      <c r="G193" s="738"/>
      <c r="H193" s="738"/>
      <c r="I193" s="738"/>
      <c r="J193" s="738"/>
      <c r="K193" s="738"/>
      <c r="L193" s="738"/>
      <c r="M193" s="738"/>
      <c r="N193" s="738"/>
      <c r="O193" s="738"/>
      <c r="P193" s="738"/>
      <c r="Q193" s="738"/>
      <c r="R193" s="738"/>
      <c r="S193" s="738"/>
      <c r="T193" s="738"/>
      <c r="U193" s="738"/>
      <c r="V193" s="738"/>
      <c r="W193" s="738"/>
      <c r="X193" s="738"/>
      <c r="Y193" s="738"/>
      <c r="Z193" s="738"/>
    </row>
    <row r="194" ht="18.0" customHeight="1">
      <c r="A194" s="738"/>
      <c r="B194" s="738"/>
      <c r="C194" s="738"/>
      <c r="D194" s="738"/>
      <c r="E194" s="738"/>
      <c r="F194" s="738"/>
      <c r="G194" s="738"/>
      <c r="H194" s="738"/>
      <c r="I194" s="738"/>
      <c r="J194" s="738"/>
      <c r="K194" s="738"/>
      <c r="L194" s="738"/>
      <c r="M194" s="738"/>
      <c r="N194" s="738"/>
      <c r="O194" s="738"/>
      <c r="P194" s="738"/>
      <c r="Q194" s="738"/>
      <c r="R194" s="738"/>
      <c r="S194" s="738"/>
      <c r="T194" s="738"/>
      <c r="U194" s="738"/>
      <c r="V194" s="738"/>
      <c r="W194" s="738"/>
      <c r="X194" s="738"/>
      <c r="Y194" s="738"/>
      <c r="Z194" s="738"/>
    </row>
    <row r="195" ht="18.0" customHeight="1">
      <c r="A195" s="738"/>
      <c r="B195" s="738"/>
      <c r="C195" s="738"/>
      <c r="D195" s="738"/>
      <c r="E195" s="738"/>
      <c r="F195" s="738"/>
      <c r="G195" s="738"/>
      <c r="H195" s="738"/>
      <c r="I195" s="738"/>
      <c r="J195" s="738"/>
      <c r="K195" s="738"/>
      <c r="L195" s="738"/>
      <c r="M195" s="738"/>
      <c r="N195" s="738"/>
      <c r="O195" s="738"/>
      <c r="P195" s="738"/>
      <c r="Q195" s="738"/>
      <c r="R195" s="738"/>
      <c r="S195" s="738"/>
      <c r="T195" s="738"/>
      <c r="U195" s="738"/>
      <c r="V195" s="738"/>
      <c r="W195" s="738"/>
      <c r="X195" s="738"/>
      <c r="Y195" s="738"/>
      <c r="Z195" s="738"/>
    </row>
    <row r="196" ht="18.0" customHeight="1">
      <c r="A196" s="738"/>
      <c r="B196" s="738"/>
      <c r="C196" s="738"/>
      <c r="D196" s="738"/>
      <c r="E196" s="738"/>
      <c r="F196" s="738"/>
      <c r="G196" s="738"/>
      <c r="H196" s="738"/>
      <c r="I196" s="738"/>
      <c r="J196" s="738"/>
      <c r="K196" s="738"/>
      <c r="L196" s="738"/>
      <c r="M196" s="738"/>
      <c r="N196" s="738"/>
      <c r="O196" s="738"/>
      <c r="P196" s="738"/>
      <c r="Q196" s="738"/>
      <c r="R196" s="738"/>
      <c r="S196" s="738"/>
      <c r="T196" s="738"/>
      <c r="U196" s="738"/>
      <c r="V196" s="738"/>
      <c r="W196" s="738"/>
      <c r="X196" s="738"/>
      <c r="Y196" s="738"/>
      <c r="Z196" s="738"/>
    </row>
    <row r="197" ht="18.0" customHeight="1">
      <c r="A197" s="738"/>
      <c r="B197" s="738"/>
      <c r="C197" s="738"/>
      <c r="D197" s="738"/>
      <c r="E197" s="738"/>
      <c r="F197" s="738"/>
      <c r="G197" s="738"/>
      <c r="H197" s="738"/>
      <c r="I197" s="738"/>
      <c r="J197" s="738"/>
      <c r="K197" s="738"/>
      <c r="L197" s="738"/>
      <c r="M197" s="738"/>
      <c r="N197" s="738"/>
      <c r="O197" s="738"/>
      <c r="P197" s="738"/>
      <c r="Q197" s="738"/>
      <c r="R197" s="738"/>
      <c r="S197" s="738"/>
      <c r="T197" s="738"/>
      <c r="U197" s="738"/>
      <c r="V197" s="738"/>
      <c r="W197" s="738"/>
      <c r="X197" s="738"/>
      <c r="Y197" s="738"/>
      <c r="Z197" s="738"/>
    </row>
    <row r="198" ht="18.0" customHeight="1">
      <c r="A198" s="738"/>
      <c r="B198" s="738"/>
      <c r="C198" s="738"/>
      <c r="D198" s="738"/>
      <c r="E198" s="738"/>
      <c r="F198" s="738"/>
      <c r="G198" s="738"/>
      <c r="H198" s="738"/>
      <c r="I198" s="738"/>
      <c r="J198" s="738"/>
      <c r="K198" s="738"/>
      <c r="L198" s="738"/>
      <c r="M198" s="738"/>
      <c r="N198" s="738"/>
      <c r="O198" s="738"/>
      <c r="P198" s="738"/>
      <c r="Q198" s="738"/>
      <c r="R198" s="738"/>
      <c r="S198" s="738"/>
      <c r="T198" s="738"/>
      <c r="U198" s="738"/>
      <c r="V198" s="738"/>
      <c r="W198" s="738"/>
      <c r="X198" s="738"/>
      <c r="Y198" s="738"/>
      <c r="Z198" s="738"/>
    </row>
    <row r="199" ht="18.0" customHeight="1">
      <c r="A199" s="738"/>
      <c r="B199" s="738"/>
      <c r="C199" s="738"/>
      <c r="D199" s="738"/>
      <c r="E199" s="738"/>
      <c r="F199" s="738"/>
      <c r="G199" s="738"/>
      <c r="H199" s="738"/>
      <c r="I199" s="738"/>
      <c r="J199" s="738"/>
      <c r="K199" s="738"/>
      <c r="L199" s="738"/>
      <c r="M199" s="738"/>
      <c r="N199" s="738"/>
      <c r="O199" s="738"/>
      <c r="P199" s="738"/>
      <c r="Q199" s="738"/>
      <c r="R199" s="738"/>
      <c r="S199" s="738"/>
      <c r="T199" s="738"/>
      <c r="U199" s="738"/>
      <c r="V199" s="738"/>
      <c r="W199" s="738"/>
      <c r="X199" s="738"/>
      <c r="Y199" s="738"/>
      <c r="Z199" s="738"/>
    </row>
    <row r="200" ht="18.0" customHeight="1">
      <c r="A200" s="738"/>
      <c r="B200" s="738"/>
      <c r="C200" s="738"/>
      <c r="D200" s="738"/>
      <c r="E200" s="738"/>
      <c r="F200" s="738"/>
      <c r="G200" s="738"/>
      <c r="H200" s="738"/>
      <c r="I200" s="738"/>
      <c r="J200" s="738"/>
      <c r="K200" s="738"/>
      <c r="L200" s="738"/>
      <c r="M200" s="738"/>
      <c r="N200" s="738"/>
      <c r="O200" s="738"/>
      <c r="P200" s="738"/>
      <c r="Q200" s="738"/>
      <c r="R200" s="738"/>
      <c r="S200" s="738"/>
      <c r="T200" s="738"/>
      <c r="U200" s="738"/>
      <c r="V200" s="738"/>
      <c r="W200" s="738"/>
      <c r="X200" s="738"/>
      <c r="Y200" s="738"/>
      <c r="Z200" s="738"/>
    </row>
    <row r="201" ht="18.0" customHeight="1">
      <c r="A201" s="738"/>
      <c r="B201" s="738"/>
      <c r="C201" s="738"/>
      <c r="D201" s="738"/>
      <c r="E201" s="738"/>
      <c r="F201" s="738"/>
      <c r="G201" s="738"/>
      <c r="H201" s="738"/>
      <c r="I201" s="738"/>
      <c r="J201" s="738"/>
      <c r="K201" s="738"/>
      <c r="L201" s="738"/>
      <c r="M201" s="738"/>
      <c r="N201" s="738"/>
      <c r="O201" s="738"/>
      <c r="P201" s="738"/>
      <c r="Q201" s="738"/>
      <c r="R201" s="738"/>
      <c r="S201" s="738"/>
      <c r="T201" s="738"/>
      <c r="U201" s="738"/>
      <c r="V201" s="738"/>
      <c r="W201" s="738"/>
      <c r="X201" s="738"/>
      <c r="Y201" s="738"/>
      <c r="Z201" s="738"/>
    </row>
    <row r="202" ht="18.0" customHeight="1">
      <c r="A202" s="738"/>
      <c r="B202" s="738"/>
      <c r="C202" s="738"/>
      <c r="D202" s="738"/>
      <c r="E202" s="738"/>
      <c r="F202" s="738"/>
      <c r="G202" s="738"/>
      <c r="H202" s="738"/>
      <c r="I202" s="738"/>
      <c r="J202" s="738"/>
      <c r="K202" s="738"/>
      <c r="L202" s="738"/>
      <c r="M202" s="738"/>
      <c r="N202" s="738"/>
      <c r="O202" s="738"/>
      <c r="P202" s="738"/>
      <c r="Q202" s="738"/>
      <c r="R202" s="738"/>
      <c r="S202" s="738"/>
      <c r="T202" s="738"/>
      <c r="U202" s="738"/>
      <c r="V202" s="738"/>
      <c r="W202" s="738"/>
      <c r="X202" s="738"/>
      <c r="Y202" s="738"/>
      <c r="Z202" s="738"/>
    </row>
    <row r="203" ht="18.0" customHeight="1">
      <c r="A203" s="738"/>
      <c r="B203" s="738"/>
      <c r="C203" s="738"/>
      <c r="D203" s="738"/>
      <c r="E203" s="738"/>
      <c r="F203" s="738"/>
      <c r="G203" s="738"/>
      <c r="H203" s="738"/>
      <c r="I203" s="738"/>
      <c r="J203" s="738"/>
      <c r="K203" s="738"/>
      <c r="L203" s="738"/>
      <c r="M203" s="738"/>
      <c r="N203" s="738"/>
      <c r="O203" s="738"/>
      <c r="P203" s="738"/>
      <c r="Q203" s="738"/>
      <c r="R203" s="738"/>
      <c r="S203" s="738"/>
      <c r="T203" s="738"/>
      <c r="U203" s="738"/>
      <c r="V203" s="738"/>
      <c r="W203" s="738"/>
      <c r="X203" s="738"/>
      <c r="Y203" s="738"/>
      <c r="Z203" s="738"/>
    </row>
    <row r="204" ht="18.0" customHeight="1">
      <c r="A204" s="738"/>
      <c r="B204" s="738"/>
      <c r="C204" s="738"/>
      <c r="D204" s="738"/>
      <c r="E204" s="738"/>
      <c r="F204" s="738"/>
      <c r="G204" s="738"/>
      <c r="H204" s="738"/>
      <c r="I204" s="738"/>
      <c r="J204" s="738"/>
      <c r="K204" s="738"/>
      <c r="L204" s="738"/>
      <c r="M204" s="738"/>
      <c r="N204" s="738"/>
      <c r="O204" s="738"/>
      <c r="P204" s="738"/>
      <c r="Q204" s="738"/>
      <c r="R204" s="738"/>
      <c r="S204" s="738"/>
      <c r="T204" s="738"/>
      <c r="U204" s="738"/>
      <c r="V204" s="738"/>
      <c r="W204" s="738"/>
      <c r="X204" s="738"/>
      <c r="Y204" s="738"/>
      <c r="Z204" s="738"/>
    </row>
    <row r="205" ht="18.0" customHeight="1">
      <c r="A205" s="738"/>
      <c r="B205" s="738"/>
      <c r="C205" s="738"/>
      <c r="D205" s="738"/>
      <c r="E205" s="738"/>
      <c r="F205" s="738"/>
      <c r="G205" s="738"/>
      <c r="H205" s="738"/>
      <c r="I205" s="738"/>
      <c r="J205" s="738"/>
      <c r="K205" s="738"/>
      <c r="L205" s="738"/>
      <c r="M205" s="738"/>
      <c r="N205" s="738"/>
      <c r="O205" s="738"/>
      <c r="P205" s="738"/>
      <c r="Q205" s="738"/>
      <c r="R205" s="738"/>
      <c r="S205" s="738"/>
      <c r="T205" s="738"/>
      <c r="U205" s="738"/>
      <c r="V205" s="738"/>
      <c r="W205" s="738"/>
      <c r="X205" s="738"/>
      <c r="Y205" s="738"/>
      <c r="Z205" s="738"/>
    </row>
    <row r="206" ht="18.0" customHeight="1">
      <c r="A206" s="738"/>
      <c r="B206" s="738"/>
      <c r="C206" s="738"/>
      <c r="D206" s="738"/>
      <c r="E206" s="738"/>
      <c r="F206" s="738"/>
      <c r="G206" s="738"/>
      <c r="H206" s="738"/>
      <c r="I206" s="738"/>
      <c r="J206" s="738"/>
      <c r="K206" s="738"/>
      <c r="L206" s="738"/>
      <c r="M206" s="738"/>
      <c r="N206" s="738"/>
      <c r="O206" s="738"/>
      <c r="P206" s="738"/>
      <c r="Q206" s="738"/>
      <c r="R206" s="738"/>
      <c r="S206" s="738"/>
      <c r="T206" s="738"/>
      <c r="U206" s="738"/>
      <c r="V206" s="738"/>
      <c r="W206" s="738"/>
      <c r="X206" s="738"/>
      <c r="Y206" s="738"/>
      <c r="Z206" s="738"/>
    </row>
    <row r="207" ht="18.0" customHeight="1">
      <c r="A207" s="738"/>
      <c r="B207" s="738"/>
      <c r="C207" s="738"/>
      <c r="D207" s="738"/>
      <c r="E207" s="738"/>
      <c r="F207" s="738"/>
      <c r="G207" s="738"/>
      <c r="H207" s="738"/>
      <c r="I207" s="738"/>
      <c r="J207" s="738"/>
      <c r="K207" s="738"/>
      <c r="L207" s="738"/>
      <c r="M207" s="738"/>
      <c r="N207" s="738"/>
      <c r="O207" s="738"/>
      <c r="P207" s="738"/>
      <c r="Q207" s="738"/>
      <c r="R207" s="738"/>
      <c r="S207" s="738"/>
      <c r="T207" s="738"/>
      <c r="U207" s="738"/>
      <c r="V207" s="738"/>
      <c r="W207" s="738"/>
      <c r="X207" s="738"/>
      <c r="Y207" s="738"/>
      <c r="Z207" s="738"/>
    </row>
    <row r="208" ht="18.0" customHeight="1">
      <c r="A208" s="738"/>
      <c r="B208" s="738"/>
      <c r="C208" s="738"/>
      <c r="D208" s="738"/>
      <c r="E208" s="738"/>
      <c r="F208" s="738"/>
      <c r="G208" s="738"/>
      <c r="H208" s="738"/>
      <c r="I208" s="738"/>
      <c r="J208" s="738"/>
      <c r="K208" s="738"/>
      <c r="L208" s="738"/>
      <c r="M208" s="738"/>
      <c r="N208" s="738"/>
      <c r="O208" s="738"/>
      <c r="P208" s="738"/>
      <c r="Q208" s="738"/>
      <c r="R208" s="738"/>
      <c r="S208" s="738"/>
      <c r="T208" s="738"/>
      <c r="U208" s="738"/>
      <c r="V208" s="738"/>
      <c r="W208" s="738"/>
      <c r="X208" s="738"/>
      <c r="Y208" s="738"/>
      <c r="Z208" s="738"/>
    </row>
    <row r="209" ht="18.0" customHeight="1">
      <c r="A209" s="738"/>
      <c r="B209" s="738"/>
      <c r="C209" s="738"/>
      <c r="D209" s="738"/>
      <c r="E209" s="738"/>
      <c r="F209" s="738"/>
      <c r="G209" s="738"/>
      <c r="H209" s="738"/>
      <c r="I209" s="738"/>
      <c r="J209" s="738"/>
      <c r="K209" s="738"/>
      <c r="L209" s="738"/>
      <c r="M209" s="738"/>
      <c r="N209" s="738"/>
      <c r="O209" s="738"/>
      <c r="P209" s="738"/>
      <c r="Q209" s="738"/>
      <c r="R209" s="738"/>
      <c r="S209" s="738"/>
      <c r="T209" s="738"/>
      <c r="U209" s="738"/>
      <c r="V209" s="738"/>
      <c r="W209" s="738"/>
      <c r="X209" s="738"/>
      <c r="Y209" s="738"/>
      <c r="Z209" s="738"/>
    </row>
    <row r="210" ht="18.0" customHeight="1">
      <c r="A210" s="738"/>
      <c r="B210" s="738"/>
      <c r="C210" s="738"/>
      <c r="D210" s="738"/>
      <c r="E210" s="738"/>
      <c r="F210" s="738"/>
      <c r="G210" s="738"/>
      <c r="H210" s="738"/>
      <c r="I210" s="738"/>
      <c r="J210" s="738"/>
      <c r="K210" s="738"/>
      <c r="L210" s="738"/>
      <c r="M210" s="738"/>
      <c r="N210" s="738"/>
      <c r="O210" s="738"/>
      <c r="P210" s="738"/>
      <c r="Q210" s="738"/>
      <c r="R210" s="738"/>
      <c r="S210" s="738"/>
      <c r="T210" s="738"/>
      <c r="U210" s="738"/>
      <c r="V210" s="738"/>
      <c r="W210" s="738"/>
      <c r="X210" s="738"/>
      <c r="Y210" s="738"/>
      <c r="Z210" s="738"/>
    </row>
    <row r="211" ht="18.0" customHeight="1">
      <c r="A211" s="738"/>
      <c r="B211" s="738"/>
      <c r="C211" s="738"/>
      <c r="D211" s="738"/>
      <c r="E211" s="738"/>
      <c r="F211" s="738"/>
      <c r="G211" s="738"/>
      <c r="H211" s="738"/>
      <c r="I211" s="738"/>
      <c r="J211" s="738"/>
      <c r="K211" s="738"/>
      <c r="L211" s="738"/>
      <c r="M211" s="738"/>
      <c r="N211" s="738"/>
      <c r="O211" s="738"/>
      <c r="P211" s="738"/>
      <c r="Q211" s="738"/>
      <c r="R211" s="738"/>
      <c r="S211" s="738"/>
      <c r="T211" s="738"/>
      <c r="U211" s="738"/>
      <c r="V211" s="738"/>
      <c r="W211" s="738"/>
      <c r="X211" s="738"/>
      <c r="Y211" s="738"/>
      <c r="Z211" s="738"/>
    </row>
    <row r="212" ht="18.0" customHeight="1">
      <c r="A212" s="738"/>
      <c r="B212" s="738"/>
      <c r="C212" s="738"/>
      <c r="D212" s="738"/>
      <c r="E212" s="738"/>
      <c r="F212" s="738"/>
      <c r="G212" s="738"/>
      <c r="H212" s="738"/>
      <c r="I212" s="738"/>
      <c r="J212" s="738"/>
      <c r="K212" s="738"/>
      <c r="L212" s="738"/>
      <c r="M212" s="738"/>
      <c r="N212" s="738"/>
      <c r="O212" s="738"/>
      <c r="P212" s="738"/>
      <c r="Q212" s="738"/>
      <c r="R212" s="738"/>
      <c r="S212" s="738"/>
      <c r="T212" s="738"/>
      <c r="U212" s="738"/>
      <c r="V212" s="738"/>
      <c r="W212" s="738"/>
      <c r="X212" s="738"/>
      <c r="Y212" s="738"/>
      <c r="Z212" s="738"/>
    </row>
    <row r="213" ht="18.0" customHeight="1">
      <c r="A213" s="738"/>
      <c r="B213" s="738"/>
      <c r="C213" s="738"/>
      <c r="D213" s="738"/>
      <c r="E213" s="738"/>
      <c r="F213" s="738"/>
      <c r="G213" s="738"/>
      <c r="H213" s="738"/>
      <c r="I213" s="738"/>
      <c r="J213" s="738"/>
      <c r="K213" s="738"/>
      <c r="L213" s="738"/>
      <c r="M213" s="738"/>
      <c r="N213" s="738"/>
      <c r="O213" s="738"/>
      <c r="P213" s="738"/>
      <c r="Q213" s="738"/>
      <c r="R213" s="738"/>
      <c r="S213" s="738"/>
      <c r="T213" s="738"/>
      <c r="U213" s="738"/>
      <c r="V213" s="738"/>
      <c r="W213" s="738"/>
      <c r="X213" s="738"/>
      <c r="Y213" s="738"/>
      <c r="Z213" s="738"/>
    </row>
    <row r="214" ht="18.0" customHeight="1">
      <c r="A214" s="738"/>
      <c r="B214" s="738"/>
      <c r="C214" s="738"/>
      <c r="D214" s="738"/>
      <c r="E214" s="738"/>
      <c r="F214" s="738"/>
      <c r="G214" s="738"/>
      <c r="H214" s="738"/>
      <c r="I214" s="738"/>
      <c r="J214" s="738"/>
      <c r="K214" s="738"/>
      <c r="L214" s="738"/>
      <c r="M214" s="738"/>
      <c r="N214" s="738"/>
      <c r="O214" s="738"/>
      <c r="P214" s="738"/>
      <c r="Q214" s="738"/>
      <c r="R214" s="738"/>
      <c r="S214" s="738"/>
      <c r="T214" s="738"/>
      <c r="U214" s="738"/>
      <c r="V214" s="738"/>
      <c r="W214" s="738"/>
      <c r="X214" s="738"/>
      <c r="Y214" s="738"/>
      <c r="Z214" s="738"/>
    </row>
    <row r="215" ht="18.0" customHeight="1">
      <c r="A215" s="738"/>
      <c r="B215" s="738"/>
      <c r="C215" s="738"/>
      <c r="D215" s="738"/>
      <c r="E215" s="738"/>
      <c r="F215" s="738"/>
      <c r="G215" s="738"/>
      <c r="H215" s="738"/>
      <c r="I215" s="738"/>
      <c r="J215" s="738"/>
      <c r="K215" s="738"/>
      <c r="L215" s="738"/>
      <c r="M215" s="738"/>
      <c r="N215" s="738"/>
      <c r="O215" s="738"/>
      <c r="P215" s="738"/>
      <c r="Q215" s="738"/>
      <c r="R215" s="738"/>
      <c r="S215" s="738"/>
      <c r="T215" s="738"/>
      <c r="U215" s="738"/>
      <c r="V215" s="738"/>
      <c r="W215" s="738"/>
      <c r="X215" s="738"/>
      <c r="Y215" s="738"/>
      <c r="Z215" s="738"/>
    </row>
    <row r="216" ht="18.0" customHeight="1">
      <c r="A216" s="738"/>
      <c r="B216" s="738"/>
      <c r="C216" s="738"/>
      <c r="D216" s="738"/>
      <c r="E216" s="738"/>
      <c r="F216" s="738"/>
      <c r="G216" s="738"/>
      <c r="H216" s="738"/>
      <c r="I216" s="738"/>
      <c r="J216" s="738"/>
      <c r="K216" s="738"/>
      <c r="L216" s="738"/>
      <c r="M216" s="738"/>
      <c r="N216" s="738"/>
      <c r="O216" s="738"/>
      <c r="P216" s="738"/>
      <c r="Q216" s="738"/>
      <c r="R216" s="738"/>
      <c r="S216" s="738"/>
      <c r="T216" s="738"/>
      <c r="U216" s="738"/>
      <c r="V216" s="738"/>
      <c r="W216" s="738"/>
      <c r="X216" s="738"/>
      <c r="Y216" s="738"/>
      <c r="Z216" s="738"/>
    </row>
    <row r="217" ht="18.0" customHeight="1">
      <c r="A217" s="738"/>
      <c r="B217" s="738"/>
      <c r="C217" s="738"/>
      <c r="D217" s="738"/>
      <c r="E217" s="738"/>
      <c r="F217" s="738"/>
      <c r="G217" s="738"/>
      <c r="H217" s="738"/>
      <c r="I217" s="738"/>
      <c r="J217" s="738"/>
      <c r="K217" s="738"/>
      <c r="L217" s="738"/>
      <c r="M217" s="738"/>
      <c r="N217" s="738"/>
      <c r="O217" s="738"/>
      <c r="P217" s="738"/>
      <c r="Q217" s="738"/>
      <c r="R217" s="738"/>
      <c r="S217" s="738"/>
      <c r="T217" s="738"/>
      <c r="U217" s="738"/>
      <c r="V217" s="738"/>
      <c r="W217" s="738"/>
      <c r="X217" s="738"/>
      <c r="Y217" s="738"/>
      <c r="Z217" s="738"/>
    </row>
    <row r="218" ht="18.0" customHeight="1">
      <c r="A218" s="738"/>
      <c r="B218" s="738"/>
      <c r="C218" s="738"/>
      <c r="D218" s="738"/>
      <c r="E218" s="738"/>
      <c r="F218" s="738"/>
      <c r="G218" s="738"/>
      <c r="H218" s="738"/>
      <c r="I218" s="738"/>
      <c r="J218" s="738"/>
      <c r="K218" s="738"/>
      <c r="L218" s="738"/>
      <c r="M218" s="738"/>
      <c r="N218" s="738"/>
      <c r="O218" s="738"/>
      <c r="P218" s="738"/>
      <c r="Q218" s="738"/>
      <c r="R218" s="738"/>
      <c r="S218" s="738"/>
      <c r="T218" s="738"/>
      <c r="U218" s="738"/>
      <c r="V218" s="738"/>
      <c r="W218" s="738"/>
      <c r="X218" s="738"/>
      <c r="Y218" s="738"/>
      <c r="Z218" s="738"/>
    </row>
    <row r="219" ht="18.0" customHeight="1">
      <c r="A219" s="738"/>
      <c r="B219" s="738"/>
      <c r="C219" s="738"/>
      <c r="D219" s="738"/>
      <c r="E219" s="738"/>
      <c r="F219" s="738"/>
      <c r="G219" s="738"/>
      <c r="H219" s="738"/>
      <c r="I219" s="738"/>
      <c r="J219" s="738"/>
      <c r="K219" s="738"/>
      <c r="L219" s="738"/>
      <c r="M219" s="738"/>
      <c r="N219" s="738"/>
      <c r="O219" s="738"/>
      <c r="P219" s="738"/>
      <c r="Q219" s="738"/>
      <c r="R219" s="738"/>
      <c r="S219" s="738"/>
      <c r="T219" s="738"/>
      <c r="U219" s="738"/>
      <c r="V219" s="738"/>
      <c r="W219" s="738"/>
      <c r="X219" s="738"/>
      <c r="Y219" s="738"/>
      <c r="Z219" s="738"/>
    </row>
    <row r="220" ht="18.0" customHeight="1">
      <c r="A220" s="738"/>
      <c r="B220" s="738"/>
      <c r="C220" s="738"/>
      <c r="D220" s="738"/>
      <c r="E220" s="738"/>
      <c r="F220" s="738"/>
      <c r="G220" s="738"/>
      <c r="H220" s="738"/>
      <c r="I220" s="738"/>
      <c r="J220" s="738"/>
      <c r="K220" s="738"/>
      <c r="L220" s="738"/>
      <c r="M220" s="738"/>
      <c r="N220" s="738"/>
      <c r="O220" s="738"/>
      <c r="P220" s="738"/>
      <c r="Q220" s="738"/>
      <c r="R220" s="738"/>
      <c r="S220" s="738"/>
      <c r="T220" s="738"/>
      <c r="U220" s="738"/>
      <c r="V220" s="738"/>
      <c r="W220" s="738"/>
      <c r="X220" s="738"/>
      <c r="Y220" s="738"/>
      <c r="Z220" s="738"/>
    </row>
    <row r="221" ht="18.0" customHeight="1">
      <c r="A221" s="738"/>
      <c r="B221" s="738"/>
      <c r="C221" s="738"/>
      <c r="D221" s="738"/>
      <c r="E221" s="738"/>
      <c r="F221" s="738"/>
      <c r="G221" s="738"/>
      <c r="H221" s="738"/>
      <c r="I221" s="738"/>
      <c r="J221" s="738"/>
      <c r="K221" s="738"/>
      <c r="L221" s="738"/>
      <c r="M221" s="738"/>
      <c r="N221" s="738"/>
      <c r="O221" s="738"/>
      <c r="P221" s="738"/>
      <c r="Q221" s="738"/>
      <c r="R221" s="738"/>
      <c r="S221" s="738"/>
      <c r="T221" s="738"/>
      <c r="U221" s="738"/>
      <c r="V221" s="738"/>
      <c r="W221" s="738"/>
      <c r="X221" s="738"/>
      <c r="Y221" s="738"/>
      <c r="Z221" s="738"/>
    </row>
    <row r="222" ht="18.0" customHeight="1">
      <c r="A222" s="738"/>
      <c r="B222" s="738"/>
      <c r="C222" s="738"/>
      <c r="D222" s="738"/>
      <c r="E222" s="738"/>
      <c r="F222" s="738"/>
      <c r="G222" s="738"/>
      <c r="H222" s="738"/>
      <c r="I222" s="738"/>
      <c r="J222" s="738"/>
      <c r="K222" s="738"/>
      <c r="L222" s="738"/>
      <c r="M222" s="738"/>
      <c r="N222" s="738"/>
      <c r="O222" s="738"/>
      <c r="P222" s="738"/>
      <c r="Q222" s="738"/>
      <c r="R222" s="738"/>
      <c r="S222" s="738"/>
      <c r="T222" s="738"/>
      <c r="U222" s="738"/>
      <c r="V222" s="738"/>
      <c r="W222" s="738"/>
      <c r="X222" s="738"/>
      <c r="Y222" s="738"/>
      <c r="Z222" s="738"/>
    </row>
    <row r="223" ht="18.0" customHeight="1">
      <c r="A223" s="738"/>
      <c r="B223" s="738"/>
      <c r="C223" s="738"/>
      <c r="D223" s="738"/>
      <c r="E223" s="738"/>
      <c r="F223" s="738"/>
      <c r="G223" s="738"/>
      <c r="H223" s="738"/>
      <c r="I223" s="738"/>
      <c r="J223" s="738"/>
      <c r="K223" s="738"/>
      <c r="L223" s="738"/>
      <c r="M223" s="738"/>
      <c r="N223" s="738"/>
      <c r="O223" s="738"/>
      <c r="P223" s="738"/>
      <c r="Q223" s="738"/>
      <c r="R223" s="738"/>
      <c r="S223" s="738"/>
      <c r="T223" s="738"/>
      <c r="U223" s="738"/>
      <c r="V223" s="738"/>
      <c r="W223" s="738"/>
      <c r="X223" s="738"/>
      <c r="Y223" s="738"/>
      <c r="Z223" s="738"/>
    </row>
    <row r="224" ht="18.0" customHeight="1">
      <c r="A224" s="738"/>
      <c r="B224" s="738"/>
      <c r="C224" s="738"/>
      <c r="D224" s="738"/>
      <c r="E224" s="738"/>
      <c r="F224" s="738"/>
      <c r="G224" s="738"/>
      <c r="H224" s="738"/>
      <c r="I224" s="738"/>
      <c r="J224" s="738"/>
      <c r="K224" s="738"/>
      <c r="L224" s="738"/>
      <c r="M224" s="738"/>
      <c r="N224" s="738"/>
      <c r="O224" s="738"/>
      <c r="P224" s="738"/>
      <c r="Q224" s="738"/>
      <c r="R224" s="738"/>
      <c r="S224" s="738"/>
      <c r="T224" s="738"/>
      <c r="U224" s="738"/>
      <c r="V224" s="738"/>
      <c r="W224" s="738"/>
      <c r="X224" s="738"/>
      <c r="Y224" s="738"/>
      <c r="Z224" s="738"/>
    </row>
    <row r="225" ht="18.0" customHeight="1">
      <c r="A225" s="738"/>
      <c r="B225" s="738"/>
      <c r="C225" s="738"/>
      <c r="D225" s="738"/>
      <c r="E225" s="738"/>
      <c r="F225" s="738"/>
      <c r="G225" s="738"/>
      <c r="H225" s="738"/>
      <c r="I225" s="738"/>
      <c r="J225" s="738"/>
      <c r="K225" s="738"/>
      <c r="L225" s="738"/>
      <c r="M225" s="738"/>
      <c r="N225" s="738"/>
      <c r="O225" s="738"/>
      <c r="P225" s="738"/>
      <c r="Q225" s="738"/>
      <c r="R225" s="738"/>
      <c r="S225" s="738"/>
      <c r="T225" s="738"/>
      <c r="U225" s="738"/>
      <c r="V225" s="738"/>
      <c r="W225" s="738"/>
      <c r="X225" s="738"/>
      <c r="Y225" s="738"/>
      <c r="Z225" s="738"/>
    </row>
    <row r="226" ht="18.0" customHeight="1">
      <c r="A226" s="738"/>
      <c r="B226" s="738"/>
      <c r="C226" s="738"/>
      <c r="D226" s="738"/>
      <c r="E226" s="738"/>
      <c r="F226" s="738"/>
      <c r="G226" s="738"/>
      <c r="H226" s="738"/>
      <c r="I226" s="738"/>
      <c r="J226" s="738"/>
      <c r="K226" s="738"/>
      <c r="L226" s="738"/>
      <c r="M226" s="738"/>
      <c r="N226" s="738"/>
      <c r="O226" s="738"/>
      <c r="P226" s="738"/>
      <c r="Q226" s="738"/>
      <c r="R226" s="738"/>
      <c r="S226" s="738"/>
      <c r="T226" s="738"/>
      <c r="U226" s="738"/>
      <c r="V226" s="738"/>
      <c r="W226" s="738"/>
      <c r="X226" s="738"/>
      <c r="Y226" s="738"/>
      <c r="Z226" s="738"/>
    </row>
    <row r="227" ht="18.0" customHeight="1">
      <c r="A227" s="738"/>
      <c r="B227" s="738"/>
      <c r="C227" s="738"/>
      <c r="D227" s="738"/>
      <c r="E227" s="738"/>
      <c r="F227" s="738"/>
      <c r="G227" s="738"/>
      <c r="H227" s="738"/>
      <c r="I227" s="738"/>
      <c r="J227" s="738"/>
      <c r="K227" s="738"/>
      <c r="L227" s="738"/>
      <c r="M227" s="738"/>
      <c r="N227" s="738"/>
      <c r="O227" s="738"/>
      <c r="P227" s="738"/>
      <c r="Q227" s="738"/>
      <c r="R227" s="738"/>
      <c r="S227" s="738"/>
      <c r="T227" s="738"/>
      <c r="U227" s="738"/>
      <c r="V227" s="738"/>
      <c r="W227" s="738"/>
      <c r="X227" s="738"/>
      <c r="Y227" s="738"/>
      <c r="Z227" s="738"/>
    </row>
    <row r="228" ht="18.0" customHeight="1">
      <c r="A228" s="738"/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</row>
    <row r="229" ht="18.0" customHeight="1">
      <c r="A229" s="738"/>
      <c r="B229" s="738"/>
      <c r="C229" s="738"/>
      <c r="D229" s="738"/>
      <c r="E229" s="738"/>
      <c r="F229" s="738"/>
      <c r="G229" s="738"/>
      <c r="H229" s="738"/>
      <c r="I229" s="738"/>
      <c r="J229" s="738"/>
      <c r="K229" s="738"/>
      <c r="L229" s="738"/>
      <c r="M229" s="738"/>
      <c r="N229" s="738"/>
      <c r="O229" s="738"/>
      <c r="P229" s="738"/>
      <c r="Q229" s="738"/>
      <c r="R229" s="738"/>
      <c r="S229" s="738"/>
      <c r="T229" s="738"/>
      <c r="U229" s="738"/>
      <c r="V229" s="738"/>
      <c r="W229" s="738"/>
      <c r="X229" s="738"/>
      <c r="Y229" s="738"/>
      <c r="Z229" s="738"/>
    </row>
    <row r="230" ht="18.0" customHeight="1">
      <c r="A230" s="738"/>
      <c r="B230" s="738"/>
      <c r="C230" s="738"/>
      <c r="D230" s="738"/>
      <c r="E230" s="738"/>
      <c r="F230" s="738"/>
      <c r="G230" s="738"/>
      <c r="H230" s="738"/>
      <c r="I230" s="738"/>
      <c r="J230" s="738"/>
      <c r="K230" s="738"/>
      <c r="L230" s="738"/>
      <c r="M230" s="738"/>
      <c r="N230" s="738"/>
      <c r="O230" s="738"/>
      <c r="P230" s="738"/>
      <c r="Q230" s="738"/>
      <c r="R230" s="738"/>
      <c r="S230" s="738"/>
      <c r="T230" s="738"/>
      <c r="U230" s="738"/>
      <c r="V230" s="738"/>
      <c r="W230" s="738"/>
      <c r="X230" s="738"/>
      <c r="Y230" s="738"/>
      <c r="Z230" s="738"/>
    </row>
    <row r="231" ht="18.0" customHeight="1">
      <c r="A231" s="738"/>
      <c r="B231" s="738"/>
      <c r="C231" s="738"/>
      <c r="D231" s="738"/>
      <c r="E231" s="738"/>
      <c r="F231" s="738"/>
      <c r="G231" s="738"/>
      <c r="H231" s="738"/>
      <c r="I231" s="738"/>
      <c r="J231" s="738"/>
      <c r="K231" s="738"/>
      <c r="L231" s="738"/>
      <c r="M231" s="738"/>
      <c r="N231" s="738"/>
      <c r="O231" s="738"/>
      <c r="P231" s="738"/>
      <c r="Q231" s="738"/>
      <c r="R231" s="738"/>
      <c r="S231" s="738"/>
      <c r="T231" s="738"/>
      <c r="U231" s="738"/>
      <c r="V231" s="738"/>
      <c r="W231" s="738"/>
      <c r="X231" s="738"/>
      <c r="Y231" s="738"/>
      <c r="Z231" s="738"/>
    </row>
    <row r="232" ht="18.0" customHeight="1">
      <c r="A232" s="738"/>
      <c r="B232" s="738"/>
      <c r="C232" s="738"/>
      <c r="D232" s="738"/>
      <c r="E232" s="738"/>
      <c r="F232" s="738"/>
      <c r="G232" s="738"/>
      <c r="H232" s="738"/>
      <c r="I232" s="738"/>
      <c r="J232" s="738"/>
      <c r="K232" s="738"/>
      <c r="L232" s="738"/>
      <c r="M232" s="738"/>
      <c r="N232" s="738"/>
      <c r="O232" s="738"/>
      <c r="P232" s="738"/>
      <c r="Q232" s="738"/>
      <c r="R232" s="738"/>
      <c r="S232" s="738"/>
      <c r="T232" s="738"/>
      <c r="U232" s="738"/>
      <c r="V232" s="738"/>
      <c r="W232" s="738"/>
      <c r="X232" s="738"/>
      <c r="Y232" s="738"/>
      <c r="Z232" s="738"/>
    </row>
    <row r="233" ht="18.0" customHeight="1">
      <c r="A233" s="738"/>
      <c r="B233" s="738"/>
      <c r="C233" s="738"/>
      <c r="D233" s="738"/>
      <c r="E233" s="738"/>
      <c r="F233" s="738"/>
      <c r="G233" s="738"/>
      <c r="H233" s="738"/>
      <c r="I233" s="738"/>
      <c r="J233" s="738"/>
      <c r="K233" s="738"/>
      <c r="L233" s="738"/>
      <c r="M233" s="738"/>
      <c r="N233" s="738"/>
      <c r="O233" s="738"/>
      <c r="P233" s="738"/>
      <c r="Q233" s="738"/>
      <c r="R233" s="738"/>
      <c r="S233" s="738"/>
      <c r="T233" s="738"/>
      <c r="U233" s="738"/>
      <c r="V233" s="738"/>
      <c r="W233" s="738"/>
      <c r="X233" s="738"/>
      <c r="Y233" s="738"/>
      <c r="Z233" s="738"/>
    </row>
    <row r="234" ht="18.0" customHeight="1">
      <c r="A234" s="738"/>
      <c r="B234" s="738"/>
      <c r="C234" s="738"/>
      <c r="D234" s="738"/>
      <c r="E234" s="738"/>
      <c r="F234" s="738"/>
      <c r="G234" s="738"/>
      <c r="H234" s="738"/>
      <c r="I234" s="738"/>
      <c r="J234" s="738"/>
      <c r="K234" s="738"/>
      <c r="L234" s="738"/>
      <c r="M234" s="738"/>
      <c r="N234" s="738"/>
      <c r="O234" s="738"/>
      <c r="P234" s="738"/>
      <c r="Q234" s="738"/>
      <c r="R234" s="738"/>
      <c r="S234" s="738"/>
      <c r="T234" s="738"/>
      <c r="U234" s="738"/>
      <c r="V234" s="738"/>
      <c r="W234" s="738"/>
      <c r="X234" s="738"/>
      <c r="Y234" s="738"/>
      <c r="Z234" s="738"/>
    </row>
    <row r="235" ht="18.0" customHeight="1">
      <c r="A235" s="738"/>
      <c r="B235" s="738"/>
      <c r="C235" s="738"/>
      <c r="D235" s="738"/>
      <c r="E235" s="738"/>
      <c r="F235" s="738"/>
      <c r="G235" s="738"/>
      <c r="H235" s="738"/>
      <c r="I235" s="738"/>
      <c r="J235" s="738"/>
      <c r="K235" s="738"/>
      <c r="L235" s="738"/>
      <c r="M235" s="738"/>
      <c r="N235" s="738"/>
      <c r="O235" s="738"/>
      <c r="P235" s="738"/>
      <c r="Q235" s="738"/>
      <c r="R235" s="738"/>
      <c r="S235" s="738"/>
      <c r="T235" s="738"/>
      <c r="U235" s="738"/>
      <c r="V235" s="738"/>
      <c r="W235" s="738"/>
      <c r="X235" s="738"/>
      <c r="Y235" s="738"/>
      <c r="Z235" s="738"/>
    </row>
    <row r="236" ht="18.0" customHeight="1">
      <c r="A236" s="738"/>
      <c r="B236" s="738"/>
      <c r="C236" s="738"/>
      <c r="D236" s="738"/>
      <c r="E236" s="738"/>
      <c r="F236" s="738"/>
      <c r="G236" s="738"/>
      <c r="H236" s="738"/>
      <c r="I236" s="738"/>
      <c r="J236" s="738"/>
      <c r="K236" s="738"/>
      <c r="L236" s="738"/>
      <c r="M236" s="738"/>
      <c r="N236" s="738"/>
      <c r="O236" s="738"/>
      <c r="P236" s="738"/>
      <c r="Q236" s="738"/>
      <c r="R236" s="738"/>
      <c r="S236" s="738"/>
      <c r="T236" s="738"/>
      <c r="U236" s="738"/>
      <c r="V236" s="738"/>
      <c r="W236" s="738"/>
      <c r="X236" s="738"/>
      <c r="Y236" s="738"/>
      <c r="Z236" s="738"/>
    </row>
    <row r="237" ht="18.0" customHeight="1">
      <c r="A237" s="738"/>
      <c r="B237" s="738"/>
      <c r="C237" s="738"/>
      <c r="D237" s="738"/>
      <c r="E237" s="738"/>
      <c r="F237" s="738"/>
      <c r="G237" s="738"/>
      <c r="H237" s="738"/>
      <c r="I237" s="738"/>
      <c r="J237" s="738"/>
      <c r="K237" s="738"/>
      <c r="L237" s="738"/>
      <c r="M237" s="738"/>
      <c r="N237" s="738"/>
      <c r="O237" s="738"/>
      <c r="P237" s="738"/>
      <c r="Q237" s="738"/>
      <c r="R237" s="738"/>
      <c r="S237" s="738"/>
      <c r="T237" s="738"/>
      <c r="U237" s="738"/>
      <c r="V237" s="738"/>
      <c r="W237" s="738"/>
      <c r="X237" s="738"/>
      <c r="Y237" s="738"/>
      <c r="Z237" s="738"/>
    </row>
    <row r="238" ht="18.0" customHeight="1">
      <c r="A238" s="738"/>
      <c r="B238" s="738"/>
      <c r="C238" s="738"/>
      <c r="D238" s="738"/>
      <c r="E238" s="738"/>
      <c r="F238" s="738"/>
      <c r="G238" s="738"/>
      <c r="H238" s="738"/>
      <c r="I238" s="738"/>
      <c r="J238" s="738"/>
      <c r="K238" s="738"/>
      <c r="L238" s="738"/>
      <c r="M238" s="738"/>
      <c r="N238" s="738"/>
      <c r="O238" s="738"/>
      <c r="P238" s="738"/>
      <c r="Q238" s="738"/>
      <c r="R238" s="738"/>
      <c r="S238" s="738"/>
      <c r="T238" s="738"/>
      <c r="U238" s="738"/>
      <c r="V238" s="738"/>
      <c r="W238" s="738"/>
      <c r="X238" s="738"/>
      <c r="Y238" s="738"/>
      <c r="Z238" s="738"/>
    </row>
    <row r="239" ht="18.0" customHeight="1">
      <c r="A239" s="738"/>
      <c r="B239" s="738"/>
      <c r="C239" s="738"/>
      <c r="D239" s="738"/>
      <c r="E239" s="738"/>
      <c r="F239" s="738"/>
      <c r="G239" s="738"/>
      <c r="H239" s="738"/>
      <c r="I239" s="738"/>
      <c r="J239" s="738"/>
      <c r="K239" s="738"/>
      <c r="L239" s="738"/>
      <c r="M239" s="738"/>
      <c r="N239" s="738"/>
      <c r="O239" s="738"/>
      <c r="P239" s="738"/>
      <c r="Q239" s="738"/>
      <c r="R239" s="738"/>
      <c r="S239" s="738"/>
      <c r="T239" s="738"/>
      <c r="U239" s="738"/>
      <c r="V239" s="738"/>
      <c r="W239" s="738"/>
      <c r="X239" s="738"/>
      <c r="Y239" s="738"/>
      <c r="Z239" s="738"/>
    </row>
    <row r="240" ht="18.0" customHeight="1">
      <c r="A240" s="738"/>
      <c r="B240" s="738"/>
      <c r="C240" s="738"/>
      <c r="D240" s="738"/>
      <c r="E240" s="738"/>
      <c r="F240" s="738"/>
      <c r="G240" s="738"/>
      <c r="H240" s="738"/>
      <c r="I240" s="738"/>
      <c r="J240" s="738"/>
      <c r="K240" s="738"/>
      <c r="L240" s="738"/>
      <c r="M240" s="738"/>
      <c r="N240" s="738"/>
      <c r="O240" s="738"/>
      <c r="P240" s="738"/>
      <c r="Q240" s="738"/>
      <c r="R240" s="738"/>
      <c r="S240" s="738"/>
      <c r="T240" s="738"/>
      <c r="U240" s="738"/>
      <c r="V240" s="738"/>
      <c r="W240" s="738"/>
      <c r="X240" s="738"/>
      <c r="Y240" s="738"/>
      <c r="Z240" s="738"/>
    </row>
    <row r="241" ht="18.0" customHeight="1">
      <c r="A241" s="738"/>
      <c r="B241" s="738"/>
      <c r="C241" s="738"/>
      <c r="D241" s="738"/>
      <c r="E241" s="738"/>
      <c r="F241" s="738"/>
      <c r="G241" s="738"/>
      <c r="H241" s="738"/>
      <c r="I241" s="738"/>
      <c r="J241" s="738"/>
      <c r="K241" s="738"/>
      <c r="L241" s="738"/>
      <c r="M241" s="738"/>
      <c r="N241" s="738"/>
      <c r="O241" s="738"/>
      <c r="P241" s="738"/>
      <c r="Q241" s="738"/>
      <c r="R241" s="738"/>
      <c r="S241" s="738"/>
      <c r="T241" s="738"/>
      <c r="U241" s="738"/>
      <c r="V241" s="738"/>
      <c r="W241" s="738"/>
      <c r="X241" s="738"/>
      <c r="Y241" s="738"/>
      <c r="Z241" s="738"/>
    </row>
    <row r="242" ht="18.0" customHeight="1">
      <c r="A242" s="738"/>
      <c r="B242" s="738"/>
      <c r="C242" s="738"/>
      <c r="D242" s="738"/>
      <c r="E242" s="738"/>
      <c r="F242" s="738"/>
      <c r="G242" s="738"/>
      <c r="H242" s="738"/>
      <c r="I242" s="738"/>
      <c r="J242" s="738"/>
      <c r="K242" s="738"/>
      <c r="L242" s="738"/>
      <c r="M242" s="738"/>
      <c r="N242" s="738"/>
      <c r="O242" s="738"/>
      <c r="P242" s="738"/>
      <c r="Q242" s="738"/>
      <c r="R242" s="738"/>
      <c r="S242" s="738"/>
      <c r="T242" s="738"/>
      <c r="U242" s="738"/>
      <c r="V242" s="738"/>
      <c r="W242" s="738"/>
      <c r="X242" s="738"/>
      <c r="Y242" s="738"/>
      <c r="Z242" s="738"/>
    </row>
    <row r="243" ht="18.0" customHeight="1">
      <c r="A243" s="738"/>
      <c r="B243" s="738"/>
      <c r="C243" s="738"/>
      <c r="D243" s="738"/>
      <c r="E243" s="738"/>
      <c r="F243" s="738"/>
      <c r="G243" s="738"/>
      <c r="H243" s="738"/>
      <c r="I243" s="738"/>
      <c r="J243" s="738"/>
      <c r="K243" s="738"/>
      <c r="L243" s="738"/>
      <c r="M243" s="738"/>
      <c r="N243" s="738"/>
      <c r="O243" s="738"/>
      <c r="P243" s="738"/>
      <c r="Q243" s="738"/>
      <c r="R243" s="738"/>
      <c r="S243" s="738"/>
      <c r="T243" s="738"/>
      <c r="U243" s="738"/>
      <c r="V243" s="738"/>
      <c r="W243" s="738"/>
      <c r="X243" s="738"/>
      <c r="Y243" s="738"/>
      <c r="Z243" s="738"/>
    </row>
    <row r="244" ht="18.0" customHeight="1">
      <c r="A244" s="738"/>
      <c r="B244" s="738"/>
      <c r="C244" s="738"/>
      <c r="D244" s="738"/>
      <c r="E244" s="738"/>
      <c r="F244" s="738"/>
      <c r="G244" s="738"/>
      <c r="H244" s="738"/>
      <c r="I244" s="738"/>
      <c r="J244" s="738"/>
      <c r="K244" s="738"/>
      <c r="L244" s="738"/>
      <c r="M244" s="738"/>
      <c r="N244" s="738"/>
      <c r="O244" s="738"/>
      <c r="P244" s="738"/>
      <c r="Q244" s="738"/>
      <c r="R244" s="738"/>
      <c r="S244" s="738"/>
      <c r="T244" s="738"/>
      <c r="U244" s="738"/>
      <c r="V244" s="738"/>
      <c r="W244" s="738"/>
      <c r="X244" s="738"/>
      <c r="Y244" s="738"/>
      <c r="Z244" s="738"/>
    </row>
    <row r="245" ht="18.0" customHeight="1">
      <c r="A245" s="738"/>
      <c r="B245" s="738"/>
      <c r="C245" s="738"/>
      <c r="D245" s="738"/>
      <c r="E245" s="738"/>
      <c r="F245" s="738"/>
      <c r="G245" s="738"/>
      <c r="H245" s="738"/>
      <c r="I245" s="738"/>
      <c r="J245" s="738"/>
      <c r="K245" s="738"/>
      <c r="L245" s="738"/>
      <c r="M245" s="738"/>
      <c r="N245" s="738"/>
      <c r="O245" s="738"/>
      <c r="P245" s="738"/>
      <c r="Q245" s="738"/>
      <c r="R245" s="738"/>
      <c r="S245" s="738"/>
      <c r="T245" s="738"/>
      <c r="U245" s="738"/>
      <c r="V245" s="738"/>
      <c r="W245" s="738"/>
      <c r="X245" s="738"/>
      <c r="Y245" s="738"/>
      <c r="Z245" s="738"/>
    </row>
    <row r="246" ht="18.0" customHeight="1">
      <c r="A246" s="738"/>
      <c r="B246" s="738"/>
      <c r="C246" s="738"/>
      <c r="D246" s="738"/>
      <c r="E246" s="738"/>
      <c r="F246" s="738"/>
      <c r="G246" s="738"/>
      <c r="H246" s="738"/>
      <c r="I246" s="738"/>
      <c r="J246" s="738"/>
      <c r="K246" s="738"/>
      <c r="L246" s="738"/>
      <c r="M246" s="738"/>
      <c r="N246" s="738"/>
      <c r="O246" s="738"/>
      <c r="P246" s="738"/>
      <c r="Q246" s="738"/>
      <c r="R246" s="738"/>
      <c r="S246" s="738"/>
      <c r="T246" s="738"/>
      <c r="U246" s="738"/>
      <c r="V246" s="738"/>
      <c r="W246" s="738"/>
      <c r="X246" s="738"/>
      <c r="Y246" s="738"/>
      <c r="Z246" s="738"/>
    </row>
    <row r="247" ht="18.0" customHeight="1">
      <c r="A247" s="738"/>
      <c r="B247" s="738"/>
      <c r="C247" s="738"/>
      <c r="D247" s="738"/>
      <c r="E247" s="738"/>
      <c r="F247" s="738"/>
      <c r="G247" s="738"/>
      <c r="H247" s="738"/>
      <c r="I247" s="738"/>
      <c r="J247" s="738"/>
      <c r="K247" s="738"/>
      <c r="L247" s="738"/>
      <c r="M247" s="738"/>
      <c r="N247" s="738"/>
      <c r="O247" s="738"/>
      <c r="P247" s="738"/>
      <c r="Q247" s="738"/>
      <c r="R247" s="738"/>
      <c r="S247" s="738"/>
      <c r="T247" s="738"/>
      <c r="U247" s="738"/>
      <c r="V247" s="738"/>
      <c r="W247" s="738"/>
      <c r="X247" s="738"/>
      <c r="Y247" s="738"/>
      <c r="Z247" s="738"/>
    </row>
    <row r="248" ht="18.0" customHeight="1">
      <c r="A248" s="738"/>
      <c r="B248" s="738"/>
      <c r="C248" s="738"/>
      <c r="D248" s="738"/>
      <c r="E248" s="738"/>
      <c r="F248" s="738"/>
      <c r="G248" s="738"/>
      <c r="H248" s="738"/>
      <c r="I248" s="738"/>
      <c r="J248" s="738"/>
      <c r="K248" s="738"/>
      <c r="L248" s="738"/>
      <c r="M248" s="738"/>
      <c r="N248" s="738"/>
      <c r="O248" s="738"/>
      <c r="P248" s="738"/>
      <c r="Q248" s="738"/>
      <c r="R248" s="738"/>
      <c r="S248" s="738"/>
      <c r="T248" s="738"/>
      <c r="U248" s="738"/>
      <c r="V248" s="738"/>
      <c r="W248" s="738"/>
      <c r="X248" s="738"/>
      <c r="Y248" s="738"/>
      <c r="Z248" s="738"/>
    </row>
    <row r="249" ht="18.0" customHeight="1">
      <c r="A249" s="738"/>
      <c r="B249" s="738"/>
      <c r="C249" s="738"/>
      <c r="D249" s="738"/>
      <c r="E249" s="738"/>
      <c r="F249" s="738"/>
      <c r="G249" s="738"/>
      <c r="H249" s="738"/>
      <c r="I249" s="738"/>
      <c r="J249" s="738"/>
      <c r="K249" s="738"/>
      <c r="L249" s="738"/>
      <c r="M249" s="738"/>
      <c r="N249" s="738"/>
      <c r="O249" s="738"/>
      <c r="P249" s="738"/>
      <c r="Q249" s="738"/>
      <c r="R249" s="738"/>
      <c r="S249" s="738"/>
      <c r="T249" s="738"/>
      <c r="U249" s="738"/>
      <c r="V249" s="738"/>
      <c r="W249" s="738"/>
      <c r="X249" s="738"/>
      <c r="Y249" s="738"/>
      <c r="Z249" s="738"/>
    </row>
    <row r="250" ht="18.0" customHeight="1">
      <c r="A250" s="738"/>
      <c r="B250" s="738"/>
      <c r="C250" s="738"/>
      <c r="D250" s="738"/>
      <c r="E250" s="738"/>
      <c r="F250" s="738"/>
      <c r="G250" s="738"/>
      <c r="H250" s="738"/>
      <c r="I250" s="738"/>
      <c r="J250" s="738"/>
      <c r="K250" s="738"/>
      <c r="L250" s="738"/>
      <c r="M250" s="738"/>
      <c r="N250" s="738"/>
      <c r="O250" s="738"/>
      <c r="P250" s="738"/>
      <c r="Q250" s="738"/>
      <c r="R250" s="738"/>
      <c r="S250" s="738"/>
      <c r="T250" s="738"/>
      <c r="U250" s="738"/>
      <c r="V250" s="738"/>
      <c r="W250" s="738"/>
      <c r="X250" s="738"/>
      <c r="Y250" s="738"/>
      <c r="Z250" s="738"/>
    </row>
    <row r="251" ht="18.0" customHeight="1">
      <c r="A251" s="738"/>
      <c r="B251" s="738"/>
      <c r="C251" s="738"/>
      <c r="D251" s="738"/>
      <c r="E251" s="738"/>
      <c r="F251" s="738"/>
      <c r="G251" s="738"/>
      <c r="H251" s="738"/>
      <c r="I251" s="738"/>
      <c r="J251" s="738"/>
      <c r="K251" s="738"/>
      <c r="L251" s="738"/>
      <c r="M251" s="738"/>
      <c r="N251" s="738"/>
      <c r="O251" s="738"/>
      <c r="P251" s="738"/>
      <c r="Q251" s="738"/>
      <c r="R251" s="738"/>
      <c r="S251" s="738"/>
      <c r="T251" s="738"/>
      <c r="U251" s="738"/>
      <c r="V251" s="738"/>
      <c r="W251" s="738"/>
      <c r="X251" s="738"/>
      <c r="Y251" s="738"/>
      <c r="Z251" s="738"/>
    </row>
    <row r="252" ht="18.0" customHeight="1">
      <c r="A252" s="738"/>
      <c r="B252" s="738"/>
      <c r="C252" s="738"/>
      <c r="D252" s="738"/>
      <c r="E252" s="738"/>
      <c r="F252" s="738"/>
      <c r="G252" s="738"/>
      <c r="H252" s="738"/>
      <c r="I252" s="738"/>
      <c r="J252" s="738"/>
      <c r="K252" s="738"/>
      <c r="L252" s="738"/>
      <c r="M252" s="738"/>
      <c r="N252" s="738"/>
      <c r="O252" s="738"/>
      <c r="P252" s="738"/>
      <c r="Q252" s="738"/>
      <c r="R252" s="738"/>
      <c r="S252" s="738"/>
      <c r="T252" s="738"/>
      <c r="U252" s="738"/>
      <c r="V252" s="738"/>
      <c r="W252" s="738"/>
      <c r="X252" s="738"/>
      <c r="Y252" s="738"/>
      <c r="Z252" s="738"/>
    </row>
    <row r="253" ht="18.0" customHeight="1">
      <c r="A253" s="738"/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</row>
    <row r="254" ht="18.0" customHeight="1">
      <c r="A254" s="738"/>
      <c r="B254" s="738"/>
      <c r="C254" s="738"/>
      <c r="D254" s="738"/>
      <c r="E254" s="738"/>
      <c r="F254" s="738"/>
      <c r="G254" s="738"/>
      <c r="H254" s="738"/>
      <c r="I254" s="738"/>
      <c r="J254" s="738"/>
      <c r="K254" s="738"/>
      <c r="L254" s="738"/>
      <c r="M254" s="738"/>
      <c r="N254" s="738"/>
      <c r="O254" s="738"/>
      <c r="P254" s="738"/>
      <c r="Q254" s="738"/>
      <c r="R254" s="738"/>
      <c r="S254" s="738"/>
      <c r="T254" s="738"/>
      <c r="U254" s="738"/>
      <c r="V254" s="738"/>
      <c r="W254" s="738"/>
      <c r="X254" s="738"/>
      <c r="Y254" s="738"/>
      <c r="Z254" s="738"/>
    </row>
    <row r="255" ht="18.0" customHeight="1">
      <c r="A255" s="738"/>
      <c r="B255" s="738"/>
      <c r="C255" s="738"/>
      <c r="D255" s="738"/>
      <c r="E255" s="738"/>
      <c r="F255" s="738"/>
      <c r="G255" s="738"/>
      <c r="H255" s="738"/>
      <c r="I255" s="738"/>
      <c r="J255" s="738"/>
      <c r="K255" s="738"/>
      <c r="L255" s="738"/>
      <c r="M255" s="738"/>
      <c r="N255" s="738"/>
      <c r="O255" s="738"/>
      <c r="P255" s="738"/>
      <c r="Q255" s="738"/>
      <c r="R255" s="738"/>
      <c r="S255" s="738"/>
      <c r="T255" s="738"/>
      <c r="U255" s="738"/>
      <c r="V255" s="738"/>
      <c r="W255" s="738"/>
      <c r="X255" s="738"/>
      <c r="Y255" s="738"/>
      <c r="Z255" s="738"/>
    </row>
    <row r="256" ht="18.0" customHeight="1">
      <c r="A256" s="738"/>
      <c r="B256" s="738"/>
      <c r="C256" s="738"/>
      <c r="D256" s="738"/>
      <c r="E256" s="738"/>
      <c r="F256" s="738"/>
      <c r="G256" s="738"/>
      <c r="H256" s="738"/>
      <c r="I256" s="738"/>
      <c r="J256" s="738"/>
      <c r="K256" s="738"/>
      <c r="L256" s="738"/>
      <c r="M256" s="738"/>
      <c r="N256" s="738"/>
      <c r="O256" s="738"/>
      <c r="P256" s="738"/>
      <c r="Q256" s="738"/>
      <c r="R256" s="738"/>
      <c r="S256" s="738"/>
      <c r="T256" s="738"/>
      <c r="U256" s="738"/>
      <c r="V256" s="738"/>
      <c r="W256" s="738"/>
      <c r="X256" s="738"/>
      <c r="Y256" s="738"/>
      <c r="Z256" s="738"/>
    </row>
    <row r="257" ht="18.0" customHeight="1">
      <c r="A257" s="738"/>
      <c r="B257" s="738"/>
      <c r="C257" s="738"/>
      <c r="D257" s="738"/>
      <c r="E257" s="738"/>
      <c r="F257" s="738"/>
      <c r="G257" s="738"/>
      <c r="H257" s="738"/>
      <c r="I257" s="738"/>
      <c r="J257" s="738"/>
      <c r="K257" s="738"/>
      <c r="L257" s="738"/>
      <c r="M257" s="738"/>
      <c r="N257" s="738"/>
      <c r="O257" s="738"/>
      <c r="P257" s="738"/>
      <c r="Q257" s="738"/>
      <c r="R257" s="738"/>
      <c r="S257" s="738"/>
      <c r="T257" s="738"/>
      <c r="U257" s="738"/>
      <c r="V257" s="738"/>
      <c r="W257" s="738"/>
      <c r="X257" s="738"/>
      <c r="Y257" s="738"/>
      <c r="Z257" s="738"/>
    </row>
    <row r="258" ht="18.0" customHeight="1">
      <c r="A258" s="738"/>
      <c r="B258" s="738"/>
      <c r="C258" s="738"/>
      <c r="D258" s="738"/>
      <c r="E258" s="738"/>
      <c r="F258" s="738"/>
      <c r="G258" s="738"/>
      <c r="H258" s="738"/>
      <c r="I258" s="738"/>
      <c r="J258" s="738"/>
      <c r="K258" s="738"/>
      <c r="L258" s="738"/>
      <c r="M258" s="738"/>
      <c r="N258" s="738"/>
      <c r="O258" s="738"/>
      <c r="P258" s="738"/>
      <c r="Q258" s="738"/>
      <c r="R258" s="738"/>
      <c r="S258" s="738"/>
      <c r="T258" s="738"/>
      <c r="U258" s="738"/>
      <c r="V258" s="738"/>
      <c r="W258" s="738"/>
      <c r="X258" s="738"/>
      <c r="Y258" s="738"/>
      <c r="Z258" s="738"/>
    </row>
    <row r="259" ht="18.0" customHeight="1">
      <c r="A259" s="738"/>
      <c r="B259" s="738"/>
      <c r="C259" s="738"/>
      <c r="D259" s="738"/>
      <c r="E259" s="738"/>
      <c r="F259" s="738"/>
      <c r="G259" s="738"/>
      <c r="H259" s="738"/>
      <c r="I259" s="738"/>
      <c r="J259" s="738"/>
      <c r="K259" s="738"/>
      <c r="L259" s="738"/>
      <c r="M259" s="738"/>
      <c r="N259" s="738"/>
      <c r="O259" s="738"/>
      <c r="P259" s="738"/>
      <c r="Q259" s="738"/>
      <c r="R259" s="738"/>
      <c r="S259" s="738"/>
      <c r="T259" s="738"/>
      <c r="U259" s="738"/>
      <c r="V259" s="738"/>
      <c r="W259" s="738"/>
      <c r="X259" s="738"/>
      <c r="Y259" s="738"/>
      <c r="Z259" s="738"/>
    </row>
    <row r="260" ht="18.0" customHeight="1">
      <c r="A260" s="738"/>
      <c r="B260" s="738"/>
      <c r="C260" s="738"/>
      <c r="D260" s="738"/>
      <c r="E260" s="738"/>
      <c r="F260" s="738"/>
      <c r="G260" s="738"/>
      <c r="H260" s="738"/>
      <c r="I260" s="738"/>
      <c r="J260" s="738"/>
      <c r="K260" s="738"/>
      <c r="L260" s="738"/>
      <c r="M260" s="738"/>
      <c r="N260" s="738"/>
      <c r="O260" s="738"/>
      <c r="P260" s="738"/>
      <c r="Q260" s="738"/>
      <c r="R260" s="738"/>
      <c r="S260" s="738"/>
      <c r="T260" s="738"/>
      <c r="U260" s="738"/>
      <c r="V260" s="738"/>
      <c r="W260" s="738"/>
      <c r="X260" s="738"/>
      <c r="Y260" s="738"/>
      <c r="Z260" s="738"/>
    </row>
    <row r="261" ht="18.0" customHeight="1">
      <c r="A261" s="738"/>
      <c r="B261" s="738"/>
      <c r="C261" s="738"/>
      <c r="D261" s="738"/>
      <c r="E261" s="738"/>
      <c r="F261" s="738"/>
      <c r="G261" s="738"/>
      <c r="H261" s="738"/>
      <c r="I261" s="738"/>
      <c r="J261" s="738"/>
      <c r="K261" s="738"/>
      <c r="L261" s="738"/>
      <c r="M261" s="738"/>
      <c r="N261" s="738"/>
      <c r="O261" s="738"/>
      <c r="P261" s="738"/>
      <c r="Q261" s="738"/>
      <c r="R261" s="738"/>
      <c r="S261" s="738"/>
      <c r="T261" s="738"/>
      <c r="U261" s="738"/>
      <c r="V261" s="738"/>
      <c r="W261" s="738"/>
      <c r="X261" s="738"/>
      <c r="Y261" s="738"/>
      <c r="Z261" s="738"/>
    </row>
    <row r="262" ht="18.0" customHeight="1">
      <c r="A262" s="738"/>
      <c r="B262" s="738"/>
      <c r="C262" s="738"/>
      <c r="D262" s="738"/>
      <c r="E262" s="738"/>
      <c r="F262" s="738"/>
      <c r="G262" s="738"/>
      <c r="H262" s="738"/>
      <c r="I262" s="738"/>
      <c r="J262" s="738"/>
      <c r="K262" s="738"/>
      <c r="L262" s="738"/>
      <c r="M262" s="738"/>
      <c r="N262" s="738"/>
      <c r="O262" s="738"/>
      <c r="P262" s="738"/>
      <c r="Q262" s="738"/>
      <c r="R262" s="738"/>
      <c r="S262" s="738"/>
      <c r="T262" s="738"/>
      <c r="U262" s="738"/>
      <c r="V262" s="738"/>
      <c r="W262" s="738"/>
      <c r="X262" s="738"/>
      <c r="Y262" s="738"/>
      <c r="Z262" s="738"/>
    </row>
    <row r="263" ht="18.0" customHeight="1">
      <c r="A263" s="738"/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</row>
    <row r="264" ht="18.0" customHeight="1">
      <c r="A264" s="738"/>
      <c r="B264" s="738"/>
      <c r="C264" s="738"/>
      <c r="D264" s="738"/>
      <c r="E264" s="738"/>
      <c r="F264" s="738"/>
      <c r="G264" s="738"/>
      <c r="H264" s="738"/>
      <c r="I264" s="738"/>
      <c r="J264" s="738"/>
      <c r="K264" s="738"/>
      <c r="L264" s="738"/>
      <c r="M264" s="738"/>
      <c r="N264" s="738"/>
      <c r="O264" s="738"/>
      <c r="P264" s="738"/>
      <c r="Q264" s="738"/>
      <c r="R264" s="738"/>
      <c r="S264" s="738"/>
      <c r="T264" s="738"/>
      <c r="U264" s="738"/>
      <c r="V264" s="738"/>
      <c r="W264" s="738"/>
      <c r="X264" s="738"/>
      <c r="Y264" s="738"/>
      <c r="Z264" s="738"/>
    </row>
    <row r="265" ht="18.0" customHeight="1">
      <c r="A265" s="738"/>
      <c r="B265" s="738"/>
      <c r="C265" s="738"/>
      <c r="D265" s="738"/>
      <c r="E265" s="738"/>
      <c r="F265" s="738"/>
      <c r="G265" s="738"/>
      <c r="H265" s="738"/>
      <c r="I265" s="738"/>
      <c r="J265" s="738"/>
      <c r="K265" s="738"/>
      <c r="L265" s="738"/>
      <c r="M265" s="738"/>
      <c r="N265" s="738"/>
      <c r="O265" s="738"/>
      <c r="P265" s="738"/>
      <c r="Q265" s="738"/>
      <c r="R265" s="738"/>
      <c r="S265" s="738"/>
      <c r="T265" s="738"/>
      <c r="U265" s="738"/>
      <c r="V265" s="738"/>
      <c r="W265" s="738"/>
      <c r="X265" s="738"/>
      <c r="Y265" s="738"/>
      <c r="Z265" s="738"/>
    </row>
    <row r="266" ht="18.0" customHeight="1">
      <c r="A266" s="738"/>
      <c r="B266" s="738"/>
      <c r="C266" s="738"/>
      <c r="D266" s="738"/>
      <c r="E266" s="738"/>
      <c r="F266" s="738"/>
      <c r="G266" s="738"/>
      <c r="H266" s="738"/>
      <c r="I266" s="738"/>
      <c r="J266" s="738"/>
      <c r="K266" s="738"/>
      <c r="L266" s="738"/>
      <c r="M266" s="738"/>
      <c r="N266" s="738"/>
      <c r="O266" s="738"/>
      <c r="P266" s="738"/>
      <c r="Q266" s="738"/>
      <c r="R266" s="738"/>
      <c r="S266" s="738"/>
      <c r="T266" s="738"/>
      <c r="U266" s="738"/>
      <c r="V266" s="738"/>
      <c r="W266" s="738"/>
      <c r="X266" s="738"/>
      <c r="Y266" s="738"/>
      <c r="Z266" s="738"/>
    </row>
    <row r="267" ht="18.0" customHeight="1">
      <c r="A267" s="738"/>
      <c r="B267" s="738"/>
      <c r="C267" s="738"/>
      <c r="D267" s="738"/>
      <c r="E267" s="738"/>
      <c r="F267" s="738"/>
      <c r="G267" s="738"/>
      <c r="H267" s="738"/>
      <c r="I267" s="738"/>
      <c r="J267" s="738"/>
      <c r="K267" s="738"/>
      <c r="L267" s="738"/>
      <c r="M267" s="738"/>
      <c r="N267" s="738"/>
      <c r="O267" s="738"/>
      <c r="P267" s="738"/>
      <c r="Q267" s="738"/>
      <c r="R267" s="738"/>
      <c r="S267" s="738"/>
      <c r="T267" s="738"/>
      <c r="U267" s="738"/>
      <c r="V267" s="738"/>
      <c r="W267" s="738"/>
      <c r="X267" s="738"/>
      <c r="Y267" s="738"/>
      <c r="Z267" s="738"/>
    </row>
    <row r="268" ht="18.0" customHeight="1">
      <c r="A268" s="738"/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</row>
    <row r="269" ht="18.0" customHeight="1">
      <c r="A269" s="738"/>
      <c r="B269" s="738"/>
      <c r="C269" s="738"/>
      <c r="D269" s="738"/>
      <c r="E269" s="738"/>
      <c r="F269" s="738"/>
      <c r="G269" s="738"/>
      <c r="H269" s="738"/>
      <c r="I269" s="738"/>
      <c r="J269" s="738"/>
      <c r="K269" s="738"/>
      <c r="L269" s="738"/>
      <c r="M269" s="738"/>
      <c r="N269" s="738"/>
      <c r="O269" s="738"/>
      <c r="P269" s="738"/>
      <c r="Q269" s="738"/>
      <c r="R269" s="738"/>
      <c r="S269" s="738"/>
      <c r="T269" s="738"/>
      <c r="U269" s="738"/>
      <c r="V269" s="738"/>
      <c r="W269" s="738"/>
      <c r="X269" s="738"/>
      <c r="Y269" s="738"/>
      <c r="Z269" s="738"/>
    </row>
    <row r="270" ht="18.0" customHeight="1">
      <c r="A270" s="738"/>
      <c r="B270" s="738"/>
      <c r="C270" s="738"/>
      <c r="D270" s="738"/>
      <c r="E270" s="738"/>
      <c r="F270" s="738"/>
      <c r="G270" s="738"/>
      <c r="H270" s="738"/>
      <c r="I270" s="738"/>
      <c r="J270" s="738"/>
      <c r="K270" s="738"/>
      <c r="L270" s="738"/>
      <c r="M270" s="738"/>
      <c r="N270" s="738"/>
      <c r="O270" s="738"/>
      <c r="P270" s="738"/>
      <c r="Q270" s="738"/>
      <c r="R270" s="738"/>
      <c r="S270" s="738"/>
      <c r="T270" s="738"/>
      <c r="U270" s="738"/>
      <c r="V270" s="738"/>
      <c r="W270" s="738"/>
      <c r="X270" s="738"/>
      <c r="Y270" s="738"/>
      <c r="Z270" s="738"/>
    </row>
    <row r="271" ht="18.0" customHeight="1">
      <c r="A271" s="738"/>
      <c r="B271" s="738"/>
      <c r="C271" s="738"/>
      <c r="D271" s="738"/>
      <c r="E271" s="738"/>
      <c r="F271" s="738"/>
      <c r="G271" s="738"/>
      <c r="H271" s="738"/>
      <c r="I271" s="738"/>
      <c r="J271" s="738"/>
      <c r="K271" s="738"/>
      <c r="L271" s="738"/>
      <c r="M271" s="738"/>
      <c r="N271" s="738"/>
      <c r="O271" s="738"/>
      <c r="P271" s="738"/>
      <c r="Q271" s="738"/>
      <c r="R271" s="738"/>
      <c r="S271" s="738"/>
      <c r="T271" s="738"/>
      <c r="U271" s="738"/>
      <c r="V271" s="738"/>
      <c r="W271" s="738"/>
      <c r="X271" s="738"/>
      <c r="Y271" s="738"/>
      <c r="Z271" s="738"/>
    </row>
    <row r="272" ht="18.0" customHeight="1">
      <c r="A272" s="738"/>
      <c r="B272" s="738"/>
      <c r="C272" s="738"/>
      <c r="D272" s="738"/>
      <c r="E272" s="738"/>
      <c r="F272" s="738"/>
      <c r="G272" s="738"/>
      <c r="H272" s="738"/>
      <c r="I272" s="738"/>
      <c r="J272" s="738"/>
      <c r="K272" s="738"/>
      <c r="L272" s="738"/>
      <c r="M272" s="738"/>
      <c r="N272" s="738"/>
      <c r="O272" s="738"/>
      <c r="P272" s="738"/>
      <c r="Q272" s="738"/>
      <c r="R272" s="738"/>
      <c r="S272" s="738"/>
      <c r="T272" s="738"/>
      <c r="U272" s="738"/>
      <c r="V272" s="738"/>
      <c r="W272" s="738"/>
      <c r="X272" s="738"/>
      <c r="Y272" s="738"/>
      <c r="Z272" s="738"/>
    </row>
    <row r="273" ht="18.0" customHeight="1">
      <c r="A273" s="738"/>
      <c r="B273" s="738"/>
      <c r="C273" s="738"/>
      <c r="D273" s="738"/>
      <c r="E273" s="738"/>
      <c r="F273" s="738"/>
      <c r="G273" s="738"/>
      <c r="H273" s="738"/>
      <c r="I273" s="738"/>
      <c r="J273" s="738"/>
      <c r="K273" s="738"/>
      <c r="L273" s="738"/>
      <c r="M273" s="738"/>
      <c r="N273" s="738"/>
      <c r="O273" s="738"/>
      <c r="P273" s="738"/>
      <c r="Q273" s="738"/>
      <c r="R273" s="738"/>
      <c r="S273" s="738"/>
      <c r="T273" s="738"/>
      <c r="U273" s="738"/>
      <c r="V273" s="738"/>
      <c r="W273" s="738"/>
      <c r="X273" s="738"/>
      <c r="Y273" s="738"/>
      <c r="Z273" s="738"/>
    </row>
    <row r="274" ht="18.0" customHeight="1">
      <c r="A274" s="738"/>
      <c r="B274" s="738"/>
      <c r="C274" s="738"/>
      <c r="D274" s="738"/>
      <c r="E274" s="738"/>
      <c r="F274" s="738"/>
      <c r="G274" s="738"/>
      <c r="H274" s="738"/>
      <c r="I274" s="738"/>
      <c r="J274" s="738"/>
      <c r="K274" s="738"/>
      <c r="L274" s="738"/>
      <c r="M274" s="738"/>
      <c r="N274" s="738"/>
      <c r="O274" s="738"/>
      <c r="P274" s="738"/>
      <c r="Q274" s="738"/>
      <c r="R274" s="738"/>
      <c r="S274" s="738"/>
      <c r="T274" s="738"/>
      <c r="U274" s="738"/>
      <c r="V274" s="738"/>
      <c r="W274" s="738"/>
      <c r="X274" s="738"/>
      <c r="Y274" s="738"/>
      <c r="Z274" s="738"/>
    </row>
    <row r="275" ht="18.0" customHeight="1">
      <c r="A275" s="738"/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</row>
    <row r="276" ht="18.0" customHeight="1">
      <c r="A276" s="738"/>
      <c r="B276" s="738"/>
      <c r="C276" s="738"/>
      <c r="D276" s="738"/>
      <c r="E276" s="738"/>
      <c r="F276" s="738"/>
      <c r="G276" s="738"/>
      <c r="H276" s="738"/>
      <c r="I276" s="738"/>
      <c r="J276" s="738"/>
      <c r="K276" s="738"/>
      <c r="L276" s="738"/>
      <c r="M276" s="738"/>
      <c r="N276" s="738"/>
      <c r="O276" s="738"/>
      <c r="P276" s="738"/>
      <c r="Q276" s="738"/>
      <c r="R276" s="738"/>
      <c r="S276" s="738"/>
      <c r="T276" s="738"/>
      <c r="U276" s="738"/>
      <c r="V276" s="738"/>
      <c r="W276" s="738"/>
      <c r="X276" s="738"/>
      <c r="Y276" s="738"/>
      <c r="Z276" s="738"/>
    </row>
    <row r="277" ht="18.0" customHeight="1">
      <c r="A277" s="738"/>
      <c r="B277" s="738"/>
      <c r="C277" s="738"/>
      <c r="D277" s="738"/>
      <c r="E277" s="738"/>
      <c r="F277" s="738"/>
      <c r="G277" s="738"/>
      <c r="H277" s="738"/>
      <c r="I277" s="738"/>
      <c r="J277" s="738"/>
      <c r="K277" s="738"/>
      <c r="L277" s="738"/>
      <c r="M277" s="738"/>
      <c r="N277" s="738"/>
      <c r="O277" s="738"/>
      <c r="P277" s="738"/>
      <c r="Q277" s="738"/>
      <c r="R277" s="738"/>
      <c r="S277" s="738"/>
      <c r="T277" s="738"/>
      <c r="U277" s="738"/>
      <c r="V277" s="738"/>
      <c r="W277" s="738"/>
      <c r="X277" s="738"/>
      <c r="Y277" s="738"/>
      <c r="Z277" s="738"/>
    </row>
    <row r="278" ht="18.0" customHeight="1">
      <c r="A278" s="738"/>
      <c r="B278" s="738"/>
      <c r="C278" s="738"/>
      <c r="D278" s="738"/>
      <c r="E278" s="738"/>
      <c r="F278" s="738"/>
      <c r="G278" s="738"/>
      <c r="H278" s="738"/>
      <c r="I278" s="738"/>
      <c r="J278" s="738"/>
      <c r="K278" s="738"/>
      <c r="L278" s="738"/>
      <c r="M278" s="738"/>
      <c r="N278" s="738"/>
      <c r="O278" s="738"/>
      <c r="P278" s="738"/>
      <c r="Q278" s="738"/>
      <c r="R278" s="738"/>
      <c r="S278" s="738"/>
      <c r="T278" s="738"/>
      <c r="U278" s="738"/>
      <c r="V278" s="738"/>
      <c r="W278" s="738"/>
      <c r="X278" s="738"/>
      <c r="Y278" s="738"/>
      <c r="Z278" s="738"/>
    </row>
    <row r="279" ht="18.0" customHeight="1">
      <c r="A279" s="738"/>
      <c r="B279" s="738"/>
      <c r="C279" s="738"/>
      <c r="D279" s="738"/>
      <c r="E279" s="738"/>
      <c r="F279" s="738"/>
      <c r="G279" s="738"/>
      <c r="H279" s="738"/>
      <c r="I279" s="738"/>
      <c r="J279" s="738"/>
      <c r="K279" s="738"/>
      <c r="L279" s="738"/>
      <c r="M279" s="738"/>
      <c r="N279" s="738"/>
      <c r="O279" s="738"/>
      <c r="P279" s="738"/>
      <c r="Q279" s="738"/>
      <c r="R279" s="738"/>
      <c r="S279" s="738"/>
      <c r="T279" s="738"/>
      <c r="U279" s="738"/>
      <c r="V279" s="738"/>
      <c r="W279" s="738"/>
      <c r="X279" s="738"/>
      <c r="Y279" s="738"/>
      <c r="Z279" s="738"/>
    </row>
    <row r="280" ht="18.0" customHeight="1">
      <c r="A280" s="738"/>
      <c r="B280" s="738"/>
      <c r="C280" s="738"/>
      <c r="D280" s="738"/>
      <c r="E280" s="738"/>
      <c r="F280" s="738"/>
      <c r="G280" s="738"/>
      <c r="H280" s="738"/>
      <c r="I280" s="738"/>
      <c r="J280" s="738"/>
      <c r="K280" s="738"/>
      <c r="L280" s="738"/>
      <c r="M280" s="738"/>
      <c r="N280" s="738"/>
      <c r="O280" s="738"/>
      <c r="P280" s="738"/>
      <c r="Q280" s="738"/>
      <c r="R280" s="738"/>
      <c r="S280" s="738"/>
      <c r="T280" s="738"/>
      <c r="U280" s="738"/>
      <c r="V280" s="738"/>
      <c r="W280" s="738"/>
      <c r="X280" s="738"/>
      <c r="Y280" s="738"/>
      <c r="Z280" s="738"/>
    </row>
    <row r="281" ht="18.0" customHeight="1">
      <c r="A281" s="738"/>
      <c r="B281" s="738"/>
      <c r="C281" s="738"/>
      <c r="D281" s="738"/>
      <c r="E281" s="738"/>
      <c r="F281" s="738"/>
      <c r="G281" s="738"/>
      <c r="H281" s="738"/>
      <c r="I281" s="738"/>
      <c r="J281" s="738"/>
      <c r="K281" s="738"/>
      <c r="L281" s="738"/>
      <c r="M281" s="738"/>
      <c r="N281" s="738"/>
      <c r="O281" s="738"/>
      <c r="P281" s="738"/>
      <c r="Q281" s="738"/>
      <c r="R281" s="738"/>
      <c r="S281" s="738"/>
      <c r="T281" s="738"/>
      <c r="U281" s="738"/>
      <c r="V281" s="738"/>
      <c r="W281" s="738"/>
      <c r="X281" s="738"/>
      <c r="Y281" s="738"/>
      <c r="Z281" s="738"/>
    </row>
    <row r="282" ht="18.0" customHeight="1">
      <c r="A282" s="738"/>
      <c r="B282" s="738"/>
      <c r="C282" s="738"/>
      <c r="D282" s="738"/>
      <c r="E282" s="738"/>
      <c r="F282" s="738"/>
      <c r="G282" s="738"/>
      <c r="H282" s="738"/>
      <c r="I282" s="738"/>
      <c r="J282" s="738"/>
      <c r="K282" s="738"/>
      <c r="L282" s="738"/>
      <c r="M282" s="738"/>
      <c r="N282" s="738"/>
      <c r="O282" s="738"/>
      <c r="P282" s="738"/>
      <c r="Q282" s="738"/>
      <c r="R282" s="738"/>
      <c r="S282" s="738"/>
      <c r="T282" s="738"/>
      <c r="U282" s="738"/>
      <c r="V282" s="738"/>
      <c r="W282" s="738"/>
      <c r="X282" s="738"/>
      <c r="Y282" s="738"/>
      <c r="Z282" s="738"/>
    </row>
    <row r="283" ht="18.0" customHeight="1">
      <c r="A283" s="738"/>
      <c r="B283" s="738"/>
      <c r="C283" s="738"/>
      <c r="D283" s="738"/>
      <c r="E283" s="738"/>
      <c r="F283" s="738"/>
      <c r="G283" s="738"/>
      <c r="H283" s="738"/>
      <c r="I283" s="738"/>
      <c r="J283" s="738"/>
      <c r="K283" s="738"/>
      <c r="L283" s="738"/>
      <c r="M283" s="738"/>
      <c r="N283" s="738"/>
      <c r="O283" s="738"/>
      <c r="P283" s="738"/>
      <c r="Q283" s="738"/>
      <c r="R283" s="738"/>
      <c r="S283" s="738"/>
      <c r="T283" s="738"/>
      <c r="U283" s="738"/>
      <c r="V283" s="738"/>
      <c r="W283" s="738"/>
      <c r="X283" s="738"/>
      <c r="Y283" s="738"/>
      <c r="Z283" s="738"/>
    </row>
    <row r="284" ht="18.0" customHeight="1">
      <c r="A284" s="738"/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</row>
    <row r="285" ht="18.0" customHeight="1">
      <c r="A285" s="738"/>
      <c r="B285" s="738"/>
      <c r="C285" s="738"/>
      <c r="D285" s="738"/>
      <c r="E285" s="738"/>
      <c r="F285" s="738"/>
      <c r="G285" s="738"/>
      <c r="H285" s="738"/>
      <c r="I285" s="738"/>
      <c r="J285" s="738"/>
      <c r="K285" s="738"/>
      <c r="L285" s="738"/>
      <c r="M285" s="738"/>
      <c r="N285" s="738"/>
      <c r="O285" s="738"/>
      <c r="P285" s="738"/>
      <c r="Q285" s="738"/>
      <c r="R285" s="738"/>
      <c r="S285" s="738"/>
      <c r="T285" s="738"/>
      <c r="U285" s="738"/>
      <c r="V285" s="738"/>
      <c r="W285" s="738"/>
      <c r="X285" s="738"/>
      <c r="Y285" s="738"/>
      <c r="Z285" s="738"/>
    </row>
    <row r="286" ht="18.0" customHeight="1">
      <c r="A286" s="738"/>
      <c r="B286" s="738"/>
      <c r="C286" s="738"/>
      <c r="D286" s="738"/>
      <c r="E286" s="738"/>
      <c r="F286" s="738"/>
      <c r="G286" s="738"/>
      <c r="H286" s="738"/>
      <c r="I286" s="738"/>
      <c r="J286" s="738"/>
      <c r="K286" s="738"/>
      <c r="L286" s="738"/>
      <c r="M286" s="738"/>
      <c r="N286" s="738"/>
      <c r="O286" s="738"/>
      <c r="P286" s="738"/>
      <c r="Q286" s="738"/>
      <c r="R286" s="738"/>
      <c r="S286" s="738"/>
      <c r="T286" s="738"/>
      <c r="U286" s="738"/>
      <c r="V286" s="738"/>
      <c r="W286" s="738"/>
      <c r="X286" s="738"/>
      <c r="Y286" s="738"/>
      <c r="Z286" s="738"/>
    </row>
    <row r="287" ht="18.0" customHeight="1">
      <c r="A287" s="738"/>
      <c r="B287" s="738"/>
      <c r="C287" s="738"/>
      <c r="D287" s="738"/>
      <c r="E287" s="738"/>
      <c r="F287" s="738"/>
      <c r="G287" s="738"/>
      <c r="H287" s="738"/>
      <c r="I287" s="738"/>
      <c r="J287" s="738"/>
      <c r="K287" s="738"/>
      <c r="L287" s="738"/>
      <c r="M287" s="738"/>
      <c r="N287" s="738"/>
      <c r="O287" s="738"/>
      <c r="P287" s="738"/>
      <c r="Q287" s="738"/>
      <c r="R287" s="738"/>
      <c r="S287" s="738"/>
      <c r="T287" s="738"/>
      <c r="U287" s="738"/>
      <c r="V287" s="738"/>
      <c r="W287" s="738"/>
      <c r="X287" s="738"/>
      <c r="Y287" s="738"/>
      <c r="Z287" s="738"/>
    </row>
    <row r="288" ht="18.0" customHeight="1">
      <c r="A288" s="738"/>
      <c r="B288" s="738"/>
      <c r="C288" s="738"/>
      <c r="D288" s="738"/>
      <c r="E288" s="738"/>
      <c r="F288" s="738"/>
      <c r="G288" s="738"/>
      <c r="H288" s="738"/>
      <c r="I288" s="738"/>
      <c r="J288" s="738"/>
      <c r="K288" s="738"/>
      <c r="L288" s="738"/>
      <c r="M288" s="738"/>
      <c r="N288" s="738"/>
      <c r="O288" s="738"/>
      <c r="P288" s="738"/>
      <c r="Q288" s="738"/>
      <c r="R288" s="738"/>
      <c r="S288" s="738"/>
      <c r="T288" s="738"/>
      <c r="U288" s="738"/>
      <c r="V288" s="738"/>
      <c r="W288" s="738"/>
      <c r="X288" s="738"/>
      <c r="Y288" s="738"/>
      <c r="Z288" s="738"/>
    </row>
    <row r="289" ht="18.0" customHeight="1">
      <c r="A289" s="738"/>
      <c r="B289" s="738"/>
      <c r="C289" s="738"/>
      <c r="D289" s="738"/>
      <c r="E289" s="738"/>
      <c r="F289" s="738"/>
      <c r="G289" s="738"/>
      <c r="H289" s="738"/>
      <c r="I289" s="738"/>
      <c r="J289" s="738"/>
      <c r="K289" s="738"/>
      <c r="L289" s="738"/>
      <c r="M289" s="738"/>
      <c r="N289" s="738"/>
      <c r="O289" s="738"/>
      <c r="P289" s="738"/>
      <c r="Q289" s="738"/>
      <c r="R289" s="738"/>
      <c r="S289" s="738"/>
      <c r="T289" s="738"/>
      <c r="U289" s="738"/>
      <c r="V289" s="738"/>
      <c r="W289" s="738"/>
      <c r="X289" s="738"/>
      <c r="Y289" s="738"/>
      <c r="Z289" s="738"/>
    </row>
    <row r="290" ht="18.0" customHeight="1">
      <c r="A290" s="738"/>
      <c r="B290" s="738"/>
      <c r="C290" s="738"/>
      <c r="D290" s="738"/>
      <c r="E290" s="738"/>
      <c r="F290" s="738"/>
      <c r="G290" s="738"/>
      <c r="H290" s="738"/>
      <c r="I290" s="738"/>
      <c r="J290" s="738"/>
      <c r="K290" s="738"/>
      <c r="L290" s="738"/>
      <c r="M290" s="738"/>
      <c r="N290" s="738"/>
      <c r="O290" s="738"/>
      <c r="P290" s="738"/>
      <c r="Q290" s="738"/>
      <c r="R290" s="738"/>
      <c r="S290" s="738"/>
      <c r="T290" s="738"/>
      <c r="U290" s="738"/>
      <c r="V290" s="738"/>
      <c r="W290" s="738"/>
      <c r="X290" s="738"/>
      <c r="Y290" s="738"/>
      <c r="Z290" s="738"/>
    </row>
    <row r="291" ht="18.0" customHeight="1">
      <c r="A291" s="738"/>
      <c r="B291" s="738"/>
      <c r="C291" s="738"/>
      <c r="D291" s="738"/>
      <c r="E291" s="738"/>
      <c r="F291" s="738"/>
      <c r="G291" s="738"/>
      <c r="H291" s="738"/>
      <c r="I291" s="738"/>
      <c r="J291" s="738"/>
      <c r="K291" s="738"/>
      <c r="L291" s="738"/>
      <c r="M291" s="738"/>
      <c r="N291" s="738"/>
      <c r="O291" s="738"/>
      <c r="P291" s="738"/>
      <c r="Q291" s="738"/>
      <c r="R291" s="738"/>
      <c r="S291" s="738"/>
      <c r="T291" s="738"/>
      <c r="U291" s="738"/>
      <c r="V291" s="738"/>
      <c r="W291" s="738"/>
      <c r="X291" s="738"/>
      <c r="Y291" s="738"/>
      <c r="Z291" s="738"/>
    </row>
    <row r="292" ht="18.0" customHeight="1">
      <c r="A292" s="738"/>
      <c r="B292" s="738"/>
      <c r="C292" s="738"/>
      <c r="D292" s="738"/>
      <c r="E292" s="738"/>
      <c r="F292" s="738"/>
      <c r="G292" s="738"/>
      <c r="H292" s="738"/>
      <c r="I292" s="738"/>
      <c r="J292" s="738"/>
      <c r="K292" s="738"/>
      <c r="L292" s="738"/>
      <c r="M292" s="738"/>
      <c r="N292" s="738"/>
      <c r="O292" s="738"/>
      <c r="P292" s="738"/>
      <c r="Q292" s="738"/>
      <c r="R292" s="738"/>
      <c r="S292" s="738"/>
      <c r="T292" s="738"/>
      <c r="U292" s="738"/>
      <c r="V292" s="738"/>
      <c r="W292" s="738"/>
      <c r="X292" s="738"/>
      <c r="Y292" s="738"/>
      <c r="Z292" s="738"/>
    </row>
    <row r="293" ht="18.0" customHeight="1">
      <c r="A293" s="738"/>
      <c r="B293" s="738"/>
      <c r="C293" s="738"/>
      <c r="D293" s="738"/>
      <c r="E293" s="738"/>
      <c r="F293" s="738"/>
      <c r="G293" s="738"/>
      <c r="H293" s="738"/>
      <c r="I293" s="738"/>
      <c r="J293" s="738"/>
      <c r="K293" s="738"/>
      <c r="L293" s="738"/>
      <c r="M293" s="738"/>
      <c r="N293" s="738"/>
      <c r="O293" s="738"/>
      <c r="P293" s="738"/>
      <c r="Q293" s="738"/>
      <c r="R293" s="738"/>
      <c r="S293" s="738"/>
      <c r="T293" s="738"/>
      <c r="U293" s="738"/>
      <c r="V293" s="738"/>
      <c r="W293" s="738"/>
      <c r="X293" s="738"/>
      <c r="Y293" s="738"/>
      <c r="Z293" s="738"/>
    </row>
    <row r="294" ht="18.0" customHeight="1">
      <c r="A294" s="738"/>
      <c r="B294" s="738"/>
      <c r="C294" s="738"/>
      <c r="D294" s="738"/>
      <c r="E294" s="738"/>
      <c r="F294" s="738"/>
      <c r="G294" s="738"/>
      <c r="H294" s="738"/>
      <c r="I294" s="738"/>
      <c r="J294" s="738"/>
      <c r="K294" s="738"/>
      <c r="L294" s="738"/>
      <c r="M294" s="738"/>
      <c r="N294" s="738"/>
      <c r="O294" s="738"/>
      <c r="P294" s="738"/>
      <c r="Q294" s="738"/>
      <c r="R294" s="738"/>
      <c r="S294" s="738"/>
      <c r="T294" s="738"/>
      <c r="U294" s="738"/>
      <c r="V294" s="738"/>
      <c r="W294" s="738"/>
      <c r="X294" s="738"/>
      <c r="Y294" s="738"/>
      <c r="Z294" s="738"/>
    </row>
    <row r="295" ht="18.0" customHeight="1">
      <c r="A295" s="738"/>
      <c r="B295" s="738"/>
      <c r="C295" s="738"/>
      <c r="D295" s="738"/>
      <c r="E295" s="738"/>
      <c r="F295" s="738"/>
      <c r="G295" s="738"/>
      <c r="H295" s="738"/>
      <c r="I295" s="738"/>
      <c r="J295" s="738"/>
      <c r="K295" s="738"/>
      <c r="L295" s="738"/>
      <c r="M295" s="738"/>
      <c r="N295" s="738"/>
      <c r="O295" s="738"/>
      <c r="P295" s="738"/>
      <c r="Q295" s="738"/>
      <c r="R295" s="738"/>
      <c r="S295" s="738"/>
      <c r="T295" s="738"/>
      <c r="U295" s="738"/>
      <c r="V295" s="738"/>
      <c r="W295" s="738"/>
      <c r="X295" s="738"/>
      <c r="Y295" s="738"/>
      <c r="Z295" s="738"/>
    </row>
    <row r="296" ht="18.0" customHeight="1">
      <c r="A296" s="738"/>
      <c r="B296" s="738"/>
      <c r="C296" s="738"/>
      <c r="D296" s="738"/>
      <c r="E296" s="738"/>
      <c r="F296" s="738"/>
      <c r="G296" s="738"/>
      <c r="H296" s="738"/>
      <c r="I296" s="738"/>
      <c r="J296" s="738"/>
      <c r="K296" s="738"/>
      <c r="L296" s="738"/>
      <c r="M296" s="738"/>
      <c r="N296" s="738"/>
      <c r="O296" s="738"/>
      <c r="P296" s="738"/>
      <c r="Q296" s="738"/>
      <c r="R296" s="738"/>
      <c r="S296" s="738"/>
      <c r="T296" s="738"/>
      <c r="U296" s="738"/>
      <c r="V296" s="738"/>
      <c r="W296" s="738"/>
      <c r="X296" s="738"/>
      <c r="Y296" s="738"/>
      <c r="Z296" s="738"/>
    </row>
    <row r="297" ht="18.0" customHeight="1">
      <c r="A297" s="738"/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</row>
    <row r="298" ht="18.0" customHeight="1">
      <c r="A298" s="738"/>
      <c r="B298" s="738"/>
      <c r="C298" s="738"/>
      <c r="D298" s="738"/>
      <c r="E298" s="738"/>
      <c r="F298" s="738"/>
      <c r="G298" s="738"/>
      <c r="H298" s="738"/>
      <c r="I298" s="738"/>
      <c r="J298" s="738"/>
      <c r="K298" s="738"/>
      <c r="L298" s="738"/>
      <c r="M298" s="738"/>
      <c r="N298" s="738"/>
      <c r="O298" s="738"/>
      <c r="P298" s="738"/>
      <c r="Q298" s="738"/>
      <c r="R298" s="738"/>
      <c r="S298" s="738"/>
      <c r="T298" s="738"/>
      <c r="U298" s="738"/>
      <c r="V298" s="738"/>
      <c r="W298" s="738"/>
      <c r="X298" s="738"/>
      <c r="Y298" s="738"/>
      <c r="Z298" s="738"/>
    </row>
    <row r="299" ht="18.0" customHeight="1">
      <c r="A299" s="738"/>
      <c r="B299" s="738"/>
      <c r="C299" s="738"/>
      <c r="D299" s="738"/>
      <c r="E299" s="738"/>
      <c r="F299" s="738"/>
      <c r="G299" s="738"/>
      <c r="H299" s="738"/>
      <c r="I299" s="738"/>
      <c r="J299" s="738"/>
      <c r="K299" s="738"/>
      <c r="L299" s="738"/>
      <c r="M299" s="738"/>
      <c r="N299" s="738"/>
      <c r="O299" s="738"/>
      <c r="P299" s="738"/>
      <c r="Q299" s="738"/>
      <c r="R299" s="738"/>
      <c r="S299" s="738"/>
      <c r="T299" s="738"/>
      <c r="U299" s="738"/>
      <c r="V299" s="738"/>
      <c r="W299" s="738"/>
      <c r="X299" s="738"/>
      <c r="Y299" s="738"/>
      <c r="Z299" s="738"/>
    </row>
    <row r="300" ht="18.0" customHeight="1">
      <c r="A300" s="738"/>
      <c r="B300" s="738"/>
      <c r="C300" s="738"/>
      <c r="D300" s="738"/>
      <c r="E300" s="738"/>
      <c r="F300" s="738"/>
      <c r="G300" s="738"/>
      <c r="H300" s="738"/>
      <c r="I300" s="738"/>
      <c r="J300" s="738"/>
      <c r="K300" s="738"/>
      <c r="L300" s="738"/>
      <c r="M300" s="738"/>
      <c r="N300" s="738"/>
      <c r="O300" s="738"/>
      <c r="P300" s="738"/>
      <c r="Q300" s="738"/>
      <c r="R300" s="738"/>
      <c r="S300" s="738"/>
      <c r="T300" s="738"/>
      <c r="U300" s="738"/>
      <c r="V300" s="738"/>
      <c r="W300" s="738"/>
      <c r="X300" s="738"/>
      <c r="Y300" s="738"/>
      <c r="Z300" s="738"/>
    </row>
    <row r="301" ht="18.0" customHeight="1">
      <c r="A301" s="738"/>
      <c r="B301" s="738"/>
      <c r="C301" s="738"/>
      <c r="D301" s="738"/>
      <c r="E301" s="738"/>
      <c r="F301" s="738"/>
      <c r="G301" s="738"/>
      <c r="H301" s="738"/>
      <c r="I301" s="738"/>
      <c r="J301" s="738"/>
      <c r="K301" s="738"/>
      <c r="L301" s="738"/>
      <c r="M301" s="738"/>
      <c r="N301" s="738"/>
      <c r="O301" s="738"/>
      <c r="P301" s="738"/>
      <c r="Q301" s="738"/>
      <c r="R301" s="738"/>
      <c r="S301" s="738"/>
      <c r="T301" s="738"/>
      <c r="U301" s="738"/>
      <c r="V301" s="738"/>
      <c r="W301" s="738"/>
      <c r="X301" s="738"/>
      <c r="Y301" s="738"/>
      <c r="Z301" s="738"/>
    </row>
    <row r="302" ht="18.0" customHeight="1">
      <c r="A302" s="738"/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</row>
    <row r="303" ht="18.0" customHeight="1">
      <c r="A303" s="738"/>
      <c r="B303" s="738"/>
      <c r="C303" s="738"/>
      <c r="D303" s="738"/>
      <c r="E303" s="738"/>
      <c r="F303" s="738"/>
      <c r="G303" s="738"/>
      <c r="H303" s="738"/>
      <c r="I303" s="738"/>
      <c r="J303" s="738"/>
      <c r="K303" s="738"/>
      <c r="L303" s="738"/>
      <c r="M303" s="738"/>
      <c r="N303" s="738"/>
      <c r="O303" s="738"/>
      <c r="P303" s="738"/>
      <c r="Q303" s="738"/>
      <c r="R303" s="738"/>
      <c r="S303" s="738"/>
      <c r="T303" s="738"/>
      <c r="U303" s="738"/>
      <c r="V303" s="738"/>
      <c r="W303" s="738"/>
      <c r="X303" s="738"/>
      <c r="Y303" s="738"/>
      <c r="Z303" s="738"/>
    </row>
    <row r="304" ht="18.0" customHeight="1">
      <c r="A304" s="738"/>
      <c r="B304" s="738"/>
      <c r="C304" s="738"/>
      <c r="D304" s="738"/>
      <c r="E304" s="738"/>
      <c r="F304" s="738"/>
      <c r="G304" s="738"/>
      <c r="H304" s="738"/>
      <c r="I304" s="738"/>
      <c r="J304" s="738"/>
      <c r="K304" s="738"/>
      <c r="L304" s="738"/>
      <c r="M304" s="738"/>
      <c r="N304" s="738"/>
      <c r="O304" s="738"/>
      <c r="P304" s="738"/>
      <c r="Q304" s="738"/>
      <c r="R304" s="738"/>
      <c r="S304" s="738"/>
      <c r="T304" s="738"/>
      <c r="U304" s="738"/>
      <c r="V304" s="738"/>
      <c r="W304" s="738"/>
      <c r="X304" s="738"/>
      <c r="Y304" s="738"/>
      <c r="Z304" s="738"/>
    </row>
    <row r="305" ht="18.0" customHeight="1">
      <c r="A305" s="738"/>
      <c r="B305" s="738"/>
      <c r="C305" s="738"/>
      <c r="D305" s="738"/>
      <c r="E305" s="738"/>
      <c r="F305" s="738"/>
      <c r="G305" s="738"/>
      <c r="H305" s="738"/>
      <c r="I305" s="738"/>
      <c r="J305" s="738"/>
      <c r="K305" s="738"/>
      <c r="L305" s="738"/>
      <c r="M305" s="738"/>
      <c r="N305" s="738"/>
      <c r="O305" s="738"/>
      <c r="P305" s="738"/>
      <c r="Q305" s="738"/>
      <c r="R305" s="738"/>
      <c r="S305" s="738"/>
      <c r="T305" s="738"/>
      <c r="U305" s="738"/>
      <c r="V305" s="738"/>
      <c r="W305" s="738"/>
      <c r="X305" s="738"/>
      <c r="Y305" s="738"/>
      <c r="Z305" s="738"/>
    </row>
    <row r="306" ht="18.0" customHeight="1">
      <c r="A306" s="738"/>
      <c r="B306" s="738"/>
      <c r="C306" s="738"/>
      <c r="D306" s="738"/>
      <c r="E306" s="738"/>
      <c r="F306" s="738"/>
      <c r="G306" s="738"/>
      <c r="H306" s="738"/>
      <c r="I306" s="738"/>
      <c r="J306" s="738"/>
      <c r="K306" s="738"/>
      <c r="L306" s="738"/>
      <c r="M306" s="738"/>
      <c r="N306" s="738"/>
      <c r="O306" s="738"/>
      <c r="P306" s="738"/>
      <c r="Q306" s="738"/>
      <c r="R306" s="738"/>
      <c r="S306" s="738"/>
      <c r="T306" s="738"/>
      <c r="U306" s="738"/>
      <c r="V306" s="738"/>
      <c r="W306" s="738"/>
      <c r="X306" s="738"/>
      <c r="Y306" s="738"/>
      <c r="Z306" s="738"/>
    </row>
    <row r="307" ht="18.0" customHeight="1">
      <c r="A307" s="738"/>
      <c r="B307" s="738"/>
      <c r="C307" s="738"/>
      <c r="D307" s="738"/>
      <c r="E307" s="738"/>
      <c r="F307" s="738"/>
      <c r="G307" s="738"/>
      <c r="H307" s="738"/>
      <c r="I307" s="738"/>
      <c r="J307" s="738"/>
      <c r="K307" s="738"/>
      <c r="L307" s="738"/>
      <c r="M307" s="738"/>
      <c r="N307" s="738"/>
      <c r="O307" s="738"/>
      <c r="P307" s="738"/>
      <c r="Q307" s="738"/>
      <c r="R307" s="738"/>
      <c r="S307" s="738"/>
      <c r="T307" s="738"/>
      <c r="U307" s="738"/>
      <c r="V307" s="738"/>
      <c r="W307" s="738"/>
      <c r="X307" s="738"/>
      <c r="Y307" s="738"/>
      <c r="Z307" s="738"/>
    </row>
    <row r="308" ht="18.0" customHeight="1">
      <c r="A308" s="738"/>
      <c r="B308" s="738"/>
      <c r="C308" s="738"/>
      <c r="D308" s="738"/>
      <c r="E308" s="738"/>
      <c r="F308" s="738"/>
      <c r="G308" s="738"/>
      <c r="H308" s="738"/>
      <c r="I308" s="738"/>
      <c r="J308" s="738"/>
      <c r="K308" s="738"/>
      <c r="L308" s="738"/>
      <c r="M308" s="738"/>
      <c r="N308" s="738"/>
      <c r="O308" s="738"/>
      <c r="P308" s="738"/>
      <c r="Q308" s="738"/>
      <c r="R308" s="738"/>
      <c r="S308" s="738"/>
      <c r="T308" s="738"/>
      <c r="U308" s="738"/>
      <c r="V308" s="738"/>
      <c r="W308" s="738"/>
      <c r="X308" s="738"/>
      <c r="Y308" s="738"/>
      <c r="Z308" s="738"/>
    </row>
    <row r="309" ht="18.0" customHeight="1">
      <c r="A309" s="738"/>
      <c r="B309" s="738"/>
      <c r="C309" s="738"/>
      <c r="D309" s="738"/>
      <c r="E309" s="738"/>
      <c r="F309" s="738"/>
      <c r="G309" s="738"/>
      <c r="H309" s="738"/>
      <c r="I309" s="738"/>
      <c r="J309" s="738"/>
      <c r="K309" s="738"/>
      <c r="L309" s="738"/>
      <c r="M309" s="738"/>
      <c r="N309" s="738"/>
      <c r="O309" s="738"/>
      <c r="P309" s="738"/>
      <c r="Q309" s="738"/>
      <c r="R309" s="738"/>
      <c r="S309" s="738"/>
      <c r="T309" s="738"/>
      <c r="U309" s="738"/>
      <c r="V309" s="738"/>
      <c r="W309" s="738"/>
      <c r="X309" s="738"/>
      <c r="Y309" s="738"/>
      <c r="Z309" s="738"/>
    </row>
    <row r="310" ht="18.0" customHeight="1">
      <c r="A310" s="738"/>
      <c r="B310" s="738"/>
      <c r="C310" s="738"/>
      <c r="D310" s="738"/>
      <c r="E310" s="738"/>
      <c r="F310" s="738"/>
      <c r="G310" s="738"/>
      <c r="H310" s="738"/>
      <c r="I310" s="738"/>
      <c r="J310" s="738"/>
      <c r="K310" s="738"/>
      <c r="L310" s="738"/>
      <c r="M310" s="738"/>
      <c r="N310" s="738"/>
      <c r="O310" s="738"/>
      <c r="P310" s="738"/>
      <c r="Q310" s="738"/>
      <c r="R310" s="738"/>
      <c r="S310" s="738"/>
      <c r="T310" s="738"/>
      <c r="U310" s="738"/>
      <c r="V310" s="738"/>
      <c r="W310" s="738"/>
      <c r="X310" s="738"/>
      <c r="Y310" s="738"/>
      <c r="Z310" s="738"/>
    </row>
    <row r="311" ht="18.0" customHeight="1">
      <c r="A311" s="738"/>
      <c r="B311" s="738"/>
      <c r="C311" s="738"/>
      <c r="D311" s="738"/>
      <c r="E311" s="738"/>
      <c r="F311" s="738"/>
      <c r="G311" s="738"/>
      <c r="H311" s="738"/>
      <c r="I311" s="738"/>
      <c r="J311" s="738"/>
      <c r="K311" s="738"/>
      <c r="L311" s="738"/>
      <c r="M311" s="738"/>
      <c r="N311" s="738"/>
      <c r="O311" s="738"/>
      <c r="P311" s="738"/>
      <c r="Q311" s="738"/>
      <c r="R311" s="738"/>
      <c r="S311" s="738"/>
      <c r="T311" s="738"/>
      <c r="U311" s="738"/>
      <c r="V311" s="738"/>
      <c r="W311" s="738"/>
      <c r="X311" s="738"/>
      <c r="Y311" s="738"/>
      <c r="Z311" s="738"/>
    </row>
    <row r="312" ht="18.0" customHeight="1">
      <c r="A312" s="738"/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</row>
    <row r="313" ht="18.0" customHeight="1">
      <c r="A313" s="738"/>
      <c r="B313" s="738"/>
      <c r="C313" s="738"/>
      <c r="D313" s="738"/>
      <c r="E313" s="738"/>
      <c r="F313" s="738"/>
      <c r="G313" s="738"/>
      <c r="H313" s="738"/>
      <c r="I313" s="738"/>
      <c r="J313" s="738"/>
      <c r="K313" s="738"/>
      <c r="L313" s="738"/>
      <c r="M313" s="738"/>
      <c r="N313" s="738"/>
      <c r="O313" s="738"/>
      <c r="P313" s="738"/>
      <c r="Q313" s="738"/>
      <c r="R313" s="738"/>
      <c r="S313" s="738"/>
      <c r="T313" s="738"/>
      <c r="U313" s="738"/>
      <c r="V313" s="738"/>
      <c r="W313" s="738"/>
      <c r="X313" s="738"/>
      <c r="Y313" s="738"/>
      <c r="Z313" s="738"/>
    </row>
    <row r="314" ht="18.0" customHeight="1">
      <c r="A314" s="738"/>
      <c r="B314" s="738"/>
      <c r="C314" s="738"/>
      <c r="D314" s="738"/>
      <c r="E314" s="738"/>
      <c r="F314" s="738"/>
      <c r="G314" s="738"/>
      <c r="H314" s="738"/>
      <c r="I314" s="738"/>
      <c r="J314" s="738"/>
      <c r="K314" s="738"/>
      <c r="L314" s="738"/>
      <c r="M314" s="738"/>
      <c r="N314" s="738"/>
      <c r="O314" s="738"/>
      <c r="P314" s="738"/>
      <c r="Q314" s="738"/>
      <c r="R314" s="738"/>
      <c r="S314" s="738"/>
      <c r="T314" s="738"/>
      <c r="U314" s="738"/>
      <c r="V314" s="738"/>
      <c r="W314" s="738"/>
      <c r="X314" s="738"/>
      <c r="Y314" s="738"/>
      <c r="Z314" s="738"/>
    </row>
    <row r="315" ht="18.0" customHeight="1">
      <c r="A315" s="738"/>
      <c r="B315" s="738"/>
      <c r="C315" s="738"/>
      <c r="D315" s="738"/>
      <c r="E315" s="738"/>
      <c r="F315" s="738"/>
      <c r="G315" s="738"/>
      <c r="H315" s="738"/>
      <c r="I315" s="738"/>
      <c r="J315" s="738"/>
      <c r="K315" s="738"/>
      <c r="L315" s="738"/>
      <c r="M315" s="738"/>
      <c r="N315" s="738"/>
      <c r="O315" s="738"/>
      <c r="P315" s="738"/>
      <c r="Q315" s="738"/>
      <c r="R315" s="738"/>
      <c r="S315" s="738"/>
      <c r="T315" s="738"/>
      <c r="U315" s="738"/>
      <c r="V315" s="738"/>
      <c r="W315" s="738"/>
      <c r="X315" s="738"/>
      <c r="Y315" s="738"/>
      <c r="Z315" s="738"/>
    </row>
    <row r="316" ht="18.0" customHeight="1">
      <c r="A316" s="738"/>
      <c r="B316" s="738"/>
      <c r="C316" s="738"/>
      <c r="D316" s="738"/>
      <c r="E316" s="738"/>
      <c r="F316" s="738"/>
      <c r="G316" s="738"/>
      <c r="H316" s="738"/>
      <c r="I316" s="738"/>
      <c r="J316" s="738"/>
      <c r="K316" s="738"/>
      <c r="L316" s="738"/>
      <c r="M316" s="738"/>
      <c r="N316" s="738"/>
      <c r="O316" s="738"/>
      <c r="P316" s="738"/>
      <c r="Q316" s="738"/>
      <c r="R316" s="738"/>
      <c r="S316" s="738"/>
      <c r="T316" s="738"/>
      <c r="U316" s="738"/>
      <c r="V316" s="738"/>
      <c r="W316" s="738"/>
      <c r="X316" s="738"/>
      <c r="Y316" s="738"/>
      <c r="Z316" s="738"/>
    </row>
    <row r="317" ht="18.0" customHeight="1">
      <c r="A317" s="738"/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</row>
    <row r="318" ht="18.0" customHeight="1">
      <c r="A318" s="738"/>
      <c r="B318" s="738"/>
      <c r="C318" s="738"/>
      <c r="D318" s="738"/>
      <c r="E318" s="738"/>
      <c r="F318" s="738"/>
      <c r="G318" s="738"/>
      <c r="H318" s="738"/>
      <c r="I318" s="738"/>
      <c r="J318" s="738"/>
      <c r="K318" s="738"/>
      <c r="L318" s="738"/>
      <c r="M318" s="738"/>
      <c r="N318" s="738"/>
      <c r="O318" s="738"/>
      <c r="P318" s="738"/>
      <c r="Q318" s="738"/>
      <c r="R318" s="738"/>
      <c r="S318" s="738"/>
      <c r="T318" s="738"/>
      <c r="U318" s="738"/>
      <c r="V318" s="738"/>
      <c r="W318" s="738"/>
      <c r="X318" s="738"/>
      <c r="Y318" s="738"/>
      <c r="Z318" s="738"/>
    </row>
    <row r="319" ht="18.0" customHeight="1">
      <c r="A319" s="738"/>
      <c r="B319" s="738"/>
      <c r="C319" s="738"/>
      <c r="D319" s="738"/>
      <c r="E319" s="738"/>
      <c r="F319" s="738"/>
      <c r="G319" s="738"/>
      <c r="H319" s="738"/>
      <c r="I319" s="738"/>
      <c r="J319" s="738"/>
      <c r="K319" s="738"/>
      <c r="L319" s="738"/>
      <c r="M319" s="738"/>
      <c r="N319" s="738"/>
      <c r="O319" s="738"/>
      <c r="P319" s="738"/>
      <c r="Q319" s="738"/>
      <c r="R319" s="738"/>
      <c r="S319" s="738"/>
      <c r="T319" s="738"/>
      <c r="U319" s="738"/>
      <c r="V319" s="738"/>
      <c r="W319" s="738"/>
      <c r="X319" s="738"/>
      <c r="Y319" s="738"/>
      <c r="Z319" s="738"/>
    </row>
    <row r="320" ht="18.0" customHeight="1">
      <c r="A320" s="738"/>
      <c r="B320" s="738"/>
      <c r="C320" s="738"/>
      <c r="D320" s="738"/>
      <c r="E320" s="738"/>
      <c r="F320" s="738"/>
      <c r="G320" s="738"/>
      <c r="H320" s="738"/>
      <c r="I320" s="738"/>
      <c r="J320" s="738"/>
      <c r="K320" s="738"/>
      <c r="L320" s="738"/>
      <c r="M320" s="738"/>
      <c r="N320" s="738"/>
      <c r="O320" s="738"/>
      <c r="P320" s="738"/>
      <c r="Q320" s="738"/>
      <c r="R320" s="738"/>
      <c r="S320" s="738"/>
      <c r="T320" s="738"/>
      <c r="U320" s="738"/>
      <c r="V320" s="738"/>
      <c r="W320" s="738"/>
      <c r="X320" s="738"/>
      <c r="Y320" s="738"/>
      <c r="Z320" s="738"/>
    </row>
    <row r="321" ht="18.0" customHeight="1">
      <c r="A321" s="738"/>
      <c r="B321" s="738"/>
      <c r="C321" s="738"/>
      <c r="D321" s="738"/>
      <c r="E321" s="738"/>
      <c r="F321" s="738"/>
      <c r="G321" s="738"/>
      <c r="H321" s="738"/>
      <c r="I321" s="738"/>
      <c r="J321" s="738"/>
      <c r="K321" s="738"/>
      <c r="L321" s="738"/>
      <c r="M321" s="738"/>
      <c r="N321" s="738"/>
      <c r="O321" s="738"/>
      <c r="P321" s="738"/>
      <c r="Q321" s="738"/>
      <c r="R321" s="738"/>
      <c r="S321" s="738"/>
      <c r="T321" s="738"/>
      <c r="U321" s="738"/>
      <c r="V321" s="738"/>
      <c r="W321" s="738"/>
      <c r="X321" s="738"/>
      <c r="Y321" s="738"/>
      <c r="Z321" s="738"/>
    </row>
    <row r="322" ht="18.0" customHeight="1">
      <c r="A322" s="738"/>
      <c r="B322" s="738"/>
      <c r="C322" s="738"/>
      <c r="D322" s="738"/>
      <c r="E322" s="738"/>
      <c r="F322" s="738"/>
      <c r="G322" s="738"/>
      <c r="H322" s="738"/>
      <c r="I322" s="738"/>
      <c r="J322" s="738"/>
      <c r="K322" s="738"/>
      <c r="L322" s="738"/>
      <c r="M322" s="738"/>
      <c r="N322" s="738"/>
      <c r="O322" s="738"/>
      <c r="P322" s="738"/>
      <c r="Q322" s="738"/>
      <c r="R322" s="738"/>
      <c r="S322" s="738"/>
      <c r="T322" s="738"/>
      <c r="U322" s="738"/>
      <c r="V322" s="738"/>
      <c r="W322" s="738"/>
      <c r="X322" s="738"/>
      <c r="Y322" s="738"/>
      <c r="Z322" s="738"/>
    </row>
    <row r="323" ht="18.0" customHeight="1">
      <c r="A323" s="738"/>
      <c r="B323" s="738"/>
      <c r="C323" s="738"/>
      <c r="D323" s="738"/>
      <c r="E323" s="738"/>
      <c r="F323" s="738"/>
      <c r="G323" s="738"/>
      <c r="H323" s="738"/>
      <c r="I323" s="738"/>
      <c r="J323" s="738"/>
      <c r="K323" s="738"/>
      <c r="L323" s="738"/>
      <c r="M323" s="738"/>
      <c r="N323" s="738"/>
      <c r="O323" s="738"/>
      <c r="P323" s="738"/>
      <c r="Q323" s="738"/>
      <c r="R323" s="738"/>
      <c r="S323" s="738"/>
      <c r="T323" s="738"/>
      <c r="U323" s="738"/>
      <c r="V323" s="738"/>
      <c r="W323" s="738"/>
      <c r="X323" s="738"/>
      <c r="Y323" s="738"/>
      <c r="Z323" s="738"/>
    </row>
    <row r="324" ht="18.0" customHeight="1">
      <c r="A324" s="738"/>
      <c r="B324" s="738"/>
      <c r="C324" s="738"/>
      <c r="D324" s="738"/>
      <c r="E324" s="738"/>
      <c r="F324" s="738"/>
      <c r="G324" s="738"/>
      <c r="H324" s="738"/>
      <c r="I324" s="738"/>
      <c r="J324" s="738"/>
      <c r="K324" s="738"/>
      <c r="L324" s="738"/>
      <c r="M324" s="738"/>
      <c r="N324" s="738"/>
      <c r="O324" s="738"/>
      <c r="P324" s="738"/>
      <c r="Q324" s="738"/>
      <c r="R324" s="738"/>
      <c r="S324" s="738"/>
      <c r="T324" s="738"/>
      <c r="U324" s="738"/>
      <c r="V324" s="738"/>
      <c r="W324" s="738"/>
      <c r="X324" s="738"/>
      <c r="Y324" s="738"/>
      <c r="Z324" s="738"/>
    </row>
    <row r="325" ht="18.0" customHeight="1">
      <c r="A325" s="738"/>
      <c r="B325" s="738"/>
      <c r="C325" s="738"/>
      <c r="D325" s="738"/>
      <c r="E325" s="738"/>
      <c r="F325" s="738"/>
      <c r="G325" s="738"/>
      <c r="H325" s="738"/>
      <c r="I325" s="738"/>
      <c r="J325" s="738"/>
      <c r="K325" s="738"/>
      <c r="L325" s="738"/>
      <c r="M325" s="738"/>
      <c r="N325" s="738"/>
      <c r="O325" s="738"/>
      <c r="P325" s="738"/>
      <c r="Q325" s="738"/>
      <c r="R325" s="738"/>
      <c r="S325" s="738"/>
      <c r="T325" s="738"/>
      <c r="U325" s="738"/>
      <c r="V325" s="738"/>
      <c r="W325" s="738"/>
      <c r="X325" s="738"/>
      <c r="Y325" s="738"/>
      <c r="Z325" s="738"/>
    </row>
    <row r="326" ht="18.0" customHeight="1">
      <c r="A326" s="738"/>
      <c r="B326" s="738"/>
      <c r="C326" s="738"/>
      <c r="D326" s="738"/>
      <c r="E326" s="738"/>
      <c r="F326" s="738"/>
      <c r="G326" s="738"/>
      <c r="H326" s="738"/>
      <c r="I326" s="738"/>
      <c r="J326" s="738"/>
      <c r="K326" s="738"/>
      <c r="L326" s="738"/>
      <c r="M326" s="738"/>
      <c r="N326" s="738"/>
      <c r="O326" s="738"/>
      <c r="P326" s="738"/>
      <c r="Q326" s="738"/>
      <c r="R326" s="738"/>
      <c r="S326" s="738"/>
      <c r="T326" s="738"/>
      <c r="U326" s="738"/>
      <c r="V326" s="738"/>
      <c r="W326" s="738"/>
      <c r="X326" s="738"/>
      <c r="Y326" s="738"/>
      <c r="Z326" s="738"/>
    </row>
    <row r="327" ht="18.0" customHeight="1">
      <c r="A327" s="738"/>
      <c r="B327" s="738"/>
      <c r="C327" s="738"/>
      <c r="D327" s="738"/>
      <c r="E327" s="738"/>
      <c r="F327" s="738"/>
      <c r="G327" s="738"/>
      <c r="H327" s="738"/>
      <c r="I327" s="738"/>
      <c r="J327" s="738"/>
      <c r="K327" s="738"/>
      <c r="L327" s="738"/>
      <c r="M327" s="738"/>
      <c r="N327" s="738"/>
      <c r="O327" s="738"/>
      <c r="P327" s="738"/>
      <c r="Q327" s="738"/>
      <c r="R327" s="738"/>
      <c r="S327" s="738"/>
      <c r="T327" s="738"/>
      <c r="U327" s="738"/>
      <c r="V327" s="738"/>
      <c r="W327" s="738"/>
      <c r="X327" s="738"/>
      <c r="Y327" s="738"/>
      <c r="Z327" s="738"/>
    </row>
    <row r="328" ht="18.0" customHeight="1">
      <c r="A328" s="738"/>
      <c r="B328" s="738"/>
      <c r="C328" s="738"/>
      <c r="D328" s="738"/>
      <c r="E328" s="738"/>
      <c r="F328" s="738"/>
      <c r="G328" s="738"/>
      <c r="H328" s="738"/>
      <c r="I328" s="738"/>
      <c r="J328" s="738"/>
      <c r="K328" s="738"/>
      <c r="L328" s="738"/>
      <c r="M328" s="738"/>
      <c r="N328" s="738"/>
      <c r="O328" s="738"/>
      <c r="P328" s="738"/>
      <c r="Q328" s="738"/>
      <c r="R328" s="738"/>
      <c r="S328" s="738"/>
      <c r="T328" s="738"/>
      <c r="U328" s="738"/>
      <c r="V328" s="738"/>
      <c r="W328" s="738"/>
      <c r="X328" s="738"/>
      <c r="Y328" s="738"/>
      <c r="Z328" s="738"/>
    </row>
    <row r="329" ht="18.0" customHeight="1">
      <c r="A329" s="738"/>
      <c r="B329" s="738"/>
      <c r="C329" s="738"/>
      <c r="D329" s="738"/>
      <c r="E329" s="738"/>
      <c r="F329" s="738"/>
      <c r="G329" s="738"/>
      <c r="H329" s="738"/>
      <c r="I329" s="738"/>
      <c r="J329" s="738"/>
      <c r="K329" s="738"/>
      <c r="L329" s="738"/>
      <c r="M329" s="738"/>
      <c r="N329" s="738"/>
      <c r="O329" s="738"/>
      <c r="P329" s="738"/>
      <c r="Q329" s="738"/>
      <c r="R329" s="738"/>
      <c r="S329" s="738"/>
      <c r="T329" s="738"/>
      <c r="U329" s="738"/>
      <c r="V329" s="738"/>
      <c r="W329" s="738"/>
      <c r="X329" s="738"/>
      <c r="Y329" s="738"/>
      <c r="Z329" s="738"/>
    </row>
    <row r="330" ht="18.0" customHeight="1">
      <c r="A330" s="738"/>
      <c r="B330" s="738"/>
      <c r="C330" s="738"/>
      <c r="D330" s="738"/>
      <c r="E330" s="738"/>
      <c r="F330" s="738"/>
      <c r="G330" s="738"/>
      <c r="H330" s="738"/>
      <c r="I330" s="738"/>
      <c r="J330" s="738"/>
      <c r="K330" s="738"/>
      <c r="L330" s="738"/>
      <c r="M330" s="738"/>
      <c r="N330" s="738"/>
      <c r="O330" s="738"/>
      <c r="P330" s="738"/>
      <c r="Q330" s="738"/>
      <c r="R330" s="738"/>
      <c r="S330" s="738"/>
      <c r="T330" s="738"/>
      <c r="U330" s="738"/>
      <c r="V330" s="738"/>
      <c r="W330" s="738"/>
      <c r="X330" s="738"/>
      <c r="Y330" s="738"/>
      <c r="Z330" s="738"/>
    </row>
    <row r="331" ht="18.0" customHeight="1">
      <c r="A331" s="738"/>
      <c r="B331" s="738"/>
      <c r="C331" s="738"/>
      <c r="D331" s="738"/>
      <c r="E331" s="738"/>
      <c r="F331" s="738"/>
      <c r="G331" s="738"/>
      <c r="H331" s="738"/>
      <c r="I331" s="738"/>
      <c r="J331" s="738"/>
      <c r="K331" s="738"/>
      <c r="L331" s="738"/>
      <c r="M331" s="738"/>
      <c r="N331" s="738"/>
      <c r="O331" s="738"/>
      <c r="P331" s="738"/>
      <c r="Q331" s="738"/>
      <c r="R331" s="738"/>
      <c r="S331" s="738"/>
      <c r="T331" s="738"/>
      <c r="U331" s="738"/>
      <c r="V331" s="738"/>
      <c r="W331" s="738"/>
      <c r="X331" s="738"/>
      <c r="Y331" s="738"/>
      <c r="Z331" s="738"/>
    </row>
    <row r="332" ht="18.0" customHeight="1">
      <c r="A332" s="738"/>
      <c r="B332" s="738"/>
      <c r="C332" s="738"/>
      <c r="D332" s="738"/>
      <c r="E332" s="738"/>
      <c r="F332" s="738"/>
      <c r="G332" s="738"/>
      <c r="H332" s="738"/>
      <c r="I332" s="738"/>
      <c r="J332" s="738"/>
      <c r="K332" s="738"/>
      <c r="L332" s="738"/>
      <c r="M332" s="738"/>
      <c r="N332" s="738"/>
      <c r="O332" s="738"/>
      <c r="P332" s="738"/>
      <c r="Q332" s="738"/>
      <c r="R332" s="738"/>
      <c r="S332" s="738"/>
      <c r="T332" s="738"/>
      <c r="U332" s="738"/>
      <c r="V332" s="738"/>
      <c r="W332" s="738"/>
      <c r="X332" s="738"/>
      <c r="Y332" s="738"/>
      <c r="Z332" s="738"/>
    </row>
    <row r="333" ht="18.0" customHeight="1">
      <c r="A333" s="738"/>
      <c r="B333" s="738"/>
      <c r="C333" s="738"/>
      <c r="D333" s="738"/>
      <c r="E333" s="738"/>
      <c r="F333" s="738"/>
      <c r="G333" s="738"/>
      <c r="H333" s="738"/>
      <c r="I333" s="738"/>
      <c r="J333" s="738"/>
      <c r="K333" s="738"/>
      <c r="L333" s="738"/>
      <c r="M333" s="738"/>
      <c r="N333" s="738"/>
      <c r="O333" s="738"/>
      <c r="P333" s="738"/>
      <c r="Q333" s="738"/>
      <c r="R333" s="738"/>
      <c r="S333" s="738"/>
      <c r="T333" s="738"/>
      <c r="U333" s="738"/>
      <c r="V333" s="738"/>
      <c r="W333" s="738"/>
      <c r="X333" s="738"/>
      <c r="Y333" s="738"/>
      <c r="Z333" s="738"/>
    </row>
    <row r="334" ht="18.0" customHeight="1">
      <c r="A334" s="738"/>
      <c r="B334" s="738"/>
      <c r="C334" s="738"/>
      <c r="D334" s="738"/>
      <c r="E334" s="738"/>
      <c r="F334" s="738"/>
      <c r="G334" s="738"/>
      <c r="H334" s="738"/>
      <c r="I334" s="738"/>
      <c r="J334" s="738"/>
      <c r="K334" s="738"/>
      <c r="L334" s="738"/>
      <c r="M334" s="738"/>
      <c r="N334" s="738"/>
      <c r="O334" s="738"/>
      <c r="P334" s="738"/>
      <c r="Q334" s="738"/>
      <c r="R334" s="738"/>
      <c r="S334" s="738"/>
      <c r="T334" s="738"/>
      <c r="U334" s="738"/>
      <c r="V334" s="738"/>
      <c r="W334" s="738"/>
      <c r="X334" s="738"/>
      <c r="Y334" s="738"/>
      <c r="Z334" s="738"/>
    </row>
    <row r="335" ht="18.0" customHeight="1">
      <c r="A335" s="738"/>
      <c r="B335" s="738"/>
      <c r="C335" s="738"/>
      <c r="D335" s="738"/>
      <c r="E335" s="738"/>
      <c r="F335" s="738"/>
      <c r="G335" s="738"/>
      <c r="H335" s="738"/>
      <c r="I335" s="738"/>
      <c r="J335" s="738"/>
      <c r="K335" s="738"/>
      <c r="L335" s="738"/>
      <c r="M335" s="738"/>
      <c r="N335" s="738"/>
      <c r="O335" s="738"/>
      <c r="P335" s="738"/>
      <c r="Q335" s="738"/>
      <c r="R335" s="738"/>
      <c r="S335" s="738"/>
      <c r="T335" s="738"/>
      <c r="U335" s="738"/>
      <c r="V335" s="738"/>
      <c r="W335" s="738"/>
      <c r="X335" s="738"/>
      <c r="Y335" s="738"/>
      <c r="Z335" s="738"/>
    </row>
    <row r="336" ht="18.0" customHeight="1">
      <c r="A336" s="738"/>
      <c r="B336" s="738"/>
      <c r="C336" s="738"/>
      <c r="D336" s="738"/>
      <c r="E336" s="738"/>
      <c r="F336" s="738"/>
      <c r="G336" s="738"/>
      <c r="H336" s="738"/>
      <c r="I336" s="738"/>
      <c r="J336" s="738"/>
      <c r="K336" s="738"/>
      <c r="L336" s="738"/>
      <c r="M336" s="738"/>
      <c r="N336" s="738"/>
      <c r="O336" s="738"/>
      <c r="P336" s="738"/>
      <c r="Q336" s="738"/>
      <c r="R336" s="738"/>
      <c r="S336" s="738"/>
      <c r="T336" s="738"/>
      <c r="U336" s="738"/>
      <c r="V336" s="738"/>
      <c r="W336" s="738"/>
      <c r="X336" s="738"/>
      <c r="Y336" s="738"/>
      <c r="Z336" s="738"/>
    </row>
    <row r="337" ht="18.0" customHeight="1">
      <c r="A337" s="738"/>
      <c r="B337" s="738"/>
      <c r="C337" s="738"/>
      <c r="D337" s="738"/>
      <c r="E337" s="738"/>
      <c r="F337" s="738"/>
      <c r="G337" s="738"/>
      <c r="H337" s="738"/>
      <c r="I337" s="738"/>
      <c r="J337" s="738"/>
      <c r="K337" s="738"/>
      <c r="L337" s="738"/>
      <c r="M337" s="738"/>
      <c r="N337" s="738"/>
      <c r="O337" s="738"/>
      <c r="P337" s="738"/>
      <c r="Q337" s="738"/>
      <c r="R337" s="738"/>
      <c r="S337" s="738"/>
      <c r="T337" s="738"/>
      <c r="U337" s="738"/>
      <c r="V337" s="738"/>
      <c r="W337" s="738"/>
      <c r="X337" s="738"/>
      <c r="Y337" s="738"/>
      <c r="Z337" s="738"/>
    </row>
    <row r="338" ht="18.0" customHeight="1">
      <c r="A338" s="738"/>
      <c r="B338" s="738"/>
      <c r="C338" s="738"/>
      <c r="D338" s="738"/>
      <c r="E338" s="738"/>
      <c r="F338" s="738"/>
      <c r="G338" s="738"/>
      <c r="H338" s="738"/>
      <c r="I338" s="738"/>
      <c r="J338" s="738"/>
      <c r="K338" s="738"/>
      <c r="L338" s="738"/>
      <c r="M338" s="738"/>
      <c r="N338" s="738"/>
      <c r="O338" s="738"/>
      <c r="P338" s="738"/>
      <c r="Q338" s="738"/>
      <c r="R338" s="738"/>
      <c r="S338" s="738"/>
      <c r="T338" s="738"/>
      <c r="U338" s="738"/>
      <c r="V338" s="738"/>
      <c r="W338" s="738"/>
      <c r="X338" s="738"/>
      <c r="Y338" s="738"/>
      <c r="Z338" s="738"/>
    </row>
    <row r="339" ht="18.0" customHeight="1">
      <c r="A339" s="738"/>
      <c r="B339" s="738"/>
      <c r="C339" s="738"/>
      <c r="D339" s="738"/>
      <c r="E339" s="738"/>
      <c r="F339" s="738"/>
      <c r="G339" s="738"/>
      <c r="H339" s="738"/>
      <c r="I339" s="738"/>
      <c r="J339" s="738"/>
      <c r="K339" s="738"/>
      <c r="L339" s="738"/>
      <c r="M339" s="738"/>
      <c r="N339" s="738"/>
      <c r="O339" s="738"/>
      <c r="P339" s="738"/>
      <c r="Q339" s="738"/>
      <c r="R339" s="738"/>
      <c r="S339" s="738"/>
      <c r="T339" s="738"/>
      <c r="U339" s="738"/>
      <c r="V339" s="738"/>
      <c r="W339" s="738"/>
      <c r="X339" s="738"/>
      <c r="Y339" s="738"/>
      <c r="Z339" s="738"/>
    </row>
    <row r="340" ht="18.0" customHeight="1">
      <c r="A340" s="738"/>
      <c r="B340" s="738"/>
      <c r="C340" s="738"/>
      <c r="D340" s="738"/>
      <c r="E340" s="738"/>
      <c r="F340" s="738"/>
      <c r="G340" s="738"/>
      <c r="H340" s="738"/>
      <c r="I340" s="738"/>
      <c r="J340" s="738"/>
      <c r="K340" s="738"/>
      <c r="L340" s="738"/>
      <c r="M340" s="738"/>
      <c r="N340" s="738"/>
      <c r="O340" s="738"/>
      <c r="P340" s="738"/>
      <c r="Q340" s="738"/>
      <c r="R340" s="738"/>
      <c r="S340" s="738"/>
      <c r="T340" s="738"/>
      <c r="U340" s="738"/>
      <c r="V340" s="738"/>
      <c r="W340" s="738"/>
      <c r="X340" s="738"/>
      <c r="Y340" s="738"/>
      <c r="Z340" s="738"/>
    </row>
    <row r="341" ht="18.0" customHeight="1">
      <c r="A341" s="738"/>
      <c r="B341" s="738"/>
      <c r="C341" s="738"/>
      <c r="D341" s="738"/>
      <c r="E341" s="738"/>
      <c r="F341" s="738"/>
      <c r="G341" s="738"/>
      <c r="H341" s="738"/>
      <c r="I341" s="738"/>
      <c r="J341" s="738"/>
      <c r="K341" s="738"/>
      <c r="L341" s="738"/>
      <c r="M341" s="738"/>
      <c r="N341" s="738"/>
      <c r="O341" s="738"/>
      <c r="P341" s="738"/>
      <c r="Q341" s="738"/>
      <c r="R341" s="738"/>
      <c r="S341" s="738"/>
      <c r="T341" s="738"/>
      <c r="U341" s="738"/>
      <c r="V341" s="738"/>
      <c r="W341" s="738"/>
      <c r="X341" s="738"/>
      <c r="Y341" s="738"/>
      <c r="Z341" s="738"/>
    </row>
    <row r="342" ht="18.0" customHeight="1">
      <c r="A342" s="738"/>
      <c r="B342" s="738"/>
      <c r="C342" s="738"/>
      <c r="D342" s="738"/>
      <c r="E342" s="738"/>
      <c r="F342" s="738"/>
      <c r="G342" s="738"/>
      <c r="H342" s="738"/>
      <c r="I342" s="738"/>
      <c r="J342" s="738"/>
      <c r="K342" s="738"/>
      <c r="L342" s="738"/>
      <c r="M342" s="738"/>
      <c r="N342" s="738"/>
      <c r="O342" s="738"/>
      <c r="P342" s="738"/>
      <c r="Q342" s="738"/>
      <c r="R342" s="738"/>
      <c r="S342" s="738"/>
      <c r="T342" s="738"/>
      <c r="U342" s="738"/>
      <c r="V342" s="738"/>
      <c r="W342" s="738"/>
      <c r="X342" s="738"/>
      <c r="Y342" s="738"/>
      <c r="Z342" s="738"/>
    </row>
    <row r="343" ht="18.0" customHeight="1">
      <c r="A343" s="738"/>
      <c r="B343" s="738"/>
      <c r="C343" s="738"/>
      <c r="D343" s="738"/>
      <c r="E343" s="738"/>
      <c r="F343" s="738"/>
      <c r="G343" s="738"/>
      <c r="H343" s="738"/>
      <c r="I343" s="738"/>
      <c r="J343" s="738"/>
      <c r="K343" s="738"/>
      <c r="L343" s="738"/>
      <c r="M343" s="738"/>
      <c r="N343" s="738"/>
      <c r="O343" s="738"/>
      <c r="P343" s="738"/>
      <c r="Q343" s="738"/>
      <c r="R343" s="738"/>
      <c r="S343" s="738"/>
      <c r="T343" s="738"/>
      <c r="U343" s="738"/>
      <c r="V343" s="738"/>
      <c r="W343" s="738"/>
      <c r="X343" s="738"/>
      <c r="Y343" s="738"/>
      <c r="Z343" s="738"/>
    </row>
    <row r="344" ht="18.0" customHeight="1">
      <c r="A344" s="738"/>
      <c r="B344" s="738"/>
      <c r="C344" s="738"/>
      <c r="D344" s="738"/>
      <c r="E344" s="738"/>
      <c r="F344" s="738"/>
      <c r="G344" s="738"/>
      <c r="H344" s="738"/>
      <c r="I344" s="738"/>
      <c r="J344" s="738"/>
      <c r="K344" s="738"/>
      <c r="L344" s="738"/>
      <c r="M344" s="738"/>
      <c r="N344" s="738"/>
      <c r="O344" s="738"/>
      <c r="P344" s="738"/>
      <c r="Q344" s="738"/>
      <c r="R344" s="738"/>
      <c r="S344" s="738"/>
      <c r="T344" s="738"/>
      <c r="U344" s="738"/>
      <c r="V344" s="738"/>
      <c r="W344" s="738"/>
      <c r="X344" s="738"/>
      <c r="Y344" s="738"/>
      <c r="Z344" s="738"/>
    </row>
    <row r="345" ht="18.0" customHeight="1">
      <c r="A345" s="738"/>
      <c r="B345" s="738"/>
      <c r="C345" s="738"/>
      <c r="D345" s="738"/>
      <c r="E345" s="738"/>
      <c r="F345" s="738"/>
      <c r="G345" s="738"/>
      <c r="H345" s="738"/>
      <c r="I345" s="738"/>
      <c r="J345" s="738"/>
      <c r="K345" s="738"/>
      <c r="L345" s="738"/>
      <c r="M345" s="738"/>
      <c r="N345" s="738"/>
      <c r="O345" s="738"/>
      <c r="P345" s="738"/>
      <c r="Q345" s="738"/>
      <c r="R345" s="738"/>
      <c r="S345" s="738"/>
      <c r="T345" s="738"/>
      <c r="U345" s="738"/>
      <c r="V345" s="738"/>
      <c r="W345" s="738"/>
      <c r="X345" s="738"/>
      <c r="Y345" s="738"/>
      <c r="Z345" s="738"/>
    </row>
    <row r="346" ht="18.0" customHeight="1">
      <c r="A346" s="738"/>
      <c r="B346" s="738"/>
      <c r="C346" s="738"/>
      <c r="D346" s="738"/>
      <c r="E346" s="738"/>
      <c r="F346" s="738"/>
      <c r="G346" s="738"/>
      <c r="H346" s="738"/>
      <c r="I346" s="738"/>
      <c r="J346" s="738"/>
      <c r="K346" s="738"/>
      <c r="L346" s="738"/>
      <c r="M346" s="738"/>
      <c r="N346" s="738"/>
      <c r="O346" s="738"/>
      <c r="P346" s="738"/>
      <c r="Q346" s="738"/>
      <c r="R346" s="738"/>
      <c r="S346" s="738"/>
      <c r="T346" s="738"/>
      <c r="U346" s="738"/>
      <c r="V346" s="738"/>
      <c r="W346" s="738"/>
      <c r="X346" s="738"/>
      <c r="Y346" s="738"/>
      <c r="Z346" s="738"/>
    </row>
    <row r="347" ht="18.0" customHeight="1">
      <c r="A347" s="738"/>
      <c r="B347" s="738"/>
      <c r="C347" s="738"/>
      <c r="D347" s="738"/>
      <c r="E347" s="738"/>
      <c r="F347" s="738"/>
      <c r="G347" s="738"/>
      <c r="H347" s="738"/>
      <c r="I347" s="738"/>
      <c r="J347" s="738"/>
      <c r="K347" s="738"/>
      <c r="L347" s="738"/>
      <c r="M347" s="738"/>
      <c r="N347" s="738"/>
      <c r="O347" s="738"/>
      <c r="P347" s="738"/>
      <c r="Q347" s="738"/>
      <c r="R347" s="738"/>
      <c r="S347" s="738"/>
      <c r="T347" s="738"/>
      <c r="U347" s="738"/>
      <c r="V347" s="738"/>
      <c r="W347" s="738"/>
      <c r="X347" s="738"/>
      <c r="Y347" s="738"/>
      <c r="Z347" s="738"/>
    </row>
    <row r="348" ht="18.0" customHeight="1">
      <c r="A348" s="738"/>
      <c r="B348" s="738"/>
      <c r="C348" s="738"/>
      <c r="D348" s="738"/>
      <c r="E348" s="738"/>
      <c r="F348" s="738"/>
      <c r="G348" s="738"/>
      <c r="H348" s="738"/>
      <c r="I348" s="738"/>
      <c r="J348" s="738"/>
      <c r="K348" s="738"/>
      <c r="L348" s="738"/>
      <c r="M348" s="738"/>
      <c r="N348" s="738"/>
      <c r="O348" s="738"/>
      <c r="P348" s="738"/>
      <c r="Q348" s="738"/>
      <c r="R348" s="738"/>
      <c r="S348" s="738"/>
      <c r="T348" s="738"/>
      <c r="U348" s="738"/>
      <c r="V348" s="738"/>
      <c r="W348" s="738"/>
      <c r="X348" s="738"/>
      <c r="Y348" s="738"/>
      <c r="Z348" s="738"/>
    </row>
    <row r="349" ht="18.0" customHeight="1">
      <c r="A349" s="738"/>
      <c r="B349" s="738"/>
      <c r="C349" s="738"/>
      <c r="D349" s="738"/>
      <c r="E349" s="738"/>
      <c r="F349" s="738"/>
      <c r="G349" s="738"/>
      <c r="H349" s="738"/>
      <c r="I349" s="738"/>
      <c r="J349" s="738"/>
      <c r="K349" s="738"/>
      <c r="L349" s="738"/>
      <c r="M349" s="738"/>
      <c r="N349" s="738"/>
      <c r="O349" s="738"/>
      <c r="P349" s="738"/>
      <c r="Q349" s="738"/>
      <c r="R349" s="738"/>
      <c r="S349" s="738"/>
      <c r="T349" s="738"/>
      <c r="U349" s="738"/>
      <c r="V349" s="738"/>
      <c r="W349" s="738"/>
      <c r="X349" s="738"/>
      <c r="Y349" s="738"/>
      <c r="Z349" s="738"/>
    </row>
    <row r="350" ht="18.0" customHeight="1">
      <c r="A350" s="738"/>
      <c r="B350" s="738"/>
      <c r="C350" s="738"/>
      <c r="D350" s="738"/>
      <c r="E350" s="738"/>
      <c r="F350" s="738"/>
      <c r="G350" s="738"/>
      <c r="H350" s="738"/>
      <c r="I350" s="738"/>
      <c r="J350" s="738"/>
      <c r="K350" s="738"/>
      <c r="L350" s="738"/>
      <c r="M350" s="738"/>
      <c r="N350" s="738"/>
      <c r="O350" s="738"/>
      <c r="P350" s="738"/>
      <c r="Q350" s="738"/>
      <c r="R350" s="738"/>
      <c r="S350" s="738"/>
      <c r="T350" s="738"/>
      <c r="U350" s="738"/>
      <c r="V350" s="738"/>
      <c r="W350" s="738"/>
      <c r="X350" s="738"/>
      <c r="Y350" s="738"/>
      <c r="Z350" s="738"/>
    </row>
    <row r="351" ht="18.0" customHeight="1">
      <c r="A351" s="738"/>
      <c r="B351" s="738"/>
      <c r="C351" s="738"/>
      <c r="D351" s="738"/>
      <c r="E351" s="738"/>
      <c r="F351" s="738"/>
      <c r="G351" s="738"/>
      <c r="H351" s="738"/>
      <c r="I351" s="738"/>
      <c r="J351" s="738"/>
      <c r="K351" s="738"/>
      <c r="L351" s="738"/>
      <c r="M351" s="738"/>
      <c r="N351" s="738"/>
      <c r="O351" s="738"/>
      <c r="P351" s="738"/>
      <c r="Q351" s="738"/>
      <c r="R351" s="738"/>
      <c r="S351" s="738"/>
      <c r="T351" s="738"/>
      <c r="U351" s="738"/>
      <c r="V351" s="738"/>
      <c r="W351" s="738"/>
      <c r="X351" s="738"/>
      <c r="Y351" s="738"/>
      <c r="Z351" s="738"/>
    </row>
    <row r="352" ht="18.0" customHeight="1">
      <c r="A352" s="738"/>
      <c r="B352" s="738"/>
      <c r="C352" s="738"/>
      <c r="D352" s="738"/>
      <c r="E352" s="738"/>
      <c r="F352" s="738"/>
      <c r="G352" s="738"/>
      <c r="H352" s="738"/>
      <c r="I352" s="738"/>
      <c r="J352" s="738"/>
      <c r="K352" s="738"/>
      <c r="L352" s="738"/>
      <c r="M352" s="738"/>
      <c r="N352" s="738"/>
      <c r="O352" s="738"/>
      <c r="P352" s="738"/>
      <c r="Q352" s="738"/>
      <c r="R352" s="738"/>
      <c r="S352" s="738"/>
      <c r="T352" s="738"/>
      <c r="U352" s="738"/>
      <c r="V352" s="738"/>
      <c r="W352" s="738"/>
      <c r="X352" s="738"/>
      <c r="Y352" s="738"/>
      <c r="Z352" s="738"/>
    </row>
    <row r="353" ht="18.0" customHeight="1">
      <c r="A353" s="738"/>
      <c r="B353" s="738"/>
      <c r="C353" s="738"/>
      <c r="D353" s="738"/>
      <c r="E353" s="738"/>
      <c r="F353" s="738"/>
      <c r="G353" s="738"/>
      <c r="H353" s="738"/>
      <c r="I353" s="738"/>
      <c r="J353" s="738"/>
      <c r="K353" s="738"/>
      <c r="L353" s="738"/>
      <c r="M353" s="738"/>
      <c r="N353" s="738"/>
      <c r="O353" s="738"/>
      <c r="P353" s="738"/>
      <c r="Q353" s="738"/>
      <c r="R353" s="738"/>
      <c r="S353" s="738"/>
      <c r="T353" s="738"/>
      <c r="U353" s="738"/>
      <c r="V353" s="738"/>
      <c r="W353" s="738"/>
      <c r="X353" s="738"/>
      <c r="Y353" s="738"/>
      <c r="Z353" s="738"/>
    </row>
    <row r="354" ht="18.0" customHeight="1">
      <c r="A354" s="738"/>
      <c r="B354" s="738"/>
      <c r="C354" s="738"/>
      <c r="D354" s="738"/>
      <c r="E354" s="738"/>
      <c r="F354" s="738"/>
      <c r="G354" s="738"/>
      <c r="H354" s="738"/>
      <c r="I354" s="738"/>
      <c r="J354" s="738"/>
      <c r="K354" s="738"/>
      <c r="L354" s="738"/>
      <c r="M354" s="738"/>
      <c r="N354" s="738"/>
      <c r="O354" s="738"/>
      <c r="P354" s="738"/>
      <c r="Q354" s="738"/>
      <c r="R354" s="738"/>
      <c r="S354" s="738"/>
      <c r="T354" s="738"/>
      <c r="U354" s="738"/>
      <c r="V354" s="738"/>
      <c r="W354" s="738"/>
      <c r="X354" s="738"/>
      <c r="Y354" s="738"/>
      <c r="Z354" s="738"/>
    </row>
    <row r="355" ht="18.0" customHeight="1">
      <c r="A355" s="738"/>
      <c r="B355" s="738"/>
      <c r="C355" s="738"/>
      <c r="D355" s="738"/>
      <c r="E355" s="738"/>
      <c r="F355" s="738"/>
      <c r="G355" s="738"/>
      <c r="H355" s="738"/>
      <c r="I355" s="738"/>
      <c r="J355" s="738"/>
      <c r="K355" s="738"/>
      <c r="L355" s="738"/>
      <c r="M355" s="738"/>
      <c r="N355" s="738"/>
      <c r="O355" s="738"/>
      <c r="P355" s="738"/>
      <c r="Q355" s="738"/>
      <c r="R355" s="738"/>
      <c r="S355" s="738"/>
      <c r="T355" s="738"/>
      <c r="U355" s="738"/>
      <c r="V355" s="738"/>
      <c r="W355" s="738"/>
      <c r="X355" s="738"/>
      <c r="Y355" s="738"/>
      <c r="Z355" s="738"/>
    </row>
    <row r="356" ht="18.0" customHeight="1">
      <c r="A356" s="738"/>
      <c r="B356" s="738"/>
      <c r="C356" s="738"/>
      <c r="D356" s="738"/>
      <c r="E356" s="738"/>
      <c r="F356" s="738"/>
      <c r="G356" s="738"/>
      <c r="H356" s="738"/>
      <c r="I356" s="738"/>
      <c r="J356" s="738"/>
      <c r="K356" s="738"/>
      <c r="L356" s="738"/>
      <c r="M356" s="738"/>
      <c r="N356" s="738"/>
      <c r="O356" s="738"/>
      <c r="P356" s="738"/>
      <c r="Q356" s="738"/>
      <c r="R356" s="738"/>
      <c r="S356" s="738"/>
      <c r="T356" s="738"/>
      <c r="U356" s="738"/>
      <c r="V356" s="738"/>
      <c r="W356" s="738"/>
      <c r="X356" s="738"/>
      <c r="Y356" s="738"/>
      <c r="Z356" s="738"/>
    </row>
    <row r="357" ht="18.0" customHeight="1">
      <c r="A357" s="738"/>
      <c r="B357" s="738"/>
      <c r="C357" s="738"/>
      <c r="D357" s="738"/>
      <c r="E357" s="738"/>
      <c r="F357" s="738"/>
      <c r="G357" s="738"/>
      <c r="H357" s="738"/>
      <c r="I357" s="738"/>
      <c r="J357" s="738"/>
      <c r="K357" s="738"/>
      <c r="L357" s="738"/>
      <c r="M357" s="738"/>
      <c r="N357" s="738"/>
      <c r="O357" s="738"/>
      <c r="P357" s="738"/>
      <c r="Q357" s="738"/>
      <c r="R357" s="738"/>
      <c r="S357" s="738"/>
      <c r="T357" s="738"/>
      <c r="U357" s="738"/>
      <c r="V357" s="738"/>
      <c r="W357" s="738"/>
      <c r="X357" s="738"/>
      <c r="Y357" s="738"/>
      <c r="Z357" s="738"/>
    </row>
    <row r="358" ht="18.0" customHeight="1">
      <c r="A358" s="738"/>
      <c r="B358" s="738"/>
      <c r="C358" s="738"/>
      <c r="D358" s="738"/>
      <c r="E358" s="738"/>
      <c r="F358" s="738"/>
      <c r="G358" s="738"/>
      <c r="H358" s="738"/>
      <c r="I358" s="738"/>
      <c r="J358" s="738"/>
      <c r="K358" s="738"/>
      <c r="L358" s="738"/>
      <c r="M358" s="738"/>
      <c r="N358" s="738"/>
      <c r="O358" s="738"/>
      <c r="P358" s="738"/>
      <c r="Q358" s="738"/>
      <c r="R358" s="738"/>
      <c r="S358" s="738"/>
      <c r="T358" s="738"/>
      <c r="U358" s="738"/>
      <c r="V358" s="738"/>
      <c r="W358" s="738"/>
      <c r="X358" s="738"/>
      <c r="Y358" s="738"/>
      <c r="Z358" s="738"/>
    </row>
    <row r="359" ht="18.0" customHeight="1">
      <c r="A359" s="738"/>
      <c r="B359" s="738"/>
      <c r="C359" s="738"/>
      <c r="D359" s="738"/>
      <c r="E359" s="738"/>
      <c r="F359" s="738"/>
      <c r="G359" s="738"/>
      <c r="H359" s="738"/>
      <c r="I359" s="738"/>
      <c r="J359" s="738"/>
      <c r="K359" s="738"/>
      <c r="L359" s="738"/>
      <c r="M359" s="738"/>
      <c r="N359" s="738"/>
      <c r="O359" s="738"/>
      <c r="P359" s="738"/>
      <c r="Q359" s="738"/>
      <c r="R359" s="738"/>
      <c r="S359" s="738"/>
      <c r="T359" s="738"/>
      <c r="U359" s="738"/>
      <c r="V359" s="738"/>
      <c r="W359" s="738"/>
      <c r="X359" s="738"/>
      <c r="Y359" s="738"/>
      <c r="Z359" s="738"/>
    </row>
    <row r="360" ht="18.0" customHeight="1">
      <c r="A360" s="738"/>
      <c r="B360" s="738"/>
      <c r="C360" s="738"/>
      <c r="D360" s="738"/>
      <c r="E360" s="738"/>
      <c r="F360" s="738"/>
      <c r="G360" s="738"/>
      <c r="H360" s="738"/>
      <c r="I360" s="738"/>
      <c r="J360" s="738"/>
      <c r="K360" s="738"/>
      <c r="L360" s="738"/>
      <c r="M360" s="738"/>
      <c r="N360" s="738"/>
      <c r="O360" s="738"/>
      <c r="P360" s="738"/>
      <c r="Q360" s="738"/>
      <c r="R360" s="738"/>
      <c r="S360" s="738"/>
      <c r="T360" s="738"/>
      <c r="U360" s="738"/>
      <c r="V360" s="738"/>
      <c r="W360" s="738"/>
      <c r="X360" s="738"/>
      <c r="Y360" s="738"/>
      <c r="Z360" s="738"/>
    </row>
    <row r="361" ht="18.0" customHeight="1">
      <c r="A361" s="738"/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</row>
    <row r="362" ht="18.0" customHeight="1">
      <c r="A362" s="738"/>
      <c r="B362" s="738"/>
      <c r="C362" s="738"/>
      <c r="D362" s="738"/>
      <c r="E362" s="738"/>
      <c r="F362" s="738"/>
      <c r="G362" s="738"/>
      <c r="H362" s="738"/>
      <c r="I362" s="738"/>
      <c r="J362" s="738"/>
      <c r="K362" s="738"/>
      <c r="L362" s="738"/>
      <c r="M362" s="738"/>
      <c r="N362" s="738"/>
      <c r="O362" s="738"/>
      <c r="P362" s="738"/>
      <c r="Q362" s="738"/>
      <c r="R362" s="738"/>
      <c r="S362" s="738"/>
      <c r="T362" s="738"/>
      <c r="U362" s="738"/>
      <c r="V362" s="738"/>
      <c r="W362" s="738"/>
      <c r="X362" s="738"/>
      <c r="Y362" s="738"/>
      <c r="Z362" s="738"/>
    </row>
    <row r="363" ht="18.0" customHeight="1">
      <c r="A363" s="738"/>
      <c r="B363" s="738"/>
      <c r="C363" s="738"/>
      <c r="D363" s="738"/>
      <c r="E363" s="738"/>
      <c r="F363" s="738"/>
      <c r="G363" s="738"/>
      <c r="H363" s="738"/>
      <c r="I363" s="738"/>
      <c r="J363" s="738"/>
      <c r="K363" s="738"/>
      <c r="L363" s="738"/>
      <c r="M363" s="738"/>
      <c r="N363" s="738"/>
      <c r="O363" s="738"/>
      <c r="P363" s="738"/>
      <c r="Q363" s="738"/>
      <c r="R363" s="738"/>
      <c r="S363" s="738"/>
      <c r="T363" s="738"/>
      <c r="U363" s="738"/>
      <c r="V363" s="738"/>
      <c r="W363" s="738"/>
      <c r="X363" s="738"/>
      <c r="Y363" s="738"/>
      <c r="Z363" s="738"/>
    </row>
    <row r="364" ht="18.0" customHeight="1">
      <c r="A364" s="738"/>
      <c r="B364" s="738"/>
      <c r="C364" s="738"/>
      <c r="D364" s="738"/>
      <c r="E364" s="738"/>
      <c r="F364" s="738"/>
      <c r="G364" s="738"/>
      <c r="H364" s="738"/>
      <c r="I364" s="738"/>
      <c r="J364" s="738"/>
      <c r="K364" s="738"/>
      <c r="L364" s="738"/>
      <c r="M364" s="738"/>
      <c r="N364" s="738"/>
      <c r="O364" s="738"/>
      <c r="P364" s="738"/>
      <c r="Q364" s="738"/>
      <c r="R364" s="738"/>
      <c r="S364" s="738"/>
      <c r="T364" s="738"/>
      <c r="U364" s="738"/>
      <c r="V364" s="738"/>
      <c r="W364" s="738"/>
      <c r="X364" s="738"/>
      <c r="Y364" s="738"/>
      <c r="Z364" s="738"/>
    </row>
    <row r="365" ht="18.0" customHeight="1">
      <c r="A365" s="738"/>
      <c r="B365" s="738"/>
      <c r="C365" s="738"/>
      <c r="D365" s="738"/>
      <c r="E365" s="738"/>
      <c r="F365" s="738"/>
      <c r="G365" s="738"/>
      <c r="H365" s="738"/>
      <c r="I365" s="738"/>
      <c r="J365" s="738"/>
      <c r="K365" s="738"/>
      <c r="L365" s="738"/>
      <c r="M365" s="738"/>
      <c r="N365" s="738"/>
      <c r="O365" s="738"/>
      <c r="P365" s="738"/>
      <c r="Q365" s="738"/>
      <c r="R365" s="738"/>
      <c r="S365" s="738"/>
      <c r="T365" s="738"/>
      <c r="U365" s="738"/>
      <c r="V365" s="738"/>
      <c r="W365" s="738"/>
      <c r="X365" s="738"/>
      <c r="Y365" s="738"/>
      <c r="Z365" s="738"/>
    </row>
    <row r="366" ht="18.0" customHeight="1">
      <c r="A366" s="738"/>
      <c r="B366" s="738"/>
      <c r="C366" s="738"/>
      <c r="D366" s="738"/>
      <c r="E366" s="738"/>
      <c r="F366" s="738"/>
      <c r="G366" s="738"/>
      <c r="H366" s="738"/>
      <c r="I366" s="738"/>
      <c r="J366" s="738"/>
      <c r="K366" s="738"/>
      <c r="L366" s="738"/>
      <c r="M366" s="738"/>
      <c r="N366" s="738"/>
      <c r="O366" s="738"/>
      <c r="P366" s="738"/>
      <c r="Q366" s="738"/>
      <c r="R366" s="738"/>
      <c r="S366" s="738"/>
      <c r="T366" s="738"/>
      <c r="U366" s="738"/>
      <c r="V366" s="738"/>
      <c r="W366" s="738"/>
      <c r="X366" s="738"/>
      <c r="Y366" s="738"/>
      <c r="Z366" s="738"/>
    </row>
    <row r="367" ht="18.0" customHeight="1">
      <c r="A367" s="738"/>
      <c r="B367" s="738"/>
      <c r="C367" s="738"/>
      <c r="D367" s="738"/>
      <c r="E367" s="738"/>
      <c r="F367" s="738"/>
      <c r="G367" s="738"/>
      <c r="H367" s="738"/>
      <c r="I367" s="738"/>
      <c r="J367" s="738"/>
      <c r="K367" s="738"/>
      <c r="L367" s="738"/>
      <c r="M367" s="738"/>
      <c r="N367" s="738"/>
      <c r="O367" s="738"/>
      <c r="P367" s="738"/>
      <c r="Q367" s="738"/>
      <c r="R367" s="738"/>
      <c r="S367" s="738"/>
      <c r="T367" s="738"/>
      <c r="U367" s="738"/>
      <c r="V367" s="738"/>
      <c r="W367" s="738"/>
      <c r="X367" s="738"/>
      <c r="Y367" s="738"/>
      <c r="Z367" s="738"/>
    </row>
    <row r="368" ht="18.0" customHeight="1">
      <c r="A368" s="738"/>
      <c r="B368" s="738"/>
      <c r="C368" s="738"/>
      <c r="D368" s="738"/>
      <c r="E368" s="738"/>
      <c r="F368" s="738"/>
      <c r="G368" s="738"/>
      <c r="H368" s="738"/>
      <c r="I368" s="738"/>
      <c r="J368" s="738"/>
      <c r="K368" s="738"/>
      <c r="L368" s="738"/>
      <c r="M368" s="738"/>
      <c r="N368" s="738"/>
      <c r="O368" s="738"/>
      <c r="P368" s="738"/>
      <c r="Q368" s="738"/>
      <c r="R368" s="738"/>
      <c r="S368" s="738"/>
      <c r="T368" s="738"/>
      <c r="U368" s="738"/>
      <c r="V368" s="738"/>
      <c r="W368" s="738"/>
      <c r="X368" s="738"/>
      <c r="Y368" s="738"/>
      <c r="Z368" s="738"/>
    </row>
    <row r="369" ht="18.0" customHeight="1">
      <c r="A369" s="738"/>
      <c r="B369" s="738"/>
      <c r="C369" s="738"/>
      <c r="D369" s="738"/>
      <c r="E369" s="738"/>
      <c r="F369" s="738"/>
      <c r="G369" s="738"/>
      <c r="H369" s="738"/>
      <c r="I369" s="738"/>
      <c r="J369" s="738"/>
      <c r="K369" s="738"/>
      <c r="L369" s="738"/>
      <c r="M369" s="738"/>
      <c r="N369" s="738"/>
      <c r="O369" s="738"/>
      <c r="P369" s="738"/>
      <c r="Q369" s="738"/>
      <c r="R369" s="738"/>
      <c r="S369" s="738"/>
      <c r="T369" s="738"/>
      <c r="U369" s="738"/>
      <c r="V369" s="738"/>
      <c r="W369" s="738"/>
      <c r="X369" s="738"/>
      <c r="Y369" s="738"/>
      <c r="Z369" s="738"/>
    </row>
    <row r="370" ht="18.0" customHeight="1">
      <c r="A370" s="738"/>
      <c r="B370" s="738"/>
      <c r="C370" s="738"/>
      <c r="D370" s="738"/>
      <c r="E370" s="738"/>
      <c r="F370" s="738"/>
      <c r="G370" s="738"/>
      <c r="H370" s="738"/>
      <c r="I370" s="738"/>
      <c r="J370" s="738"/>
      <c r="K370" s="738"/>
      <c r="L370" s="738"/>
      <c r="M370" s="738"/>
      <c r="N370" s="738"/>
      <c r="O370" s="738"/>
      <c r="P370" s="738"/>
      <c r="Q370" s="738"/>
      <c r="R370" s="738"/>
      <c r="S370" s="738"/>
      <c r="T370" s="738"/>
      <c r="U370" s="738"/>
      <c r="V370" s="738"/>
      <c r="W370" s="738"/>
      <c r="X370" s="738"/>
      <c r="Y370" s="738"/>
      <c r="Z370" s="738"/>
    </row>
    <row r="371" ht="18.0" customHeight="1">
      <c r="A371" s="738"/>
      <c r="B371" s="738"/>
      <c r="C371" s="738"/>
      <c r="D371" s="738"/>
      <c r="E371" s="738"/>
      <c r="F371" s="738"/>
      <c r="G371" s="738"/>
      <c r="H371" s="738"/>
      <c r="I371" s="738"/>
      <c r="J371" s="738"/>
      <c r="K371" s="738"/>
      <c r="L371" s="738"/>
      <c r="M371" s="738"/>
      <c r="N371" s="738"/>
      <c r="O371" s="738"/>
      <c r="P371" s="738"/>
      <c r="Q371" s="738"/>
      <c r="R371" s="738"/>
      <c r="S371" s="738"/>
      <c r="T371" s="738"/>
      <c r="U371" s="738"/>
      <c r="V371" s="738"/>
      <c r="W371" s="738"/>
      <c r="X371" s="738"/>
      <c r="Y371" s="738"/>
      <c r="Z371" s="738"/>
    </row>
    <row r="372" ht="18.0" customHeight="1">
      <c r="A372" s="738"/>
      <c r="B372" s="738"/>
      <c r="C372" s="738"/>
      <c r="D372" s="738"/>
      <c r="E372" s="738"/>
      <c r="F372" s="738"/>
      <c r="G372" s="738"/>
      <c r="H372" s="738"/>
      <c r="I372" s="738"/>
      <c r="J372" s="738"/>
      <c r="K372" s="738"/>
      <c r="L372" s="738"/>
      <c r="M372" s="738"/>
      <c r="N372" s="738"/>
      <c r="O372" s="738"/>
      <c r="P372" s="738"/>
      <c r="Q372" s="738"/>
      <c r="R372" s="738"/>
      <c r="S372" s="738"/>
      <c r="T372" s="738"/>
      <c r="U372" s="738"/>
      <c r="V372" s="738"/>
      <c r="W372" s="738"/>
      <c r="X372" s="738"/>
      <c r="Y372" s="738"/>
      <c r="Z372" s="738"/>
    </row>
    <row r="373" ht="18.0" customHeight="1">
      <c r="A373" s="738"/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</row>
    <row r="374" ht="18.0" customHeight="1">
      <c r="A374" s="738"/>
      <c r="B374" s="738"/>
      <c r="C374" s="738"/>
      <c r="D374" s="738"/>
      <c r="E374" s="738"/>
      <c r="F374" s="738"/>
      <c r="G374" s="738"/>
      <c r="H374" s="738"/>
      <c r="I374" s="738"/>
      <c r="J374" s="738"/>
      <c r="K374" s="738"/>
      <c r="L374" s="738"/>
      <c r="M374" s="738"/>
      <c r="N374" s="738"/>
      <c r="O374" s="738"/>
      <c r="P374" s="738"/>
      <c r="Q374" s="738"/>
      <c r="R374" s="738"/>
      <c r="S374" s="738"/>
      <c r="T374" s="738"/>
      <c r="U374" s="738"/>
      <c r="V374" s="738"/>
      <c r="W374" s="738"/>
      <c r="X374" s="738"/>
      <c r="Y374" s="738"/>
      <c r="Z374" s="738"/>
    </row>
    <row r="375" ht="18.0" customHeight="1">
      <c r="A375" s="738"/>
      <c r="B375" s="738"/>
      <c r="C375" s="738"/>
      <c r="D375" s="738"/>
      <c r="E375" s="738"/>
      <c r="F375" s="738"/>
      <c r="G375" s="738"/>
      <c r="H375" s="738"/>
      <c r="I375" s="738"/>
      <c r="J375" s="738"/>
      <c r="K375" s="738"/>
      <c r="L375" s="738"/>
      <c r="M375" s="738"/>
      <c r="N375" s="738"/>
      <c r="O375" s="738"/>
      <c r="P375" s="738"/>
      <c r="Q375" s="738"/>
      <c r="R375" s="738"/>
      <c r="S375" s="738"/>
      <c r="T375" s="738"/>
      <c r="U375" s="738"/>
      <c r="V375" s="738"/>
      <c r="W375" s="738"/>
      <c r="X375" s="738"/>
      <c r="Y375" s="738"/>
      <c r="Z375" s="738"/>
    </row>
    <row r="376" ht="18.0" customHeight="1">
      <c r="A376" s="738"/>
      <c r="B376" s="738"/>
      <c r="C376" s="738"/>
      <c r="D376" s="738"/>
      <c r="E376" s="738"/>
      <c r="F376" s="738"/>
      <c r="G376" s="738"/>
      <c r="H376" s="738"/>
      <c r="I376" s="738"/>
      <c r="J376" s="738"/>
      <c r="K376" s="738"/>
      <c r="L376" s="738"/>
      <c r="M376" s="738"/>
      <c r="N376" s="738"/>
      <c r="O376" s="738"/>
      <c r="P376" s="738"/>
      <c r="Q376" s="738"/>
      <c r="R376" s="738"/>
      <c r="S376" s="738"/>
      <c r="T376" s="738"/>
      <c r="U376" s="738"/>
      <c r="V376" s="738"/>
      <c r="W376" s="738"/>
      <c r="X376" s="738"/>
      <c r="Y376" s="738"/>
      <c r="Z376" s="738"/>
    </row>
    <row r="377" ht="18.0" customHeight="1">
      <c r="A377" s="738"/>
      <c r="B377" s="738"/>
      <c r="C377" s="738"/>
      <c r="D377" s="738"/>
      <c r="E377" s="738"/>
      <c r="F377" s="738"/>
      <c r="G377" s="738"/>
      <c r="H377" s="738"/>
      <c r="I377" s="738"/>
      <c r="J377" s="738"/>
      <c r="K377" s="738"/>
      <c r="L377" s="738"/>
      <c r="M377" s="738"/>
      <c r="N377" s="738"/>
      <c r="O377" s="738"/>
      <c r="P377" s="738"/>
      <c r="Q377" s="738"/>
      <c r="R377" s="738"/>
      <c r="S377" s="738"/>
      <c r="T377" s="738"/>
      <c r="U377" s="738"/>
      <c r="V377" s="738"/>
      <c r="W377" s="738"/>
      <c r="X377" s="738"/>
      <c r="Y377" s="738"/>
      <c r="Z377" s="738"/>
    </row>
    <row r="378" ht="18.0" customHeight="1">
      <c r="A378" s="738"/>
      <c r="B378" s="738"/>
      <c r="C378" s="738"/>
      <c r="D378" s="738"/>
      <c r="E378" s="738"/>
      <c r="F378" s="738"/>
      <c r="G378" s="738"/>
      <c r="H378" s="738"/>
      <c r="I378" s="738"/>
      <c r="J378" s="738"/>
      <c r="K378" s="738"/>
      <c r="L378" s="738"/>
      <c r="M378" s="738"/>
      <c r="N378" s="738"/>
      <c r="O378" s="738"/>
      <c r="P378" s="738"/>
      <c r="Q378" s="738"/>
      <c r="R378" s="738"/>
      <c r="S378" s="738"/>
      <c r="T378" s="738"/>
      <c r="U378" s="738"/>
      <c r="V378" s="738"/>
      <c r="W378" s="738"/>
      <c r="X378" s="738"/>
      <c r="Y378" s="738"/>
      <c r="Z378" s="738"/>
    </row>
    <row r="379" ht="18.0" customHeight="1">
      <c r="A379" s="738"/>
      <c r="B379" s="738"/>
      <c r="C379" s="738"/>
      <c r="D379" s="738"/>
      <c r="E379" s="738"/>
      <c r="F379" s="738"/>
      <c r="G379" s="738"/>
      <c r="H379" s="738"/>
      <c r="I379" s="738"/>
      <c r="J379" s="738"/>
      <c r="K379" s="738"/>
      <c r="L379" s="738"/>
      <c r="M379" s="738"/>
      <c r="N379" s="738"/>
      <c r="O379" s="738"/>
      <c r="P379" s="738"/>
      <c r="Q379" s="738"/>
      <c r="R379" s="738"/>
      <c r="S379" s="738"/>
      <c r="T379" s="738"/>
      <c r="U379" s="738"/>
      <c r="V379" s="738"/>
      <c r="W379" s="738"/>
      <c r="X379" s="738"/>
      <c r="Y379" s="738"/>
      <c r="Z379" s="738"/>
    </row>
    <row r="380" ht="18.0" customHeight="1">
      <c r="A380" s="738"/>
      <c r="B380" s="738"/>
      <c r="C380" s="738"/>
      <c r="D380" s="738"/>
      <c r="E380" s="738"/>
      <c r="F380" s="738"/>
      <c r="G380" s="738"/>
      <c r="H380" s="738"/>
      <c r="I380" s="738"/>
      <c r="J380" s="738"/>
      <c r="K380" s="738"/>
      <c r="L380" s="738"/>
      <c r="M380" s="738"/>
      <c r="N380" s="738"/>
      <c r="O380" s="738"/>
      <c r="P380" s="738"/>
      <c r="Q380" s="738"/>
      <c r="R380" s="738"/>
      <c r="S380" s="738"/>
      <c r="T380" s="738"/>
      <c r="U380" s="738"/>
      <c r="V380" s="738"/>
      <c r="W380" s="738"/>
      <c r="X380" s="738"/>
      <c r="Y380" s="738"/>
      <c r="Z380" s="738"/>
    </row>
    <row r="381" ht="18.0" customHeight="1">
      <c r="A381" s="738"/>
      <c r="B381" s="738"/>
      <c r="C381" s="738"/>
      <c r="D381" s="738"/>
      <c r="E381" s="738"/>
      <c r="F381" s="738"/>
      <c r="G381" s="738"/>
      <c r="H381" s="738"/>
      <c r="I381" s="738"/>
      <c r="J381" s="738"/>
      <c r="K381" s="738"/>
      <c r="L381" s="738"/>
      <c r="M381" s="738"/>
      <c r="N381" s="738"/>
      <c r="O381" s="738"/>
      <c r="P381" s="738"/>
      <c r="Q381" s="738"/>
      <c r="R381" s="738"/>
      <c r="S381" s="738"/>
      <c r="T381" s="738"/>
      <c r="U381" s="738"/>
      <c r="V381" s="738"/>
      <c r="W381" s="738"/>
      <c r="X381" s="738"/>
      <c r="Y381" s="738"/>
      <c r="Z381" s="738"/>
    </row>
    <row r="382" ht="18.0" customHeight="1">
      <c r="A382" s="738"/>
      <c r="B382" s="738"/>
      <c r="C382" s="738"/>
      <c r="D382" s="738"/>
      <c r="E382" s="738"/>
      <c r="F382" s="738"/>
      <c r="G382" s="738"/>
      <c r="H382" s="738"/>
      <c r="I382" s="738"/>
      <c r="J382" s="738"/>
      <c r="K382" s="738"/>
      <c r="L382" s="738"/>
      <c r="M382" s="738"/>
      <c r="N382" s="738"/>
      <c r="O382" s="738"/>
      <c r="P382" s="738"/>
      <c r="Q382" s="738"/>
      <c r="R382" s="738"/>
      <c r="S382" s="738"/>
      <c r="T382" s="738"/>
      <c r="U382" s="738"/>
      <c r="V382" s="738"/>
      <c r="W382" s="738"/>
      <c r="X382" s="738"/>
      <c r="Y382" s="738"/>
      <c r="Z382" s="738"/>
    </row>
    <row r="383" ht="18.0" customHeight="1">
      <c r="A383" s="738"/>
      <c r="B383" s="738"/>
      <c r="C383" s="738"/>
      <c r="D383" s="738"/>
      <c r="E383" s="738"/>
      <c r="F383" s="738"/>
      <c r="G383" s="738"/>
      <c r="H383" s="738"/>
      <c r="I383" s="738"/>
      <c r="J383" s="738"/>
      <c r="K383" s="738"/>
      <c r="L383" s="738"/>
      <c r="M383" s="738"/>
      <c r="N383" s="738"/>
      <c r="O383" s="738"/>
      <c r="P383" s="738"/>
      <c r="Q383" s="738"/>
      <c r="R383" s="738"/>
      <c r="S383" s="738"/>
      <c r="T383" s="738"/>
      <c r="U383" s="738"/>
      <c r="V383" s="738"/>
      <c r="W383" s="738"/>
      <c r="X383" s="738"/>
      <c r="Y383" s="738"/>
      <c r="Z383" s="738"/>
    </row>
    <row r="384" ht="18.0" customHeight="1">
      <c r="A384" s="738"/>
      <c r="B384" s="738"/>
      <c r="C384" s="738"/>
      <c r="D384" s="738"/>
      <c r="E384" s="738"/>
      <c r="F384" s="738"/>
      <c r="G384" s="738"/>
      <c r="H384" s="738"/>
      <c r="I384" s="738"/>
      <c r="J384" s="738"/>
      <c r="K384" s="738"/>
      <c r="L384" s="738"/>
      <c r="M384" s="738"/>
      <c r="N384" s="738"/>
      <c r="O384" s="738"/>
      <c r="P384" s="738"/>
      <c r="Q384" s="738"/>
      <c r="R384" s="738"/>
      <c r="S384" s="738"/>
      <c r="T384" s="738"/>
      <c r="U384" s="738"/>
      <c r="V384" s="738"/>
      <c r="W384" s="738"/>
      <c r="X384" s="738"/>
      <c r="Y384" s="738"/>
      <c r="Z384" s="738"/>
    </row>
    <row r="385" ht="18.0" customHeight="1">
      <c r="A385" s="738"/>
      <c r="B385" s="738"/>
      <c r="C385" s="738"/>
      <c r="D385" s="738"/>
      <c r="E385" s="738"/>
      <c r="F385" s="738"/>
      <c r="G385" s="738"/>
      <c r="H385" s="738"/>
      <c r="I385" s="738"/>
      <c r="J385" s="738"/>
      <c r="K385" s="738"/>
      <c r="L385" s="738"/>
      <c r="M385" s="738"/>
      <c r="N385" s="738"/>
      <c r="O385" s="738"/>
      <c r="P385" s="738"/>
      <c r="Q385" s="738"/>
      <c r="R385" s="738"/>
      <c r="S385" s="738"/>
      <c r="T385" s="738"/>
      <c r="U385" s="738"/>
      <c r="V385" s="738"/>
      <c r="W385" s="738"/>
      <c r="X385" s="738"/>
      <c r="Y385" s="738"/>
      <c r="Z385" s="738"/>
    </row>
    <row r="386" ht="18.0" customHeight="1">
      <c r="A386" s="738"/>
      <c r="B386" s="738"/>
      <c r="C386" s="738"/>
      <c r="D386" s="738"/>
      <c r="E386" s="738"/>
      <c r="F386" s="738"/>
      <c r="G386" s="738"/>
      <c r="H386" s="738"/>
      <c r="I386" s="738"/>
      <c r="J386" s="738"/>
      <c r="K386" s="738"/>
      <c r="L386" s="738"/>
      <c r="M386" s="738"/>
      <c r="N386" s="738"/>
      <c r="O386" s="738"/>
      <c r="P386" s="738"/>
      <c r="Q386" s="738"/>
      <c r="R386" s="738"/>
      <c r="S386" s="738"/>
      <c r="T386" s="738"/>
      <c r="U386" s="738"/>
      <c r="V386" s="738"/>
      <c r="W386" s="738"/>
      <c r="X386" s="738"/>
      <c r="Y386" s="738"/>
      <c r="Z386" s="738"/>
    </row>
    <row r="387" ht="18.0" customHeight="1">
      <c r="A387" s="738"/>
      <c r="B387" s="738"/>
      <c r="C387" s="738"/>
      <c r="D387" s="738"/>
      <c r="E387" s="738"/>
      <c r="F387" s="738"/>
      <c r="G387" s="738"/>
      <c r="H387" s="738"/>
      <c r="I387" s="738"/>
      <c r="J387" s="738"/>
      <c r="K387" s="738"/>
      <c r="L387" s="738"/>
      <c r="M387" s="738"/>
      <c r="N387" s="738"/>
      <c r="O387" s="738"/>
      <c r="P387" s="738"/>
      <c r="Q387" s="738"/>
      <c r="R387" s="738"/>
      <c r="S387" s="738"/>
      <c r="T387" s="738"/>
      <c r="U387" s="738"/>
      <c r="V387" s="738"/>
      <c r="W387" s="738"/>
      <c r="X387" s="738"/>
      <c r="Y387" s="738"/>
      <c r="Z387" s="738"/>
    </row>
    <row r="388" ht="18.0" customHeight="1">
      <c r="A388" s="738"/>
      <c r="B388" s="738"/>
      <c r="C388" s="738"/>
      <c r="D388" s="738"/>
      <c r="E388" s="738"/>
      <c r="F388" s="738"/>
      <c r="G388" s="738"/>
      <c r="H388" s="738"/>
      <c r="I388" s="738"/>
      <c r="J388" s="738"/>
      <c r="K388" s="738"/>
      <c r="L388" s="738"/>
      <c r="M388" s="738"/>
      <c r="N388" s="738"/>
      <c r="O388" s="738"/>
      <c r="P388" s="738"/>
      <c r="Q388" s="738"/>
      <c r="R388" s="738"/>
      <c r="S388" s="738"/>
      <c r="T388" s="738"/>
      <c r="U388" s="738"/>
      <c r="V388" s="738"/>
      <c r="W388" s="738"/>
      <c r="X388" s="738"/>
      <c r="Y388" s="738"/>
      <c r="Z388" s="738"/>
    </row>
    <row r="389" ht="18.0" customHeight="1">
      <c r="A389" s="738"/>
      <c r="B389" s="738"/>
      <c r="C389" s="738"/>
      <c r="D389" s="738"/>
      <c r="E389" s="738"/>
      <c r="F389" s="738"/>
      <c r="G389" s="738"/>
      <c r="H389" s="738"/>
      <c r="I389" s="738"/>
      <c r="J389" s="738"/>
      <c r="K389" s="738"/>
      <c r="L389" s="738"/>
      <c r="M389" s="738"/>
      <c r="N389" s="738"/>
      <c r="O389" s="738"/>
      <c r="P389" s="738"/>
      <c r="Q389" s="738"/>
      <c r="R389" s="738"/>
      <c r="S389" s="738"/>
      <c r="T389" s="738"/>
      <c r="U389" s="738"/>
      <c r="V389" s="738"/>
      <c r="W389" s="738"/>
      <c r="X389" s="738"/>
      <c r="Y389" s="738"/>
      <c r="Z389" s="738"/>
    </row>
    <row r="390" ht="18.0" customHeight="1">
      <c r="A390" s="738"/>
      <c r="B390" s="738"/>
      <c r="C390" s="738"/>
      <c r="D390" s="738"/>
      <c r="E390" s="738"/>
      <c r="F390" s="738"/>
      <c r="G390" s="738"/>
      <c r="H390" s="738"/>
      <c r="I390" s="738"/>
      <c r="J390" s="738"/>
      <c r="K390" s="738"/>
      <c r="L390" s="738"/>
      <c r="M390" s="738"/>
      <c r="N390" s="738"/>
      <c r="O390" s="738"/>
      <c r="P390" s="738"/>
      <c r="Q390" s="738"/>
      <c r="R390" s="738"/>
      <c r="S390" s="738"/>
      <c r="T390" s="738"/>
      <c r="U390" s="738"/>
      <c r="V390" s="738"/>
      <c r="W390" s="738"/>
      <c r="X390" s="738"/>
      <c r="Y390" s="738"/>
      <c r="Z390" s="738"/>
    </row>
    <row r="391" ht="18.0" customHeight="1">
      <c r="A391" s="738"/>
      <c r="B391" s="738"/>
      <c r="C391" s="738"/>
      <c r="D391" s="738"/>
      <c r="E391" s="738"/>
      <c r="F391" s="738"/>
      <c r="G391" s="738"/>
      <c r="H391" s="738"/>
      <c r="I391" s="738"/>
      <c r="J391" s="738"/>
      <c r="K391" s="738"/>
      <c r="L391" s="738"/>
      <c r="M391" s="738"/>
      <c r="N391" s="738"/>
      <c r="O391" s="738"/>
      <c r="P391" s="738"/>
      <c r="Q391" s="738"/>
      <c r="R391" s="738"/>
      <c r="S391" s="738"/>
      <c r="T391" s="738"/>
      <c r="U391" s="738"/>
      <c r="V391" s="738"/>
      <c r="W391" s="738"/>
      <c r="X391" s="738"/>
      <c r="Y391" s="738"/>
      <c r="Z391" s="738"/>
    </row>
    <row r="392" ht="18.0" customHeight="1">
      <c r="A392" s="738"/>
      <c r="B392" s="738"/>
      <c r="C392" s="738"/>
      <c r="D392" s="738"/>
      <c r="E392" s="738"/>
      <c r="F392" s="738"/>
      <c r="G392" s="738"/>
      <c r="H392" s="738"/>
      <c r="I392" s="738"/>
      <c r="J392" s="738"/>
      <c r="K392" s="738"/>
      <c r="L392" s="738"/>
      <c r="M392" s="738"/>
      <c r="N392" s="738"/>
      <c r="O392" s="738"/>
      <c r="P392" s="738"/>
      <c r="Q392" s="738"/>
      <c r="R392" s="738"/>
      <c r="S392" s="738"/>
      <c r="T392" s="738"/>
      <c r="U392" s="738"/>
      <c r="V392" s="738"/>
      <c r="W392" s="738"/>
      <c r="X392" s="738"/>
      <c r="Y392" s="738"/>
      <c r="Z392" s="738"/>
    </row>
    <row r="393" ht="18.0" customHeight="1">
      <c r="A393" s="738"/>
      <c r="B393" s="738"/>
      <c r="C393" s="738"/>
      <c r="D393" s="738"/>
      <c r="E393" s="738"/>
      <c r="F393" s="738"/>
      <c r="G393" s="738"/>
      <c r="H393" s="738"/>
      <c r="I393" s="738"/>
      <c r="J393" s="738"/>
      <c r="K393" s="738"/>
      <c r="L393" s="738"/>
      <c r="M393" s="738"/>
      <c r="N393" s="738"/>
      <c r="O393" s="738"/>
      <c r="P393" s="738"/>
      <c r="Q393" s="738"/>
      <c r="R393" s="738"/>
      <c r="S393" s="738"/>
      <c r="T393" s="738"/>
      <c r="U393" s="738"/>
      <c r="V393" s="738"/>
      <c r="W393" s="738"/>
      <c r="X393" s="738"/>
      <c r="Y393" s="738"/>
      <c r="Z393" s="738"/>
    </row>
    <row r="394" ht="18.0" customHeight="1">
      <c r="A394" s="738"/>
      <c r="B394" s="738"/>
      <c r="C394" s="738"/>
      <c r="D394" s="738"/>
      <c r="E394" s="738"/>
      <c r="F394" s="738"/>
      <c r="G394" s="738"/>
      <c r="H394" s="738"/>
      <c r="I394" s="738"/>
      <c r="J394" s="738"/>
      <c r="K394" s="738"/>
      <c r="L394" s="738"/>
      <c r="M394" s="738"/>
      <c r="N394" s="738"/>
      <c r="O394" s="738"/>
      <c r="P394" s="738"/>
      <c r="Q394" s="738"/>
      <c r="R394" s="738"/>
      <c r="S394" s="738"/>
      <c r="T394" s="738"/>
      <c r="U394" s="738"/>
      <c r="V394" s="738"/>
      <c r="W394" s="738"/>
      <c r="X394" s="738"/>
      <c r="Y394" s="738"/>
      <c r="Z394" s="738"/>
    </row>
    <row r="395" ht="18.0" customHeight="1">
      <c r="A395" s="738"/>
      <c r="B395" s="738"/>
      <c r="C395" s="738"/>
      <c r="D395" s="738"/>
      <c r="E395" s="738"/>
      <c r="F395" s="738"/>
      <c r="G395" s="738"/>
      <c r="H395" s="738"/>
      <c r="I395" s="738"/>
      <c r="J395" s="738"/>
      <c r="K395" s="738"/>
      <c r="L395" s="738"/>
      <c r="M395" s="738"/>
      <c r="N395" s="738"/>
      <c r="O395" s="738"/>
      <c r="P395" s="738"/>
      <c r="Q395" s="738"/>
      <c r="R395" s="738"/>
      <c r="S395" s="738"/>
      <c r="T395" s="738"/>
      <c r="U395" s="738"/>
      <c r="V395" s="738"/>
      <c r="W395" s="738"/>
      <c r="X395" s="738"/>
      <c r="Y395" s="738"/>
      <c r="Z395" s="738"/>
    </row>
    <row r="396" ht="18.0" customHeight="1">
      <c r="A396" s="738"/>
      <c r="B396" s="738"/>
      <c r="C396" s="738"/>
      <c r="D396" s="738"/>
      <c r="E396" s="738"/>
      <c r="F396" s="738"/>
      <c r="G396" s="738"/>
      <c r="H396" s="738"/>
      <c r="I396" s="738"/>
      <c r="J396" s="738"/>
      <c r="K396" s="738"/>
      <c r="L396" s="738"/>
      <c r="M396" s="738"/>
      <c r="N396" s="738"/>
      <c r="O396" s="738"/>
      <c r="P396" s="738"/>
      <c r="Q396" s="738"/>
      <c r="R396" s="738"/>
      <c r="S396" s="738"/>
      <c r="T396" s="738"/>
      <c r="U396" s="738"/>
      <c r="V396" s="738"/>
      <c r="W396" s="738"/>
      <c r="X396" s="738"/>
      <c r="Y396" s="738"/>
      <c r="Z396" s="738"/>
    </row>
    <row r="397" ht="18.0" customHeight="1">
      <c r="A397" s="738"/>
      <c r="B397" s="738"/>
      <c r="C397" s="738"/>
      <c r="D397" s="738"/>
      <c r="E397" s="738"/>
      <c r="F397" s="738"/>
      <c r="G397" s="738"/>
      <c r="H397" s="738"/>
      <c r="I397" s="738"/>
      <c r="J397" s="738"/>
      <c r="K397" s="738"/>
      <c r="L397" s="738"/>
      <c r="M397" s="738"/>
      <c r="N397" s="738"/>
      <c r="O397" s="738"/>
      <c r="P397" s="738"/>
      <c r="Q397" s="738"/>
      <c r="R397" s="738"/>
      <c r="S397" s="738"/>
      <c r="T397" s="738"/>
      <c r="U397" s="738"/>
      <c r="V397" s="738"/>
      <c r="W397" s="738"/>
      <c r="X397" s="738"/>
      <c r="Y397" s="738"/>
      <c r="Z397" s="738"/>
    </row>
    <row r="398" ht="18.0" customHeight="1">
      <c r="A398" s="738"/>
      <c r="B398" s="738"/>
      <c r="C398" s="738"/>
      <c r="D398" s="738"/>
      <c r="E398" s="738"/>
      <c r="F398" s="738"/>
      <c r="G398" s="738"/>
      <c r="H398" s="738"/>
      <c r="I398" s="738"/>
      <c r="J398" s="738"/>
      <c r="K398" s="738"/>
      <c r="L398" s="738"/>
      <c r="M398" s="738"/>
      <c r="N398" s="738"/>
      <c r="O398" s="738"/>
      <c r="P398" s="738"/>
      <c r="Q398" s="738"/>
      <c r="R398" s="738"/>
      <c r="S398" s="738"/>
      <c r="T398" s="738"/>
      <c r="U398" s="738"/>
      <c r="V398" s="738"/>
      <c r="W398" s="738"/>
      <c r="X398" s="738"/>
      <c r="Y398" s="738"/>
      <c r="Z398" s="738"/>
    </row>
    <row r="399" ht="18.0" customHeight="1">
      <c r="A399" s="738"/>
      <c r="B399" s="738"/>
      <c r="C399" s="738"/>
      <c r="D399" s="738"/>
      <c r="E399" s="738"/>
      <c r="F399" s="738"/>
      <c r="G399" s="738"/>
      <c r="H399" s="738"/>
      <c r="I399" s="738"/>
      <c r="J399" s="738"/>
      <c r="K399" s="738"/>
      <c r="L399" s="738"/>
      <c r="M399" s="738"/>
      <c r="N399" s="738"/>
      <c r="O399" s="738"/>
      <c r="P399" s="738"/>
      <c r="Q399" s="738"/>
      <c r="R399" s="738"/>
      <c r="S399" s="738"/>
      <c r="T399" s="738"/>
      <c r="U399" s="738"/>
      <c r="V399" s="738"/>
      <c r="W399" s="738"/>
      <c r="X399" s="738"/>
      <c r="Y399" s="738"/>
      <c r="Z399" s="738"/>
    </row>
    <row r="400" ht="18.0" customHeight="1">
      <c r="A400" s="738"/>
      <c r="B400" s="738"/>
      <c r="C400" s="738"/>
      <c r="D400" s="738"/>
      <c r="E400" s="738"/>
      <c r="F400" s="738"/>
      <c r="G400" s="738"/>
      <c r="H400" s="738"/>
      <c r="I400" s="738"/>
      <c r="J400" s="738"/>
      <c r="K400" s="738"/>
      <c r="L400" s="738"/>
      <c r="M400" s="738"/>
      <c r="N400" s="738"/>
      <c r="O400" s="738"/>
      <c r="P400" s="738"/>
      <c r="Q400" s="738"/>
      <c r="R400" s="738"/>
      <c r="S400" s="738"/>
      <c r="T400" s="738"/>
      <c r="U400" s="738"/>
      <c r="V400" s="738"/>
      <c r="W400" s="738"/>
      <c r="X400" s="738"/>
      <c r="Y400" s="738"/>
      <c r="Z400" s="738"/>
    </row>
    <row r="401" ht="18.0" customHeight="1">
      <c r="A401" s="738"/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</row>
    <row r="402" ht="18.0" customHeight="1">
      <c r="A402" s="738"/>
      <c r="B402" s="738"/>
      <c r="C402" s="738"/>
      <c r="D402" s="738"/>
      <c r="E402" s="738"/>
      <c r="F402" s="738"/>
      <c r="G402" s="738"/>
      <c r="H402" s="738"/>
      <c r="I402" s="738"/>
      <c r="J402" s="738"/>
      <c r="K402" s="738"/>
      <c r="L402" s="738"/>
      <c r="M402" s="738"/>
      <c r="N402" s="738"/>
      <c r="O402" s="738"/>
      <c r="P402" s="738"/>
      <c r="Q402" s="738"/>
      <c r="R402" s="738"/>
      <c r="S402" s="738"/>
      <c r="T402" s="738"/>
      <c r="U402" s="738"/>
      <c r="V402" s="738"/>
      <c r="W402" s="738"/>
      <c r="X402" s="738"/>
      <c r="Y402" s="738"/>
      <c r="Z402" s="738"/>
    </row>
    <row r="403" ht="18.0" customHeight="1">
      <c r="A403" s="738"/>
      <c r="B403" s="738"/>
      <c r="C403" s="738"/>
      <c r="D403" s="738"/>
      <c r="E403" s="738"/>
      <c r="F403" s="738"/>
      <c r="G403" s="738"/>
      <c r="H403" s="738"/>
      <c r="I403" s="738"/>
      <c r="J403" s="738"/>
      <c r="K403" s="738"/>
      <c r="L403" s="738"/>
      <c r="M403" s="738"/>
      <c r="N403" s="738"/>
      <c r="O403" s="738"/>
      <c r="P403" s="738"/>
      <c r="Q403" s="738"/>
      <c r="R403" s="738"/>
      <c r="S403" s="738"/>
      <c r="T403" s="738"/>
      <c r="U403" s="738"/>
      <c r="V403" s="738"/>
      <c r="W403" s="738"/>
      <c r="X403" s="738"/>
      <c r="Y403" s="738"/>
      <c r="Z403" s="738"/>
    </row>
    <row r="404" ht="18.0" customHeight="1">
      <c r="A404" s="738"/>
      <c r="B404" s="738"/>
      <c r="C404" s="738"/>
      <c r="D404" s="738"/>
      <c r="E404" s="738"/>
      <c r="F404" s="738"/>
      <c r="G404" s="738"/>
      <c r="H404" s="738"/>
      <c r="I404" s="738"/>
      <c r="J404" s="738"/>
      <c r="K404" s="738"/>
      <c r="L404" s="738"/>
      <c r="M404" s="738"/>
      <c r="N404" s="738"/>
      <c r="O404" s="738"/>
      <c r="P404" s="738"/>
      <c r="Q404" s="738"/>
      <c r="R404" s="738"/>
      <c r="S404" s="738"/>
      <c r="T404" s="738"/>
      <c r="U404" s="738"/>
      <c r="V404" s="738"/>
      <c r="W404" s="738"/>
      <c r="X404" s="738"/>
      <c r="Y404" s="738"/>
      <c r="Z404" s="738"/>
    </row>
    <row r="405" ht="18.0" customHeight="1">
      <c r="A405" s="738"/>
      <c r="B405" s="738"/>
      <c r="C405" s="738"/>
      <c r="D405" s="738"/>
      <c r="E405" s="738"/>
      <c r="F405" s="738"/>
      <c r="G405" s="738"/>
      <c r="H405" s="738"/>
      <c r="I405" s="738"/>
      <c r="J405" s="738"/>
      <c r="K405" s="738"/>
      <c r="L405" s="738"/>
      <c r="M405" s="738"/>
      <c r="N405" s="738"/>
      <c r="O405" s="738"/>
      <c r="P405" s="738"/>
      <c r="Q405" s="738"/>
      <c r="R405" s="738"/>
      <c r="S405" s="738"/>
      <c r="T405" s="738"/>
      <c r="U405" s="738"/>
      <c r="V405" s="738"/>
      <c r="W405" s="738"/>
      <c r="X405" s="738"/>
      <c r="Y405" s="738"/>
      <c r="Z405" s="738"/>
    </row>
    <row r="406" ht="18.0" customHeight="1">
      <c r="A406" s="738"/>
      <c r="B406" s="738"/>
      <c r="C406" s="738"/>
      <c r="D406" s="738"/>
      <c r="E406" s="738"/>
      <c r="F406" s="738"/>
      <c r="G406" s="738"/>
      <c r="H406" s="738"/>
      <c r="I406" s="738"/>
      <c r="J406" s="738"/>
      <c r="K406" s="738"/>
      <c r="L406" s="738"/>
      <c r="M406" s="738"/>
      <c r="N406" s="738"/>
      <c r="O406" s="738"/>
      <c r="P406" s="738"/>
      <c r="Q406" s="738"/>
      <c r="R406" s="738"/>
      <c r="S406" s="738"/>
      <c r="T406" s="738"/>
      <c r="U406" s="738"/>
      <c r="V406" s="738"/>
      <c r="W406" s="738"/>
      <c r="X406" s="738"/>
      <c r="Y406" s="738"/>
      <c r="Z406" s="738"/>
    </row>
    <row r="407" ht="18.0" customHeight="1">
      <c r="A407" s="738"/>
      <c r="B407" s="738"/>
      <c r="C407" s="738"/>
      <c r="D407" s="738"/>
      <c r="E407" s="738"/>
      <c r="F407" s="738"/>
      <c r="G407" s="738"/>
      <c r="H407" s="738"/>
      <c r="I407" s="738"/>
      <c r="J407" s="738"/>
      <c r="K407" s="738"/>
      <c r="L407" s="738"/>
      <c r="M407" s="738"/>
      <c r="N407" s="738"/>
      <c r="O407" s="738"/>
      <c r="P407" s="738"/>
      <c r="Q407" s="738"/>
      <c r="R407" s="738"/>
      <c r="S407" s="738"/>
      <c r="T407" s="738"/>
      <c r="U407" s="738"/>
      <c r="V407" s="738"/>
      <c r="W407" s="738"/>
      <c r="X407" s="738"/>
      <c r="Y407" s="738"/>
      <c r="Z407" s="738"/>
    </row>
    <row r="408" ht="18.0" customHeight="1">
      <c r="A408" s="738"/>
      <c r="B408" s="738"/>
      <c r="C408" s="738"/>
      <c r="D408" s="738"/>
      <c r="E408" s="738"/>
      <c r="F408" s="738"/>
      <c r="G408" s="738"/>
      <c r="H408" s="738"/>
      <c r="I408" s="738"/>
      <c r="J408" s="738"/>
      <c r="K408" s="738"/>
      <c r="L408" s="738"/>
      <c r="M408" s="738"/>
      <c r="N408" s="738"/>
      <c r="O408" s="738"/>
      <c r="P408" s="738"/>
      <c r="Q408" s="738"/>
      <c r="R408" s="738"/>
      <c r="S408" s="738"/>
      <c r="T408" s="738"/>
      <c r="U408" s="738"/>
      <c r="V408" s="738"/>
      <c r="W408" s="738"/>
      <c r="X408" s="738"/>
      <c r="Y408" s="738"/>
      <c r="Z408" s="738"/>
    </row>
    <row r="409" ht="18.0" customHeight="1">
      <c r="A409" s="738"/>
      <c r="B409" s="738"/>
      <c r="C409" s="738"/>
      <c r="D409" s="738"/>
      <c r="E409" s="738"/>
      <c r="F409" s="738"/>
      <c r="G409" s="738"/>
      <c r="H409" s="738"/>
      <c r="I409" s="738"/>
      <c r="J409" s="738"/>
      <c r="K409" s="738"/>
      <c r="L409" s="738"/>
      <c r="M409" s="738"/>
      <c r="N409" s="738"/>
      <c r="O409" s="738"/>
      <c r="P409" s="738"/>
      <c r="Q409" s="738"/>
      <c r="R409" s="738"/>
      <c r="S409" s="738"/>
      <c r="T409" s="738"/>
      <c r="U409" s="738"/>
      <c r="V409" s="738"/>
      <c r="W409" s="738"/>
      <c r="X409" s="738"/>
      <c r="Y409" s="738"/>
      <c r="Z409" s="738"/>
    </row>
    <row r="410" ht="18.0" customHeight="1">
      <c r="A410" s="738"/>
      <c r="B410" s="738"/>
      <c r="C410" s="738"/>
      <c r="D410" s="738"/>
      <c r="E410" s="738"/>
      <c r="F410" s="738"/>
      <c r="G410" s="738"/>
      <c r="H410" s="738"/>
      <c r="I410" s="738"/>
      <c r="J410" s="738"/>
      <c r="K410" s="738"/>
      <c r="L410" s="738"/>
      <c r="M410" s="738"/>
      <c r="N410" s="738"/>
      <c r="O410" s="738"/>
      <c r="P410" s="738"/>
      <c r="Q410" s="738"/>
      <c r="R410" s="738"/>
      <c r="S410" s="738"/>
      <c r="T410" s="738"/>
      <c r="U410" s="738"/>
      <c r="V410" s="738"/>
      <c r="W410" s="738"/>
      <c r="X410" s="738"/>
      <c r="Y410" s="738"/>
      <c r="Z410" s="738"/>
    </row>
    <row r="411" ht="18.0" customHeight="1">
      <c r="A411" s="738"/>
      <c r="B411" s="738"/>
      <c r="C411" s="738"/>
      <c r="D411" s="738"/>
      <c r="E411" s="738"/>
      <c r="F411" s="738"/>
      <c r="G411" s="738"/>
      <c r="H411" s="738"/>
      <c r="I411" s="738"/>
      <c r="J411" s="738"/>
      <c r="K411" s="738"/>
      <c r="L411" s="738"/>
      <c r="M411" s="738"/>
      <c r="N411" s="738"/>
      <c r="O411" s="738"/>
      <c r="P411" s="738"/>
      <c r="Q411" s="738"/>
      <c r="R411" s="738"/>
      <c r="S411" s="738"/>
      <c r="T411" s="738"/>
      <c r="U411" s="738"/>
      <c r="V411" s="738"/>
      <c r="W411" s="738"/>
      <c r="X411" s="738"/>
      <c r="Y411" s="738"/>
      <c r="Z411" s="738"/>
    </row>
    <row r="412" ht="18.0" customHeight="1">
      <c r="A412" s="738"/>
      <c r="B412" s="738"/>
      <c r="C412" s="738"/>
      <c r="D412" s="738"/>
      <c r="E412" s="738"/>
      <c r="F412" s="738"/>
      <c r="G412" s="738"/>
      <c r="H412" s="738"/>
      <c r="I412" s="738"/>
      <c r="J412" s="738"/>
      <c r="K412" s="738"/>
      <c r="L412" s="738"/>
      <c r="M412" s="738"/>
      <c r="N412" s="738"/>
      <c r="O412" s="738"/>
      <c r="P412" s="738"/>
      <c r="Q412" s="738"/>
      <c r="R412" s="738"/>
      <c r="S412" s="738"/>
      <c r="T412" s="738"/>
      <c r="U412" s="738"/>
      <c r="V412" s="738"/>
      <c r="W412" s="738"/>
      <c r="X412" s="738"/>
      <c r="Y412" s="738"/>
      <c r="Z412" s="738"/>
    </row>
    <row r="413" ht="18.0" customHeight="1">
      <c r="A413" s="738"/>
      <c r="B413" s="738"/>
      <c r="C413" s="738"/>
      <c r="D413" s="738"/>
      <c r="E413" s="738"/>
      <c r="F413" s="738"/>
      <c r="G413" s="738"/>
      <c r="H413" s="738"/>
      <c r="I413" s="738"/>
      <c r="J413" s="738"/>
      <c r="K413" s="738"/>
      <c r="L413" s="738"/>
      <c r="M413" s="738"/>
      <c r="N413" s="738"/>
      <c r="O413" s="738"/>
      <c r="P413" s="738"/>
      <c r="Q413" s="738"/>
      <c r="R413" s="738"/>
      <c r="S413" s="738"/>
      <c r="T413" s="738"/>
      <c r="U413" s="738"/>
      <c r="V413" s="738"/>
      <c r="W413" s="738"/>
      <c r="X413" s="738"/>
      <c r="Y413" s="738"/>
      <c r="Z413" s="738"/>
    </row>
    <row r="414" ht="18.0" customHeight="1">
      <c r="A414" s="738"/>
      <c r="B414" s="738"/>
      <c r="C414" s="738"/>
      <c r="D414" s="738"/>
      <c r="E414" s="738"/>
      <c r="F414" s="738"/>
      <c r="G414" s="738"/>
      <c r="H414" s="738"/>
      <c r="I414" s="738"/>
      <c r="J414" s="738"/>
      <c r="K414" s="738"/>
      <c r="L414" s="738"/>
      <c r="M414" s="738"/>
      <c r="N414" s="738"/>
      <c r="O414" s="738"/>
      <c r="P414" s="738"/>
      <c r="Q414" s="738"/>
      <c r="R414" s="738"/>
      <c r="S414" s="738"/>
      <c r="T414" s="738"/>
      <c r="U414" s="738"/>
      <c r="V414" s="738"/>
      <c r="W414" s="738"/>
      <c r="X414" s="738"/>
      <c r="Y414" s="738"/>
      <c r="Z414" s="738"/>
    </row>
    <row r="415" ht="18.0" customHeight="1">
      <c r="A415" s="738"/>
      <c r="B415" s="738"/>
      <c r="C415" s="738"/>
      <c r="D415" s="738"/>
      <c r="E415" s="738"/>
      <c r="F415" s="738"/>
      <c r="G415" s="738"/>
      <c r="H415" s="738"/>
      <c r="I415" s="738"/>
      <c r="J415" s="738"/>
      <c r="K415" s="738"/>
      <c r="L415" s="738"/>
      <c r="M415" s="738"/>
      <c r="N415" s="738"/>
      <c r="O415" s="738"/>
      <c r="P415" s="738"/>
      <c r="Q415" s="738"/>
      <c r="R415" s="738"/>
      <c r="S415" s="738"/>
      <c r="T415" s="738"/>
      <c r="U415" s="738"/>
      <c r="V415" s="738"/>
      <c r="W415" s="738"/>
      <c r="X415" s="738"/>
      <c r="Y415" s="738"/>
      <c r="Z415" s="738"/>
    </row>
    <row r="416" ht="18.0" customHeight="1">
      <c r="A416" s="738"/>
      <c r="B416" s="738"/>
      <c r="C416" s="738"/>
      <c r="D416" s="738"/>
      <c r="E416" s="738"/>
      <c r="F416" s="738"/>
      <c r="G416" s="738"/>
      <c r="H416" s="738"/>
      <c r="I416" s="738"/>
      <c r="J416" s="738"/>
      <c r="K416" s="738"/>
      <c r="L416" s="738"/>
      <c r="M416" s="738"/>
      <c r="N416" s="738"/>
      <c r="O416" s="738"/>
      <c r="P416" s="738"/>
      <c r="Q416" s="738"/>
      <c r="R416" s="738"/>
      <c r="S416" s="738"/>
      <c r="T416" s="738"/>
      <c r="U416" s="738"/>
      <c r="V416" s="738"/>
      <c r="W416" s="738"/>
      <c r="X416" s="738"/>
      <c r="Y416" s="738"/>
      <c r="Z416" s="738"/>
    </row>
    <row r="417" ht="18.0" customHeight="1">
      <c r="A417" s="738"/>
      <c r="B417" s="738"/>
      <c r="C417" s="738"/>
      <c r="D417" s="738"/>
      <c r="E417" s="738"/>
      <c r="F417" s="738"/>
      <c r="G417" s="738"/>
      <c r="H417" s="738"/>
      <c r="I417" s="738"/>
      <c r="J417" s="738"/>
      <c r="K417" s="738"/>
      <c r="L417" s="738"/>
      <c r="M417" s="738"/>
      <c r="N417" s="738"/>
      <c r="O417" s="738"/>
      <c r="P417" s="738"/>
      <c r="Q417" s="738"/>
      <c r="R417" s="738"/>
      <c r="S417" s="738"/>
      <c r="T417" s="738"/>
      <c r="U417" s="738"/>
      <c r="V417" s="738"/>
      <c r="W417" s="738"/>
      <c r="X417" s="738"/>
      <c r="Y417" s="738"/>
      <c r="Z417" s="738"/>
    </row>
    <row r="418" ht="18.0" customHeight="1">
      <c r="A418" s="738"/>
      <c r="B418" s="738"/>
      <c r="C418" s="738"/>
      <c r="D418" s="738"/>
      <c r="E418" s="738"/>
      <c r="F418" s="738"/>
      <c r="G418" s="738"/>
      <c r="H418" s="738"/>
      <c r="I418" s="738"/>
      <c r="J418" s="738"/>
      <c r="K418" s="738"/>
      <c r="L418" s="738"/>
      <c r="M418" s="738"/>
      <c r="N418" s="738"/>
      <c r="O418" s="738"/>
      <c r="P418" s="738"/>
      <c r="Q418" s="738"/>
      <c r="R418" s="738"/>
      <c r="S418" s="738"/>
      <c r="T418" s="738"/>
      <c r="U418" s="738"/>
      <c r="V418" s="738"/>
      <c r="W418" s="738"/>
      <c r="X418" s="738"/>
      <c r="Y418" s="738"/>
      <c r="Z418" s="738"/>
    </row>
    <row r="419" ht="18.0" customHeight="1">
      <c r="A419" s="738"/>
      <c r="B419" s="738"/>
      <c r="C419" s="738"/>
      <c r="D419" s="738"/>
      <c r="E419" s="738"/>
      <c r="F419" s="738"/>
      <c r="G419" s="738"/>
      <c r="H419" s="738"/>
      <c r="I419" s="738"/>
      <c r="J419" s="738"/>
      <c r="K419" s="738"/>
      <c r="L419" s="738"/>
      <c r="M419" s="738"/>
      <c r="N419" s="738"/>
      <c r="O419" s="738"/>
      <c r="P419" s="738"/>
      <c r="Q419" s="738"/>
      <c r="R419" s="738"/>
      <c r="S419" s="738"/>
      <c r="T419" s="738"/>
      <c r="U419" s="738"/>
      <c r="V419" s="738"/>
      <c r="W419" s="738"/>
      <c r="X419" s="738"/>
      <c r="Y419" s="738"/>
      <c r="Z419" s="738"/>
    </row>
    <row r="420" ht="18.0" customHeight="1">
      <c r="A420" s="738"/>
      <c r="B420" s="738"/>
      <c r="C420" s="738"/>
      <c r="D420" s="738"/>
      <c r="E420" s="738"/>
      <c r="F420" s="738"/>
      <c r="G420" s="738"/>
      <c r="H420" s="738"/>
      <c r="I420" s="738"/>
      <c r="J420" s="738"/>
      <c r="K420" s="738"/>
      <c r="L420" s="738"/>
      <c r="M420" s="738"/>
      <c r="N420" s="738"/>
      <c r="O420" s="738"/>
      <c r="P420" s="738"/>
      <c r="Q420" s="738"/>
      <c r="R420" s="738"/>
      <c r="S420" s="738"/>
      <c r="T420" s="738"/>
      <c r="U420" s="738"/>
      <c r="V420" s="738"/>
      <c r="W420" s="738"/>
      <c r="X420" s="738"/>
      <c r="Y420" s="738"/>
      <c r="Z420" s="738"/>
    </row>
    <row r="421" ht="18.0" customHeight="1">
      <c r="A421" s="738"/>
      <c r="B421" s="738"/>
      <c r="C421" s="738"/>
      <c r="D421" s="738"/>
      <c r="E421" s="738"/>
      <c r="F421" s="738"/>
      <c r="G421" s="738"/>
      <c r="H421" s="738"/>
      <c r="I421" s="738"/>
      <c r="J421" s="738"/>
      <c r="K421" s="738"/>
      <c r="L421" s="738"/>
      <c r="M421" s="738"/>
      <c r="N421" s="738"/>
      <c r="O421" s="738"/>
      <c r="P421" s="738"/>
      <c r="Q421" s="738"/>
      <c r="R421" s="738"/>
      <c r="S421" s="738"/>
      <c r="T421" s="738"/>
      <c r="U421" s="738"/>
      <c r="V421" s="738"/>
      <c r="W421" s="738"/>
      <c r="X421" s="738"/>
      <c r="Y421" s="738"/>
      <c r="Z421" s="738"/>
    </row>
    <row r="422" ht="18.0" customHeight="1">
      <c r="A422" s="738"/>
      <c r="B422" s="738"/>
      <c r="C422" s="738"/>
      <c r="D422" s="738"/>
      <c r="E422" s="738"/>
      <c r="F422" s="738"/>
      <c r="G422" s="738"/>
      <c r="H422" s="738"/>
      <c r="I422" s="738"/>
      <c r="J422" s="738"/>
      <c r="K422" s="738"/>
      <c r="L422" s="738"/>
      <c r="M422" s="738"/>
      <c r="N422" s="738"/>
      <c r="O422" s="738"/>
      <c r="P422" s="738"/>
      <c r="Q422" s="738"/>
      <c r="R422" s="738"/>
      <c r="S422" s="738"/>
      <c r="T422" s="738"/>
      <c r="U422" s="738"/>
      <c r="V422" s="738"/>
      <c r="W422" s="738"/>
      <c r="X422" s="738"/>
      <c r="Y422" s="738"/>
      <c r="Z422" s="738"/>
    </row>
    <row r="423" ht="18.0" customHeight="1">
      <c r="A423" s="738"/>
      <c r="B423" s="738"/>
      <c r="C423" s="738"/>
      <c r="D423" s="738"/>
      <c r="E423" s="738"/>
      <c r="F423" s="738"/>
      <c r="G423" s="738"/>
      <c r="H423" s="738"/>
      <c r="I423" s="738"/>
      <c r="J423" s="738"/>
      <c r="K423" s="738"/>
      <c r="L423" s="738"/>
      <c r="M423" s="738"/>
      <c r="N423" s="738"/>
      <c r="O423" s="738"/>
      <c r="P423" s="738"/>
      <c r="Q423" s="738"/>
      <c r="R423" s="738"/>
      <c r="S423" s="738"/>
      <c r="T423" s="738"/>
      <c r="U423" s="738"/>
      <c r="V423" s="738"/>
      <c r="W423" s="738"/>
      <c r="X423" s="738"/>
      <c r="Y423" s="738"/>
      <c r="Z423" s="738"/>
    </row>
    <row r="424" ht="18.0" customHeight="1">
      <c r="A424" s="738"/>
      <c r="B424" s="738"/>
      <c r="C424" s="738"/>
      <c r="D424" s="738"/>
      <c r="E424" s="738"/>
      <c r="F424" s="738"/>
      <c r="G424" s="738"/>
      <c r="H424" s="738"/>
      <c r="I424" s="738"/>
      <c r="J424" s="738"/>
      <c r="K424" s="738"/>
      <c r="L424" s="738"/>
      <c r="M424" s="738"/>
      <c r="N424" s="738"/>
      <c r="O424" s="738"/>
      <c r="P424" s="738"/>
      <c r="Q424" s="738"/>
      <c r="R424" s="738"/>
      <c r="S424" s="738"/>
      <c r="T424" s="738"/>
      <c r="U424" s="738"/>
      <c r="V424" s="738"/>
      <c r="W424" s="738"/>
      <c r="X424" s="738"/>
      <c r="Y424" s="738"/>
      <c r="Z424" s="738"/>
    </row>
    <row r="425" ht="18.0" customHeight="1">
      <c r="A425" s="738"/>
      <c r="B425" s="738"/>
      <c r="C425" s="738"/>
      <c r="D425" s="738"/>
      <c r="E425" s="738"/>
      <c r="F425" s="738"/>
      <c r="G425" s="738"/>
      <c r="H425" s="738"/>
      <c r="I425" s="738"/>
      <c r="J425" s="738"/>
      <c r="K425" s="738"/>
      <c r="L425" s="738"/>
      <c r="M425" s="738"/>
      <c r="N425" s="738"/>
      <c r="O425" s="738"/>
      <c r="P425" s="738"/>
      <c r="Q425" s="738"/>
      <c r="R425" s="738"/>
      <c r="S425" s="738"/>
      <c r="T425" s="738"/>
      <c r="U425" s="738"/>
      <c r="V425" s="738"/>
      <c r="W425" s="738"/>
      <c r="X425" s="738"/>
      <c r="Y425" s="738"/>
      <c r="Z425" s="738"/>
    </row>
    <row r="426" ht="18.0" customHeight="1">
      <c r="A426" s="738"/>
      <c r="B426" s="738"/>
      <c r="C426" s="738"/>
      <c r="D426" s="738"/>
      <c r="E426" s="738"/>
      <c r="F426" s="738"/>
      <c r="G426" s="738"/>
      <c r="H426" s="738"/>
      <c r="I426" s="738"/>
      <c r="J426" s="738"/>
      <c r="K426" s="738"/>
      <c r="L426" s="738"/>
      <c r="M426" s="738"/>
      <c r="N426" s="738"/>
      <c r="O426" s="738"/>
      <c r="P426" s="738"/>
      <c r="Q426" s="738"/>
      <c r="R426" s="738"/>
      <c r="S426" s="738"/>
      <c r="T426" s="738"/>
      <c r="U426" s="738"/>
      <c r="V426" s="738"/>
      <c r="W426" s="738"/>
      <c r="X426" s="738"/>
      <c r="Y426" s="738"/>
      <c r="Z426" s="738"/>
    </row>
    <row r="427" ht="18.0" customHeight="1">
      <c r="A427" s="738"/>
      <c r="B427" s="738"/>
      <c r="C427" s="738"/>
      <c r="D427" s="738"/>
      <c r="E427" s="738"/>
      <c r="F427" s="738"/>
      <c r="G427" s="738"/>
      <c r="H427" s="738"/>
      <c r="I427" s="738"/>
      <c r="J427" s="738"/>
      <c r="K427" s="738"/>
      <c r="L427" s="738"/>
      <c r="M427" s="738"/>
      <c r="N427" s="738"/>
      <c r="O427" s="738"/>
      <c r="P427" s="738"/>
      <c r="Q427" s="738"/>
      <c r="R427" s="738"/>
      <c r="S427" s="738"/>
      <c r="T427" s="738"/>
      <c r="U427" s="738"/>
      <c r="V427" s="738"/>
      <c r="W427" s="738"/>
      <c r="X427" s="738"/>
      <c r="Y427" s="738"/>
      <c r="Z427" s="738"/>
    </row>
    <row r="428" ht="18.0" customHeight="1">
      <c r="A428" s="738"/>
      <c r="B428" s="738"/>
      <c r="C428" s="738"/>
      <c r="D428" s="738"/>
      <c r="E428" s="738"/>
      <c r="F428" s="738"/>
      <c r="G428" s="738"/>
      <c r="H428" s="738"/>
      <c r="I428" s="738"/>
      <c r="J428" s="738"/>
      <c r="K428" s="738"/>
      <c r="L428" s="738"/>
      <c r="M428" s="738"/>
      <c r="N428" s="738"/>
      <c r="O428" s="738"/>
      <c r="P428" s="738"/>
      <c r="Q428" s="738"/>
      <c r="R428" s="738"/>
      <c r="S428" s="738"/>
      <c r="T428" s="738"/>
      <c r="U428" s="738"/>
      <c r="V428" s="738"/>
      <c r="W428" s="738"/>
      <c r="X428" s="738"/>
      <c r="Y428" s="738"/>
      <c r="Z428" s="738"/>
    </row>
    <row r="429" ht="18.0" customHeight="1">
      <c r="A429" s="738"/>
      <c r="B429" s="738"/>
      <c r="C429" s="738"/>
      <c r="D429" s="738"/>
      <c r="E429" s="738"/>
      <c r="F429" s="738"/>
      <c r="G429" s="738"/>
      <c r="H429" s="738"/>
      <c r="I429" s="738"/>
      <c r="J429" s="738"/>
      <c r="K429" s="738"/>
      <c r="L429" s="738"/>
      <c r="M429" s="738"/>
      <c r="N429" s="738"/>
      <c r="O429" s="738"/>
      <c r="P429" s="738"/>
      <c r="Q429" s="738"/>
      <c r="R429" s="738"/>
      <c r="S429" s="738"/>
      <c r="T429" s="738"/>
      <c r="U429" s="738"/>
      <c r="V429" s="738"/>
      <c r="W429" s="738"/>
      <c r="X429" s="738"/>
      <c r="Y429" s="738"/>
      <c r="Z429" s="738"/>
    </row>
    <row r="430" ht="18.0" customHeight="1">
      <c r="A430" s="738"/>
      <c r="B430" s="738"/>
      <c r="C430" s="738"/>
      <c r="D430" s="738"/>
      <c r="E430" s="738"/>
      <c r="F430" s="738"/>
      <c r="G430" s="738"/>
      <c r="H430" s="738"/>
      <c r="I430" s="738"/>
      <c r="J430" s="738"/>
      <c r="K430" s="738"/>
      <c r="L430" s="738"/>
      <c r="M430" s="738"/>
      <c r="N430" s="738"/>
      <c r="O430" s="738"/>
      <c r="P430" s="738"/>
      <c r="Q430" s="738"/>
      <c r="R430" s="738"/>
      <c r="S430" s="738"/>
      <c r="T430" s="738"/>
      <c r="U430" s="738"/>
      <c r="V430" s="738"/>
      <c r="W430" s="738"/>
      <c r="X430" s="738"/>
      <c r="Y430" s="738"/>
      <c r="Z430" s="738"/>
    </row>
    <row r="431" ht="18.0" customHeight="1">
      <c r="A431" s="738"/>
      <c r="B431" s="738"/>
      <c r="C431" s="738"/>
      <c r="D431" s="738"/>
      <c r="E431" s="738"/>
      <c r="F431" s="738"/>
      <c r="G431" s="738"/>
      <c r="H431" s="738"/>
      <c r="I431" s="738"/>
      <c r="J431" s="738"/>
      <c r="K431" s="738"/>
      <c r="L431" s="738"/>
      <c r="M431" s="738"/>
      <c r="N431" s="738"/>
      <c r="O431" s="738"/>
      <c r="P431" s="738"/>
      <c r="Q431" s="738"/>
      <c r="R431" s="738"/>
      <c r="S431" s="738"/>
      <c r="T431" s="738"/>
      <c r="U431" s="738"/>
      <c r="V431" s="738"/>
      <c r="W431" s="738"/>
      <c r="X431" s="738"/>
      <c r="Y431" s="738"/>
      <c r="Z431" s="738"/>
    </row>
    <row r="432" ht="18.0" customHeight="1">
      <c r="A432" s="738"/>
      <c r="B432" s="738"/>
      <c r="C432" s="738"/>
      <c r="D432" s="738"/>
      <c r="E432" s="738"/>
      <c r="F432" s="738"/>
      <c r="G432" s="738"/>
      <c r="H432" s="738"/>
      <c r="I432" s="738"/>
      <c r="J432" s="738"/>
      <c r="K432" s="738"/>
      <c r="L432" s="738"/>
      <c r="M432" s="738"/>
      <c r="N432" s="738"/>
      <c r="O432" s="738"/>
      <c r="P432" s="738"/>
      <c r="Q432" s="738"/>
      <c r="R432" s="738"/>
      <c r="S432" s="738"/>
      <c r="T432" s="738"/>
      <c r="U432" s="738"/>
      <c r="V432" s="738"/>
      <c r="W432" s="738"/>
      <c r="X432" s="738"/>
      <c r="Y432" s="738"/>
      <c r="Z432" s="738"/>
    </row>
    <row r="433" ht="18.0" customHeight="1">
      <c r="A433" s="738"/>
      <c r="B433" s="738"/>
      <c r="C433" s="738"/>
      <c r="D433" s="738"/>
      <c r="E433" s="738"/>
      <c r="F433" s="738"/>
      <c r="G433" s="738"/>
      <c r="H433" s="738"/>
      <c r="I433" s="738"/>
      <c r="J433" s="738"/>
      <c r="K433" s="738"/>
      <c r="L433" s="738"/>
      <c r="M433" s="738"/>
      <c r="N433" s="738"/>
      <c r="O433" s="738"/>
      <c r="P433" s="738"/>
      <c r="Q433" s="738"/>
      <c r="R433" s="738"/>
      <c r="S433" s="738"/>
      <c r="T433" s="738"/>
      <c r="U433" s="738"/>
      <c r="V433" s="738"/>
      <c r="W433" s="738"/>
      <c r="X433" s="738"/>
      <c r="Y433" s="738"/>
      <c r="Z433" s="738"/>
    </row>
    <row r="434" ht="18.0" customHeight="1">
      <c r="A434" s="738"/>
      <c r="B434" s="738"/>
      <c r="C434" s="738"/>
      <c r="D434" s="738"/>
      <c r="E434" s="738"/>
      <c r="F434" s="738"/>
      <c r="G434" s="738"/>
      <c r="H434" s="738"/>
      <c r="I434" s="738"/>
      <c r="J434" s="738"/>
      <c r="K434" s="738"/>
      <c r="L434" s="738"/>
      <c r="M434" s="738"/>
      <c r="N434" s="738"/>
      <c r="O434" s="738"/>
      <c r="P434" s="738"/>
      <c r="Q434" s="738"/>
      <c r="R434" s="738"/>
      <c r="S434" s="738"/>
      <c r="T434" s="738"/>
      <c r="U434" s="738"/>
      <c r="V434" s="738"/>
      <c r="W434" s="738"/>
      <c r="X434" s="738"/>
      <c r="Y434" s="738"/>
      <c r="Z434" s="738"/>
    </row>
    <row r="435" ht="18.0" customHeight="1">
      <c r="A435" s="738"/>
      <c r="B435" s="738"/>
      <c r="C435" s="738"/>
      <c r="D435" s="738"/>
      <c r="E435" s="738"/>
      <c r="F435" s="738"/>
      <c r="G435" s="738"/>
      <c r="H435" s="738"/>
      <c r="I435" s="738"/>
      <c r="J435" s="738"/>
      <c r="K435" s="738"/>
      <c r="L435" s="738"/>
      <c r="M435" s="738"/>
      <c r="N435" s="738"/>
      <c r="O435" s="738"/>
      <c r="P435" s="738"/>
      <c r="Q435" s="738"/>
      <c r="R435" s="738"/>
      <c r="S435" s="738"/>
      <c r="T435" s="738"/>
      <c r="U435" s="738"/>
      <c r="V435" s="738"/>
      <c r="W435" s="738"/>
      <c r="X435" s="738"/>
      <c r="Y435" s="738"/>
      <c r="Z435" s="738"/>
    </row>
    <row r="436" ht="18.0" customHeight="1">
      <c r="A436" s="738"/>
      <c r="B436" s="738"/>
      <c r="C436" s="738"/>
      <c r="D436" s="738"/>
      <c r="E436" s="738"/>
      <c r="F436" s="738"/>
      <c r="G436" s="738"/>
      <c r="H436" s="738"/>
      <c r="I436" s="738"/>
      <c r="J436" s="738"/>
      <c r="K436" s="738"/>
      <c r="L436" s="738"/>
      <c r="M436" s="738"/>
      <c r="N436" s="738"/>
      <c r="O436" s="738"/>
      <c r="P436" s="738"/>
      <c r="Q436" s="738"/>
      <c r="R436" s="738"/>
      <c r="S436" s="738"/>
      <c r="T436" s="738"/>
      <c r="U436" s="738"/>
      <c r="V436" s="738"/>
      <c r="W436" s="738"/>
      <c r="X436" s="738"/>
      <c r="Y436" s="738"/>
      <c r="Z436" s="738"/>
    </row>
    <row r="437" ht="18.0" customHeight="1">
      <c r="A437" s="738"/>
      <c r="B437" s="738"/>
      <c r="C437" s="738"/>
      <c r="D437" s="738"/>
      <c r="E437" s="738"/>
      <c r="F437" s="738"/>
      <c r="G437" s="738"/>
      <c r="H437" s="738"/>
      <c r="I437" s="738"/>
      <c r="J437" s="738"/>
      <c r="K437" s="738"/>
      <c r="L437" s="738"/>
      <c r="M437" s="738"/>
      <c r="N437" s="738"/>
      <c r="O437" s="738"/>
      <c r="P437" s="738"/>
      <c r="Q437" s="738"/>
      <c r="R437" s="738"/>
      <c r="S437" s="738"/>
      <c r="T437" s="738"/>
      <c r="U437" s="738"/>
      <c r="V437" s="738"/>
      <c r="W437" s="738"/>
      <c r="X437" s="738"/>
      <c r="Y437" s="738"/>
      <c r="Z437" s="738"/>
    </row>
    <row r="438" ht="18.0" customHeight="1">
      <c r="A438" s="738"/>
      <c r="B438" s="738"/>
      <c r="C438" s="738"/>
      <c r="D438" s="738"/>
      <c r="E438" s="738"/>
      <c r="F438" s="738"/>
      <c r="G438" s="738"/>
      <c r="H438" s="738"/>
      <c r="I438" s="738"/>
      <c r="J438" s="738"/>
      <c r="K438" s="738"/>
      <c r="L438" s="738"/>
      <c r="M438" s="738"/>
      <c r="N438" s="738"/>
      <c r="O438" s="738"/>
      <c r="P438" s="738"/>
      <c r="Q438" s="738"/>
      <c r="R438" s="738"/>
      <c r="S438" s="738"/>
      <c r="T438" s="738"/>
      <c r="U438" s="738"/>
      <c r="V438" s="738"/>
      <c r="W438" s="738"/>
      <c r="X438" s="738"/>
      <c r="Y438" s="738"/>
      <c r="Z438" s="738"/>
    </row>
    <row r="439" ht="18.0" customHeight="1">
      <c r="A439" s="738"/>
      <c r="B439" s="738"/>
      <c r="C439" s="738"/>
      <c r="D439" s="738"/>
      <c r="E439" s="738"/>
      <c r="F439" s="738"/>
      <c r="G439" s="738"/>
      <c r="H439" s="738"/>
      <c r="I439" s="738"/>
      <c r="J439" s="738"/>
      <c r="K439" s="738"/>
      <c r="L439" s="738"/>
      <c r="M439" s="738"/>
      <c r="N439" s="738"/>
      <c r="O439" s="738"/>
      <c r="P439" s="738"/>
      <c r="Q439" s="738"/>
      <c r="R439" s="738"/>
      <c r="S439" s="738"/>
      <c r="T439" s="738"/>
      <c r="U439" s="738"/>
      <c r="V439" s="738"/>
      <c r="W439" s="738"/>
      <c r="X439" s="738"/>
      <c r="Y439" s="738"/>
      <c r="Z439" s="738"/>
    </row>
    <row r="440" ht="18.0" customHeight="1">
      <c r="A440" s="738"/>
      <c r="B440" s="738"/>
      <c r="C440" s="738"/>
      <c r="D440" s="738"/>
      <c r="E440" s="738"/>
      <c r="F440" s="738"/>
      <c r="G440" s="738"/>
      <c r="H440" s="738"/>
      <c r="I440" s="738"/>
      <c r="J440" s="738"/>
      <c r="K440" s="738"/>
      <c r="L440" s="738"/>
      <c r="M440" s="738"/>
      <c r="N440" s="738"/>
      <c r="O440" s="738"/>
      <c r="P440" s="738"/>
      <c r="Q440" s="738"/>
      <c r="R440" s="738"/>
      <c r="S440" s="738"/>
      <c r="T440" s="738"/>
      <c r="U440" s="738"/>
      <c r="V440" s="738"/>
      <c r="W440" s="738"/>
      <c r="X440" s="738"/>
      <c r="Y440" s="738"/>
      <c r="Z440" s="738"/>
    </row>
    <row r="441" ht="18.0" customHeight="1">
      <c r="A441" s="738"/>
      <c r="B441" s="738"/>
      <c r="C441" s="738"/>
      <c r="D441" s="738"/>
      <c r="E441" s="738"/>
      <c r="F441" s="738"/>
      <c r="G441" s="738"/>
      <c r="H441" s="738"/>
      <c r="I441" s="738"/>
      <c r="J441" s="738"/>
      <c r="K441" s="738"/>
      <c r="L441" s="738"/>
      <c r="M441" s="738"/>
      <c r="N441" s="738"/>
      <c r="O441" s="738"/>
      <c r="P441" s="738"/>
      <c r="Q441" s="738"/>
      <c r="R441" s="738"/>
      <c r="S441" s="738"/>
      <c r="T441" s="738"/>
      <c r="U441" s="738"/>
      <c r="V441" s="738"/>
      <c r="W441" s="738"/>
      <c r="X441" s="738"/>
      <c r="Y441" s="738"/>
      <c r="Z441" s="738"/>
    </row>
    <row r="442" ht="18.0" customHeight="1">
      <c r="A442" s="738"/>
      <c r="B442" s="738"/>
      <c r="C442" s="738"/>
      <c r="D442" s="738"/>
      <c r="E442" s="738"/>
      <c r="F442" s="738"/>
      <c r="G442" s="738"/>
      <c r="H442" s="738"/>
      <c r="I442" s="738"/>
      <c r="J442" s="738"/>
      <c r="K442" s="738"/>
      <c r="L442" s="738"/>
      <c r="M442" s="738"/>
      <c r="N442" s="738"/>
      <c r="O442" s="738"/>
      <c r="P442" s="738"/>
      <c r="Q442" s="738"/>
      <c r="R442" s="738"/>
      <c r="S442" s="738"/>
      <c r="T442" s="738"/>
      <c r="U442" s="738"/>
      <c r="V442" s="738"/>
      <c r="W442" s="738"/>
      <c r="X442" s="738"/>
      <c r="Y442" s="738"/>
      <c r="Z442" s="738"/>
    </row>
    <row r="443" ht="18.0" customHeight="1">
      <c r="A443" s="738"/>
      <c r="B443" s="738"/>
      <c r="C443" s="738"/>
      <c r="D443" s="738"/>
      <c r="E443" s="738"/>
      <c r="F443" s="738"/>
      <c r="G443" s="738"/>
      <c r="H443" s="738"/>
      <c r="I443" s="738"/>
      <c r="J443" s="738"/>
      <c r="K443" s="738"/>
      <c r="L443" s="738"/>
      <c r="M443" s="738"/>
      <c r="N443" s="738"/>
      <c r="O443" s="738"/>
      <c r="P443" s="738"/>
      <c r="Q443" s="738"/>
      <c r="R443" s="738"/>
      <c r="S443" s="738"/>
      <c r="T443" s="738"/>
      <c r="U443" s="738"/>
      <c r="V443" s="738"/>
      <c r="W443" s="738"/>
      <c r="X443" s="738"/>
      <c r="Y443" s="738"/>
      <c r="Z443" s="738"/>
    </row>
    <row r="444" ht="18.0" customHeight="1">
      <c r="A444" s="738"/>
      <c r="B444" s="738"/>
      <c r="C444" s="738"/>
      <c r="D444" s="738"/>
      <c r="E444" s="738"/>
      <c r="F444" s="738"/>
      <c r="G444" s="738"/>
      <c r="H444" s="738"/>
      <c r="I444" s="738"/>
      <c r="J444" s="738"/>
      <c r="K444" s="738"/>
      <c r="L444" s="738"/>
      <c r="M444" s="738"/>
      <c r="N444" s="738"/>
      <c r="O444" s="738"/>
      <c r="P444" s="738"/>
      <c r="Q444" s="738"/>
      <c r="R444" s="738"/>
      <c r="S444" s="738"/>
      <c r="T444" s="738"/>
      <c r="U444" s="738"/>
      <c r="V444" s="738"/>
      <c r="W444" s="738"/>
      <c r="X444" s="738"/>
      <c r="Y444" s="738"/>
      <c r="Z444" s="738"/>
    </row>
    <row r="445" ht="18.0" customHeight="1">
      <c r="A445" s="738"/>
      <c r="B445" s="738"/>
      <c r="C445" s="738"/>
      <c r="D445" s="738"/>
      <c r="E445" s="738"/>
      <c r="F445" s="738"/>
      <c r="G445" s="738"/>
      <c r="H445" s="738"/>
      <c r="I445" s="738"/>
      <c r="J445" s="738"/>
      <c r="K445" s="738"/>
      <c r="L445" s="738"/>
      <c r="M445" s="738"/>
      <c r="N445" s="738"/>
      <c r="O445" s="738"/>
      <c r="P445" s="738"/>
      <c r="Q445" s="738"/>
      <c r="R445" s="738"/>
      <c r="S445" s="738"/>
      <c r="T445" s="738"/>
      <c r="U445" s="738"/>
      <c r="V445" s="738"/>
      <c r="W445" s="738"/>
      <c r="X445" s="738"/>
      <c r="Y445" s="738"/>
      <c r="Z445" s="738"/>
    </row>
    <row r="446" ht="18.0" customHeight="1">
      <c r="A446" s="738"/>
      <c r="B446" s="738"/>
      <c r="C446" s="738"/>
      <c r="D446" s="738"/>
      <c r="E446" s="738"/>
      <c r="F446" s="738"/>
      <c r="G446" s="738"/>
      <c r="H446" s="738"/>
      <c r="I446" s="738"/>
      <c r="J446" s="738"/>
      <c r="K446" s="738"/>
      <c r="L446" s="738"/>
      <c r="M446" s="738"/>
      <c r="N446" s="738"/>
      <c r="O446" s="738"/>
      <c r="P446" s="738"/>
      <c r="Q446" s="738"/>
      <c r="R446" s="738"/>
      <c r="S446" s="738"/>
      <c r="T446" s="738"/>
      <c r="U446" s="738"/>
      <c r="V446" s="738"/>
      <c r="W446" s="738"/>
      <c r="X446" s="738"/>
      <c r="Y446" s="738"/>
      <c r="Z446" s="738"/>
    </row>
    <row r="447" ht="18.0" customHeight="1">
      <c r="A447" s="738"/>
      <c r="B447" s="738"/>
      <c r="C447" s="738"/>
      <c r="D447" s="738"/>
      <c r="E447" s="738"/>
      <c r="F447" s="738"/>
      <c r="G447" s="738"/>
      <c r="H447" s="738"/>
      <c r="I447" s="738"/>
      <c r="J447" s="738"/>
      <c r="K447" s="738"/>
      <c r="L447" s="738"/>
      <c r="M447" s="738"/>
      <c r="N447" s="738"/>
      <c r="O447" s="738"/>
      <c r="P447" s="738"/>
      <c r="Q447" s="738"/>
      <c r="R447" s="738"/>
      <c r="S447" s="738"/>
      <c r="T447" s="738"/>
      <c r="U447" s="738"/>
      <c r="V447" s="738"/>
      <c r="W447" s="738"/>
      <c r="X447" s="738"/>
      <c r="Y447" s="738"/>
      <c r="Z447" s="738"/>
    </row>
    <row r="448" ht="18.0" customHeight="1">
      <c r="A448" s="738"/>
      <c r="B448" s="738"/>
      <c r="C448" s="738"/>
      <c r="D448" s="738"/>
      <c r="E448" s="738"/>
      <c r="F448" s="738"/>
      <c r="G448" s="738"/>
      <c r="H448" s="738"/>
      <c r="I448" s="738"/>
      <c r="J448" s="738"/>
      <c r="K448" s="738"/>
      <c r="L448" s="738"/>
      <c r="M448" s="738"/>
      <c r="N448" s="738"/>
      <c r="O448" s="738"/>
      <c r="P448" s="738"/>
      <c r="Q448" s="738"/>
      <c r="R448" s="738"/>
      <c r="S448" s="738"/>
      <c r="T448" s="738"/>
      <c r="U448" s="738"/>
      <c r="V448" s="738"/>
      <c r="W448" s="738"/>
      <c r="X448" s="738"/>
      <c r="Y448" s="738"/>
      <c r="Z448" s="738"/>
    </row>
    <row r="449" ht="18.0" customHeight="1">
      <c r="A449" s="738"/>
      <c r="B449" s="738"/>
      <c r="C449" s="738"/>
      <c r="D449" s="738"/>
      <c r="E449" s="738"/>
      <c r="F449" s="738"/>
      <c r="G449" s="738"/>
      <c r="H449" s="738"/>
      <c r="I449" s="738"/>
      <c r="J449" s="738"/>
      <c r="K449" s="738"/>
      <c r="L449" s="738"/>
      <c r="M449" s="738"/>
      <c r="N449" s="738"/>
      <c r="O449" s="738"/>
      <c r="P449" s="738"/>
      <c r="Q449" s="738"/>
      <c r="R449" s="738"/>
      <c r="S449" s="738"/>
      <c r="T449" s="738"/>
      <c r="U449" s="738"/>
      <c r="V449" s="738"/>
      <c r="W449" s="738"/>
      <c r="X449" s="738"/>
      <c r="Y449" s="738"/>
      <c r="Z449" s="738"/>
    </row>
    <row r="450" ht="18.0" customHeight="1">
      <c r="A450" s="738"/>
      <c r="B450" s="738"/>
      <c r="C450" s="738"/>
      <c r="D450" s="738"/>
      <c r="E450" s="738"/>
      <c r="F450" s="738"/>
      <c r="G450" s="738"/>
      <c r="H450" s="738"/>
      <c r="I450" s="738"/>
      <c r="J450" s="738"/>
      <c r="K450" s="738"/>
      <c r="L450" s="738"/>
      <c r="M450" s="738"/>
      <c r="N450" s="738"/>
      <c r="O450" s="738"/>
      <c r="P450" s="738"/>
      <c r="Q450" s="738"/>
      <c r="R450" s="738"/>
      <c r="S450" s="738"/>
      <c r="T450" s="738"/>
      <c r="U450" s="738"/>
      <c r="V450" s="738"/>
      <c r="W450" s="738"/>
      <c r="X450" s="738"/>
      <c r="Y450" s="738"/>
      <c r="Z450" s="738"/>
    </row>
    <row r="451" ht="18.0" customHeight="1">
      <c r="A451" s="738"/>
      <c r="B451" s="738"/>
      <c r="C451" s="738"/>
      <c r="D451" s="738"/>
      <c r="E451" s="738"/>
      <c r="F451" s="738"/>
      <c r="G451" s="738"/>
      <c r="H451" s="738"/>
      <c r="I451" s="738"/>
      <c r="J451" s="738"/>
      <c r="K451" s="738"/>
      <c r="L451" s="738"/>
      <c r="M451" s="738"/>
      <c r="N451" s="738"/>
      <c r="O451" s="738"/>
      <c r="P451" s="738"/>
      <c r="Q451" s="738"/>
      <c r="R451" s="738"/>
      <c r="S451" s="738"/>
      <c r="T451" s="738"/>
      <c r="U451" s="738"/>
      <c r="V451" s="738"/>
      <c r="W451" s="738"/>
      <c r="X451" s="738"/>
      <c r="Y451" s="738"/>
      <c r="Z451" s="738"/>
    </row>
    <row r="452" ht="18.0" customHeight="1">
      <c r="A452" s="738"/>
      <c r="B452" s="738"/>
      <c r="C452" s="738"/>
      <c r="D452" s="738"/>
      <c r="E452" s="738"/>
      <c r="F452" s="738"/>
      <c r="G452" s="738"/>
      <c r="H452" s="738"/>
      <c r="I452" s="738"/>
      <c r="J452" s="738"/>
      <c r="K452" s="738"/>
      <c r="L452" s="738"/>
      <c r="M452" s="738"/>
      <c r="N452" s="738"/>
      <c r="O452" s="738"/>
      <c r="P452" s="738"/>
      <c r="Q452" s="738"/>
      <c r="R452" s="738"/>
      <c r="S452" s="738"/>
      <c r="T452" s="738"/>
      <c r="U452" s="738"/>
      <c r="V452" s="738"/>
      <c r="W452" s="738"/>
      <c r="X452" s="738"/>
      <c r="Y452" s="738"/>
      <c r="Z452" s="738"/>
    </row>
    <row r="453" ht="18.0" customHeight="1">
      <c r="A453" s="738"/>
      <c r="B453" s="738"/>
      <c r="C453" s="738"/>
      <c r="D453" s="738"/>
      <c r="E453" s="738"/>
      <c r="F453" s="738"/>
      <c r="G453" s="738"/>
      <c r="H453" s="738"/>
      <c r="I453" s="738"/>
      <c r="J453" s="738"/>
      <c r="K453" s="738"/>
      <c r="L453" s="738"/>
      <c r="M453" s="738"/>
      <c r="N453" s="738"/>
      <c r="O453" s="738"/>
      <c r="P453" s="738"/>
      <c r="Q453" s="738"/>
      <c r="R453" s="738"/>
      <c r="S453" s="738"/>
      <c r="T453" s="738"/>
      <c r="U453" s="738"/>
      <c r="V453" s="738"/>
      <c r="W453" s="738"/>
      <c r="X453" s="738"/>
      <c r="Y453" s="738"/>
      <c r="Z453" s="738"/>
    </row>
    <row r="454" ht="18.0" customHeight="1">
      <c r="A454" s="738"/>
      <c r="B454" s="738"/>
      <c r="C454" s="738"/>
      <c r="D454" s="738"/>
      <c r="E454" s="738"/>
      <c r="F454" s="738"/>
      <c r="G454" s="738"/>
      <c r="H454" s="738"/>
      <c r="I454" s="738"/>
      <c r="J454" s="738"/>
      <c r="K454" s="738"/>
      <c r="L454" s="738"/>
      <c r="M454" s="738"/>
      <c r="N454" s="738"/>
      <c r="O454" s="738"/>
      <c r="P454" s="738"/>
      <c r="Q454" s="738"/>
      <c r="R454" s="738"/>
      <c r="S454" s="738"/>
      <c r="T454" s="738"/>
      <c r="U454" s="738"/>
      <c r="V454" s="738"/>
      <c r="W454" s="738"/>
      <c r="X454" s="738"/>
      <c r="Y454" s="738"/>
      <c r="Z454" s="738"/>
    </row>
    <row r="455" ht="18.0" customHeight="1">
      <c r="A455" s="738"/>
      <c r="B455" s="738"/>
      <c r="C455" s="738"/>
      <c r="D455" s="738"/>
      <c r="E455" s="738"/>
      <c r="F455" s="738"/>
      <c r="G455" s="738"/>
      <c r="H455" s="738"/>
      <c r="I455" s="738"/>
      <c r="J455" s="738"/>
      <c r="K455" s="738"/>
      <c r="L455" s="738"/>
      <c r="M455" s="738"/>
      <c r="N455" s="738"/>
      <c r="O455" s="738"/>
      <c r="P455" s="738"/>
      <c r="Q455" s="738"/>
      <c r="R455" s="738"/>
      <c r="S455" s="738"/>
      <c r="T455" s="738"/>
      <c r="U455" s="738"/>
      <c r="V455" s="738"/>
      <c r="W455" s="738"/>
      <c r="X455" s="738"/>
      <c r="Y455" s="738"/>
      <c r="Z455" s="738"/>
    </row>
    <row r="456" ht="18.0" customHeight="1">
      <c r="A456" s="738"/>
      <c r="B456" s="738"/>
      <c r="C456" s="738"/>
      <c r="D456" s="738"/>
      <c r="E456" s="738"/>
      <c r="F456" s="738"/>
      <c r="G456" s="738"/>
      <c r="H456" s="738"/>
      <c r="I456" s="738"/>
      <c r="J456" s="738"/>
      <c r="K456" s="738"/>
      <c r="L456" s="738"/>
      <c r="M456" s="738"/>
      <c r="N456" s="738"/>
      <c r="O456" s="738"/>
      <c r="P456" s="738"/>
      <c r="Q456" s="738"/>
      <c r="R456" s="738"/>
      <c r="S456" s="738"/>
      <c r="T456" s="738"/>
      <c r="U456" s="738"/>
      <c r="V456" s="738"/>
      <c r="W456" s="738"/>
      <c r="X456" s="738"/>
      <c r="Y456" s="738"/>
      <c r="Z456" s="738"/>
    </row>
    <row r="457" ht="18.0" customHeight="1">
      <c r="A457" s="738"/>
      <c r="B457" s="738"/>
      <c r="C457" s="738"/>
      <c r="D457" s="738"/>
      <c r="E457" s="738"/>
      <c r="F457" s="738"/>
      <c r="G457" s="738"/>
      <c r="H457" s="738"/>
      <c r="I457" s="738"/>
      <c r="J457" s="738"/>
      <c r="K457" s="738"/>
      <c r="L457" s="738"/>
      <c r="M457" s="738"/>
      <c r="N457" s="738"/>
      <c r="O457" s="738"/>
      <c r="P457" s="738"/>
      <c r="Q457" s="738"/>
      <c r="R457" s="738"/>
      <c r="S457" s="738"/>
      <c r="T457" s="738"/>
      <c r="U457" s="738"/>
      <c r="V457" s="738"/>
      <c r="W457" s="738"/>
      <c r="X457" s="738"/>
      <c r="Y457" s="738"/>
      <c r="Z457" s="738"/>
    </row>
    <row r="458" ht="18.0" customHeight="1">
      <c r="A458" s="738"/>
      <c r="B458" s="738"/>
      <c r="C458" s="738"/>
      <c r="D458" s="738"/>
      <c r="E458" s="738"/>
      <c r="F458" s="738"/>
      <c r="G458" s="738"/>
      <c r="H458" s="738"/>
      <c r="I458" s="738"/>
      <c r="J458" s="738"/>
      <c r="K458" s="738"/>
      <c r="L458" s="738"/>
      <c r="M458" s="738"/>
      <c r="N458" s="738"/>
      <c r="O458" s="738"/>
      <c r="P458" s="738"/>
      <c r="Q458" s="738"/>
      <c r="R458" s="738"/>
      <c r="S458" s="738"/>
      <c r="T458" s="738"/>
      <c r="U458" s="738"/>
      <c r="V458" s="738"/>
      <c r="W458" s="738"/>
      <c r="X458" s="738"/>
      <c r="Y458" s="738"/>
      <c r="Z458" s="738"/>
    </row>
    <row r="459" ht="18.0" customHeight="1">
      <c r="A459" s="738"/>
      <c r="B459" s="738"/>
      <c r="C459" s="738"/>
      <c r="D459" s="738"/>
      <c r="E459" s="738"/>
      <c r="F459" s="738"/>
      <c r="G459" s="738"/>
      <c r="H459" s="738"/>
      <c r="I459" s="738"/>
      <c r="J459" s="738"/>
      <c r="K459" s="738"/>
      <c r="L459" s="738"/>
      <c r="M459" s="738"/>
      <c r="N459" s="738"/>
      <c r="O459" s="738"/>
      <c r="P459" s="738"/>
      <c r="Q459" s="738"/>
      <c r="R459" s="738"/>
      <c r="S459" s="738"/>
      <c r="T459" s="738"/>
      <c r="U459" s="738"/>
      <c r="V459" s="738"/>
      <c r="W459" s="738"/>
      <c r="X459" s="738"/>
      <c r="Y459" s="738"/>
      <c r="Z459" s="738"/>
    </row>
    <row r="460" ht="18.0" customHeight="1">
      <c r="A460" s="738"/>
      <c r="B460" s="738"/>
      <c r="C460" s="738"/>
      <c r="D460" s="738"/>
      <c r="E460" s="738"/>
      <c r="F460" s="738"/>
      <c r="G460" s="738"/>
      <c r="H460" s="738"/>
      <c r="I460" s="738"/>
      <c r="J460" s="738"/>
      <c r="K460" s="738"/>
      <c r="L460" s="738"/>
      <c r="M460" s="738"/>
      <c r="N460" s="738"/>
      <c r="O460" s="738"/>
      <c r="P460" s="738"/>
      <c r="Q460" s="738"/>
      <c r="R460" s="738"/>
      <c r="S460" s="738"/>
      <c r="T460" s="738"/>
      <c r="U460" s="738"/>
      <c r="V460" s="738"/>
      <c r="W460" s="738"/>
      <c r="X460" s="738"/>
      <c r="Y460" s="738"/>
      <c r="Z460" s="738"/>
    </row>
    <row r="461" ht="18.0" customHeight="1">
      <c r="A461" s="738"/>
      <c r="B461" s="738"/>
      <c r="C461" s="738"/>
      <c r="D461" s="738"/>
      <c r="E461" s="738"/>
      <c r="F461" s="738"/>
      <c r="G461" s="738"/>
      <c r="H461" s="738"/>
      <c r="I461" s="738"/>
      <c r="J461" s="738"/>
      <c r="K461" s="738"/>
      <c r="L461" s="738"/>
      <c r="M461" s="738"/>
      <c r="N461" s="738"/>
      <c r="O461" s="738"/>
      <c r="P461" s="738"/>
      <c r="Q461" s="738"/>
      <c r="R461" s="738"/>
      <c r="S461" s="738"/>
      <c r="T461" s="738"/>
      <c r="U461" s="738"/>
      <c r="V461" s="738"/>
      <c r="W461" s="738"/>
      <c r="X461" s="738"/>
      <c r="Y461" s="738"/>
      <c r="Z461" s="738"/>
    </row>
    <row r="462" ht="18.0" customHeight="1">
      <c r="A462" s="738"/>
      <c r="B462" s="738"/>
      <c r="C462" s="738"/>
      <c r="D462" s="738"/>
      <c r="E462" s="738"/>
      <c r="F462" s="738"/>
      <c r="G462" s="738"/>
      <c r="H462" s="738"/>
      <c r="I462" s="738"/>
      <c r="J462" s="738"/>
      <c r="K462" s="738"/>
      <c r="L462" s="738"/>
      <c r="M462" s="738"/>
      <c r="N462" s="738"/>
      <c r="O462" s="738"/>
      <c r="P462" s="738"/>
      <c r="Q462" s="738"/>
      <c r="R462" s="738"/>
      <c r="S462" s="738"/>
      <c r="T462" s="738"/>
      <c r="U462" s="738"/>
      <c r="V462" s="738"/>
      <c r="W462" s="738"/>
      <c r="X462" s="738"/>
      <c r="Y462" s="738"/>
      <c r="Z462" s="738"/>
    </row>
    <row r="463" ht="18.0" customHeight="1">
      <c r="A463" s="738"/>
      <c r="B463" s="738"/>
      <c r="C463" s="738"/>
      <c r="D463" s="738"/>
      <c r="E463" s="738"/>
      <c r="F463" s="738"/>
      <c r="G463" s="738"/>
      <c r="H463" s="738"/>
      <c r="I463" s="738"/>
      <c r="J463" s="738"/>
      <c r="K463" s="738"/>
      <c r="L463" s="738"/>
      <c r="M463" s="738"/>
      <c r="N463" s="738"/>
      <c r="O463" s="738"/>
      <c r="P463" s="738"/>
      <c r="Q463" s="738"/>
      <c r="R463" s="738"/>
      <c r="S463" s="738"/>
      <c r="T463" s="738"/>
      <c r="U463" s="738"/>
      <c r="V463" s="738"/>
      <c r="W463" s="738"/>
      <c r="X463" s="738"/>
      <c r="Y463" s="738"/>
      <c r="Z463" s="738"/>
    </row>
    <row r="464" ht="18.0" customHeight="1">
      <c r="A464" s="738"/>
      <c r="B464" s="738"/>
      <c r="C464" s="738"/>
      <c r="D464" s="738"/>
      <c r="E464" s="738"/>
      <c r="F464" s="738"/>
      <c r="G464" s="738"/>
      <c r="H464" s="738"/>
      <c r="I464" s="738"/>
      <c r="J464" s="738"/>
      <c r="K464" s="738"/>
      <c r="L464" s="738"/>
      <c r="M464" s="738"/>
      <c r="N464" s="738"/>
      <c r="O464" s="738"/>
      <c r="P464" s="738"/>
      <c r="Q464" s="738"/>
      <c r="R464" s="738"/>
      <c r="S464" s="738"/>
      <c r="T464" s="738"/>
      <c r="U464" s="738"/>
      <c r="V464" s="738"/>
      <c r="W464" s="738"/>
      <c r="X464" s="738"/>
      <c r="Y464" s="738"/>
      <c r="Z464" s="738"/>
    </row>
    <row r="465" ht="18.0" customHeight="1">
      <c r="A465" s="738"/>
      <c r="B465" s="738"/>
      <c r="C465" s="738"/>
      <c r="D465" s="738"/>
      <c r="E465" s="738"/>
      <c r="F465" s="738"/>
      <c r="G465" s="738"/>
      <c r="H465" s="738"/>
      <c r="I465" s="738"/>
      <c r="J465" s="738"/>
      <c r="K465" s="738"/>
      <c r="L465" s="738"/>
      <c r="M465" s="738"/>
      <c r="N465" s="738"/>
      <c r="O465" s="738"/>
      <c r="P465" s="738"/>
      <c r="Q465" s="738"/>
      <c r="R465" s="738"/>
      <c r="S465" s="738"/>
      <c r="T465" s="738"/>
      <c r="U465" s="738"/>
      <c r="V465" s="738"/>
      <c r="W465" s="738"/>
      <c r="X465" s="738"/>
      <c r="Y465" s="738"/>
      <c r="Z465" s="738"/>
    </row>
    <row r="466" ht="18.0" customHeight="1">
      <c r="A466" s="738"/>
      <c r="B466" s="738"/>
      <c r="C466" s="738"/>
      <c r="D466" s="738"/>
      <c r="E466" s="738"/>
      <c r="F466" s="738"/>
      <c r="G466" s="738"/>
      <c r="H466" s="738"/>
      <c r="I466" s="738"/>
      <c r="J466" s="738"/>
      <c r="K466" s="738"/>
      <c r="L466" s="738"/>
      <c r="M466" s="738"/>
      <c r="N466" s="738"/>
      <c r="O466" s="738"/>
      <c r="P466" s="738"/>
      <c r="Q466" s="738"/>
      <c r="R466" s="738"/>
      <c r="S466" s="738"/>
      <c r="T466" s="738"/>
      <c r="U466" s="738"/>
      <c r="V466" s="738"/>
      <c r="W466" s="738"/>
      <c r="X466" s="738"/>
      <c r="Y466" s="738"/>
      <c r="Z466" s="738"/>
    </row>
    <row r="467" ht="18.0" customHeight="1">
      <c r="A467" s="738"/>
      <c r="B467" s="738"/>
      <c r="C467" s="738"/>
      <c r="D467" s="738"/>
      <c r="E467" s="738"/>
      <c r="F467" s="738"/>
      <c r="G467" s="738"/>
      <c r="H467" s="738"/>
      <c r="I467" s="738"/>
      <c r="J467" s="738"/>
      <c r="K467" s="738"/>
      <c r="L467" s="738"/>
      <c r="M467" s="738"/>
      <c r="N467" s="738"/>
      <c r="O467" s="738"/>
      <c r="P467" s="738"/>
      <c r="Q467" s="738"/>
      <c r="R467" s="738"/>
      <c r="S467" s="738"/>
      <c r="T467" s="738"/>
      <c r="U467" s="738"/>
      <c r="V467" s="738"/>
      <c r="W467" s="738"/>
      <c r="X467" s="738"/>
      <c r="Y467" s="738"/>
      <c r="Z467" s="738"/>
    </row>
    <row r="468" ht="18.0" customHeight="1">
      <c r="A468" s="738"/>
      <c r="B468" s="738"/>
      <c r="C468" s="738"/>
      <c r="D468" s="738"/>
      <c r="E468" s="738"/>
      <c r="F468" s="738"/>
      <c r="G468" s="738"/>
      <c r="H468" s="738"/>
      <c r="I468" s="738"/>
      <c r="J468" s="738"/>
      <c r="K468" s="738"/>
      <c r="L468" s="738"/>
      <c r="M468" s="738"/>
      <c r="N468" s="738"/>
      <c r="O468" s="738"/>
      <c r="P468" s="738"/>
      <c r="Q468" s="738"/>
      <c r="R468" s="738"/>
      <c r="S468" s="738"/>
      <c r="T468" s="738"/>
      <c r="U468" s="738"/>
      <c r="V468" s="738"/>
      <c r="W468" s="738"/>
      <c r="X468" s="738"/>
      <c r="Y468" s="738"/>
      <c r="Z468" s="738"/>
    </row>
    <row r="469" ht="18.0" customHeight="1">
      <c r="A469" s="738"/>
      <c r="B469" s="738"/>
      <c r="C469" s="738"/>
      <c r="D469" s="738"/>
      <c r="E469" s="738"/>
      <c r="F469" s="738"/>
      <c r="G469" s="738"/>
      <c r="H469" s="738"/>
      <c r="I469" s="738"/>
      <c r="J469" s="738"/>
      <c r="K469" s="738"/>
      <c r="L469" s="738"/>
      <c r="M469" s="738"/>
      <c r="N469" s="738"/>
      <c r="O469" s="738"/>
      <c r="P469" s="738"/>
      <c r="Q469" s="738"/>
      <c r="R469" s="738"/>
      <c r="S469" s="738"/>
      <c r="T469" s="738"/>
      <c r="U469" s="738"/>
      <c r="V469" s="738"/>
      <c r="W469" s="738"/>
      <c r="X469" s="738"/>
      <c r="Y469" s="738"/>
      <c r="Z469" s="738"/>
    </row>
    <row r="470" ht="18.0" customHeight="1">
      <c r="A470" s="738"/>
      <c r="B470" s="738"/>
      <c r="C470" s="738"/>
      <c r="D470" s="738"/>
      <c r="E470" s="738"/>
      <c r="F470" s="738"/>
      <c r="G470" s="738"/>
      <c r="H470" s="738"/>
      <c r="I470" s="738"/>
      <c r="J470" s="738"/>
      <c r="K470" s="738"/>
      <c r="L470" s="738"/>
      <c r="M470" s="738"/>
      <c r="N470" s="738"/>
      <c r="O470" s="738"/>
      <c r="P470" s="738"/>
      <c r="Q470" s="738"/>
      <c r="R470" s="738"/>
      <c r="S470" s="738"/>
      <c r="T470" s="738"/>
      <c r="U470" s="738"/>
      <c r="V470" s="738"/>
      <c r="W470" s="738"/>
      <c r="X470" s="738"/>
      <c r="Y470" s="738"/>
      <c r="Z470" s="738"/>
    </row>
    <row r="471" ht="18.0" customHeight="1">
      <c r="A471" s="738"/>
      <c r="B471" s="738"/>
      <c r="C471" s="738"/>
      <c r="D471" s="738"/>
      <c r="E471" s="738"/>
      <c r="F471" s="738"/>
      <c r="G471" s="738"/>
      <c r="H471" s="738"/>
      <c r="I471" s="738"/>
      <c r="J471" s="738"/>
      <c r="K471" s="738"/>
      <c r="L471" s="738"/>
      <c r="M471" s="738"/>
      <c r="N471" s="738"/>
      <c r="O471" s="738"/>
      <c r="P471" s="738"/>
      <c r="Q471" s="738"/>
      <c r="R471" s="738"/>
      <c r="S471" s="738"/>
      <c r="T471" s="738"/>
      <c r="U471" s="738"/>
      <c r="V471" s="738"/>
      <c r="W471" s="738"/>
      <c r="X471" s="738"/>
      <c r="Y471" s="738"/>
      <c r="Z471" s="738"/>
    </row>
    <row r="472" ht="18.0" customHeight="1">
      <c r="A472" s="738"/>
      <c r="B472" s="738"/>
      <c r="C472" s="738"/>
      <c r="D472" s="738"/>
      <c r="E472" s="738"/>
      <c r="F472" s="738"/>
      <c r="G472" s="738"/>
      <c r="H472" s="738"/>
      <c r="I472" s="738"/>
      <c r="J472" s="738"/>
      <c r="K472" s="738"/>
      <c r="L472" s="738"/>
      <c r="M472" s="738"/>
      <c r="N472" s="738"/>
      <c r="O472" s="738"/>
      <c r="P472" s="738"/>
      <c r="Q472" s="738"/>
      <c r="R472" s="738"/>
      <c r="S472" s="738"/>
      <c r="T472" s="738"/>
      <c r="U472" s="738"/>
      <c r="V472" s="738"/>
      <c r="W472" s="738"/>
      <c r="X472" s="738"/>
      <c r="Y472" s="738"/>
      <c r="Z472" s="738"/>
    </row>
    <row r="473" ht="18.0" customHeight="1">
      <c r="A473" s="738"/>
      <c r="B473" s="738"/>
      <c r="C473" s="738"/>
      <c r="D473" s="738"/>
      <c r="E473" s="738"/>
      <c r="F473" s="738"/>
      <c r="G473" s="738"/>
      <c r="H473" s="738"/>
      <c r="I473" s="738"/>
      <c r="J473" s="738"/>
      <c r="K473" s="738"/>
      <c r="L473" s="738"/>
      <c r="M473" s="738"/>
      <c r="N473" s="738"/>
      <c r="O473" s="738"/>
      <c r="P473" s="738"/>
      <c r="Q473" s="738"/>
      <c r="R473" s="738"/>
      <c r="S473" s="738"/>
      <c r="T473" s="738"/>
      <c r="U473" s="738"/>
      <c r="V473" s="738"/>
      <c r="W473" s="738"/>
      <c r="X473" s="738"/>
      <c r="Y473" s="738"/>
      <c r="Z473" s="738"/>
    </row>
    <row r="474" ht="18.0" customHeight="1">
      <c r="A474" s="738"/>
      <c r="B474" s="738"/>
      <c r="C474" s="738"/>
      <c r="D474" s="738"/>
      <c r="E474" s="738"/>
      <c r="F474" s="738"/>
      <c r="G474" s="738"/>
      <c r="H474" s="738"/>
      <c r="I474" s="738"/>
      <c r="J474" s="738"/>
      <c r="K474" s="738"/>
      <c r="L474" s="738"/>
      <c r="M474" s="738"/>
      <c r="N474" s="738"/>
      <c r="O474" s="738"/>
      <c r="P474" s="738"/>
      <c r="Q474" s="738"/>
      <c r="R474" s="738"/>
      <c r="S474" s="738"/>
      <c r="T474" s="738"/>
      <c r="U474" s="738"/>
      <c r="V474" s="738"/>
      <c r="W474" s="738"/>
      <c r="X474" s="738"/>
      <c r="Y474" s="738"/>
      <c r="Z474" s="738"/>
    </row>
    <row r="475" ht="18.0" customHeight="1">
      <c r="A475" s="738"/>
      <c r="B475" s="738"/>
      <c r="C475" s="738"/>
      <c r="D475" s="738"/>
      <c r="E475" s="738"/>
      <c r="F475" s="738"/>
      <c r="G475" s="738"/>
      <c r="H475" s="738"/>
      <c r="I475" s="738"/>
      <c r="J475" s="738"/>
      <c r="K475" s="738"/>
      <c r="L475" s="738"/>
      <c r="M475" s="738"/>
      <c r="N475" s="738"/>
      <c r="O475" s="738"/>
      <c r="P475" s="738"/>
      <c r="Q475" s="738"/>
      <c r="R475" s="738"/>
      <c r="S475" s="738"/>
      <c r="T475" s="738"/>
      <c r="U475" s="738"/>
      <c r="V475" s="738"/>
      <c r="W475" s="738"/>
      <c r="X475" s="738"/>
      <c r="Y475" s="738"/>
      <c r="Z475" s="738"/>
    </row>
    <row r="476" ht="18.0" customHeight="1">
      <c r="A476" s="738"/>
      <c r="B476" s="738"/>
      <c r="C476" s="738"/>
      <c r="D476" s="738"/>
      <c r="E476" s="738"/>
      <c r="F476" s="738"/>
      <c r="G476" s="738"/>
      <c r="H476" s="738"/>
      <c r="I476" s="738"/>
      <c r="J476" s="738"/>
      <c r="K476" s="738"/>
      <c r="L476" s="738"/>
      <c r="M476" s="738"/>
      <c r="N476" s="738"/>
      <c r="O476" s="738"/>
      <c r="P476" s="738"/>
      <c r="Q476" s="738"/>
      <c r="R476" s="738"/>
      <c r="S476" s="738"/>
      <c r="T476" s="738"/>
      <c r="U476" s="738"/>
      <c r="V476" s="738"/>
      <c r="W476" s="738"/>
      <c r="X476" s="738"/>
      <c r="Y476" s="738"/>
      <c r="Z476" s="738"/>
    </row>
    <row r="477" ht="18.0" customHeight="1">
      <c r="A477" s="738"/>
      <c r="B477" s="738"/>
      <c r="C477" s="738"/>
      <c r="D477" s="738"/>
      <c r="E477" s="738"/>
      <c r="F477" s="738"/>
      <c r="G477" s="738"/>
      <c r="H477" s="738"/>
      <c r="I477" s="738"/>
      <c r="J477" s="738"/>
      <c r="K477" s="738"/>
      <c r="L477" s="738"/>
      <c r="M477" s="738"/>
      <c r="N477" s="738"/>
      <c r="O477" s="738"/>
      <c r="P477" s="738"/>
      <c r="Q477" s="738"/>
      <c r="R477" s="738"/>
      <c r="S477" s="738"/>
      <c r="T477" s="738"/>
      <c r="U477" s="738"/>
      <c r="V477" s="738"/>
      <c r="W477" s="738"/>
      <c r="X477" s="738"/>
      <c r="Y477" s="738"/>
      <c r="Z477" s="738"/>
    </row>
    <row r="478" ht="18.0" customHeight="1">
      <c r="A478" s="738"/>
      <c r="B478" s="738"/>
      <c r="C478" s="738"/>
      <c r="D478" s="738"/>
      <c r="E478" s="738"/>
      <c r="F478" s="738"/>
      <c r="G478" s="738"/>
      <c r="H478" s="738"/>
      <c r="I478" s="738"/>
      <c r="J478" s="738"/>
      <c r="K478" s="738"/>
      <c r="L478" s="738"/>
      <c r="M478" s="738"/>
      <c r="N478" s="738"/>
      <c r="O478" s="738"/>
      <c r="P478" s="738"/>
      <c r="Q478" s="738"/>
      <c r="R478" s="738"/>
      <c r="S478" s="738"/>
      <c r="T478" s="738"/>
      <c r="U478" s="738"/>
      <c r="V478" s="738"/>
      <c r="W478" s="738"/>
      <c r="X478" s="738"/>
      <c r="Y478" s="738"/>
      <c r="Z478" s="738"/>
    </row>
    <row r="479" ht="18.0" customHeight="1">
      <c r="A479" s="738"/>
      <c r="B479" s="738"/>
      <c r="C479" s="738"/>
      <c r="D479" s="738"/>
      <c r="E479" s="738"/>
      <c r="F479" s="738"/>
      <c r="G479" s="738"/>
      <c r="H479" s="738"/>
      <c r="I479" s="738"/>
      <c r="J479" s="738"/>
      <c r="K479" s="738"/>
      <c r="L479" s="738"/>
      <c r="M479" s="738"/>
      <c r="N479" s="738"/>
      <c r="O479" s="738"/>
      <c r="P479" s="738"/>
      <c r="Q479" s="738"/>
      <c r="R479" s="738"/>
      <c r="S479" s="738"/>
      <c r="T479" s="738"/>
      <c r="U479" s="738"/>
      <c r="V479" s="738"/>
      <c r="W479" s="738"/>
      <c r="X479" s="738"/>
      <c r="Y479" s="738"/>
      <c r="Z479" s="738"/>
    </row>
    <row r="480" ht="18.0" customHeight="1">
      <c r="A480" s="738"/>
      <c r="B480" s="738"/>
      <c r="C480" s="738"/>
      <c r="D480" s="738"/>
      <c r="E480" s="738"/>
      <c r="F480" s="738"/>
      <c r="G480" s="738"/>
      <c r="H480" s="738"/>
      <c r="I480" s="738"/>
      <c r="J480" s="738"/>
      <c r="K480" s="738"/>
      <c r="L480" s="738"/>
      <c r="M480" s="738"/>
      <c r="N480" s="738"/>
      <c r="O480" s="738"/>
      <c r="P480" s="738"/>
      <c r="Q480" s="738"/>
      <c r="R480" s="738"/>
      <c r="S480" s="738"/>
      <c r="T480" s="738"/>
      <c r="U480" s="738"/>
      <c r="V480" s="738"/>
      <c r="W480" s="738"/>
      <c r="X480" s="738"/>
      <c r="Y480" s="738"/>
      <c r="Z480" s="738"/>
    </row>
    <row r="481" ht="18.0" customHeight="1">
      <c r="A481" s="738"/>
      <c r="B481" s="738"/>
      <c r="C481" s="738"/>
      <c r="D481" s="738"/>
      <c r="E481" s="738"/>
      <c r="F481" s="738"/>
      <c r="G481" s="738"/>
      <c r="H481" s="738"/>
      <c r="I481" s="738"/>
      <c r="J481" s="738"/>
      <c r="K481" s="738"/>
      <c r="L481" s="738"/>
      <c r="M481" s="738"/>
      <c r="N481" s="738"/>
      <c r="O481" s="738"/>
      <c r="P481" s="738"/>
      <c r="Q481" s="738"/>
      <c r="R481" s="738"/>
      <c r="S481" s="738"/>
      <c r="T481" s="738"/>
      <c r="U481" s="738"/>
      <c r="V481" s="738"/>
      <c r="W481" s="738"/>
      <c r="X481" s="738"/>
      <c r="Y481" s="738"/>
      <c r="Z481" s="738"/>
    </row>
    <row r="482" ht="18.0" customHeight="1">
      <c r="A482" s="738"/>
      <c r="B482" s="738"/>
      <c r="C482" s="738"/>
      <c r="D482" s="738"/>
      <c r="E482" s="738"/>
      <c r="F482" s="738"/>
      <c r="G482" s="738"/>
      <c r="H482" s="738"/>
      <c r="I482" s="738"/>
      <c r="J482" s="738"/>
      <c r="K482" s="738"/>
      <c r="L482" s="738"/>
      <c r="M482" s="738"/>
      <c r="N482" s="738"/>
      <c r="O482" s="738"/>
      <c r="P482" s="738"/>
      <c r="Q482" s="738"/>
      <c r="R482" s="738"/>
      <c r="S482" s="738"/>
      <c r="T482" s="738"/>
      <c r="U482" s="738"/>
      <c r="V482" s="738"/>
      <c r="W482" s="738"/>
      <c r="X482" s="738"/>
      <c r="Y482" s="738"/>
      <c r="Z482" s="738"/>
    </row>
    <row r="483" ht="18.0" customHeight="1">
      <c r="A483" s="738"/>
      <c r="B483" s="738"/>
      <c r="C483" s="738"/>
      <c r="D483" s="738"/>
      <c r="E483" s="738"/>
      <c r="F483" s="738"/>
      <c r="G483" s="738"/>
      <c r="H483" s="738"/>
      <c r="I483" s="738"/>
      <c r="J483" s="738"/>
      <c r="K483" s="738"/>
      <c r="L483" s="738"/>
      <c r="M483" s="738"/>
      <c r="N483" s="738"/>
      <c r="O483" s="738"/>
      <c r="P483" s="738"/>
      <c r="Q483" s="738"/>
      <c r="R483" s="738"/>
      <c r="S483" s="738"/>
      <c r="T483" s="738"/>
      <c r="U483" s="738"/>
      <c r="V483" s="738"/>
      <c r="W483" s="738"/>
      <c r="X483" s="738"/>
      <c r="Y483" s="738"/>
      <c r="Z483" s="738"/>
    </row>
    <row r="484" ht="18.0" customHeight="1">
      <c r="A484" s="738"/>
      <c r="B484" s="738"/>
      <c r="C484" s="738"/>
      <c r="D484" s="738"/>
      <c r="E484" s="738"/>
      <c r="F484" s="738"/>
      <c r="G484" s="738"/>
      <c r="H484" s="738"/>
      <c r="I484" s="738"/>
      <c r="J484" s="738"/>
      <c r="K484" s="738"/>
      <c r="L484" s="738"/>
      <c r="M484" s="738"/>
      <c r="N484" s="738"/>
      <c r="O484" s="738"/>
      <c r="P484" s="738"/>
      <c r="Q484" s="738"/>
      <c r="R484" s="738"/>
      <c r="S484" s="738"/>
      <c r="T484" s="738"/>
      <c r="U484" s="738"/>
      <c r="V484" s="738"/>
      <c r="W484" s="738"/>
      <c r="X484" s="738"/>
      <c r="Y484" s="738"/>
      <c r="Z484" s="738"/>
    </row>
    <row r="485" ht="18.0" customHeight="1">
      <c r="A485" s="738"/>
      <c r="B485" s="738"/>
      <c r="C485" s="738"/>
      <c r="D485" s="738"/>
      <c r="E485" s="738"/>
      <c r="F485" s="738"/>
      <c r="G485" s="738"/>
      <c r="H485" s="738"/>
      <c r="I485" s="738"/>
      <c r="J485" s="738"/>
      <c r="K485" s="738"/>
      <c r="L485" s="738"/>
      <c r="M485" s="738"/>
      <c r="N485" s="738"/>
      <c r="O485" s="738"/>
      <c r="P485" s="738"/>
      <c r="Q485" s="738"/>
      <c r="R485" s="738"/>
      <c r="S485" s="738"/>
      <c r="T485" s="738"/>
      <c r="U485" s="738"/>
      <c r="V485" s="738"/>
      <c r="W485" s="738"/>
      <c r="X485" s="738"/>
      <c r="Y485" s="738"/>
      <c r="Z485" s="738"/>
    </row>
    <row r="486" ht="18.0" customHeight="1">
      <c r="A486" s="738"/>
      <c r="B486" s="738"/>
      <c r="C486" s="738"/>
      <c r="D486" s="738"/>
      <c r="E486" s="738"/>
      <c r="F486" s="738"/>
      <c r="G486" s="738"/>
      <c r="H486" s="738"/>
      <c r="I486" s="738"/>
      <c r="J486" s="738"/>
      <c r="K486" s="738"/>
      <c r="L486" s="738"/>
      <c r="M486" s="738"/>
      <c r="N486" s="738"/>
      <c r="O486" s="738"/>
      <c r="P486" s="738"/>
      <c r="Q486" s="738"/>
      <c r="R486" s="738"/>
      <c r="S486" s="738"/>
      <c r="T486" s="738"/>
      <c r="U486" s="738"/>
      <c r="V486" s="738"/>
      <c r="W486" s="738"/>
      <c r="X486" s="738"/>
      <c r="Y486" s="738"/>
      <c r="Z486" s="738"/>
    </row>
    <row r="487" ht="18.0" customHeight="1">
      <c r="A487" s="738"/>
      <c r="B487" s="738"/>
      <c r="C487" s="738"/>
      <c r="D487" s="738"/>
      <c r="E487" s="738"/>
      <c r="F487" s="738"/>
      <c r="G487" s="738"/>
      <c r="H487" s="738"/>
      <c r="I487" s="738"/>
      <c r="J487" s="738"/>
      <c r="K487" s="738"/>
      <c r="L487" s="738"/>
      <c r="M487" s="738"/>
      <c r="N487" s="738"/>
      <c r="O487" s="738"/>
      <c r="P487" s="738"/>
      <c r="Q487" s="738"/>
      <c r="R487" s="738"/>
      <c r="S487" s="738"/>
      <c r="T487" s="738"/>
      <c r="U487" s="738"/>
      <c r="V487" s="738"/>
      <c r="W487" s="738"/>
      <c r="X487" s="738"/>
      <c r="Y487" s="738"/>
      <c r="Z487" s="738"/>
    </row>
    <row r="488" ht="18.0" customHeight="1">
      <c r="A488" s="738"/>
      <c r="B488" s="738"/>
      <c r="C488" s="738"/>
      <c r="D488" s="738"/>
      <c r="E488" s="738"/>
      <c r="F488" s="738"/>
      <c r="G488" s="738"/>
      <c r="H488" s="738"/>
      <c r="I488" s="738"/>
      <c r="J488" s="738"/>
      <c r="K488" s="738"/>
      <c r="L488" s="738"/>
      <c r="M488" s="738"/>
      <c r="N488" s="738"/>
      <c r="O488" s="738"/>
      <c r="P488" s="738"/>
      <c r="Q488" s="738"/>
      <c r="R488" s="738"/>
      <c r="S488" s="738"/>
      <c r="T488" s="738"/>
      <c r="U488" s="738"/>
      <c r="V488" s="738"/>
      <c r="W488" s="738"/>
      <c r="X488" s="738"/>
      <c r="Y488" s="738"/>
      <c r="Z488" s="738"/>
    </row>
    <row r="489" ht="18.0" customHeight="1">
      <c r="A489" s="738"/>
      <c r="B489" s="738"/>
      <c r="C489" s="738"/>
      <c r="D489" s="738"/>
      <c r="E489" s="738"/>
      <c r="F489" s="738"/>
      <c r="G489" s="738"/>
      <c r="H489" s="738"/>
      <c r="I489" s="738"/>
      <c r="J489" s="738"/>
      <c r="K489" s="738"/>
      <c r="L489" s="738"/>
      <c r="M489" s="738"/>
      <c r="N489" s="738"/>
      <c r="O489" s="738"/>
      <c r="P489" s="738"/>
      <c r="Q489" s="738"/>
      <c r="R489" s="738"/>
      <c r="S489" s="738"/>
      <c r="T489" s="738"/>
      <c r="U489" s="738"/>
      <c r="V489" s="738"/>
      <c r="W489" s="738"/>
      <c r="X489" s="738"/>
      <c r="Y489" s="738"/>
      <c r="Z489" s="738"/>
    </row>
    <row r="490" ht="18.0" customHeight="1">
      <c r="A490" s="738"/>
      <c r="B490" s="738"/>
      <c r="C490" s="738"/>
      <c r="D490" s="738"/>
      <c r="E490" s="738"/>
      <c r="F490" s="738"/>
      <c r="G490" s="738"/>
      <c r="H490" s="738"/>
      <c r="I490" s="738"/>
      <c r="J490" s="738"/>
      <c r="K490" s="738"/>
      <c r="L490" s="738"/>
      <c r="M490" s="738"/>
      <c r="N490" s="738"/>
      <c r="O490" s="738"/>
      <c r="P490" s="738"/>
      <c r="Q490" s="738"/>
      <c r="R490" s="738"/>
      <c r="S490" s="738"/>
      <c r="T490" s="738"/>
      <c r="U490" s="738"/>
      <c r="V490" s="738"/>
      <c r="W490" s="738"/>
      <c r="X490" s="738"/>
      <c r="Y490" s="738"/>
      <c r="Z490" s="738"/>
    </row>
    <row r="491" ht="18.0" customHeight="1">
      <c r="A491" s="738"/>
      <c r="B491" s="738"/>
      <c r="C491" s="738"/>
      <c r="D491" s="738"/>
      <c r="E491" s="738"/>
      <c r="F491" s="738"/>
      <c r="G491" s="738"/>
      <c r="H491" s="738"/>
      <c r="I491" s="738"/>
      <c r="J491" s="738"/>
      <c r="K491" s="738"/>
      <c r="L491" s="738"/>
      <c r="M491" s="738"/>
      <c r="N491" s="738"/>
      <c r="O491" s="738"/>
      <c r="P491" s="738"/>
      <c r="Q491" s="738"/>
      <c r="R491" s="738"/>
      <c r="S491" s="738"/>
      <c r="T491" s="738"/>
      <c r="U491" s="738"/>
      <c r="V491" s="738"/>
      <c r="W491" s="738"/>
      <c r="X491" s="738"/>
      <c r="Y491" s="738"/>
      <c r="Z491" s="738"/>
    </row>
    <row r="492" ht="18.0" customHeight="1">
      <c r="A492" s="738"/>
      <c r="B492" s="738"/>
      <c r="C492" s="738"/>
      <c r="D492" s="738"/>
      <c r="E492" s="738"/>
      <c r="F492" s="738"/>
      <c r="G492" s="738"/>
      <c r="H492" s="738"/>
      <c r="I492" s="738"/>
      <c r="J492" s="738"/>
      <c r="K492" s="738"/>
      <c r="L492" s="738"/>
      <c r="M492" s="738"/>
      <c r="N492" s="738"/>
      <c r="O492" s="738"/>
      <c r="P492" s="738"/>
      <c r="Q492" s="738"/>
      <c r="R492" s="738"/>
      <c r="S492" s="738"/>
      <c r="T492" s="738"/>
      <c r="U492" s="738"/>
      <c r="V492" s="738"/>
      <c r="W492" s="738"/>
      <c r="X492" s="738"/>
      <c r="Y492" s="738"/>
      <c r="Z492" s="738"/>
    </row>
    <row r="493" ht="18.0" customHeight="1">
      <c r="A493" s="738"/>
      <c r="B493" s="738"/>
      <c r="C493" s="738"/>
      <c r="D493" s="738"/>
      <c r="E493" s="738"/>
      <c r="F493" s="738"/>
      <c r="G493" s="738"/>
      <c r="H493" s="738"/>
      <c r="I493" s="738"/>
      <c r="J493" s="738"/>
      <c r="K493" s="738"/>
      <c r="L493" s="738"/>
      <c r="M493" s="738"/>
      <c r="N493" s="738"/>
      <c r="O493" s="738"/>
      <c r="P493" s="738"/>
      <c r="Q493" s="738"/>
      <c r="R493" s="738"/>
      <c r="S493" s="738"/>
      <c r="T493" s="738"/>
      <c r="U493" s="738"/>
      <c r="V493" s="738"/>
      <c r="W493" s="738"/>
      <c r="X493" s="738"/>
      <c r="Y493" s="738"/>
      <c r="Z493" s="738"/>
    </row>
    <row r="494" ht="18.0" customHeight="1">
      <c r="A494" s="738"/>
      <c r="B494" s="738"/>
      <c r="C494" s="738"/>
      <c r="D494" s="738"/>
      <c r="E494" s="738"/>
      <c r="F494" s="738"/>
      <c r="G494" s="738"/>
      <c r="H494" s="738"/>
      <c r="I494" s="738"/>
      <c r="J494" s="738"/>
      <c r="K494" s="738"/>
      <c r="L494" s="738"/>
      <c r="M494" s="738"/>
      <c r="N494" s="738"/>
      <c r="O494" s="738"/>
      <c r="P494" s="738"/>
      <c r="Q494" s="738"/>
      <c r="R494" s="738"/>
      <c r="S494" s="738"/>
      <c r="T494" s="738"/>
      <c r="U494" s="738"/>
      <c r="V494" s="738"/>
      <c r="W494" s="738"/>
      <c r="X494" s="738"/>
      <c r="Y494" s="738"/>
      <c r="Z494" s="738"/>
    </row>
    <row r="495" ht="18.0" customHeight="1">
      <c r="A495" s="738"/>
      <c r="B495" s="738"/>
      <c r="C495" s="738"/>
      <c r="D495" s="738"/>
      <c r="E495" s="738"/>
      <c r="F495" s="738"/>
      <c r="G495" s="738"/>
      <c r="H495" s="738"/>
      <c r="I495" s="738"/>
      <c r="J495" s="738"/>
      <c r="K495" s="738"/>
      <c r="L495" s="738"/>
      <c r="M495" s="738"/>
      <c r="N495" s="738"/>
      <c r="O495" s="738"/>
      <c r="P495" s="738"/>
      <c r="Q495" s="738"/>
      <c r="R495" s="738"/>
      <c r="S495" s="738"/>
      <c r="T495" s="738"/>
      <c r="U495" s="738"/>
      <c r="V495" s="738"/>
      <c r="W495" s="738"/>
      <c r="X495" s="738"/>
      <c r="Y495" s="738"/>
      <c r="Z495" s="738"/>
    </row>
    <row r="496" ht="18.0" customHeight="1">
      <c r="A496" s="738"/>
      <c r="B496" s="738"/>
      <c r="C496" s="738"/>
      <c r="D496" s="738"/>
      <c r="E496" s="738"/>
      <c r="F496" s="738"/>
      <c r="G496" s="738"/>
      <c r="H496" s="738"/>
      <c r="I496" s="738"/>
      <c r="J496" s="738"/>
      <c r="K496" s="738"/>
      <c r="L496" s="738"/>
      <c r="M496" s="738"/>
      <c r="N496" s="738"/>
      <c r="O496" s="738"/>
      <c r="P496" s="738"/>
      <c r="Q496" s="738"/>
      <c r="R496" s="738"/>
      <c r="S496" s="738"/>
      <c r="T496" s="738"/>
      <c r="U496" s="738"/>
      <c r="V496" s="738"/>
      <c r="W496" s="738"/>
      <c r="X496" s="738"/>
      <c r="Y496" s="738"/>
      <c r="Z496" s="738"/>
    </row>
    <row r="497" ht="18.0" customHeight="1">
      <c r="A497" s="738"/>
      <c r="B497" s="738"/>
      <c r="C497" s="738"/>
      <c r="D497" s="738"/>
      <c r="E497" s="738"/>
      <c r="F497" s="738"/>
      <c r="G497" s="738"/>
      <c r="H497" s="738"/>
      <c r="I497" s="738"/>
      <c r="J497" s="738"/>
      <c r="K497" s="738"/>
      <c r="L497" s="738"/>
      <c r="M497" s="738"/>
      <c r="N497" s="738"/>
      <c r="O497" s="738"/>
      <c r="P497" s="738"/>
      <c r="Q497" s="738"/>
      <c r="R497" s="738"/>
      <c r="S497" s="738"/>
      <c r="T497" s="738"/>
      <c r="U497" s="738"/>
      <c r="V497" s="738"/>
      <c r="W497" s="738"/>
      <c r="X497" s="738"/>
      <c r="Y497" s="738"/>
      <c r="Z497" s="738"/>
    </row>
    <row r="498" ht="18.0" customHeight="1">
      <c r="A498" s="738"/>
      <c r="B498" s="738"/>
      <c r="C498" s="738"/>
      <c r="D498" s="738"/>
      <c r="E498" s="738"/>
      <c r="F498" s="738"/>
      <c r="G498" s="738"/>
      <c r="H498" s="738"/>
      <c r="I498" s="738"/>
      <c r="J498" s="738"/>
      <c r="K498" s="738"/>
      <c r="L498" s="738"/>
      <c r="M498" s="738"/>
      <c r="N498" s="738"/>
      <c r="O498" s="738"/>
      <c r="P498" s="738"/>
      <c r="Q498" s="738"/>
      <c r="R498" s="738"/>
      <c r="S498" s="738"/>
      <c r="T498" s="738"/>
      <c r="U498" s="738"/>
      <c r="V498" s="738"/>
      <c r="W498" s="738"/>
      <c r="X498" s="738"/>
      <c r="Y498" s="738"/>
      <c r="Z498" s="738"/>
    </row>
    <row r="499" ht="18.0" customHeight="1">
      <c r="A499" s="738"/>
      <c r="B499" s="738"/>
      <c r="C499" s="738"/>
      <c r="D499" s="738"/>
      <c r="E499" s="738"/>
      <c r="F499" s="738"/>
      <c r="G499" s="738"/>
      <c r="H499" s="738"/>
      <c r="I499" s="738"/>
      <c r="J499" s="738"/>
      <c r="K499" s="738"/>
      <c r="L499" s="738"/>
      <c r="M499" s="738"/>
      <c r="N499" s="738"/>
      <c r="O499" s="738"/>
      <c r="P499" s="738"/>
      <c r="Q499" s="738"/>
      <c r="R499" s="738"/>
      <c r="S499" s="738"/>
      <c r="T499" s="738"/>
      <c r="U499" s="738"/>
      <c r="V499" s="738"/>
      <c r="W499" s="738"/>
      <c r="X499" s="738"/>
      <c r="Y499" s="738"/>
      <c r="Z499" s="738"/>
    </row>
    <row r="500" ht="18.0" customHeight="1">
      <c r="A500" s="738"/>
      <c r="B500" s="738"/>
      <c r="C500" s="738"/>
      <c r="D500" s="738"/>
      <c r="E500" s="738"/>
      <c r="F500" s="738"/>
      <c r="G500" s="738"/>
      <c r="H500" s="738"/>
      <c r="I500" s="738"/>
      <c r="J500" s="738"/>
      <c r="K500" s="738"/>
      <c r="L500" s="738"/>
      <c r="M500" s="738"/>
      <c r="N500" s="738"/>
      <c r="O500" s="738"/>
      <c r="P500" s="738"/>
      <c r="Q500" s="738"/>
      <c r="R500" s="738"/>
      <c r="S500" s="738"/>
      <c r="T500" s="738"/>
      <c r="U500" s="738"/>
      <c r="V500" s="738"/>
      <c r="W500" s="738"/>
      <c r="X500" s="738"/>
      <c r="Y500" s="738"/>
      <c r="Z500" s="738"/>
    </row>
    <row r="501" ht="18.0" customHeight="1">
      <c r="A501" s="738"/>
      <c r="B501" s="738"/>
      <c r="C501" s="738"/>
      <c r="D501" s="738"/>
      <c r="E501" s="738"/>
      <c r="F501" s="738"/>
      <c r="G501" s="738"/>
      <c r="H501" s="738"/>
      <c r="I501" s="738"/>
      <c r="J501" s="738"/>
      <c r="K501" s="738"/>
      <c r="L501" s="738"/>
      <c r="M501" s="738"/>
      <c r="N501" s="738"/>
      <c r="O501" s="738"/>
      <c r="P501" s="738"/>
      <c r="Q501" s="738"/>
      <c r="R501" s="738"/>
      <c r="S501" s="738"/>
      <c r="T501" s="738"/>
      <c r="U501" s="738"/>
      <c r="V501" s="738"/>
      <c r="W501" s="738"/>
      <c r="X501" s="738"/>
      <c r="Y501" s="738"/>
      <c r="Z501" s="738"/>
    </row>
    <row r="502" ht="18.0" customHeight="1">
      <c r="A502" s="738"/>
      <c r="B502" s="738"/>
      <c r="C502" s="738"/>
      <c r="D502" s="738"/>
      <c r="E502" s="738"/>
      <c r="F502" s="738"/>
      <c r="G502" s="738"/>
      <c r="H502" s="738"/>
      <c r="I502" s="738"/>
      <c r="J502" s="738"/>
      <c r="K502" s="738"/>
      <c r="L502" s="738"/>
      <c r="M502" s="738"/>
      <c r="N502" s="738"/>
      <c r="O502" s="738"/>
      <c r="P502" s="738"/>
      <c r="Q502" s="738"/>
      <c r="R502" s="738"/>
      <c r="S502" s="738"/>
      <c r="T502" s="738"/>
      <c r="U502" s="738"/>
      <c r="V502" s="738"/>
      <c r="W502" s="738"/>
      <c r="X502" s="738"/>
      <c r="Y502" s="738"/>
      <c r="Z502" s="738"/>
    </row>
    <row r="503" ht="18.0" customHeight="1">
      <c r="A503" s="738"/>
      <c r="B503" s="738"/>
      <c r="C503" s="738"/>
      <c r="D503" s="738"/>
      <c r="E503" s="738"/>
      <c r="F503" s="738"/>
      <c r="G503" s="738"/>
      <c r="H503" s="738"/>
      <c r="I503" s="738"/>
      <c r="J503" s="738"/>
      <c r="K503" s="738"/>
      <c r="L503" s="738"/>
      <c r="M503" s="738"/>
      <c r="N503" s="738"/>
      <c r="O503" s="738"/>
      <c r="P503" s="738"/>
      <c r="Q503" s="738"/>
      <c r="R503" s="738"/>
      <c r="S503" s="738"/>
      <c r="T503" s="738"/>
      <c r="U503" s="738"/>
      <c r="V503" s="738"/>
      <c r="W503" s="738"/>
      <c r="X503" s="738"/>
      <c r="Y503" s="738"/>
      <c r="Z503" s="738"/>
    </row>
    <row r="504" ht="18.0" customHeight="1">
      <c r="A504" s="738"/>
      <c r="B504" s="738"/>
      <c r="C504" s="738"/>
      <c r="D504" s="738"/>
      <c r="E504" s="738"/>
      <c r="F504" s="738"/>
      <c r="G504" s="738"/>
      <c r="H504" s="738"/>
      <c r="I504" s="738"/>
      <c r="J504" s="738"/>
      <c r="K504" s="738"/>
      <c r="L504" s="738"/>
      <c r="M504" s="738"/>
      <c r="N504" s="738"/>
      <c r="O504" s="738"/>
      <c r="P504" s="738"/>
      <c r="Q504" s="738"/>
      <c r="R504" s="738"/>
      <c r="S504" s="738"/>
      <c r="T504" s="738"/>
      <c r="U504" s="738"/>
      <c r="V504" s="738"/>
      <c r="W504" s="738"/>
      <c r="X504" s="738"/>
      <c r="Y504" s="738"/>
      <c r="Z504" s="738"/>
    </row>
    <row r="505" ht="18.0" customHeight="1">
      <c r="A505" s="738"/>
      <c r="B505" s="738"/>
      <c r="C505" s="738"/>
      <c r="D505" s="738"/>
      <c r="E505" s="738"/>
      <c r="F505" s="738"/>
      <c r="G505" s="738"/>
      <c r="H505" s="738"/>
      <c r="I505" s="738"/>
      <c r="J505" s="738"/>
      <c r="K505" s="738"/>
      <c r="L505" s="738"/>
      <c r="M505" s="738"/>
      <c r="N505" s="738"/>
      <c r="O505" s="738"/>
      <c r="P505" s="738"/>
      <c r="Q505" s="738"/>
      <c r="R505" s="738"/>
      <c r="S505" s="738"/>
      <c r="T505" s="738"/>
      <c r="U505" s="738"/>
      <c r="V505" s="738"/>
      <c r="W505" s="738"/>
      <c r="X505" s="738"/>
      <c r="Y505" s="738"/>
      <c r="Z505" s="738"/>
    </row>
    <row r="506" ht="18.0" customHeight="1">
      <c r="A506" s="738"/>
      <c r="B506" s="738"/>
      <c r="C506" s="738"/>
      <c r="D506" s="738"/>
      <c r="E506" s="738"/>
      <c r="F506" s="738"/>
      <c r="G506" s="738"/>
      <c r="H506" s="738"/>
      <c r="I506" s="738"/>
      <c r="J506" s="738"/>
      <c r="K506" s="738"/>
      <c r="L506" s="738"/>
      <c r="M506" s="738"/>
      <c r="N506" s="738"/>
      <c r="O506" s="738"/>
      <c r="P506" s="738"/>
      <c r="Q506" s="738"/>
      <c r="R506" s="738"/>
      <c r="S506" s="738"/>
      <c r="T506" s="738"/>
      <c r="U506" s="738"/>
      <c r="V506" s="738"/>
      <c r="W506" s="738"/>
      <c r="X506" s="738"/>
      <c r="Y506" s="738"/>
      <c r="Z506" s="738"/>
    </row>
    <row r="507" ht="18.0" customHeight="1">
      <c r="A507" s="738"/>
      <c r="B507" s="738"/>
      <c r="C507" s="738"/>
      <c r="D507" s="738"/>
      <c r="E507" s="738"/>
      <c r="F507" s="738"/>
      <c r="G507" s="738"/>
      <c r="H507" s="738"/>
      <c r="I507" s="738"/>
      <c r="J507" s="738"/>
      <c r="K507" s="738"/>
      <c r="L507" s="738"/>
      <c r="M507" s="738"/>
      <c r="N507" s="738"/>
      <c r="O507" s="738"/>
      <c r="P507" s="738"/>
      <c r="Q507" s="738"/>
      <c r="R507" s="738"/>
      <c r="S507" s="738"/>
      <c r="T507" s="738"/>
      <c r="U507" s="738"/>
      <c r="V507" s="738"/>
      <c r="W507" s="738"/>
      <c r="X507" s="738"/>
      <c r="Y507" s="738"/>
      <c r="Z507" s="738"/>
    </row>
    <row r="508" ht="18.0" customHeight="1">
      <c r="A508" s="738"/>
      <c r="B508" s="738"/>
      <c r="C508" s="738"/>
      <c r="D508" s="738"/>
      <c r="E508" s="738"/>
      <c r="F508" s="738"/>
      <c r="G508" s="738"/>
      <c r="H508" s="738"/>
      <c r="I508" s="738"/>
      <c r="J508" s="738"/>
      <c r="K508" s="738"/>
      <c r="L508" s="738"/>
      <c r="M508" s="738"/>
      <c r="N508" s="738"/>
      <c r="O508" s="738"/>
      <c r="P508" s="738"/>
      <c r="Q508" s="738"/>
      <c r="R508" s="738"/>
      <c r="S508" s="738"/>
      <c r="T508" s="738"/>
      <c r="U508" s="738"/>
      <c r="V508" s="738"/>
      <c r="W508" s="738"/>
      <c r="X508" s="738"/>
      <c r="Y508" s="738"/>
      <c r="Z508" s="738"/>
    </row>
    <row r="509" ht="18.0" customHeight="1">
      <c r="A509" s="738"/>
      <c r="B509" s="738"/>
      <c r="C509" s="738"/>
      <c r="D509" s="738"/>
      <c r="E509" s="738"/>
      <c r="F509" s="738"/>
      <c r="G509" s="738"/>
      <c r="H509" s="738"/>
      <c r="I509" s="738"/>
      <c r="J509" s="738"/>
      <c r="K509" s="738"/>
      <c r="L509" s="738"/>
      <c r="M509" s="738"/>
      <c r="N509" s="738"/>
      <c r="O509" s="738"/>
      <c r="P509" s="738"/>
      <c r="Q509" s="738"/>
      <c r="R509" s="738"/>
      <c r="S509" s="738"/>
      <c r="T509" s="738"/>
      <c r="U509" s="738"/>
      <c r="V509" s="738"/>
      <c r="W509" s="738"/>
      <c r="X509" s="738"/>
      <c r="Y509" s="738"/>
      <c r="Z509" s="738"/>
    </row>
    <row r="510" ht="18.0" customHeight="1">
      <c r="A510" s="738"/>
      <c r="B510" s="738"/>
      <c r="C510" s="738"/>
      <c r="D510" s="738"/>
      <c r="E510" s="738"/>
      <c r="F510" s="738"/>
      <c r="G510" s="738"/>
      <c r="H510" s="738"/>
      <c r="I510" s="738"/>
      <c r="J510" s="738"/>
      <c r="K510" s="738"/>
      <c r="L510" s="738"/>
      <c r="M510" s="738"/>
      <c r="N510" s="738"/>
      <c r="O510" s="738"/>
      <c r="P510" s="738"/>
      <c r="Q510" s="738"/>
      <c r="R510" s="738"/>
      <c r="S510" s="738"/>
      <c r="T510" s="738"/>
      <c r="U510" s="738"/>
      <c r="V510" s="738"/>
      <c r="W510" s="738"/>
      <c r="X510" s="738"/>
      <c r="Y510" s="738"/>
      <c r="Z510" s="738"/>
    </row>
    <row r="511" ht="18.0" customHeight="1">
      <c r="A511" s="738"/>
      <c r="B511" s="738"/>
      <c r="C511" s="738"/>
      <c r="D511" s="738"/>
      <c r="E511" s="738"/>
      <c r="F511" s="738"/>
      <c r="G511" s="738"/>
      <c r="H511" s="738"/>
      <c r="I511" s="738"/>
      <c r="J511" s="738"/>
      <c r="K511" s="738"/>
      <c r="L511" s="738"/>
      <c r="M511" s="738"/>
      <c r="N511" s="738"/>
      <c r="O511" s="738"/>
      <c r="P511" s="738"/>
      <c r="Q511" s="738"/>
      <c r="R511" s="738"/>
      <c r="S511" s="738"/>
      <c r="T511" s="738"/>
      <c r="U511" s="738"/>
      <c r="V511" s="738"/>
      <c r="W511" s="738"/>
      <c r="X511" s="738"/>
      <c r="Y511" s="738"/>
      <c r="Z511" s="738"/>
    </row>
    <row r="512" ht="18.0" customHeight="1">
      <c r="A512" s="738"/>
      <c r="B512" s="738"/>
      <c r="C512" s="738"/>
      <c r="D512" s="738"/>
      <c r="E512" s="738"/>
      <c r="F512" s="738"/>
      <c r="G512" s="738"/>
      <c r="H512" s="738"/>
      <c r="I512" s="738"/>
      <c r="J512" s="738"/>
      <c r="K512" s="738"/>
      <c r="L512" s="738"/>
      <c r="M512" s="738"/>
      <c r="N512" s="738"/>
      <c r="O512" s="738"/>
      <c r="P512" s="738"/>
      <c r="Q512" s="738"/>
      <c r="R512" s="738"/>
      <c r="S512" s="738"/>
      <c r="T512" s="738"/>
      <c r="U512" s="738"/>
      <c r="V512" s="738"/>
      <c r="W512" s="738"/>
      <c r="X512" s="738"/>
      <c r="Y512" s="738"/>
      <c r="Z512" s="738"/>
    </row>
    <row r="513" ht="18.0" customHeight="1">
      <c r="A513" s="738"/>
      <c r="B513" s="738"/>
      <c r="C513" s="738"/>
      <c r="D513" s="738"/>
      <c r="E513" s="738"/>
      <c r="F513" s="738"/>
      <c r="G513" s="738"/>
      <c r="H513" s="738"/>
      <c r="I513" s="738"/>
      <c r="J513" s="738"/>
      <c r="K513" s="738"/>
      <c r="L513" s="738"/>
      <c r="M513" s="738"/>
      <c r="N513" s="738"/>
      <c r="O513" s="738"/>
      <c r="P513" s="738"/>
      <c r="Q513" s="738"/>
      <c r="R513" s="738"/>
      <c r="S513" s="738"/>
      <c r="T513" s="738"/>
      <c r="U513" s="738"/>
      <c r="V513" s="738"/>
      <c r="W513" s="738"/>
      <c r="X513" s="738"/>
      <c r="Y513" s="738"/>
      <c r="Z513" s="738"/>
    </row>
    <row r="514" ht="18.0" customHeight="1">
      <c r="A514" s="738"/>
      <c r="B514" s="738"/>
      <c r="C514" s="738"/>
      <c r="D514" s="738"/>
      <c r="E514" s="738"/>
      <c r="F514" s="738"/>
      <c r="G514" s="738"/>
      <c r="H514" s="738"/>
      <c r="I514" s="738"/>
      <c r="J514" s="738"/>
      <c r="K514" s="738"/>
      <c r="L514" s="738"/>
      <c r="M514" s="738"/>
      <c r="N514" s="738"/>
      <c r="O514" s="738"/>
      <c r="P514" s="738"/>
      <c r="Q514" s="738"/>
      <c r="R514" s="738"/>
      <c r="S514" s="738"/>
      <c r="T514" s="738"/>
      <c r="U514" s="738"/>
      <c r="V514" s="738"/>
      <c r="W514" s="738"/>
      <c r="X514" s="738"/>
      <c r="Y514" s="738"/>
      <c r="Z514" s="738"/>
    </row>
    <row r="515" ht="18.0" customHeight="1">
      <c r="A515" s="738"/>
      <c r="B515" s="738"/>
      <c r="C515" s="738"/>
      <c r="D515" s="738"/>
      <c r="E515" s="738"/>
      <c r="F515" s="738"/>
      <c r="G515" s="738"/>
      <c r="H515" s="738"/>
      <c r="I515" s="738"/>
      <c r="J515" s="738"/>
      <c r="K515" s="738"/>
      <c r="L515" s="738"/>
      <c r="M515" s="738"/>
      <c r="N515" s="738"/>
      <c r="O515" s="738"/>
      <c r="P515" s="738"/>
      <c r="Q515" s="738"/>
      <c r="R515" s="738"/>
      <c r="S515" s="738"/>
      <c r="T515" s="738"/>
      <c r="U515" s="738"/>
      <c r="V515" s="738"/>
      <c r="W515" s="738"/>
      <c r="X515" s="738"/>
      <c r="Y515" s="738"/>
      <c r="Z515" s="738"/>
    </row>
    <row r="516" ht="18.0" customHeight="1">
      <c r="A516" s="738"/>
      <c r="B516" s="738"/>
      <c r="C516" s="738"/>
      <c r="D516" s="738"/>
      <c r="E516" s="738"/>
      <c r="F516" s="738"/>
      <c r="G516" s="738"/>
      <c r="H516" s="738"/>
      <c r="I516" s="738"/>
      <c r="J516" s="738"/>
      <c r="K516" s="738"/>
      <c r="L516" s="738"/>
      <c r="M516" s="738"/>
      <c r="N516" s="738"/>
      <c r="O516" s="738"/>
      <c r="P516" s="738"/>
      <c r="Q516" s="738"/>
      <c r="R516" s="738"/>
      <c r="S516" s="738"/>
      <c r="T516" s="738"/>
      <c r="U516" s="738"/>
      <c r="V516" s="738"/>
      <c r="W516" s="738"/>
      <c r="X516" s="738"/>
      <c r="Y516" s="738"/>
      <c r="Z516" s="738"/>
    </row>
    <row r="517" ht="18.0" customHeight="1">
      <c r="A517" s="738"/>
      <c r="B517" s="738"/>
      <c r="C517" s="738"/>
      <c r="D517" s="738"/>
      <c r="E517" s="738"/>
      <c r="F517" s="738"/>
      <c r="G517" s="738"/>
      <c r="H517" s="738"/>
      <c r="I517" s="738"/>
      <c r="J517" s="738"/>
      <c r="K517" s="738"/>
      <c r="L517" s="738"/>
      <c r="M517" s="738"/>
      <c r="N517" s="738"/>
      <c r="O517" s="738"/>
      <c r="P517" s="738"/>
      <c r="Q517" s="738"/>
      <c r="R517" s="738"/>
      <c r="S517" s="738"/>
      <c r="T517" s="738"/>
      <c r="U517" s="738"/>
      <c r="V517" s="738"/>
      <c r="W517" s="738"/>
      <c r="X517" s="738"/>
      <c r="Y517" s="738"/>
      <c r="Z517" s="738"/>
    </row>
    <row r="518" ht="18.0" customHeight="1">
      <c r="A518" s="738"/>
      <c r="B518" s="738"/>
      <c r="C518" s="738"/>
      <c r="D518" s="738"/>
      <c r="E518" s="738"/>
      <c r="F518" s="738"/>
      <c r="G518" s="738"/>
      <c r="H518" s="738"/>
      <c r="I518" s="738"/>
      <c r="J518" s="738"/>
      <c r="K518" s="738"/>
      <c r="L518" s="738"/>
      <c r="M518" s="738"/>
      <c r="N518" s="738"/>
      <c r="O518" s="738"/>
      <c r="P518" s="738"/>
      <c r="Q518" s="738"/>
      <c r="R518" s="738"/>
      <c r="S518" s="738"/>
      <c r="T518" s="738"/>
      <c r="U518" s="738"/>
      <c r="V518" s="738"/>
      <c r="W518" s="738"/>
      <c r="X518" s="738"/>
      <c r="Y518" s="738"/>
      <c r="Z518" s="738"/>
    </row>
    <row r="519" ht="18.0" customHeight="1">
      <c r="A519" s="738"/>
      <c r="B519" s="738"/>
      <c r="C519" s="738"/>
      <c r="D519" s="738"/>
      <c r="E519" s="738"/>
      <c r="F519" s="738"/>
      <c r="G519" s="738"/>
      <c r="H519" s="738"/>
      <c r="I519" s="738"/>
      <c r="J519" s="738"/>
      <c r="K519" s="738"/>
      <c r="L519" s="738"/>
      <c r="M519" s="738"/>
      <c r="N519" s="738"/>
      <c r="O519" s="738"/>
      <c r="P519" s="738"/>
      <c r="Q519" s="738"/>
      <c r="R519" s="738"/>
      <c r="S519" s="738"/>
      <c r="T519" s="738"/>
      <c r="U519" s="738"/>
      <c r="V519" s="738"/>
      <c r="W519" s="738"/>
      <c r="X519" s="738"/>
      <c r="Y519" s="738"/>
      <c r="Z519" s="738"/>
    </row>
    <row r="520" ht="18.0" customHeight="1">
      <c r="A520" s="738"/>
      <c r="B520" s="738"/>
      <c r="C520" s="738"/>
      <c r="D520" s="738"/>
      <c r="E520" s="738"/>
      <c r="F520" s="738"/>
      <c r="G520" s="738"/>
      <c r="H520" s="738"/>
      <c r="I520" s="738"/>
      <c r="J520" s="738"/>
      <c r="K520" s="738"/>
      <c r="L520" s="738"/>
      <c r="M520" s="738"/>
      <c r="N520" s="738"/>
      <c r="O520" s="738"/>
      <c r="P520" s="738"/>
      <c r="Q520" s="738"/>
      <c r="R520" s="738"/>
      <c r="S520" s="738"/>
      <c r="T520" s="738"/>
      <c r="U520" s="738"/>
      <c r="V520" s="738"/>
      <c r="W520" s="738"/>
      <c r="X520" s="738"/>
      <c r="Y520" s="738"/>
      <c r="Z520" s="738"/>
    </row>
    <row r="521" ht="18.0" customHeight="1">
      <c r="A521" s="738"/>
      <c r="B521" s="738"/>
      <c r="C521" s="738"/>
      <c r="D521" s="738"/>
      <c r="E521" s="738"/>
      <c r="F521" s="738"/>
      <c r="G521" s="738"/>
      <c r="H521" s="738"/>
      <c r="I521" s="738"/>
      <c r="J521" s="738"/>
      <c r="K521" s="738"/>
      <c r="L521" s="738"/>
      <c r="M521" s="738"/>
      <c r="N521" s="738"/>
      <c r="O521" s="738"/>
      <c r="P521" s="738"/>
      <c r="Q521" s="738"/>
      <c r="R521" s="738"/>
      <c r="S521" s="738"/>
      <c r="T521" s="738"/>
      <c r="U521" s="738"/>
      <c r="V521" s="738"/>
      <c r="W521" s="738"/>
      <c r="X521" s="738"/>
      <c r="Y521" s="738"/>
      <c r="Z521" s="738"/>
    </row>
    <row r="522" ht="18.0" customHeight="1">
      <c r="A522" s="738"/>
      <c r="B522" s="738"/>
      <c r="C522" s="738"/>
      <c r="D522" s="738"/>
      <c r="E522" s="738"/>
      <c r="F522" s="738"/>
      <c r="G522" s="738"/>
      <c r="H522" s="738"/>
      <c r="I522" s="738"/>
      <c r="J522" s="738"/>
      <c r="K522" s="738"/>
      <c r="L522" s="738"/>
      <c r="M522" s="738"/>
      <c r="N522" s="738"/>
      <c r="O522" s="738"/>
      <c r="P522" s="738"/>
      <c r="Q522" s="738"/>
      <c r="R522" s="738"/>
      <c r="S522" s="738"/>
      <c r="T522" s="738"/>
      <c r="U522" s="738"/>
      <c r="V522" s="738"/>
      <c r="W522" s="738"/>
      <c r="X522" s="738"/>
      <c r="Y522" s="738"/>
      <c r="Z522" s="738"/>
    </row>
    <row r="523" ht="18.0" customHeight="1">
      <c r="A523" s="738"/>
      <c r="B523" s="738"/>
      <c r="C523" s="738"/>
      <c r="D523" s="738"/>
      <c r="E523" s="738"/>
      <c r="F523" s="738"/>
      <c r="G523" s="738"/>
      <c r="H523" s="738"/>
      <c r="I523" s="738"/>
      <c r="J523" s="738"/>
      <c r="K523" s="738"/>
      <c r="L523" s="738"/>
      <c r="M523" s="738"/>
      <c r="N523" s="738"/>
      <c r="O523" s="738"/>
      <c r="P523" s="738"/>
      <c r="Q523" s="738"/>
      <c r="R523" s="738"/>
      <c r="S523" s="738"/>
      <c r="T523" s="738"/>
      <c r="U523" s="738"/>
      <c r="V523" s="738"/>
      <c r="W523" s="738"/>
      <c r="X523" s="738"/>
      <c r="Y523" s="738"/>
      <c r="Z523" s="738"/>
    </row>
    <row r="524" ht="18.0" customHeight="1">
      <c r="A524" s="738"/>
      <c r="B524" s="738"/>
      <c r="C524" s="738"/>
      <c r="D524" s="738"/>
      <c r="E524" s="738"/>
      <c r="F524" s="738"/>
      <c r="G524" s="738"/>
      <c r="H524" s="738"/>
      <c r="I524" s="738"/>
      <c r="J524" s="738"/>
      <c r="K524" s="738"/>
      <c r="L524" s="738"/>
      <c r="M524" s="738"/>
      <c r="N524" s="738"/>
      <c r="O524" s="738"/>
      <c r="P524" s="738"/>
      <c r="Q524" s="738"/>
      <c r="R524" s="738"/>
      <c r="S524" s="738"/>
      <c r="T524" s="738"/>
      <c r="U524" s="738"/>
      <c r="V524" s="738"/>
      <c r="W524" s="738"/>
      <c r="X524" s="738"/>
      <c r="Y524" s="738"/>
      <c r="Z524" s="738"/>
    </row>
    <row r="525" ht="18.0" customHeight="1">
      <c r="A525" s="738"/>
      <c r="B525" s="738"/>
      <c r="C525" s="738"/>
      <c r="D525" s="738"/>
      <c r="E525" s="738"/>
      <c r="F525" s="738"/>
      <c r="G525" s="738"/>
      <c r="H525" s="738"/>
      <c r="I525" s="738"/>
      <c r="J525" s="738"/>
      <c r="K525" s="738"/>
      <c r="L525" s="738"/>
      <c r="M525" s="738"/>
      <c r="N525" s="738"/>
      <c r="O525" s="738"/>
      <c r="P525" s="738"/>
      <c r="Q525" s="738"/>
      <c r="R525" s="738"/>
      <c r="S525" s="738"/>
      <c r="T525" s="738"/>
      <c r="U525" s="738"/>
      <c r="V525" s="738"/>
      <c r="W525" s="738"/>
      <c r="X525" s="738"/>
      <c r="Y525" s="738"/>
      <c r="Z525" s="738"/>
    </row>
    <row r="526" ht="18.0" customHeight="1">
      <c r="A526" s="738"/>
      <c r="B526" s="738"/>
      <c r="C526" s="738"/>
      <c r="D526" s="738"/>
      <c r="E526" s="738"/>
      <c r="F526" s="738"/>
      <c r="G526" s="738"/>
      <c r="H526" s="738"/>
      <c r="I526" s="738"/>
      <c r="J526" s="738"/>
      <c r="K526" s="738"/>
      <c r="L526" s="738"/>
      <c r="M526" s="738"/>
      <c r="N526" s="738"/>
      <c r="O526" s="738"/>
      <c r="P526" s="738"/>
      <c r="Q526" s="738"/>
      <c r="R526" s="738"/>
      <c r="S526" s="738"/>
      <c r="T526" s="738"/>
      <c r="U526" s="738"/>
      <c r="V526" s="738"/>
      <c r="W526" s="738"/>
      <c r="X526" s="738"/>
      <c r="Y526" s="738"/>
      <c r="Z526" s="738"/>
    </row>
    <row r="527" ht="18.0" customHeight="1">
      <c r="A527" s="738"/>
      <c r="B527" s="738"/>
      <c r="C527" s="738"/>
      <c r="D527" s="738"/>
      <c r="E527" s="738"/>
      <c r="F527" s="738"/>
      <c r="G527" s="738"/>
      <c r="H527" s="738"/>
      <c r="I527" s="738"/>
      <c r="J527" s="738"/>
      <c r="K527" s="738"/>
      <c r="L527" s="738"/>
      <c r="M527" s="738"/>
      <c r="N527" s="738"/>
      <c r="O527" s="738"/>
      <c r="P527" s="738"/>
      <c r="Q527" s="738"/>
      <c r="R527" s="738"/>
      <c r="S527" s="738"/>
      <c r="T527" s="738"/>
      <c r="U527" s="738"/>
      <c r="V527" s="738"/>
      <c r="W527" s="738"/>
      <c r="X527" s="738"/>
      <c r="Y527" s="738"/>
      <c r="Z527" s="738"/>
    </row>
    <row r="528" ht="18.0" customHeight="1">
      <c r="A528" s="738"/>
      <c r="B528" s="738"/>
      <c r="C528" s="738"/>
      <c r="D528" s="738"/>
      <c r="E528" s="738"/>
      <c r="F528" s="738"/>
      <c r="G528" s="738"/>
      <c r="H528" s="738"/>
      <c r="I528" s="738"/>
      <c r="J528" s="738"/>
      <c r="K528" s="738"/>
      <c r="L528" s="738"/>
      <c r="M528" s="738"/>
      <c r="N528" s="738"/>
      <c r="O528" s="738"/>
      <c r="P528" s="738"/>
      <c r="Q528" s="738"/>
      <c r="R528" s="738"/>
      <c r="S528" s="738"/>
      <c r="T528" s="738"/>
      <c r="U528" s="738"/>
      <c r="V528" s="738"/>
      <c r="W528" s="738"/>
      <c r="X528" s="738"/>
      <c r="Y528" s="738"/>
      <c r="Z528" s="738"/>
    </row>
    <row r="529" ht="18.0" customHeight="1">
      <c r="A529" s="738"/>
      <c r="B529" s="738"/>
      <c r="C529" s="738"/>
      <c r="D529" s="738"/>
      <c r="E529" s="738"/>
      <c r="F529" s="738"/>
      <c r="G529" s="738"/>
      <c r="H529" s="738"/>
      <c r="I529" s="738"/>
      <c r="J529" s="738"/>
      <c r="K529" s="738"/>
      <c r="L529" s="738"/>
      <c r="M529" s="738"/>
      <c r="N529" s="738"/>
      <c r="O529" s="738"/>
      <c r="P529" s="738"/>
      <c r="Q529" s="738"/>
      <c r="R529" s="738"/>
      <c r="S529" s="738"/>
      <c r="T529" s="738"/>
      <c r="U529" s="738"/>
      <c r="V529" s="738"/>
      <c r="W529" s="738"/>
      <c r="X529" s="738"/>
      <c r="Y529" s="738"/>
      <c r="Z529" s="738"/>
    </row>
    <row r="530" ht="18.0" customHeight="1">
      <c r="A530" s="738"/>
      <c r="B530" s="738"/>
      <c r="C530" s="738"/>
      <c r="D530" s="738"/>
      <c r="E530" s="738"/>
      <c r="F530" s="738"/>
      <c r="G530" s="738"/>
      <c r="H530" s="738"/>
      <c r="I530" s="738"/>
      <c r="J530" s="738"/>
      <c r="K530" s="738"/>
      <c r="L530" s="738"/>
      <c r="M530" s="738"/>
      <c r="N530" s="738"/>
      <c r="O530" s="738"/>
      <c r="P530" s="738"/>
      <c r="Q530" s="738"/>
      <c r="R530" s="738"/>
      <c r="S530" s="738"/>
      <c r="T530" s="738"/>
      <c r="U530" s="738"/>
      <c r="V530" s="738"/>
      <c r="W530" s="738"/>
      <c r="X530" s="738"/>
      <c r="Y530" s="738"/>
      <c r="Z530" s="738"/>
    </row>
    <row r="531" ht="18.0" customHeight="1">
      <c r="A531" s="738"/>
      <c r="B531" s="738"/>
      <c r="C531" s="738"/>
      <c r="D531" s="738"/>
      <c r="E531" s="738"/>
      <c r="F531" s="738"/>
      <c r="G531" s="738"/>
      <c r="H531" s="738"/>
      <c r="I531" s="738"/>
      <c r="J531" s="738"/>
      <c r="K531" s="738"/>
      <c r="L531" s="738"/>
      <c r="M531" s="738"/>
      <c r="N531" s="738"/>
      <c r="O531" s="738"/>
      <c r="P531" s="738"/>
      <c r="Q531" s="738"/>
      <c r="R531" s="738"/>
      <c r="S531" s="738"/>
      <c r="T531" s="738"/>
      <c r="U531" s="738"/>
      <c r="V531" s="738"/>
      <c r="W531" s="738"/>
      <c r="X531" s="738"/>
      <c r="Y531" s="738"/>
      <c r="Z531" s="738"/>
    </row>
    <row r="532" ht="18.0" customHeight="1">
      <c r="A532" s="738"/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</row>
    <row r="533" ht="18.0" customHeight="1">
      <c r="A533" s="738"/>
      <c r="B533" s="738"/>
      <c r="C533" s="738"/>
      <c r="D533" s="738"/>
      <c r="E533" s="738"/>
      <c r="F533" s="738"/>
      <c r="G533" s="738"/>
      <c r="H533" s="738"/>
      <c r="I533" s="738"/>
      <c r="J533" s="738"/>
      <c r="K533" s="738"/>
      <c r="L533" s="738"/>
      <c r="M533" s="738"/>
      <c r="N533" s="738"/>
      <c r="O533" s="738"/>
      <c r="P533" s="738"/>
      <c r="Q533" s="738"/>
      <c r="R533" s="738"/>
      <c r="S533" s="738"/>
      <c r="T533" s="738"/>
      <c r="U533" s="738"/>
      <c r="V533" s="738"/>
      <c r="W533" s="738"/>
      <c r="X533" s="738"/>
      <c r="Y533" s="738"/>
      <c r="Z533" s="738"/>
    </row>
    <row r="534" ht="18.0" customHeight="1">
      <c r="A534" s="738"/>
      <c r="B534" s="738"/>
      <c r="C534" s="738"/>
      <c r="D534" s="738"/>
      <c r="E534" s="738"/>
      <c r="F534" s="738"/>
      <c r="G534" s="738"/>
      <c r="H534" s="738"/>
      <c r="I534" s="738"/>
      <c r="J534" s="738"/>
      <c r="K534" s="738"/>
      <c r="L534" s="738"/>
      <c r="M534" s="738"/>
      <c r="N534" s="738"/>
      <c r="O534" s="738"/>
      <c r="P534" s="738"/>
      <c r="Q534" s="738"/>
      <c r="R534" s="738"/>
      <c r="S534" s="738"/>
      <c r="T534" s="738"/>
      <c r="U534" s="738"/>
      <c r="V534" s="738"/>
      <c r="W534" s="738"/>
      <c r="X534" s="738"/>
      <c r="Y534" s="738"/>
      <c r="Z534" s="738"/>
    </row>
    <row r="535" ht="18.0" customHeight="1">
      <c r="A535" s="738"/>
      <c r="B535" s="738"/>
      <c r="C535" s="738"/>
      <c r="D535" s="738"/>
      <c r="E535" s="738"/>
      <c r="F535" s="738"/>
      <c r="G535" s="738"/>
      <c r="H535" s="738"/>
      <c r="I535" s="738"/>
      <c r="J535" s="738"/>
      <c r="K535" s="738"/>
      <c r="L535" s="738"/>
      <c r="M535" s="738"/>
      <c r="N535" s="738"/>
      <c r="O535" s="738"/>
      <c r="P535" s="738"/>
      <c r="Q535" s="738"/>
      <c r="R535" s="738"/>
      <c r="S535" s="738"/>
      <c r="T535" s="738"/>
      <c r="U535" s="738"/>
      <c r="V535" s="738"/>
      <c r="W535" s="738"/>
      <c r="X535" s="738"/>
      <c r="Y535" s="738"/>
      <c r="Z535" s="738"/>
    </row>
    <row r="536" ht="18.0" customHeight="1">
      <c r="A536" s="738"/>
      <c r="B536" s="738"/>
      <c r="C536" s="738"/>
      <c r="D536" s="738"/>
      <c r="E536" s="738"/>
      <c r="F536" s="738"/>
      <c r="G536" s="738"/>
      <c r="H536" s="738"/>
      <c r="I536" s="738"/>
      <c r="J536" s="738"/>
      <c r="K536" s="738"/>
      <c r="L536" s="738"/>
      <c r="M536" s="738"/>
      <c r="N536" s="738"/>
      <c r="O536" s="738"/>
      <c r="P536" s="738"/>
      <c r="Q536" s="738"/>
      <c r="R536" s="738"/>
      <c r="S536" s="738"/>
      <c r="T536" s="738"/>
      <c r="U536" s="738"/>
      <c r="V536" s="738"/>
      <c r="W536" s="738"/>
      <c r="X536" s="738"/>
      <c r="Y536" s="738"/>
      <c r="Z536" s="738"/>
    </row>
    <row r="537" ht="18.0" customHeight="1">
      <c r="A537" s="738"/>
      <c r="B537" s="738"/>
      <c r="C537" s="738"/>
      <c r="D537" s="738"/>
      <c r="E537" s="738"/>
      <c r="F537" s="738"/>
      <c r="G537" s="738"/>
      <c r="H537" s="738"/>
      <c r="I537" s="738"/>
      <c r="J537" s="738"/>
      <c r="K537" s="738"/>
      <c r="L537" s="738"/>
      <c r="M537" s="738"/>
      <c r="N537" s="738"/>
      <c r="O537" s="738"/>
      <c r="P537" s="738"/>
      <c r="Q537" s="738"/>
      <c r="R537" s="738"/>
      <c r="S537" s="738"/>
      <c r="T537" s="738"/>
      <c r="U537" s="738"/>
      <c r="V537" s="738"/>
      <c r="W537" s="738"/>
      <c r="X537" s="738"/>
      <c r="Y537" s="738"/>
      <c r="Z537" s="738"/>
    </row>
    <row r="538" ht="18.0" customHeight="1">
      <c r="A538" s="738"/>
      <c r="B538" s="738"/>
      <c r="C538" s="738"/>
      <c r="D538" s="738"/>
      <c r="E538" s="738"/>
      <c r="F538" s="738"/>
      <c r="G538" s="738"/>
      <c r="H538" s="738"/>
      <c r="I538" s="738"/>
      <c r="J538" s="738"/>
      <c r="K538" s="738"/>
      <c r="L538" s="738"/>
      <c r="M538" s="738"/>
      <c r="N538" s="738"/>
      <c r="O538" s="738"/>
      <c r="P538" s="738"/>
      <c r="Q538" s="738"/>
      <c r="R538" s="738"/>
      <c r="S538" s="738"/>
      <c r="T538" s="738"/>
      <c r="U538" s="738"/>
      <c r="V538" s="738"/>
      <c r="W538" s="738"/>
      <c r="X538" s="738"/>
      <c r="Y538" s="738"/>
      <c r="Z538" s="738"/>
    </row>
    <row r="539" ht="18.0" customHeight="1">
      <c r="A539" s="738"/>
      <c r="B539" s="738"/>
      <c r="C539" s="738"/>
      <c r="D539" s="738"/>
      <c r="E539" s="738"/>
      <c r="F539" s="738"/>
      <c r="G539" s="738"/>
      <c r="H539" s="738"/>
      <c r="I539" s="738"/>
      <c r="J539" s="738"/>
      <c r="K539" s="738"/>
      <c r="L539" s="738"/>
      <c r="M539" s="738"/>
      <c r="N539" s="738"/>
      <c r="O539" s="738"/>
      <c r="P539" s="738"/>
      <c r="Q539" s="738"/>
      <c r="R539" s="738"/>
      <c r="S539" s="738"/>
      <c r="T539" s="738"/>
      <c r="U539" s="738"/>
      <c r="V539" s="738"/>
      <c r="W539" s="738"/>
      <c r="X539" s="738"/>
      <c r="Y539" s="738"/>
      <c r="Z539" s="738"/>
    </row>
    <row r="540" ht="18.0" customHeight="1">
      <c r="A540" s="738"/>
      <c r="B540" s="738"/>
      <c r="C540" s="738"/>
      <c r="D540" s="738"/>
      <c r="E540" s="738"/>
      <c r="F540" s="738"/>
      <c r="G540" s="738"/>
      <c r="H540" s="738"/>
      <c r="I540" s="738"/>
      <c r="J540" s="738"/>
      <c r="K540" s="738"/>
      <c r="L540" s="738"/>
      <c r="M540" s="738"/>
      <c r="N540" s="738"/>
      <c r="O540" s="738"/>
      <c r="P540" s="738"/>
      <c r="Q540" s="738"/>
      <c r="R540" s="738"/>
      <c r="S540" s="738"/>
      <c r="T540" s="738"/>
      <c r="U540" s="738"/>
      <c r="V540" s="738"/>
      <c r="W540" s="738"/>
      <c r="X540" s="738"/>
      <c r="Y540" s="738"/>
      <c r="Z540" s="738"/>
    </row>
    <row r="541" ht="18.0" customHeight="1">
      <c r="A541" s="738"/>
      <c r="B541" s="738"/>
      <c r="C541" s="738"/>
      <c r="D541" s="738"/>
      <c r="E541" s="738"/>
      <c r="F541" s="738"/>
      <c r="G541" s="738"/>
      <c r="H541" s="738"/>
      <c r="I541" s="738"/>
      <c r="J541" s="738"/>
      <c r="K541" s="738"/>
      <c r="L541" s="738"/>
      <c r="M541" s="738"/>
      <c r="N541" s="738"/>
      <c r="O541" s="738"/>
      <c r="P541" s="738"/>
      <c r="Q541" s="738"/>
      <c r="R541" s="738"/>
      <c r="S541" s="738"/>
      <c r="T541" s="738"/>
      <c r="U541" s="738"/>
      <c r="V541" s="738"/>
      <c r="W541" s="738"/>
      <c r="X541" s="738"/>
      <c r="Y541" s="738"/>
      <c r="Z541" s="738"/>
    </row>
    <row r="542" ht="18.0" customHeight="1">
      <c r="A542" s="738"/>
      <c r="B542" s="738"/>
      <c r="C542" s="738"/>
      <c r="D542" s="738"/>
      <c r="E542" s="738"/>
      <c r="F542" s="738"/>
      <c r="G542" s="738"/>
      <c r="H542" s="738"/>
      <c r="I542" s="738"/>
      <c r="J542" s="738"/>
      <c r="K542" s="738"/>
      <c r="L542" s="738"/>
      <c r="M542" s="738"/>
      <c r="N542" s="738"/>
      <c r="O542" s="738"/>
      <c r="P542" s="738"/>
      <c r="Q542" s="738"/>
      <c r="R542" s="738"/>
      <c r="S542" s="738"/>
      <c r="T542" s="738"/>
      <c r="U542" s="738"/>
      <c r="V542" s="738"/>
      <c r="W542" s="738"/>
      <c r="X542" s="738"/>
      <c r="Y542" s="738"/>
      <c r="Z542" s="738"/>
    </row>
    <row r="543" ht="18.0" customHeight="1">
      <c r="A543" s="738"/>
      <c r="B543" s="738"/>
      <c r="C543" s="738"/>
      <c r="D543" s="738"/>
      <c r="E543" s="738"/>
      <c r="F543" s="738"/>
      <c r="G543" s="738"/>
      <c r="H543" s="738"/>
      <c r="I543" s="738"/>
      <c r="J543" s="738"/>
      <c r="K543" s="738"/>
      <c r="L543" s="738"/>
      <c r="M543" s="738"/>
      <c r="N543" s="738"/>
      <c r="O543" s="738"/>
      <c r="P543" s="738"/>
      <c r="Q543" s="738"/>
      <c r="R543" s="738"/>
      <c r="S543" s="738"/>
      <c r="T543" s="738"/>
      <c r="U543" s="738"/>
      <c r="V543" s="738"/>
      <c r="W543" s="738"/>
      <c r="X543" s="738"/>
      <c r="Y543" s="738"/>
      <c r="Z543" s="738"/>
    </row>
    <row r="544" ht="18.0" customHeight="1">
      <c r="A544" s="738"/>
      <c r="B544" s="738"/>
      <c r="C544" s="738"/>
      <c r="D544" s="738"/>
      <c r="E544" s="738"/>
      <c r="F544" s="738"/>
      <c r="G544" s="738"/>
      <c r="H544" s="738"/>
      <c r="I544" s="738"/>
      <c r="J544" s="738"/>
      <c r="K544" s="738"/>
      <c r="L544" s="738"/>
      <c r="M544" s="738"/>
      <c r="N544" s="738"/>
      <c r="O544" s="738"/>
      <c r="P544" s="738"/>
      <c r="Q544" s="738"/>
      <c r="R544" s="738"/>
      <c r="S544" s="738"/>
      <c r="T544" s="738"/>
      <c r="U544" s="738"/>
      <c r="V544" s="738"/>
      <c r="W544" s="738"/>
      <c r="X544" s="738"/>
      <c r="Y544" s="738"/>
      <c r="Z544" s="738"/>
    </row>
    <row r="545" ht="18.0" customHeight="1">
      <c r="A545" s="738"/>
      <c r="B545" s="738"/>
      <c r="C545" s="738"/>
      <c r="D545" s="738"/>
      <c r="E545" s="738"/>
      <c r="F545" s="738"/>
      <c r="G545" s="738"/>
      <c r="H545" s="738"/>
      <c r="I545" s="738"/>
      <c r="J545" s="738"/>
      <c r="K545" s="738"/>
      <c r="L545" s="738"/>
      <c r="M545" s="738"/>
      <c r="N545" s="738"/>
      <c r="O545" s="738"/>
      <c r="P545" s="738"/>
      <c r="Q545" s="738"/>
      <c r="R545" s="738"/>
      <c r="S545" s="738"/>
      <c r="T545" s="738"/>
      <c r="U545" s="738"/>
      <c r="V545" s="738"/>
      <c r="W545" s="738"/>
      <c r="X545" s="738"/>
      <c r="Y545" s="738"/>
      <c r="Z545" s="738"/>
    </row>
    <row r="546" ht="18.0" customHeight="1">
      <c r="A546" s="738"/>
      <c r="B546" s="738"/>
      <c r="C546" s="738"/>
      <c r="D546" s="738"/>
      <c r="E546" s="738"/>
      <c r="F546" s="738"/>
      <c r="G546" s="738"/>
      <c r="H546" s="738"/>
      <c r="I546" s="738"/>
      <c r="J546" s="738"/>
      <c r="K546" s="738"/>
      <c r="L546" s="738"/>
      <c r="M546" s="738"/>
      <c r="N546" s="738"/>
      <c r="O546" s="738"/>
      <c r="P546" s="738"/>
      <c r="Q546" s="738"/>
      <c r="R546" s="738"/>
      <c r="S546" s="738"/>
      <c r="T546" s="738"/>
      <c r="U546" s="738"/>
      <c r="V546" s="738"/>
      <c r="W546" s="738"/>
      <c r="X546" s="738"/>
      <c r="Y546" s="738"/>
      <c r="Z546" s="738"/>
    </row>
    <row r="547" ht="18.0" customHeight="1">
      <c r="A547" s="738"/>
      <c r="B547" s="738"/>
      <c r="C547" s="738"/>
      <c r="D547" s="738"/>
      <c r="E547" s="738"/>
      <c r="F547" s="738"/>
      <c r="G547" s="738"/>
      <c r="H547" s="738"/>
      <c r="I547" s="738"/>
      <c r="J547" s="738"/>
      <c r="K547" s="738"/>
      <c r="L547" s="738"/>
      <c r="M547" s="738"/>
      <c r="N547" s="738"/>
      <c r="O547" s="738"/>
      <c r="P547" s="738"/>
      <c r="Q547" s="738"/>
      <c r="R547" s="738"/>
      <c r="S547" s="738"/>
      <c r="T547" s="738"/>
      <c r="U547" s="738"/>
      <c r="V547" s="738"/>
      <c r="W547" s="738"/>
      <c r="X547" s="738"/>
      <c r="Y547" s="738"/>
      <c r="Z547" s="738"/>
    </row>
    <row r="548" ht="18.0" customHeight="1">
      <c r="A548" s="738"/>
      <c r="B548" s="738"/>
      <c r="C548" s="738"/>
      <c r="D548" s="738"/>
      <c r="E548" s="738"/>
      <c r="F548" s="738"/>
      <c r="G548" s="738"/>
      <c r="H548" s="738"/>
      <c r="I548" s="738"/>
      <c r="J548" s="738"/>
      <c r="K548" s="738"/>
      <c r="L548" s="738"/>
      <c r="M548" s="738"/>
      <c r="N548" s="738"/>
      <c r="O548" s="738"/>
      <c r="P548" s="738"/>
      <c r="Q548" s="738"/>
      <c r="R548" s="738"/>
      <c r="S548" s="738"/>
      <c r="T548" s="738"/>
      <c r="U548" s="738"/>
      <c r="V548" s="738"/>
      <c r="W548" s="738"/>
      <c r="X548" s="738"/>
      <c r="Y548" s="738"/>
      <c r="Z548" s="738"/>
    </row>
    <row r="549" ht="18.0" customHeight="1">
      <c r="A549" s="738"/>
      <c r="B549" s="738"/>
      <c r="C549" s="738"/>
      <c r="D549" s="738"/>
      <c r="E549" s="738"/>
      <c r="F549" s="738"/>
      <c r="G549" s="738"/>
      <c r="H549" s="738"/>
      <c r="I549" s="738"/>
      <c r="J549" s="738"/>
      <c r="K549" s="738"/>
      <c r="L549" s="738"/>
      <c r="M549" s="738"/>
      <c r="N549" s="738"/>
      <c r="O549" s="738"/>
      <c r="P549" s="738"/>
      <c r="Q549" s="738"/>
      <c r="R549" s="738"/>
      <c r="S549" s="738"/>
      <c r="T549" s="738"/>
      <c r="U549" s="738"/>
      <c r="V549" s="738"/>
      <c r="W549" s="738"/>
      <c r="X549" s="738"/>
      <c r="Y549" s="738"/>
      <c r="Z549" s="738"/>
    </row>
    <row r="550" ht="18.0" customHeight="1">
      <c r="A550" s="738"/>
      <c r="B550" s="738"/>
      <c r="C550" s="738"/>
      <c r="D550" s="738"/>
      <c r="E550" s="738"/>
      <c r="F550" s="738"/>
      <c r="G550" s="738"/>
      <c r="H550" s="738"/>
      <c r="I550" s="738"/>
      <c r="J550" s="738"/>
      <c r="K550" s="738"/>
      <c r="L550" s="738"/>
      <c r="M550" s="738"/>
      <c r="N550" s="738"/>
      <c r="O550" s="738"/>
      <c r="P550" s="738"/>
      <c r="Q550" s="738"/>
      <c r="R550" s="738"/>
      <c r="S550" s="738"/>
      <c r="T550" s="738"/>
      <c r="U550" s="738"/>
      <c r="V550" s="738"/>
      <c r="W550" s="738"/>
      <c r="X550" s="738"/>
      <c r="Y550" s="738"/>
      <c r="Z550" s="738"/>
    </row>
    <row r="551" ht="18.0" customHeight="1">
      <c r="A551" s="738"/>
      <c r="B551" s="738"/>
      <c r="C551" s="738"/>
      <c r="D551" s="738"/>
      <c r="E551" s="738"/>
      <c r="F551" s="738"/>
      <c r="G551" s="738"/>
      <c r="H551" s="738"/>
      <c r="I551" s="738"/>
      <c r="J551" s="738"/>
      <c r="K551" s="738"/>
      <c r="L551" s="738"/>
      <c r="M551" s="738"/>
      <c r="N551" s="738"/>
      <c r="O551" s="738"/>
      <c r="P551" s="738"/>
      <c r="Q551" s="738"/>
      <c r="R551" s="738"/>
      <c r="S551" s="738"/>
      <c r="T551" s="738"/>
      <c r="U551" s="738"/>
      <c r="V551" s="738"/>
      <c r="W551" s="738"/>
      <c r="X551" s="738"/>
      <c r="Y551" s="738"/>
      <c r="Z551" s="738"/>
    </row>
    <row r="552" ht="18.0" customHeight="1">
      <c r="A552" s="738"/>
      <c r="B552" s="738"/>
      <c r="C552" s="738"/>
      <c r="D552" s="738"/>
      <c r="E552" s="738"/>
      <c r="F552" s="738"/>
      <c r="G552" s="738"/>
      <c r="H552" s="738"/>
      <c r="I552" s="738"/>
      <c r="J552" s="738"/>
      <c r="K552" s="738"/>
      <c r="L552" s="738"/>
      <c r="M552" s="738"/>
      <c r="N552" s="738"/>
      <c r="O552" s="738"/>
      <c r="P552" s="738"/>
      <c r="Q552" s="738"/>
      <c r="R552" s="738"/>
      <c r="S552" s="738"/>
      <c r="T552" s="738"/>
      <c r="U552" s="738"/>
      <c r="V552" s="738"/>
      <c r="W552" s="738"/>
      <c r="X552" s="738"/>
      <c r="Y552" s="738"/>
      <c r="Z552" s="738"/>
    </row>
    <row r="553" ht="18.0" customHeight="1">
      <c r="A553" s="738"/>
      <c r="B553" s="738"/>
      <c r="C553" s="738"/>
      <c r="D553" s="738"/>
      <c r="E553" s="738"/>
      <c r="F553" s="738"/>
      <c r="G553" s="738"/>
      <c r="H553" s="738"/>
      <c r="I553" s="738"/>
      <c r="J553" s="738"/>
      <c r="K553" s="738"/>
      <c r="L553" s="738"/>
      <c r="M553" s="738"/>
      <c r="N553" s="738"/>
      <c r="O553" s="738"/>
      <c r="P553" s="738"/>
      <c r="Q553" s="738"/>
      <c r="R553" s="738"/>
      <c r="S553" s="738"/>
      <c r="T553" s="738"/>
      <c r="U553" s="738"/>
      <c r="V553" s="738"/>
      <c r="W553" s="738"/>
      <c r="X553" s="738"/>
      <c r="Y553" s="738"/>
      <c r="Z553" s="738"/>
    </row>
    <row r="554" ht="18.0" customHeight="1">
      <c r="A554" s="738"/>
      <c r="B554" s="738"/>
      <c r="C554" s="738"/>
      <c r="D554" s="738"/>
      <c r="E554" s="738"/>
      <c r="F554" s="738"/>
      <c r="G554" s="738"/>
      <c r="H554" s="738"/>
      <c r="I554" s="738"/>
      <c r="J554" s="738"/>
      <c r="K554" s="738"/>
      <c r="L554" s="738"/>
      <c r="M554" s="738"/>
      <c r="N554" s="738"/>
      <c r="O554" s="738"/>
      <c r="P554" s="738"/>
      <c r="Q554" s="738"/>
      <c r="R554" s="738"/>
      <c r="S554" s="738"/>
      <c r="T554" s="738"/>
      <c r="U554" s="738"/>
      <c r="V554" s="738"/>
      <c r="W554" s="738"/>
      <c r="X554" s="738"/>
      <c r="Y554" s="738"/>
      <c r="Z554" s="738"/>
    </row>
    <row r="555" ht="18.0" customHeight="1">
      <c r="A555" s="738"/>
      <c r="B555" s="738"/>
      <c r="C555" s="738"/>
      <c r="D555" s="738"/>
      <c r="E555" s="738"/>
      <c r="F555" s="738"/>
      <c r="G555" s="738"/>
      <c r="H555" s="738"/>
      <c r="I555" s="738"/>
      <c r="J555" s="738"/>
      <c r="K555" s="738"/>
      <c r="L555" s="738"/>
      <c r="M555" s="738"/>
      <c r="N555" s="738"/>
      <c r="O555" s="738"/>
      <c r="P555" s="738"/>
      <c r="Q555" s="738"/>
      <c r="R555" s="738"/>
      <c r="S555" s="738"/>
      <c r="T555" s="738"/>
      <c r="U555" s="738"/>
      <c r="V555" s="738"/>
      <c r="W555" s="738"/>
      <c r="X555" s="738"/>
      <c r="Y555" s="738"/>
      <c r="Z555" s="738"/>
    </row>
    <row r="556" ht="18.0" customHeight="1">
      <c r="A556" s="738"/>
      <c r="B556" s="738"/>
      <c r="C556" s="738"/>
      <c r="D556" s="738"/>
      <c r="E556" s="738"/>
      <c r="F556" s="738"/>
      <c r="G556" s="738"/>
      <c r="H556" s="738"/>
      <c r="I556" s="738"/>
      <c r="J556" s="738"/>
      <c r="K556" s="738"/>
      <c r="L556" s="738"/>
      <c r="M556" s="738"/>
      <c r="N556" s="738"/>
      <c r="O556" s="738"/>
      <c r="P556" s="738"/>
      <c r="Q556" s="738"/>
      <c r="R556" s="738"/>
      <c r="S556" s="738"/>
      <c r="T556" s="738"/>
      <c r="U556" s="738"/>
      <c r="V556" s="738"/>
      <c r="W556" s="738"/>
      <c r="X556" s="738"/>
      <c r="Y556" s="738"/>
      <c r="Z556" s="738"/>
    </row>
    <row r="557" ht="18.0" customHeight="1">
      <c r="A557" s="738"/>
      <c r="B557" s="738"/>
      <c r="C557" s="738"/>
      <c r="D557" s="738"/>
      <c r="E557" s="738"/>
      <c r="F557" s="738"/>
      <c r="G557" s="738"/>
      <c r="H557" s="738"/>
      <c r="I557" s="738"/>
      <c r="J557" s="738"/>
      <c r="K557" s="738"/>
      <c r="L557" s="738"/>
      <c r="M557" s="738"/>
      <c r="N557" s="738"/>
      <c r="O557" s="738"/>
      <c r="P557" s="738"/>
      <c r="Q557" s="738"/>
      <c r="R557" s="738"/>
      <c r="S557" s="738"/>
      <c r="T557" s="738"/>
      <c r="U557" s="738"/>
      <c r="V557" s="738"/>
      <c r="W557" s="738"/>
      <c r="X557" s="738"/>
      <c r="Y557" s="738"/>
      <c r="Z557" s="738"/>
    </row>
    <row r="558" ht="18.0" customHeight="1">
      <c r="A558" s="738"/>
      <c r="B558" s="738"/>
      <c r="C558" s="738"/>
      <c r="D558" s="738"/>
      <c r="E558" s="738"/>
      <c r="F558" s="738"/>
      <c r="G558" s="738"/>
      <c r="H558" s="738"/>
      <c r="I558" s="738"/>
      <c r="J558" s="738"/>
      <c r="K558" s="738"/>
      <c r="L558" s="738"/>
      <c r="M558" s="738"/>
      <c r="N558" s="738"/>
      <c r="O558" s="738"/>
      <c r="P558" s="738"/>
      <c r="Q558" s="738"/>
      <c r="R558" s="738"/>
      <c r="S558" s="738"/>
      <c r="T558" s="738"/>
      <c r="U558" s="738"/>
      <c r="V558" s="738"/>
      <c r="W558" s="738"/>
      <c r="X558" s="738"/>
      <c r="Y558" s="738"/>
      <c r="Z558" s="738"/>
    </row>
    <row r="559" ht="18.0" customHeight="1">
      <c r="A559" s="738"/>
      <c r="B559" s="738"/>
      <c r="C559" s="738"/>
      <c r="D559" s="738"/>
      <c r="E559" s="738"/>
      <c r="F559" s="738"/>
      <c r="G559" s="738"/>
      <c r="H559" s="738"/>
      <c r="I559" s="738"/>
      <c r="J559" s="738"/>
      <c r="K559" s="738"/>
      <c r="L559" s="738"/>
      <c r="M559" s="738"/>
      <c r="N559" s="738"/>
      <c r="O559" s="738"/>
      <c r="P559" s="738"/>
      <c r="Q559" s="738"/>
      <c r="R559" s="738"/>
      <c r="S559" s="738"/>
      <c r="T559" s="738"/>
      <c r="U559" s="738"/>
      <c r="V559" s="738"/>
      <c r="W559" s="738"/>
      <c r="X559" s="738"/>
      <c r="Y559" s="738"/>
      <c r="Z559" s="738"/>
    </row>
    <row r="560" ht="18.0" customHeight="1">
      <c r="A560" s="738"/>
      <c r="B560" s="738"/>
      <c r="C560" s="738"/>
      <c r="D560" s="738"/>
      <c r="E560" s="738"/>
      <c r="F560" s="738"/>
      <c r="G560" s="738"/>
      <c r="H560" s="738"/>
      <c r="I560" s="738"/>
      <c r="J560" s="738"/>
      <c r="K560" s="738"/>
      <c r="L560" s="738"/>
      <c r="M560" s="738"/>
      <c r="N560" s="738"/>
      <c r="O560" s="738"/>
      <c r="P560" s="738"/>
      <c r="Q560" s="738"/>
      <c r="R560" s="738"/>
      <c r="S560" s="738"/>
      <c r="T560" s="738"/>
      <c r="U560" s="738"/>
      <c r="V560" s="738"/>
      <c r="W560" s="738"/>
      <c r="X560" s="738"/>
      <c r="Y560" s="738"/>
      <c r="Z560" s="738"/>
    </row>
    <row r="561" ht="18.0" customHeight="1">
      <c r="A561" s="738"/>
      <c r="B561" s="738"/>
      <c r="C561" s="738"/>
      <c r="D561" s="738"/>
      <c r="E561" s="738"/>
      <c r="F561" s="738"/>
      <c r="G561" s="738"/>
      <c r="H561" s="738"/>
      <c r="I561" s="738"/>
      <c r="J561" s="738"/>
      <c r="K561" s="738"/>
      <c r="L561" s="738"/>
      <c r="M561" s="738"/>
      <c r="N561" s="738"/>
      <c r="O561" s="738"/>
      <c r="P561" s="738"/>
      <c r="Q561" s="738"/>
      <c r="R561" s="738"/>
      <c r="S561" s="738"/>
      <c r="T561" s="738"/>
      <c r="U561" s="738"/>
      <c r="V561" s="738"/>
      <c r="W561" s="738"/>
      <c r="X561" s="738"/>
      <c r="Y561" s="738"/>
      <c r="Z561" s="738"/>
    </row>
    <row r="562" ht="18.0" customHeight="1">
      <c r="A562" s="738"/>
      <c r="B562" s="738"/>
      <c r="C562" s="738"/>
      <c r="D562" s="738"/>
      <c r="E562" s="738"/>
      <c r="F562" s="738"/>
      <c r="G562" s="738"/>
      <c r="H562" s="738"/>
      <c r="I562" s="738"/>
      <c r="J562" s="738"/>
      <c r="K562" s="738"/>
      <c r="L562" s="738"/>
      <c r="M562" s="738"/>
      <c r="N562" s="738"/>
      <c r="O562" s="738"/>
      <c r="P562" s="738"/>
      <c r="Q562" s="738"/>
      <c r="R562" s="738"/>
      <c r="S562" s="738"/>
      <c r="T562" s="738"/>
      <c r="U562" s="738"/>
      <c r="V562" s="738"/>
      <c r="W562" s="738"/>
      <c r="X562" s="738"/>
      <c r="Y562" s="738"/>
      <c r="Z562" s="738"/>
    </row>
    <row r="563" ht="18.0" customHeight="1">
      <c r="A563" s="738"/>
      <c r="B563" s="738"/>
      <c r="C563" s="738"/>
      <c r="D563" s="738"/>
      <c r="E563" s="738"/>
      <c r="F563" s="738"/>
      <c r="G563" s="738"/>
      <c r="H563" s="738"/>
      <c r="I563" s="738"/>
      <c r="J563" s="738"/>
      <c r="K563" s="738"/>
      <c r="L563" s="738"/>
      <c r="M563" s="738"/>
      <c r="N563" s="738"/>
      <c r="O563" s="738"/>
      <c r="P563" s="738"/>
      <c r="Q563" s="738"/>
      <c r="R563" s="738"/>
      <c r="S563" s="738"/>
      <c r="T563" s="738"/>
      <c r="U563" s="738"/>
      <c r="V563" s="738"/>
      <c r="W563" s="738"/>
      <c r="X563" s="738"/>
      <c r="Y563" s="738"/>
      <c r="Z563" s="738"/>
    </row>
    <row r="564" ht="18.0" customHeight="1">
      <c r="A564" s="738"/>
      <c r="B564" s="738"/>
      <c r="C564" s="738"/>
      <c r="D564" s="738"/>
      <c r="E564" s="738"/>
      <c r="F564" s="738"/>
      <c r="G564" s="738"/>
      <c r="H564" s="738"/>
      <c r="I564" s="738"/>
      <c r="J564" s="738"/>
      <c r="K564" s="738"/>
      <c r="L564" s="738"/>
      <c r="M564" s="738"/>
      <c r="N564" s="738"/>
      <c r="O564" s="738"/>
      <c r="P564" s="738"/>
      <c r="Q564" s="738"/>
      <c r="R564" s="738"/>
      <c r="S564" s="738"/>
      <c r="T564" s="738"/>
      <c r="U564" s="738"/>
      <c r="V564" s="738"/>
      <c r="W564" s="738"/>
      <c r="X564" s="738"/>
      <c r="Y564" s="738"/>
      <c r="Z564" s="738"/>
    </row>
    <row r="565" ht="18.0" customHeight="1">
      <c r="A565" s="738"/>
      <c r="B565" s="738"/>
      <c r="C565" s="738"/>
      <c r="D565" s="738"/>
      <c r="E565" s="738"/>
      <c r="F565" s="738"/>
      <c r="G565" s="738"/>
      <c r="H565" s="738"/>
      <c r="I565" s="738"/>
      <c r="J565" s="738"/>
      <c r="K565" s="738"/>
      <c r="L565" s="738"/>
      <c r="M565" s="738"/>
      <c r="N565" s="738"/>
      <c r="O565" s="738"/>
      <c r="P565" s="738"/>
      <c r="Q565" s="738"/>
      <c r="R565" s="738"/>
      <c r="S565" s="738"/>
      <c r="T565" s="738"/>
      <c r="U565" s="738"/>
      <c r="V565" s="738"/>
      <c r="W565" s="738"/>
      <c r="X565" s="738"/>
      <c r="Y565" s="738"/>
      <c r="Z565" s="738"/>
    </row>
    <row r="566" ht="18.0" customHeight="1">
      <c r="A566" s="738"/>
      <c r="B566" s="738"/>
      <c r="C566" s="738"/>
      <c r="D566" s="738"/>
      <c r="E566" s="738"/>
      <c r="F566" s="738"/>
      <c r="G566" s="738"/>
      <c r="H566" s="738"/>
      <c r="I566" s="738"/>
      <c r="J566" s="738"/>
      <c r="K566" s="738"/>
      <c r="L566" s="738"/>
      <c r="M566" s="738"/>
      <c r="N566" s="738"/>
      <c r="O566" s="738"/>
      <c r="P566" s="738"/>
      <c r="Q566" s="738"/>
      <c r="R566" s="738"/>
      <c r="S566" s="738"/>
      <c r="T566" s="738"/>
      <c r="U566" s="738"/>
      <c r="V566" s="738"/>
      <c r="W566" s="738"/>
      <c r="X566" s="738"/>
      <c r="Y566" s="738"/>
      <c r="Z566" s="738"/>
    </row>
    <row r="567" ht="18.0" customHeight="1">
      <c r="A567" s="738"/>
      <c r="B567" s="738"/>
      <c r="C567" s="738"/>
      <c r="D567" s="738"/>
      <c r="E567" s="738"/>
      <c r="F567" s="738"/>
      <c r="G567" s="738"/>
      <c r="H567" s="738"/>
      <c r="I567" s="738"/>
      <c r="J567" s="738"/>
      <c r="K567" s="738"/>
      <c r="L567" s="738"/>
      <c r="M567" s="738"/>
      <c r="N567" s="738"/>
      <c r="O567" s="738"/>
      <c r="P567" s="738"/>
      <c r="Q567" s="738"/>
      <c r="R567" s="738"/>
      <c r="S567" s="738"/>
      <c r="T567" s="738"/>
      <c r="U567" s="738"/>
      <c r="V567" s="738"/>
      <c r="W567" s="738"/>
      <c r="X567" s="738"/>
      <c r="Y567" s="738"/>
      <c r="Z567" s="738"/>
    </row>
    <row r="568" ht="18.0" customHeight="1">
      <c r="A568" s="738"/>
      <c r="B568" s="738"/>
      <c r="C568" s="738"/>
      <c r="D568" s="738"/>
      <c r="E568" s="738"/>
      <c r="F568" s="738"/>
      <c r="G568" s="738"/>
      <c r="H568" s="738"/>
      <c r="I568" s="738"/>
      <c r="J568" s="738"/>
      <c r="K568" s="738"/>
      <c r="L568" s="738"/>
      <c r="M568" s="738"/>
      <c r="N568" s="738"/>
      <c r="O568" s="738"/>
      <c r="P568" s="738"/>
      <c r="Q568" s="738"/>
      <c r="R568" s="738"/>
      <c r="S568" s="738"/>
      <c r="T568" s="738"/>
      <c r="U568" s="738"/>
      <c r="V568" s="738"/>
      <c r="W568" s="738"/>
      <c r="X568" s="738"/>
      <c r="Y568" s="738"/>
      <c r="Z568" s="738"/>
    </row>
    <row r="569" ht="18.0" customHeight="1">
      <c r="A569" s="738"/>
      <c r="B569" s="738"/>
      <c r="C569" s="738"/>
      <c r="D569" s="738"/>
      <c r="E569" s="738"/>
      <c r="F569" s="738"/>
      <c r="G569" s="738"/>
      <c r="H569" s="738"/>
      <c r="I569" s="738"/>
      <c r="J569" s="738"/>
      <c r="K569" s="738"/>
      <c r="L569" s="738"/>
      <c r="M569" s="738"/>
      <c r="N569" s="738"/>
      <c r="O569" s="738"/>
      <c r="P569" s="738"/>
      <c r="Q569" s="738"/>
      <c r="R569" s="738"/>
      <c r="S569" s="738"/>
      <c r="T569" s="738"/>
      <c r="U569" s="738"/>
      <c r="V569" s="738"/>
      <c r="W569" s="738"/>
      <c r="X569" s="738"/>
      <c r="Y569" s="738"/>
      <c r="Z569" s="738"/>
    </row>
    <row r="570" ht="18.0" customHeight="1">
      <c r="A570" s="738"/>
      <c r="B570" s="738"/>
      <c r="C570" s="738"/>
      <c r="D570" s="738"/>
      <c r="E570" s="738"/>
      <c r="F570" s="738"/>
      <c r="G570" s="738"/>
      <c r="H570" s="738"/>
      <c r="I570" s="738"/>
      <c r="J570" s="738"/>
      <c r="K570" s="738"/>
      <c r="L570" s="738"/>
      <c r="M570" s="738"/>
      <c r="N570" s="738"/>
      <c r="O570" s="738"/>
      <c r="P570" s="738"/>
      <c r="Q570" s="738"/>
      <c r="R570" s="738"/>
      <c r="S570" s="738"/>
      <c r="T570" s="738"/>
      <c r="U570" s="738"/>
      <c r="V570" s="738"/>
      <c r="W570" s="738"/>
      <c r="X570" s="738"/>
      <c r="Y570" s="738"/>
      <c r="Z570" s="738"/>
    </row>
    <row r="571" ht="18.0" customHeight="1">
      <c r="A571" s="738"/>
      <c r="B571" s="738"/>
      <c r="C571" s="738"/>
      <c r="D571" s="738"/>
      <c r="E571" s="738"/>
      <c r="F571" s="738"/>
      <c r="G571" s="738"/>
      <c r="H571" s="738"/>
      <c r="I571" s="738"/>
      <c r="J571" s="738"/>
      <c r="K571" s="738"/>
      <c r="L571" s="738"/>
      <c r="M571" s="738"/>
      <c r="N571" s="738"/>
      <c r="O571" s="738"/>
      <c r="P571" s="738"/>
      <c r="Q571" s="738"/>
      <c r="R571" s="738"/>
      <c r="S571" s="738"/>
      <c r="T571" s="738"/>
      <c r="U571" s="738"/>
      <c r="V571" s="738"/>
      <c r="W571" s="738"/>
      <c r="X571" s="738"/>
      <c r="Y571" s="738"/>
      <c r="Z571" s="738"/>
    </row>
    <row r="572" ht="18.0" customHeight="1">
      <c r="A572" s="738"/>
      <c r="B572" s="738"/>
      <c r="C572" s="738"/>
      <c r="D572" s="738"/>
      <c r="E572" s="738"/>
      <c r="F572" s="738"/>
      <c r="G572" s="738"/>
      <c r="H572" s="738"/>
      <c r="I572" s="738"/>
      <c r="J572" s="738"/>
      <c r="K572" s="738"/>
      <c r="L572" s="738"/>
      <c r="M572" s="738"/>
      <c r="N572" s="738"/>
      <c r="O572" s="738"/>
      <c r="P572" s="738"/>
      <c r="Q572" s="738"/>
      <c r="R572" s="738"/>
      <c r="S572" s="738"/>
      <c r="T572" s="738"/>
      <c r="U572" s="738"/>
      <c r="V572" s="738"/>
      <c r="W572" s="738"/>
      <c r="X572" s="738"/>
      <c r="Y572" s="738"/>
      <c r="Z572" s="738"/>
    </row>
    <row r="573" ht="18.0" customHeight="1">
      <c r="A573" s="738"/>
      <c r="B573" s="738"/>
      <c r="C573" s="738"/>
      <c r="D573" s="738"/>
      <c r="E573" s="738"/>
      <c r="F573" s="738"/>
      <c r="G573" s="738"/>
      <c r="H573" s="738"/>
      <c r="I573" s="738"/>
      <c r="J573" s="738"/>
      <c r="K573" s="738"/>
      <c r="L573" s="738"/>
      <c r="M573" s="738"/>
      <c r="N573" s="738"/>
      <c r="O573" s="738"/>
      <c r="P573" s="738"/>
      <c r="Q573" s="738"/>
      <c r="R573" s="738"/>
      <c r="S573" s="738"/>
      <c r="T573" s="738"/>
      <c r="U573" s="738"/>
      <c r="V573" s="738"/>
      <c r="W573" s="738"/>
      <c r="X573" s="738"/>
      <c r="Y573" s="738"/>
      <c r="Z573" s="738"/>
    </row>
    <row r="574" ht="18.0" customHeight="1">
      <c r="A574" s="738"/>
      <c r="B574" s="738"/>
      <c r="C574" s="738"/>
      <c r="D574" s="738"/>
      <c r="E574" s="738"/>
      <c r="F574" s="738"/>
      <c r="G574" s="738"/>
      <c r="H574" s="738"/>
      <c r="I574" s="738"/>
      <c r="J574" s="738"/>
      <c r="K574" s="738"/>
      <c r="L574" s="738"/>
      <c r="M574" s="738"/>
      <c r="N574" s="738"/>
      <c r="O574" s="738"/>
      <c r="P574" s="738"/>
      <c r="Q574" s="738"/>
      <c r="R574" s="738"/>
      <c r="S574" s="738"/>
      <c r="T574" s="738"/>
      <c r="U574" s="738"/>
      <c r="V574" s="738"/>
      <c r="W574" s="738"/>
      <c r="X574" s="738"/>
      <c r="Y574" s="738"/>
      <c r="Z574" s="738"/>
    </row>
    <row r="575" ht="18.0" customHeight="1">
      <c r="A575" s="738"/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</row>
    <row r="576" ht="18.0" customHeight="1">
      <c r="A576" s="738"/>
      <c r="B576" s="738"/>
      <c r="C576" s="738"/>
      <c r="D576" s="738"/>
      <c r="E576" s="738"/>
      <c r="F576" s="738"/>
      <c r="G576" s="738"/>
      <c r="H576" s="738"/>
      <c r="I576" s="738"/>
      <c r="J576" s="738"/>
      <c r="K576" s="738"/>
      <c r="L576" s="738"/>
      <c r="M576" s="738"/>
      <c r="N576" s="738"/>
      <c r="O576" s="738"/>
      <c r="P576" s="738"/>
      <c r="Q576" s="738"/>
      <c r="R576" s="738"/>
      <c r="S576" s="738"/>
      <c r="T576" s="738"/>
      <c r="U576" s="738"/>
      <c r="V576" s="738"/>
      <c r="W576" s="738"/>
      <c r="X576" s="738"/>
      <c r="Y576" s="738"/>
      <c r="Z576" s="738"/>
    </row>
    <row r="577" ht="18.0" customHeight="1">
      <c r="A577" s="738"/>
      <c r="B577" s="738"/>
      <c r="C577" s="738"/>
      <c r="D577" s="738"/>
      <c r="E577" s="738"/>
      <c r="F577" s="738"/>
      <c r="G577" s="738"/>
      <c r="H577" s="738"/>
      <c r="I577" s="738"/>
      <c r="J577" s="738"/>
      <c r="K577" s="738"/>
      <c r="L577" s="738"/>
      <c r="M577" s="738"/>
      <c r="N577" s="738"/>
      <c r="O577" s="738"/>
      <c r="P577" s="738"/>
      <c r="Q577" s="738"/>
      <c r="R577" s="738"/>
      <c r="S577" s="738"/>
      <c r="T577" s="738"/>
      <c r="U577" s="738"/>
      <c r="V577" s="738"/>
      <c r="W577" s="738"/>
      <c r="X577" s="738"/>
      <c r="Y577" s="738"/>
      <c r="Z577" s="738"/>
    </row>
    <row r="578" ht="18.0" customHeight="1">
      <c r="A578" s="738"/>
      <c r="B578" s="738"/>
      <c r="C578" s="738"/>
      <c r="D578" s="738"/>
      <c r="E578" s="738"/>
      <c r="F578" s="738"/>
      <c r="G578" s="738"/>
      <c r="H578" s="738"/>
      <c r="I578" s="738"/>
      <c r="J578" s="738"/>
      <c r="K578" s="738"/>
      <c r="L578" s="738"/>
      <c r="M578" s="738"/>
      <c r="N578" s="738"/>
      <c r="O578" s="738"/>
      <c r="P578" s="738"/>
      <c r="Q578" s="738"/>
      <c r="R578" s="738"/>
      <c r="S578" s="738"/>
      <c r="T578" s="738"/>
      <c r="U578" s="738"/>
      <c r="V578" s="738"/>
      <c r="W578" s="738"/>
      <c r="X578" s="738"/>
      <c r="Y578" s="738"/>
      <c r="Z578" s="738"/>
    </row>
    <row r="579" ht="18.0" customHeight="1">
      <c r="A579" s="738"/>
      <c r="B579" s="738"/>
      <c r="C579" s="738"/>
      <c r="D579" s="738"/>
      <c r="E579" s="738"/>
      <c r="F579" s="738"/>
      <c r="G579" s="738"/>
      <c r="H579" s="738"/>
      <c r="I579" s="738"/>
      <c r="J579" s="738"/>
      <c r="K579" s="738"/>
      <c r="L579" s="738"/>
      <c r="M579" s="738"/>
      <c r="N579" s="738"/>
      <c r="O579" s="738"/>
      <c r="P579" s="738"/>
      <c r="Q579" s="738"/>
      <c r="R579" s="738"/>
      <c r="S579" s="738"/>
      <c r="T579" s="738"/>
      <c r="U579" s="738"/>
      <c r="V579" s="738"/>
      <c r="W579" s="738"/>
      <c r="X579" s="738"/>
      <c r="Y579" s="738"/>
      <c r="Z579" s="738"/>
    </row>
    <row r="580" ht="18.0" customHeight="1">
      <c r="A580" s="738"/>
      <c r="B580" s="738"/>
      <c r="C580" s="738"/>
      <c r="D580" s="738"/>
      <c r="E580" s="738"/>
      <c r="F580" s="738"/>
      <c r="G580" s="738"/>
      <c r="H580" s="738"/>
      <c r="I580" s="738"/>
      <c r="J580" s="738"/>
      <c r="K580" s="738"/>
      <c r="L580" s="738"/>
      <c r="M580" s="738"/>
      <c r="N580" s="738"/>
      <c r="O580" s="738"/>
      <c r="P580" s="738"/>
      <c r="Q580" s="738"/>
      <c r="R580" s="738"/>
      <c r="S580" s="738"/>
      <c r="T580" s="738"/>
      <c r="U580" s="738"/>
      <c r="V580" s="738"/>
      <c r="W580" s="738"/>
      <c r="X580" s="738"/>
      <c r="Y580" s="738"/>
      <c r="Z580" s="738"/>
    </row>
    <row r="581" ht="18.0" customHeight="1">
      <c r="A581" s="738"/>
      <c r="B581" s="738"/>
      <c r="C581" s="738"/>
      <c r="D581" s="738"/>
      <c r="E581" s="738"/>
      <c r="F581" s="738"/>
      <c r="G581" s="738"/>
      <c r="H581" s="738"/>
      <c r="I581" s="738"/>
      <c r="J581" s="738"/>
      <c r="K581" s="738"/>
      <c r="L581" s="738"/>
      <c r="M581" s="738"/>
      <c r="N581" s="738"/>
      <c r="O581" s="738"/>
      <c r="P581" s="738"/>
      <c r="Q581" s="738"/>
      <c r="R581" s="738"/>
      <c r="S581" s="738"/>
      <c r="T581" s="738"/>
      <c r="U581" s="738"/>
      <c r="V581" s="738"/>
      <c r="W581" s="738"/>
      <c r="X581" s="738"/>
      <c r="Y581" s="738"/>
      <c r="Z581" s="738"/>
    </row>
    <row r="582" ht="18.0" customHeight="1">
      <c r="A582" s="738"/>
      <c r="B582" s="738"/>
      <c r="C582" s="738"/>
      <c r="D582" s="738"/>
      <c r="E582" s="738"/>
      <c r="F582" s="738"/>
      <c r="G582" s="738"/>
      <c r="H582" s="738"/>
      <c r="I582" s="738"/>
      <c r="J582" s="738"/>
      <c r="K582" s="738"/>
      <c r="L582" s="738"/>
      <c r="M582" s="738"/>
      <c r="N582" s="738"/>
      <c r="O582" s="738"/>
      <c r="P582" s="738"/>
      <c r="Q582" s="738"/>
      <c r="R582" s="738"/>
      <c r="S582" s="738"/>
      <c r="T582" s="738"/>
      <c r="U582" s="738"/>
      <c r="V582" s="738"/>
      <c r="W582" s="738"/>
      <c r="X582" s="738"/>
      <c r="Y582" s="738"/>
      <c r="Z582" s="738"/>
    </row>
    <row r="583" ht="18.0" customHeight="1">
      <c r="A583" s="738"/>
      <c r="B583" s="738"/>
      <c r="C583" s="738"/>
      <c r="D583" s="738"/>
      <c r="E583" s="738"/>
      <c r="F583" s="738"/>
      <c r="G583" s="738"/>
      <c r="H583" s="738"/>
      <c r="I583" s="738"/>
      <c r="J583" s="738"/>
      <c r="K583" s="738"/>
      <c r="L583" s="738"/>
      <c r="M583" s="738"/>
      <c r="N583" s="738"/>
      <c r="O583" s="738"/>
      <c r="P583" s="738"/>
      <c r="Q583" s="738"/>
      <c r="R583" s="738"/>
      <c r="S583" s="738"/>
      <c r="T583" s="738"/>
      <c r="U583" s="738"/>
      <c r="V583" s="738"/>
      <c r="W583" s="738"/>
      <c r="X583" s="738"/>
      <c r="Y583" s="738"/>
      <c r="Z583" s="738"/>
    </row>
    <row r="584" ht="18.0" customHeight="1">
      <c r="A584" s="738"/>
      <c r="B584" s="738"/>
      <c r="C584" s="738"/>
      <c r="D584" s="738"/>
      <c r="E584" s="738"/>
      <c r="F584" s="738"/>
      <c r="G584" s="738"/>
      <c r="H584" s="738"/>
      <c r="I584" s="738"/>
      <c r="J584" s="738"/>
      <c r="K584" s="738"/>
      <c r="L584" s="738"/>
      <c r="M584" s="738"/>
      <c r="N584" s="738"/>
      <c r="O584" s="738"/>
      <c r="P584" s="738"/>
      <c r="Q584" s="738"/>
      <c r="R584" s="738"/>
      <c r="S584" s="738"/>
      <c r="T584" s="738"/>
      <c r="U584" s="738"/>
      <c r="V584" s="738"/>
      <c r="W584" s="738"/>
      <c r="X584" s="738"/>
      <c r="Y584" s="738"/>
      <c r="Z584" s="738"/>
    </row>
    <row r="585" ht="18.0" customHeight="1">
      <c r="A585" s="738"/>
      <c r="B585" s="738"/>
      <c r="C585" s="738"/>
      <c r="D585" s="738"/>
      <c r="E585" s="738"/>
      <c r="F585" s="738"/>
      <c r="G585" s="738"/>
      <c r="H585" s="738"/>
      <c r="I585" s="738"/>
      <c r="J585" s="738"/>
      <c r="K585" s="738"/>
      <c r="L585" s="738"/>
      <c r="M585" s="738"/>
      <c r="N585" s="738"/>
      <c r="O585" s="738"/>
      <c r="P585" s="738"/>
      <c r="Q585" s="738"/>
      <c r="R585" s="738"/>
      <c r="S585" s="738"/>
      <c r="T585" s="738"/>
      <c r="U585" s="738"/>
      <c r="V585" s="738"/>
      <c r="W585" s="738"/>
      <c r="X585" s="738"/>
      <c r="Y585" s="738"/>
      <c r="Z585" s="738"/>
    </row>
    <row r="586" ht="18.0" customHeight="1">
      <c r="A586" s="738"/>
      <c r="B586" s="738"/>
      <c r="C586" s="738"/>
      <c r="D586" s="738"/>
      <c r="E586" s="738"/>
      <c r="F586" s="738"/>
      <c r="G586" s="738"/>
      <c r="H586" s="738"/>
      <c r="I586" s="738"/>
      <c r="J586" s="738"/>
      <c r="K586" s="738"/>
      <c r="L586" s="738"/>
      <c r="M586" s="738"/>
      <c r="N586" s="738"/>
      <c r="O586" s="738"/>
      <c r="P586" s="738"/>
      <c r="Q586" s="738"/>
      <c r="R586" s="738"/>
      <c r="S586" s="738"/>
      <c r="T586" s="738"/>
      <c r="U586" s="738"/>
      <c r="V586" s="738"/>
      <c r="W586" s="738"/>
      <c r="X586" s="738"/>
      <c r="Y586" s="738"/>
      <c r="Z586" s="738"/>
    </row>
    <row r="587" ht="18.0" customHeight="1">
      <c r="A587" s="738"/>
      <c r="B587" s="738"/>
      <c r="C587" s="738"/>
      <c r="D587" s="738"/>
      <c r="E587" s="738"/>
      <c r="F587" s="738"/>
      <c r="G587" s="738"/>
      <c r="H587" s="738"/>
      <c r="I587" s="738"/>
      <c r="J587" s="738"/>
      <c r="K587" s="738"/>
      <c r="L587" s="738"/>
      <c r="M587" s="738"/>
      <c r="N587" s="738"/>
      <c r="O587" s="738"/>
      <c r="P587" s="738"/>
      <c r="Q587" s="738"/>
      <c r="R587" s="738"/>
      <c r="S587" s="738"/>
      <c r="T587" s="738"/>
      <c r="U587" s="738"/>
      <c r="V587" s="738"/>
      <c r="W587" s="738"/>
      <c r="X587" s="738"/>
      <c r="Y587" s="738"/>
      <c r="Z587" s="738"/>
    </row>
    <row r="588" ht="18.0" customHeight="1">
      <c r="A588" s="738"/>
      <c r="B588" s="738"/>
      <c r="C588" s="738"/>
      <c r="D588" s="738"/>
      <c r="E588" s="738"/>
      <c r="F588" s="738"/>
      <c r="G588" s="738"/>
      <c r="H588" s="738"/>
      <c r="I588" s="738"/>
      <c r="J588" s="738"/>
      <c r="K588" s="738"/>
      <c r="L588" s="738"/>
      <c r="M588" s="738"/>
      <c r="N588" s="738"/>
      <c r="O588" s="738"/>
      <c r="P588" s="738"/>
      <c r="Q588" s="738"/>
      <c r="R588" s="738"/>
      <c r="S588" s="738"/>
      <c r="T588" s="738"/>
      <c r="U588" s="738"/>
      <c r="V588" s="738"/>
      <c r="W588" s="738"/>
      <c r="X588" s="738"/>
      <c r="Y588" s="738"/>
      <c r="Z588" s="738"/>
    </row>
    <row r="589" ht="18.0" customHeight="1">
      <c r="A589" s="738"/>
      <c r="B589" s="738"/>
      <c r="C589" s="738"/>
      <c r="D589" s="738"/>
      <c r="E589" s="738"/>
      <c r="F589" s="738"/>
      <c r="G589" s="738"/>
      <c r="H589" s="738"/>
      <c r="I589" s="738"/>
      <c r="J589" s="738"/>
      <c r="K589" s="738"/>
      <c r="L589" s="738"/>
      <c r="M589" s="738"/>
      <c r="N589" s="738"/>
      <c r="O589" s="738"/>
      <c r="P589" s="738"/>
      <c r="Q589" s="738"/>
      <c r="R589" s="738"/>
      <c r="S589" s="738"/>
      <c r="T589" s="738"/>
      <c r="U589" s="738"/>
      <c r="V589" s="738"/>
      <c r="W589" s="738"/>
      <c r="X589" s="738"/>
      <c r="Y589" s="738"/>
      <c r="Z589" s="738"/>
    </row>
    <row r="590" ht="18.0" customHeight="1">
      <c r="A590" s="738"/>
      <c r="B590" s="738"/>
      <c r="C590" s="738"/>
      <c r="D590" s="738"/>
      <c r="E590" s="738"/>
      <c r="F590" s="738"/>
      <c r="G590" s="738"/>
      <c r="H590" s="738"/>
      <c r="I590" s="738"/>
      <c r="J590" s="738"/>
      <c r="K590" s="738"/>
      <c r="L590" s="738"/>
      <c r="M590" s="738"/>
      <c r="N590" s="738"/>
      <c r="O590" s="738"/>
      <c r="P590" s="738"/>
      <c r="Q590" s="738"/>
      <c r="R590" s="738"/>
      <c r="S590" s="738"/>
      <c r="T590" s="738"/>
      <c r="U590" s="738"/>
      <c r="V590" s="738"/>
      <c r="W590" s="738"/>
      <c r="X590" s="738"/>
      <c r="Y590" s="738"/>
      <c r="Z590" s="738"/>
    </row>
    <row r="591" ht="18.0" customHeight="1">
      <c r="A591" s="738"/>
      <c r="B591" s="738"/>
      <c r="C591" s="738"/>
      <c r="D591" s="738"/>
      <c r="E591" s="738"/>
      <c r="F591" s="738"/>
      <c r="G591" s="738"/>
      <c r="H591" s="738"/>
      <c r="I591" s="738"/>
      <c r="J591" s="738"/>
      <c r="K591" s="738"/>
      <c r="L591" s="738"/>
      <c r="M591" s="738"/>
      <c r="N591" s="738"/>
      <c r="O591" s="738"/>
      <c r="P591" s="738"/>
      <c r="Q591" s="738"/>
      <c r="R591" s="738"/>
      <c r="S591" s="738"/>
      <c r="T591" s="738"/>
      <c r="U591" s="738"/>
      <c r="V591" s="738"/>
      <c r="W591" s="738"/>
      <c r="X591" s="738"/>
      <c r="Y591" s="738"/>
      <c r="Z591" s="738"/>
    </row>
    <row r="592" ht="18.0" customHeight="1">
      <c r="A592" s="738"/>
      <c r="B592" s="738"/>
      <c r="C592" s="738"/>
      <c r="D592" s="738"/>
      <c r="E592" s="738"/>
      <c r="F592" s="738"/>
      <c r="G592" s="738"/>
      <c r="H592" s="738"/>
      <c r="I592" s="738"/>
      <c r="J592" s="738"/>
      <c r="K592" s="738"/>
      <c r="L592" s="738"/>
      <c r="M592" s="738"/>
      <c r="N592" s="738"/>
      <c r="O592" s="738"/>
      <c r="P592" s="738"/>
      <c r="Q592" s="738"/>
      <c r="R592" s="738"/>
      <c r="S592" s="738"/>
      <c r="T592" s="738"/>
      <c r="U592" s="738"/>
      <c r="V592" s="738"/>
      <c r="W592" s="738"/>
      <c r="X592" s="738"/>
      <c r="Y592" s="738"/>
      <c r="Z592" s="738"/>
    </row>
    <row r="593" ht="18.0" customHeight="1">
      <c r="A593" s="738"/>
      <c r="B593" s="738"/>
      <c r="C593" s="738"/>
      <c r="D593" s="738"/>
      <c r="E593" s="738"/>
      <c r="F593" s="738"/>
      <c r="G593" s="738"/>
      <c r="H593" s="738"/>
      <c r="I593" s="738"/>
      <c r="J593" s="738"/>
      <c r="K593" s="738"/>
      <c r="L593" s="738"/>
      <c r="M593" s="738"/>
      <c r="N593" s="738"/>
      <c r="O593" s="738"/>
      <c r="P593" s="738"/>
      <c r="Q593" s="738"/>
      <c r="R593" s="738"/>
      <c r="S593" s="738"/>
      <c r="T593" s="738"/>
      <c r="U593" s="738"/>
      <c r="V593" s="738"/>
      <c r="W593" s="738"/>
      <c r="X593" s="738"/>
      <c r="Y593" s="738"/>
      <c r="Z593" s="738"/>
    </row>
    <row r="594" ht="18.0" customHeight="1">
      <c r="A594" s="738"/>
      <c r="B594" s="738"/>
      <c r="C594" s="738"/>
      <c r="D594" s="738"/>
      <c r="E594" s="738"/>
      <c r="F594" s="738"/>
      <c r="G594" s="738"/>
      <c r="H594" s="738"/>
      <c r="I594" s="738"/>
      <c r="J594" s="738"/>
      <c r="K594" s="738"/>
      <c r="L594" s="738"/>
      <c r="M594" s="738"/>
      <c r="N594" s="738"/>
      <c r="O594" s="738"/>
      <c r="P594" s="738"/>
      <c r="Q594" s="738"/>
      <c r="R594" s="738"/>
      <c r="S594" s="738"/>
      <c r="T594" s="738"/>
      <c r="U594" s="738"/>
      <c r="V594" s="738"/>
      <c r="W594" s="738"/>
      <c r="X594" s="738"/>
      <c r="Y594" s="738"/>
      <c r="Z594" s="738"/>
    </row>
    <row r="595" ht="18.0" customHeight="1">
      <c r="A595" s="738"/>
      <c r="B595" s="738"/>
      <c r="C595" s="738"/>
      <c r="D595" s="738"/>
      <c r="E595" s="738"/>
      <c r="F595" s="738"/>
      <c r="G595" s="738"/>
      <c r="H595" s="738"/>
      <c r="I595" s="738"/>
      <c r="J595" s="738"/>
      <c r="K595" s="738"/>
      <c r="L595" s="738"/>
      <c r="M595" s="738"/>
      <c r="N595" s="738"/>
      <c r="O595" s="738"/>
      <c r="P595" s="738"/>
      <c r="Q595" s="738"/>
      <c r="R595" s="738"/>
      <c r="S595" s="738"/>
      <c r="T595" s="738"/>
      <c r="U595" s="738"/>
      <c r="V595" s="738"/>
      <c r="W595" s="738"/>
      <c r="X595" s="738"/>
      <c r="Y595" s="738"/>
      <c r="Z595" s="738"/>
    </row>
    <row r="596" ht="18.0" customHeight="1">
      <c r="A596" s="738"/>
      <c r="B596" s="738"/>
      <c r="C596" s="738"/>
      <c r="D596" s="738"/>
      <c r="E596" s="738"/>
      <c r="F596" s="738"/>
      <c r="G596" s="738"/>
      <c r="H596" s="738"/>
      <c r="I596" s="738"/>
      <c r="J596" s="738"/>
      <c r="K596" s="738"/>
      <c r="L596" s="738"/>
      <c r="M596" s="738"/>
      <c r="N596" s="738"/>
      <c r="O596" s="738"/>
      <c r="P596" s="738"/>
      <c r="Q596" s="738"/>
      <c r="R596" s="738"/>
      <c r="S596" s="738"/>
      <c r="T596" s="738"/>
      <c r="U596" s="738"/>
      <c r="V596" s="738"/>
      <c r="W596" s="738"/>
      <c r="X596" s="738"/>
      <c r="Y596" s="738"/>
      <c r="Z596" s="738"/>
    </row>
    <row r="597" ht="18.0" customHeight="1">
      <c r="A597" s="738"/>
      <c r="B597" s="738"/>
      <c r="C597" s="738"/>
      <c r="D597" s="738"/>
      <c r="E597" s="738"/>
      <c r="F597" s="738"/>
      <c r="G597" s="738"/>
      <c r="H597" s="738"/>
      <c r="I597" s="738"/>
      <c r="J597" s="738"/>
      <c r="K597" s="738"/>
      <c r="L597" s="738"/>
      <c r="M597" s="738"/>
      <c r="N597" s="738"/>
      <c r="O597" s="738"/>
      <c r="P597" s="738"/>
      <c r="Q597" s="738"/>
      <c r="R597" s="738"/>
      <c r="S597" s="738"/>
      <c r="T597" s="738"/>
      <c r="U597" s="738"/>
      <c r="V597" s="738"/>
      <c r="W597" s="738"/>
      <c r="X597" s="738"/>
      <c r="Y597" s="738"/>
      <c r="Z597" s="738"/>
    </row>
    <row r="598" ht="18.0" customHeight="1">
      <c r="A598" s="738"/>
      <c r="B598" s="738"/>
      <c r="C598" s="738"/>
      <c r="D598" s="738"/>
      <c r="E598" s="738"/>
      <c r="F598" s="738"/>
      <c r="G598" s="738"/>
      <c r="H598" s="738"/>
      <c r="I598" s="738"/>
      <c r="J598" s="738"/>
      <c r="K598" s="738"/>
      <c r="L598" s="738"/>
      <c r="M598" s="738"/>
      <c r="N598" s="738"/>
      <c r="O598" s="738"/>
      <c r="P598" s="738"/>
      <c r="Q598" s="738"/>
      <c r="R598" s="738"/>
      <c r="S598" s="738"/>
      <c r="T598" s="738"/>
      <c r="U598" s="738"/>
      <c r="V598" s="738"/>
      <c r="W598" s="738"/>
      <c r="X598" s="738"/>
      <c r="Y598" s="738"/>
      <c r="Z598" s="738"/>
    </row>
    <row r="599" ht="18.0" customHeight="1">
      <c r="A599" s="738"/>
      <c r="B599" s="738"/>
      <c r="C599" s="738"/>
      <c r="D599" s="738"/>
      <c r="E599" s="738"/>
      <c r="F599" s="738"/>
      <c r="G599" s="738"/>
      <c r="H599" s="738"/>
      <c r="I599" s="738"/>
      <c r="J599" s="738"/>
      <c r="K599" s="738"/>
      <c r="L599" s="738"/>
      <c r="M599" s="738"/>
      <c r="N599" s="738"/>
      <c r="O599" s="738"/>
      <c r="P599" s="738"/>
      <c r="Q599" s="738"/>
      <c r="R599" s="738"/>
      <c r="S599" s="738"/>
      <c r="T599" s="738"/>
      <c r="U599" s="738"/>
      <c r="V599" s="738"/>
      <c r="W599" s="738"/>
      <c r="X599" s="738"/>
      <c r="Y599" s="738"/>
      <c r="Z599" s="738"/>
    </row>
    <row r="600" ht="18.0" customHeight="1">
      <c r="A600" s="738"/>
      <c r="B600" s="738"/>
      <c r="C600" s="738"/>
      <c r="D600" s="738"/>
      <c r="E600" s="738"/>
      <c r="F600" s="738"/>
      <c r="G600" s="738"/>
      <c r="H600" s="738"/>
      <c r="I600" s="738"/>
      <c r="J600" s="738"/>
      <c r="K600" s="738"/>
      <c r="L600" s="738"/>
      <c r="M600" s="738"/>
      <c r="N600" s="738"/>
      <c r="O600" s="738"/>
      <c r="P600" s="738"/>
      <c r="Q600" s="738"/>
      <c r="R600" s="738"/>
      <c r="S600" s="738"/>
      <c r="T600" s="738"/>
      <c r="U600" s="738"/>
      <c r="V600" s="738"/>
      <c r="W600" s="738"/>
      <c r="X600" s="738"/>
      <c r="Y600" s="738"/>
      <c r="Z600" s="738"/>
    </row>
    <row r="601" ht="18.0" customHeight="1">
      <c r="A601" s="738"/>
      <c r="B601" s="738"/>
      <c r="C601" s="738"/>
      <c r="D601" s="738"/>
      <c r="E601" s="738"/>
      <c r="F601" s="738"/>
      <c r="G601" s="738"/>
      <c r="H601" s="738"/>
      <c r="I601" s="738"/>
      <c r="J601" s="738"/>
      <c r="K601" s="738"/>
      <c r="L601" s="738"/>
      <c r="M601" s="738"/>
      <c r="N601" s="738"/>
      <c r="O601" s="738"/>
      <c r="P601" s="738"/>
      <c r="Q601" s="738"/>
      <c r="R601" s="738"/>
      <c r="S601" s="738"/>
      <c r="T601" s="738"/>
      <c r="U601" s="738"/>
      <c r="V601" s="738"/>
      <c r="W601" s="738"/>
      <c r="X601" s="738"/>
      <c r="Y601" s="738"/>
      <c r="Z601" s="738"/>
    </row>
    <row r="602" ht="18.0" customHeight="1">
      <c r="A602" s="738"/>
      <c r="B602" s="738"/>
      <c r="C602" s="738"/>
      <c r="D602" s="738"/>
      <c r="E602" s="738"/>
      <c r="F602" s="738"/>
      <c r="G602" s="738"/>
      <c r="H602" s="738"/>
      <c r="I602" s="738"/>
      <c r="J602" s="738"/>
      <c r="K602" s="738"/>
      <c r="L602" s="738"/>
      <c r="M602" s="738"/>
      <c r="N602" s="738"/>
      <c r="O602" s="738"/>
      <c r="P602" s="738"/>
      <c r="Q602" s="738"/>
      <c r="R602" s="738"/>
      <c r="S602" s="738"/>
      <c r="T602" s="738"/>
      <c r="U602" s="738"/>
      <c r="V602" s="738"/>
      <c r="W602" s="738"/>
      <c r="X602" s="738"/>
      <c r="Y602" s="738"/>
      <c r="Z602" s="738"/>
    </row>
    <row r="603" ht="18.0" customHeight="1">
      <c r="A603" s="738"/>
      <c r="B603" s="738"/>
      <c r="C603" s="738"/>
      <c r="D603" s="738"/>
      <c r="E603" s="738"/>
      <c r="F603" s="738"/>
      <c r="G603" s="738"/>
      <c r="H603" s="738"/>
      <c r="I603" s="738"/>
      <c r="J603" s="738"/>
      <c r="K603" s="738"/>
      <c r="L603" s="738"/>
      <c r="M603" s="738"/>
      <c r="N603" s="738"/>
      <c r="O603" s="738"/>
      <c r="P603" s="738"/>
      <c r="Q603" s="738"/>
      <c r="R603" s="738"/>
      <c r="S603" s="738"/>
      <c r="T603" s="738"/>
      <c r="U603" s="738"/>
      <c r="V603" s="738"/>
      <c r="W603" s="738"/>
      <c r="X603" s="738"/>
      <c r="Y603" s="738"/>
      <c r="Z603" s="738"/>
    </row>
    <row r="604" ht="18.0" customHeight="1">
      <c r="A604" s="738"/>
      <c r="B604" s="738"/>
      <c r="C604" s="738"/>
      <c r="D604" s="738"/>
      <c r="E604" s="738"/>
      <c r="F604" s="738"/>
      <c r="G604" s="738"/>
      <c r="H604" s="738"/>
      <c r="I604" s="738"/>
      <c r="J604" s="738"/>
      <c r="K604" s="738"/>
      <c r="L604" s="738"/>
      <c r="M604" s="738"/>
      <c r="N604" s="738"/>
      <c r="O604" s="738"/>
      <c r="P604" s="738"/>
      <c r="Q604" s="738"/>
      <c r="R604" s="738"/>
      <c r="S604" s="738"/>
      <c r="T604" s="738"/>
      <c r="U604" s="738"/>
      <c r="V604" s="738"/>
      <c r="W604" s="738"/>
      <c r="X604" s="738"/>
      <c r="Y604" s="738"/>
      <c r="Z604" s="738"/>
    </row>
    <row r="605" ht="18.0" customHeight="1">
      <c r="A605" s="738"/>
      <c r="B605" s="738"/>
      <c r="C605" s="738"/>
      <c r="D605" s="738"/>
      <c r="E605" s="738"/>
      <c r="F605" s="738"/>
      <c r="G605" s="738"/>
      <c r="H605" s="738"/>
      <c r="I605" s="738"/>
      <c r="J605" s="738"/>
      <c r="K605" s="738"/>
      <c r="L605" s="738"/>
      <c r="M605" s="738"/>
      <c r="N605" s="738"/>
      <c r="O605" s="738"/>
      <c r="P605" s="738"/>
      <c r="Q605" s="738"/>
      <c r="R605" s="738"/>
      <c r="S605" s="738"/>
      <c r="T605" s="738"/>
      <c r="U605" s="738"/>
      <c r="V605" s="738"/>
      <c r="W605" s="738"/>
      <c r="X605" s="738"/>
      <c r="Y605" s="738"/>
      <c r="Z605" s="738"/>
    </row>
    <row r="606" ht="18.0" customHeight="1">
      <c r="A606" s="738"/>
      <c r="B606" s="738"/>
      <c r="C606" s="738"/>
      <c r="D606" s="738"/>
      <c r="E606" s="738"/>
      <c r="F606" s="738"/>
      <c r="G606" s="738"/>
      <c r="H606" s="738"/>
      <c r="I606" s="738"/>
      <c r="J606" s="738"/>
      <c r="K606" s="738"/>
      <c r="L606" s="738"/>
      <c r="M606" s="738"/>
      <c r="N606" s="738"/>
      <c r="O606" s="738"/>
      <c r="P606" s="738"/>
      <c r="Q606" s="738"/>
      <c r="R606" s="738"/>
      <c r="S606" s="738"/>
      <c r="T606" s="738"/>
      <c r="U606" s="738"/>
      <c r="V606" s="738"/>
      <c r="W606" s="738"/>
      <c r="X606" s="738"/>
      <c r="Y606" s="738"/>
      <c r="Z606" s="738"/>
    </row>
    <row r="607" ht="18.0" customHeight="1">
      <c r="A607" s="738"/>
      <c r="B607" s="738"/>
      <c r="C607" s="738"/>
      <c r="D607" s="738"/>
      <c r="E607" s="738"/>
      <c r="F607" s="738"/>
      <c r="G607" s="738"/>
      <c r="H607" s="738"/>
      <c r="I607" s="738"/>
      <c r="J607" s="738"/>
      <c r="K607" s="738"/>
      <c r="L607" s="738"/>
      <c r="M607" s="738"/>
      <c r="N607" s="738"/>
      <c r="O607" s="738"/>
      <c r="P607" s="738"/>
      <c r="Q607" s="738"/>
      <c r="R607" s="738"/>
      <c r="S607" s="738"/>
      <c r="T607" s="738"/>
      <c r="U607" s="738"/>
      <c r="V607" s="738"/>
      <c r="W607" s="738"/>
      <c r="X607" s="738"/>
      <c r="Y607" s="738"/>
      <c r="Z607" s="738"/>
    </row>
    <row r="608" ht="18.0" customHeight="1">
      <c r="A608" s="738"/>
      <c r="B608" s="738"/>
      <c r="C608" s="738"/>
      <c r="D608" s="738"/>
      <c r="E608" s="738"/>
      <c r="F608" s="738"/>
      <c r="G608" s="738"/>
      <c r="H608" s="738"/>
      <c r="I608" s="738"/>
      <c r="J608" s="738"/>
      <c r="K608" s="738"/>
      <c r="L608" s="738"/>
      <c r="M608" s="738"/>
      <c r="N608" s="738"/>
      <c r="O608" s="738"/>
      <c r="P608" s="738"/>
      <c r="Q608" s="738"/>
      <c r="R608" s="738"/>
      <c r="S608" s="738"/>
      <c r="T608" s="738"/>
      <c r="U608" s="738"/>
      <c r="V608" s="738"/>
      <c r="W608" s="738"/>
      <c r="X608" s="738"/>
      <c r="Y608" s="738"/>
      <c r="Z608" s="738"/>
    </row>
    <row r="609" ht="18.0" customHeight="1">
      <c r="A609" s="738"/>
      <c r="B609" s="738"/>
      <c r="C609" s="738"/>
      <c r="D609" s="738"/>
      <c r="E609" s="738"/>
      <c r="F609" s="738"/>
      <c r="G609" s="738"/>
      <c r="H609" s="738"/>
      <c r="I609" s="738"/>
      <c r="J609" s="738"/>
      <c r="K609" s="738"/>
      <c r="L609" s="738"/>
      <c r="M609" s="738"/>
      <c r="N609" s="738"/>
      <c r="O609" s="738"/>
      <c r="P609" s="738"/>
      <c r="Q609" s="738"/>
      <c r="R609" s="738"/>
      <c r="S609" s="738"/>
      <c r="T609" s="738"/>
      <c r="U609" s="738"/>
      <c r="V609" s="738"/>
      <c r="W609" s="738"/>
      <c r="X609" s="738"/>
      <c r="Y609" s="738"/>
      <c r="Z609" s="738"/>
    </row>
    <row r="610" ht="18.0" customHeight="1">
      <c r="A610" s="738"/>
      <c r="B610" s="738"/>
      <c r="C610" s="738"/>
      <c r="D610" s="738"/>
      <c r="E610" s="738"/>
      <c r="F610" s="738"/>
      <c r="G610" s="738"/>
      <c r="H610" s="738"/>
      <c r="I610" s="738"/>
      <c r="J610" s="738"/>
      <c r="K610" s="738"/>
      <c r="L610" s="738"/>
      <c r="M610" s="738"/>
      <c r="N610" s="738"/>
      <c r="O610" s="738"/>
      <c r="P610" s="738"/>
      <c r="Q610" s="738"/>
      <c r="R610" s="738"/>
      <c r="S610" s="738"/>
      <c r="T610" s="738"/>
      <c r="U610" s="738"/>
      <c r="V610" s="738"/>
      <c r="W610" s="738"/>
      <c r="X610" s="738"/>
      <c r="Y610" s="738"/>
      <c r="Z610" s="738"/>
    </row>
    <row r="611" ht="18.0" customHeight="1">
      <c r="A611" s="738"/>
      <c r="B611" s="738"/>
      <c r="C611" s="738"/>
      <c r="D611" s="738"/>
      <c r="E611" s="738"/>
      <c r="F611" s="738"/>
      <c r="G611" s="738"/>
      <c r="H611" s="738"/>
      <c r="I611" s="738"/>
      <c r="J611" s="738"/>
      <c r="K611" s="738"/>
      <c r="L611" s="738"/>
      <c r="M611" s="738"/>
      <c r="N611" s="738"/>
      <c r="O611" s="738"/>
      <c r="P611" s="738"/>
      <c r="Q611" s="738"/>
      <c r="R611" s="738"/>
      <c r="S611" s="738"/>
      <c r="T611" s="738"/>
      <c r="U611" s="738"/>
      <c r="V611" s="738"/>
      <c r="W611" s="738"/>
      <c r="X611" s="738"/>
      <c r="Y611" s="738"/>
      <c r="Z611" s="738"/>
    </row>
    <row r="612" ht="18.0" customHeight="1">
      <c r="A612" s="738"/>
      <c r="B612" s="738"/>
      <c r="C612" s="738"/>
      <c r="D612" s="738"/>
      <c r="E612" s="738"/>
      <c r="F612" s="738"/>
      <c r="G612" s="738"/>
      <c r="H612" s="738"/>
      <c r="I612" s="738"/>
      <c r="J612" s="738"/>
      <c r="K612" s="738"/>
      <c r="L612" s="738"/>
      <c r="M612" s="738"/>
      <c r="N612" s="738"/>
      <c r="O612" s="738"/>
      <c r="P612" s="738"/>
      <c r="Q612" s="738"/>
      <c r="R612" s="738"/>
      <c r="S612" s="738"/>
      <c r="T612" s="738"/>
      <c r="U612" s="738"/>
      <c r="V612" s="738"/>
      <c r="W612" s="738"/>
      <c r="X612" s="738"/>
      <c r="Y612" s="738"/>
      <c r="Z612" s="738"/>
    </row>
    <row r="613" ht="18.0" customHeight="1">
      <c r="A613" s="738"/>
      <c r="B613" s="738"/>
      <c r="C613" s="738"/>
      <c r="D613" s="738"/>
      <c r="E613" s="738"/>
      <c r="F613" s="738"/>
      <c r="G613" s="738"/>
      <c r="H613" s="738"/>
      <c r="I613" s="738"/>
      <c r="J613" s="738"/>
      <c r="K613" s="738"/>
      <c r="L613" s="738"/>
      <c r="M613" s="738"/>
      <c r="N613" s="738"/>
      <c r="O613" s="738"/>
      <c r="P613" s="738"/>
      <c r="Q613" s="738"/>
      <c r="R613" s="738"/>
      <c r="S613" s="738"/>
      <c r="T613" s="738"/>
      <c r="U613" s="738"/>
      <c r="V613" s="738"/>
      <c r="W613" s="738"/>
      <c r="X613" s="738"/>
      <c r="Y613" s="738"/>
      <c r="Z613" s="738"/>
    </row>
    <row r="614" ht="18.0" customHeight="1">
      <c r="A614" s="738"/>
      <c r="B614" s="738"/>
      <c r="C614" s="738"/>
      <c r="D614" s="738"/>
      <c r="E614" s="738"/>
      <c r="F614" s="738"/>
      <c r="G614" s="738"/>
      <c r="H614" s="738"/>
      <c r="I614" s="738"/>
      <c r="J614" s="738"/>
      <c r="K614" s="738"/>
      <c r="L614" s="738"/>
      <c r="M614" s="738"/>
      <c r="N614" s="738"/>
      <c r="O614" s="738"/>
      <c r="P614" s="738"/>
      <c r="Q614" s="738"/>
      <c r="R614" s="738"/>
      <c r="S614" s="738"/>
      <c r="T614" s="738"/>
      <c r="U614" s="738"/>
      <c r="V614" s="738"/>
      <c r="W614" s="738"/>
      <c r="X614" s="738"/>
      <c r="Y614" s="738"/>
      <c r="Z614" s="738"/>
    </row>
    <row r="615" ht="18.0" customHeight="1">
      <c r="A615" s="738"/>
      <c r="B615" s="738"/>
      <c r="C615" s="738"/>
      <c r="D615" s="738"/>
      <c r="E615" s="738"/>
      <c r="F615" s="738"/>
      <c r="G615" s="738"/>
      <c r="H615" s="738"/>
      <c r="I615" s="738"/>
      <c r="J615" s="738"/>
      <c r="K615" s="738"/>
      <c r="L615" s="738"/>
      <c r="M615" s="738"/>
      <c r="N615" s="738"/>
      <c r="O615" s="738"/>
      <c r="P615" s="738"/>
      <c r="Q615" s="738"/>
      <c r="R615" s="738"/>
      <c r="S615" s="738"/>
      <c r="T615" s="738"/>
      <c r="U615" s="738"/>
      <c r="V615" s="738"/>
      <c r="W615" s="738"/>
      <c r="X615" s="738"/>
      <c r="Y615" s="738"/>
      <c r="Z615" s="738"/>
    </row>
    <row r="616" ht="18.0" customHeight="1">
      <c r="A616" s="738"/>
      <c r="B616" s="738"/>
      <c r="C616" s="738"/>
      <c r="D616" s="738"/>
      <c r="E616" s="738"/>
      <c r="F616" s="738"/>
      <c r="G616" s="738"/>
      <c r="H616" s="738"/>
      <c r="I616" s="738"/>
      <c r="J616" s="738"/>
      <c r="K616" s="738"/>
      <c r="L616" s="738"/>
      <c r="M616" s="738"/>
      <c r="N616" s="738"/>
      <c r="O616" s="738"/>
      <c r="P616" s="738"/>
      <c r="Q616" s="738"/>
      <c r="R616" s="738"/>
      <c r="S616" s="738"/>
      <c r="T616" s="738"/>
      <c r="U616" s="738"/>
      <c r="V616" s="738"/>
      <c r="W616" s="738"/>
      <c r="X616" s="738"/>
      <c r="Y616" s="738"/>
      <c r="Z616" s="738"/>
    </row>
    <row r="617" ht="18.0" customHeight="1">
      <c r="A617" s="738"/>
      <c r="B617" s="738"/>
      <c r="C617" s="738"/>
      <c r="D617" s="738"/>
      <c r="E617" s="738"/>
      <c r="F617" s="738"/>
      <c r="G617" s="738"/>
      <c r="H617" s="738"/>
      <c r="I617" s="738"/>
      <c r="J617" s="738"/>
      <c r="K617" s="738"/>
      <c r="L617" s="738"/>
      <c r="M617" s="738"/>
      <c r="N617" s="738"/>
      <c r="O617" s="738"/>
      <c r="P617" s="738"/>
      <c r="Q617" s="738"/>
      <c r="R617" s="738"/>
      <c r="S617" s="738"/>
      <c r="T617" s="738"/>
      <c r="U617" s="738"/>
      <c r="V617" s="738"/>
      <c r="W617" s="738"/>
      <c r="X617" s="738"/>
      <c r="Y617" s="738"/>
      <c r="Z617" s="738"/>
    </row>
    <row r="618" ht="18.0" customHeight="1">
      <c r="A618" s="738"/>
      <c r="B618" s="738"/>
      <c r="C618" s="738"/>
      <c r="D618" s="738"/>
      <c r="E618" s="738"/>
      <c r="F618" s="738"/>
      <c r="G618" s="738"/>
      <c r="H618" s="738"/>
      <c r="I618" s="738"/>
      <c r="J618" s="738"/>
      <c r="K618" s="738"/>
      <c r="L618" s="738"/>
      <c r="M618" s="738"/>
      <c r="N618" s="738"/>
      <c r="O618" s="738"/>
      <c r="P618" s="738"/>
      <c r="Q618" s="738"/>
      <c r="R618" s="738"/>
      <c r="S618" s="738"/>
      <c r="T618" s="738"/>
      <c r="U618" s="738"/>
      <c r="V618" s="738"/>
      <c r="W618" s="738"/>
      <c r="X618" s="738"/>
      <c r="Y618" s="738"/>
      <c r="Z618" s="738"/>
    </row>
    <row r="619" ht="18.0" customHeight="1">
      <c r="A619" s="738"/>
      <c r="B619" s="738"/>
      <c r="C619" s="738"/>
      <c r="D619" s="738"/>
      <c r="E619" s="738"/>
      <c r="F619" s="738"/>
      <c r="G619" s="738"/>
      <c r="H619" s="738"/>
      <c r="I619" s="738"/>
      <c r="J619" s="738"/>
      <c r="K619" s="738"/>
      <c r="L619" s="738"/>
      <c r="M619" s="738"/>
      <c r="N619" s="738"/>
      <c r="O619" s="738"/>
      <c r="P619" s="738"/>
      <c r="Q619" s="738"/>
      <c r="R619" s="738"/>
      <c r="S619" s="738"/>
      <c r="T619" s="738"/>
      <c r="U619" s="738"/>
      <c r="V619" s="738"/>
      <c r="W619" s="738"/>
      <c r="X619" s="738"/>
      <c r="Y619" s="738"/>
      <c r="Z619" s="738"/>
    </row>
    <row r="620" ht="18.0" customHeight="1">
      <c r="A620" s="738"/>
      <c r="B620" s="738"/>
      <c r="C620" s="738"/>
      <c r="D620" s="738"/>
      <c r="E620" s="738"/>
      <c r="F620" s="738"/>
      <c r="G620" s="738"/>
      <c r="H620" s="738"/>
      <c r="I620" s="738"/>
      <c r="J620" s="738"/>
      <c r="K620" s="738"/>
      <c r="L620" s="738"/>
      <c r="M620" s="738"/>
      <c r="N620" s="738"/>
      <c r="O620" s="738"/>
      <c r="P620" s="738"/>
      <c r="Q620" s="738"/>
      <c r="R620" s="738"/>
      <c r="S620" s="738"/>
      <c r="T620" s="738"/>
      <c r="U620" s="738"/>
      <c r="V620" s="738"/>
      <c r="W620" s="738"/>
      <c r="X620" s="738"/>
      <c r="Y620" s="738"/>
      <c r="Z620" s="738"/>
    </row>
    <row r="621" ht="18.0" customHeight="1">
      <c r="A621" s="738"/>
      <c r="B621" s="738"/>
      <c r="C621" s="738"/>
      <c r="D621" s="738"/>
      <c r="E621" s="738"/>
      <c r="F621" s="738"/>
      <c r="G621" s="738"/>
      <c r="H621" s="738"/>
      <c r="I621" s="738"/>
      <c r="J621" s="738"/>
      <c r="K621" s="738"/>
      <c r="L621" s="738"/>
      <c r="M621" s="738"/>
      <c r="N621" s="738"/>
      <c r="O621" s="738"/>
      <c r="P621" s="738"/>
      <c r="Q621" s="738"/>
      <c r="R621" s="738"/>
      <c r="S621" s="738"/>
      <c r="T621" s="738"/>
      <c r="U621" s="738"/>
      <c r="V621" s="738"/>
      <c r="W621" s="738"/>
      <c r="X621" s="738"/>
      <c r="Y621" s="738"/>
      <c r="Z621" s="738"/>
    </row>
    <row r="622" ht="18.0" customHeight="1">
      <c r="A622" s="738"/>
      <c r="B622" s="738"/>
      <c r="C622" s="738"/>
      <c r="D622" s="738"/>
      <c r="E622" s="738"/>
      <c r="F622" s="738"/>
      <c r="G622" s="738"/>
      <c r="H622" s="738"/>
      <c r="I622" s="738"/>
      <c r="J622" s="738"/>
      <c r="K622" s="738"/>
      <c r="L622" s="738"/>
      <c r="M622" s="738"/>
      <c r="N622" s="738"/>
      <c r="O622" s="738"/>
      <c r="P622" s="738"/>
      <c r="Q622" s="738"/>
      <c r="R622" s="738"/>
      <c r="S622" s="738"/>
      <c r="T622" s="738"/>
      <c r="U622" s="738"/>
      <c r="V622" s="738"/>
      <c r="W622" s="738"/>
      <c r="X622" s="738"/>
      <c r="Y622" s="738"/>
      <c r="Z622" s="738"/>
    </row>
    <row r="623" ht="18.0" customHeight="1">
      <c r="A623" s="738"/>
      <c r="B623" s="738"/>
      <c r="C623" s="738"/>
      <c r="D623" s="738"/>
      <c r="E623" s="738"/>
      <c r="F623" s="738"/>
      <c r="G623" s="738"/>
      <c r="H623" s="738"/>
      <c r="I623" s="738"/>
      <c r="J623" s="738"/>
      <c r="K623" s="738"/>
      <c r="L623" s="738"/>
      <c r="M623" s="738"/>
      <c r="N623" s="738"/>
      <c r="O623" s="738"/>
      <c r="P623" s="738"/>
      <c r="Q623" s="738"/>
      <c r="R623" s="738"/>
      <c r="S623" s="738"/>
      <c r="T623" s="738"/>
      <c r="U623" s="738"/>
      <c r="V623" s="738"/>
      <c r="W623" s="738"/>
      <c r="X623" s="738"/>
      <c r="Y623" s="738"/>
      <c r="Z623" s="738"/>
    </row>
    <row r="624" ht="18.0" customHeight="1">
      <c r="A624" s="738"/>
      <c r="B624" s="738"/>
      <c r="C624" s="738"/>
      <c r="D624" s="738"/>
      <c r="E624" s="738"/>
      <c r="F624" s="738"/>
      <c r="G624" s="738"/>
      <c r="H624" s="738"/>
      <c r="I624" s="738"/>
      <c r="J624" s="738"/>
      <c r="K624" s="738"/>
      <c r="L624" s="738"/>
      <c r="M624" s="738"/>
      <c r="N624" s="738"/>
      <c r="O624" s="738"/>
      <c r="P624" s="738"/>
      <c r="Q624" s="738"/>
      <c r="R624" s="738"/>
      <c r="S624" s="738"/>
      <c r="T624" s="738"/>
      <c r="U624" s="738"/>
      <c r="V624" s="738"/>
      <c r="W624" s="738"/>
      <c r="X624" s="738"/>
      <c r="Y624" s="738"/>
      <c r="Z624" s="738"/>
    </row>
    <row r="625" ht="18.0" customHeight="1">
      <c r="A625" s="738"/>
      <c r="B625" s="738"/>
      <c r="C625" s="738"/>
      <c r="D625" s="738"/>
      <c r="E625" s="738"/>
      <c r="F625" s="738"/>
      <c r="G625" s="738"/>
      <c r="H625" s="738"/>
      <c r="I625" s="738"/>
      <c r="J625" s="738"/>
      <c r="K625" s="738"/>
      <c r="L625" s="738"/>
      <c r="M625" s="738"/>
      <c r="N625" s="738"/>
      <c r="O625" s="738"/>
      <c r="P625" s="738"/>
      <c r="Q625" s="738"/>
      <c r="R625" s="738"/>
      <c r="S625" s="738"/>
      <c r="T625" s="738"/>
      <c r="U625" s="738"/>
      <c r="V625" s="738"/>
      <c r="W625" s="738"/>
      <c r="X625" s="738"/>
      <c r="Y625" s="738"/>
      <c r="Z625" s="738"/>
    </row>
    <row r="626" ht="18.0" customHeight="1">
      <c r="A626" s="738"/>
      <c r="B626" s="738"/>
      <c r="C626" s="738"/>
      <c r="D626" s="738"/>
      <c r="E626" s="738"/>
      <c r="F626" s="738"/>
      <c r="G626" s="738"/>
      <c r="H626" s="738"/>
      <c r="I626" s="738"/>
      <c r="J626" s="738"/>
      <c r="K626" s="738"/>
      <c r="L626" s="738"/>
      <c r="M626" s="738"/>
      <c r="N626" s="738"/>
      <c r="O626" s="738"/>
      <c r="P626" s="738"/>
      <c r="Q626" s="738"/>
      <c r="R626" s="738"/>
      <c r="S626" s="738"/>
      <c r="T626" s="738"/>
      <c r="U626" s="738"/>
      <c r="V626" s="738"/>
      <c r="W626" s="738"/>
      <c r="X626" s="738"/>
      <c r="Y626" s="738"/>
      <c r="Z626" s="738"/>
    </row>
    <row r="627" ht="18.0" customHeight="1">
      <c r="A627" s="738"/>
      <c r="B627" s="738"/>
      <c r="C627" s="738"/>
      <c r="D627" s="738"/>
      <c r="E627" s="738"/>
      <c r="F627" s="738"/>
      <c r="G627" s="738"/>
      <c r="H627" s="738"/>
      <c r="I627" s="738"/>
      <c r="J627" s="738"/>
      <c r="K627" s="738"/>
      <c r="L627" s="738"/>
      <c r="M627" s="738"/>
      <c r="N627" s="738"/>
      <c r="O627" s="738"/>
      <c r="P627" s="738"/>
      <c r="Q627" s="738"/>
      <c r="R627" s="738"/>
      <c r="S627" s="738"/>
      <c r="T627" s="738"/>
      <c r="U627" s="738"/>
      <c r="V627" s="738"/>
      <c r="W627" s="738"/>
      <c r="X627" s="738"/>
      <c r="Y627" s="738"/>
      <c r="Z627" s="738"/>
    </row>
    <row r="628" ht="18.0" customHeight="1">
      <c r="A628" s="738"/>
      <c r="B628" s="738"/>
      <c r="C628" s="738"/>
      <c r="D628" s="738"/>
      <c r="E628" s="738"/>
      <c r="F628" s="738"/>
      <c r="G628" s="738"/>
      <c r="H628" s="738"/>
      <c r="I628" s="738"/>
      <c r="J628" s="738"/>
      <c r="K628" s="738"/>
      <c r="L628" s="738"/>
      <c r="M628" s="738"/>
      <c r="N628" s="738"/>
      <c r="O628" s="738"/>
      <c r="P628" s="738"/>
      <c r="Q628" s="738"/>
      <c r="R628" s="738"/>
      <c r="S628" s="738"/>
      <c r="T628" s="738"/>
      <c r="U628" s="738"/>
      <c r="V628" s="738"/>
      <c r="W628" s="738"/>
      <c r="X628" s="738"/>
      <c r="Y628" s="738"/>
      <c r="Z628" s="738"/>
    </row>
    <row r="629" ht="18.0" customHeight="1">
      <c r="A629" s="738"/>
      <c r="B629" s="738"/>
      <c r="C629" s="738"/>
      <c r="D629" s="738"/>
      <c r="E629" s="738"/>
      <c r="F629" s="738"/>
      <c r="G629" s="738"/>
      <c r="H629" s="738"/>
      <c r="I629" s="738"/>
      <c r="J629" s="738"/>
      <c r="K629" s="738"/>
      <c r="L629" s="738"/>
      <c r="M629" s="738"/>
      <c r="N629" s="738"/>
      <c r="O629" s="738"/>
      <c r="P629" s="738"/>
      <c r="Q629" s="738"/>
      <c r="R629" s="738"/>
      <c r="S629" s="738"/>
      <c r="T629" s="738"/>
      <c r="U629" s="738"/>
      <c r="V629" s="738"/>
      <c r="W629" s="738"/>
      <c r="X629" s="738"/>
      <c r="Y629" s="738"/>
      <c r="Z629" s="738"/>
    </row>
    <row r="630" ht="18.0" customHeight="1">
      <c r="A630" s="738"/>
      <c r="B630" s="738"/>
      <c r="C630" s="738"/>
      <c r="D630" s="738"/>
      <c r="E630" s="738"/>
      <c r="F630" s="738"/>
      <c r="G630" s="738"/>
      <c r="H630" s="738"/>
      <c r="I630" s="738"/>
      <c r="J630" s="738"/>
      <c r="K630" s="738"/>
      <c r="L630" s="738"/>
      <c r="M630" s="738"/>
      <c r="N630" s="738"/>
      <c r="O630" s="738"/>
      <c r="P630" s="738"/>
      <c r="Q630" s="738"/>
      <c r="R630" s="738"/>
      <c r="S630" s="738"/>
      <c r="T630" s="738"/>
      <c r="U630" s="738"/>
      <c r="V630" s="738"/>
      <c r="W630" s="738"/>
      <c r="X630" s="738"/>
      <c r="Y630" s="738"/>
      <c r="Z630" s="738"/>
    </row>
    <row r="631" ht="18.0" customHeight="1">
      <c r="A631" s="738"/>
      <c r="B631" s="738"/>
      <c r="C631" s="738"/>
      <c r="D631" s="738"/>
      <c r="E631" s="738"/>
      <c r="F631" s="738"/>
      <c r="G631" s="738"/>
      <c r="H631" s="738"/>
      <c r="I631" s="738"/>
      <c r="J631" s="738"/>
      <c r="K631" s="738"/>
      <c r="L631" s="738"/>
      <c r="M631" s="738"/>
      <c r="N631" s="738"/>
      <c r="O631" s="738"/>
      <c r="P631" s="738"/>
      <c r="Q631" s="738"/>
      <c r="R631" s="738"/>
      <c r="S631" s="738"/>
      <c r="T631" s="738"/>
      <c r="U631" s="738"/>
      <c r="V631" s="738"/>
      <c r="W631" s="738"/>
      <c r="X631" s="738"/>
      <c r="Y631" s="738"/>
      <c r="Z631" s="738"/>
    </row>
    <row r="632" ht="18.0" customHeight="1">
      <c r="A632" s="738"/>
      <c r="B632" s="738"/>
      <c r="C632" s="738"/>
      <c r="D632" s="738"/>
      <c r="E632" s="738"/>
      <c r="F632" s="738"/>
      <c r="G632" s="738"/>
      <c r="H632" s="738"/>
      <c r="I632" s="738"/>
      <c r="J632" s="738"/>
      <c r="K632" s="738"/>
      <c r="L632" s="738"/>
      <c r="M632" s="738"/>
      <c r="N632" s="738"/>
      <c r="O632" s="738"/>
      <c r="P632" s="738"/>
      <c r="Q632" s="738"/>
      <c r="R632" s="738"/>
      <c r="S632" s="738"/>
      <c r="T632" s="738"/>
      <c r="U632" s="738"/>
      <c r="V632" s="738"/>
      <c r="W632" s="738"/>
      <c r="X632" s="738"/>
      <c r="Y632" s="738"/>
      <c r="Z632" s="738"/>
    </row>
    <row r="633" ht="18.0" customHeight="1">
      <c r="A633" s="738"/>
      <c r="B633" s="738"/>
      <c r="C633" s="738"/>
      <c r="D633" s="738"/>
      <c r="E633" s="738"/>
      <c r="F633" s="738"/>
      <c r="G633" s="738"/>
      <c r="H633" s="738"/>
      <c r="I633" s="738"/>
      <c r="J633" s="738"/>
      <c r="K633" s="738"/>
      <c r="L633" s="738"/>
      <c r="M633" s="738"/>
      <c r="N633" s="738"/>
      <c r="O633" s="738"/>
      <c r="P633" s="738"/>
      <c r="Q633" s="738"/>
      <c r="R633" s="738"/>
      <c r="S633" s="738"/>
      <c r="T633" s="738"/>
      <c r="U633" s="738"/>
      <c r="V633" s="738"/>
      <c r="W633" s="738"/>
      <c r="X633" s="738"/>
      <c r="Y633" s="738"/>
      <c r="Z633" s="738"/>
    </row>
    <row r="634" ht="18.0" customHeight="1">
      <c r="A634" s="738"/>
      <c r="B634" s="738"/>
      <c r="C634" s="738"/>
      <c r="D634" s="738"/>
      <c r="E634" s="738"/>
      <c r="F634" s="738"/>
      <c r="G634" s="738"/>
      <c r="H634" s="738"/>
      <c r="I634" s="738"/>
      <c r="J634" s="738"/>
      <c r="K634" s="738"/>
      <c r="L634" s="738"/>
      <c r="M634" s="738"/>
      <c r="N634" s="738"/>
      <c r="O634" s="738"/>
      <c r="P634" s="738"/>
      <c r="Q634" s="738"/>
      <c r="R634" s="738"/>
      <c r="S634" s="738"/>
      <c r="T634" s="738"/>
      <c r="U634" s="738"/>
      <c r="V634" s="738"/>
      <c r="W634" s="738"/>
      <c r="X634" s="738"/>
      <c r="Y634" s="738"/>
      <c r="Z634" s="738"/>
    </row>
    <row r="635" ht="18.0" customHeight="1">
      <c r="A635" s="738"/>
      <c r="B635" s="738"/>
      <c r="C635" s="738"/>
      <c r="D635" s="738"/>
      <c r="E635" s="738"/>
      <c r="F635" s="738"/>
      <c r="G635" s="738"/>
      <c r="H635" s="738"/>
      <c r="I635" s="738"/>
      <c r="J635" s="738"/>
      <c r="K635" s="738"/>
      <c r="L635" s="738"/>
      <c r="M635" s="738"/>
      <c r="N635" s="738"/>
      <c r="O635" s="738"/>
      <c r="P635" s="738"/>
      <c r="Q635" s="738"/>
      <c r="R635" s="738"/>
      <c r="S635" s="738"/>
      <c r="T635" s="738"/>
      <c r="U635" s="738"/>
      <c r="V635" s="738"/>
      <c r="W635" s="738"/>
      <c r="X635" s="738"/>
      <c r="Y635" s="738"/>
      <c r="Z635" s="738"/>
    </row>
    <row r="636" ht="18.0" customHeight="1">
      <c r="A636" s="738"/>
      <c r="B636" s="738"/>
      <c r="C636" s="738"/>
      <c r="D636" s="738"/>
      <c r="E636" s="738"/>
      <c r="F636" s="738"/>
      <c r="G636" s="738"/>
      <c r="H636" s="738"/>
      <c r="I636" s="738"/>
      <c r="J636" s="738"/>
      <c r="K636" s="738"/>
      <c r="L636" s="738"/>
      <c r="M636" s="738"/>
      <c r="N636" s="738"/>
      <c r="O636" s="738"/>
      <c r="P636" s="738"/>
      <c r="Q636" s="738"/>
      <c r="R636" s="738"/>
      <c r="S636" s="738"/>
      <c r="T636" s="738"/>
      <c r="U636" s="738"/>
      <c r="V636" s="738"/>
      <c r="W636" s="738"/>
      <c r="X636" s="738"/>
      <c r="Y636" s="738"/>
      <c r="Z636" s="738"/>
    </row>
    <row r="637" ht="18.0" customHeight="1">
      <c r="A637" s="738"/>
      <c r="B637" s="738"/>
      <c r="C637" s="738"/>
      <c r="D637" s="738"/>
      <c r="E637" s="738"/>
      <c r="F637" s="738"/>
      <c r="G637" s="738"/>
      <c r="H637" s="738"/>
      <c r="I637" s="738"/>
      <c r="J637" s="738"/>
      <c r="K637" s="738"/>
      <c r="L637" s="738"/>
      <c r="M637" s="738"/>
      <c r="N637" s="738"/>
      <c r="O637" s="738"/>
      <c r="P637" s="738"/>
      <c r="Q637" s="738"/>
      <c r="R637" s="738"/>
      <c r="S637" s="738"/>
      <c r="T637" s="738"/>
      <c r="U637" s="738"/>
      <c r="V637" s="738"/>
      <c r="W637" s="738"/>
      <c r="X637" s="738"/>
      <c r="Y637" s="738"/>
      <c r="Z637" s="738"/>
    </row>
    <row r="638" ht="18.0" customHeight="1">
      <c r="A638" s="738"/>
      <c r="B638" s="738"/>
      <c r="C638" s="738"/>
      <c r="D638" s="738"/>
      <c r="E638" s="738"/>
      <c r="F638" s="738"/>
      <c r="G638" s="738"/>
      <c r="H638" s="738"/>
      <c r="I638" s="738"/>
      <c r="J638" s="738"/>
      <c r="K638" s="738"/>
      <c r="L638" s="738"/>
      <c r="M638" s="738"/>
      <c r="N638" s="738"/>
      <c r="O638" s="738"/>
      <c r="P638" s="738"/>
      <c r="Q638" s="738"/>
      <c r="R638" s="738"/>
      <c r="S638" s="738"/>
      <c r="T638" s="738"/>
      <c r="U638" s="738"/>
      <c r="V638" s="738"/>
      <c r="W638" s="738"/>
      <c r="X638" s="738"/>
      <c r="Y638" s="738"/>
      <c r="Z638" s="738"/>
    </row>
    <row r="639" ht="18.0" customHeight="1">
      <c r="A639" s="738"/>
      <c r="B639" s="738"/>
      <c r="C639" s="738"/>
      <c r="D639" s="738"/>
      <c r="E639" s="738"/>
      <c r="F639" s="738"/>
      <c r="G639" s="738"/>
      <c r="H639" s="738"/>
      <c r="I639" s="738"/>
      <c r="J639" s="738"/>
      <c r="K639" s="738"/>
      <c r="L639" s="738"/>
      <c r="M639" s="738"/>
      <c r="N639" s="738"/>
      <c r="O639" s="738"/>
      <c r="P639" s="738"/>
      <c r="Q639" s="738"/>
      <c r="R639" s="738"/>
      <c r="S639" s="738"/>
      <c r="T639" s="738"/>
      <c r="U639" s="738"/>
      <c r="V639" s="738"/>
      <c r="W639" s="738"/>
      <c r="X639" s="738"/>
      <c r="Y639" s="738"/>
      <c r="Z639" s="738"/>
    </row>
    <row r="640" ht="18.0" customHeight="1">
      <c r="A640" s="738"/>
      <c r="B640" s="738"/>
      <c r="C640" s="738"/>
      <c r="D640" s="738"/>
      <c r="E640" s="738"/>
      <c r="F640" s="738"/>
      <c r="G640" s="738"/>
      <c r="H640" s="738"/>
      <c r="I640" s="738"/>
      <c r="J640" s="738"/>
      <c r="K640" s="738"/>
      <c r="L640" s="738"/>
      <c r="M640" s="738"/>
      <c r="N640" s="738"/>
      <c r="O640" s="738"/>
      <c r="P640" s="738"/>
      <c r="Q640" s="738"/>
      <c r="R640" s="738"/>
      <c r="S640" s="738"/>
      <c r="T640" s="738"/>
      <c r="U640" s="738"/>
      <c r="V640" s="738"/>
      <c r="W640" s="738"/>
      <c r="X640" s="738"/>
      <c r="Y640" s="738"/>
      <c r="Z640" s="738"/>
    </row>
    <row r="641" ht="18.0" customHeight="1">
      <c r="A641" s="738"/>
      <c r="B641" s="738"/>
      <c r="C641" s="738"/>
      <c r="D641" s="738"/>
      <c r="E641" s="738"/>
      <c r="F641" s="738"/>
      <c r="G641" s="738"/>
      <c r="H641" s="738"/>
      <c r="I641" s="738"/>
      <c r="J641" s="738"/>
      <c r="K641" s="738"/>
      <c r="L641" s="738"/>
      <c r="M641" s="738"/>
      <c r="N641" s="738"/>
      <c r="O641" s="738"/>
      <c r="P641" s="738"/>
      <c r="Q641" s="738"/>
      <c r="R641" s="738"/>
      <c r="S641" s="738"/>
      <c r="T641" s="738"/>
      <c r="U641" s="738"/>
      <c r="V641" s="738"/>
      <c r="W641" s="738"/>
      <c r="X641" s="738"/>
      <c r="Y641" s="738"/>
      <c r="Z641" s="738"/>
    </row>
    <row r="642" ht="18.0" customHeight="1">
      <c r="A642" s="738"/>
      <c r="B642" s="738"/>
      <c r="C642" s="738"/>
      <c r="D642" s="738"/>
      <c r="E642" s="738"/>
      <c r="F642" s="738"/>
      <c r="G642" s="738"/>
      <c r="H642" s="738"/>
      <c r="I642" s="738"/>
      <c r="J642" s="738"/>
      <c r="K642" s="738"/>
      <c r="L642" s="738"/>
      <c r="M642" s="738"/>
      <c r="N642" s="738"/>
      <c r="O642" s="738"/>
      <c r="P642" s="738"/>
      <c r="Q642" s="738"/>
      <c r="R642" s="738"/>
      <c r="S642" s="738"/>
      <c r="T642" s="738"/>
      <c r="U642" s="738"/>
      <c r="V642" s="738"/>
      <c r="W642" s="738"/>
      <c r="X642" s="738"/>
      <c r="Y642" s="738"/>
      <c r="Z642" s="738"/>
    </row>
    <row r="643" ht="18.0" customHeight="1">
      <c r="A643" s="738"/>
      <c r="B643" s="738"/>
      <c r="C643" s="738"/>
      <c r="D643" s="738"/>
      <c r="E643" s="738"/>
      <c r="F643" s="738"/>
      <c r="G643" s="738"/>
      <c r="H643" s="738"/>
      <c r="I643" s="738"/>
      <c r="J643" s="738"/>
      <c r="K643" s="738"/>
      <c r="L643" s="738"/>
      <c r="M643" s="738"/>
      <c r="N643" s="738"/>
      <c r="O643" s="738"/>
      <c r="P643" s="738"/>
      <c r="Q643" s="738"/>
      <c r="R643" s="738"/>
      <c r="S643" s="738"/>
      <c r="T643" s="738"/>
      <c r="U643" s="738"/>
      <c r="V643" s="738"/>
      <c r="W643" s="738"/>
      <c r="X643" s="738"/>
      <c r="Y643" s="738"/>
      <c r="Z643" s="738"/>
    </row>
    <row r="644" ht="18.0" customHeight="1">
      <c r="A644" s="738"/>
      <c r="B644" s="738"/>
      <c r="C644" s="738"/>
      <c r="D644" s="738"/>
      <c r="E644" s="738"/>
      <c r="F644" s="738"/>
      <c r="G644" s="738"/>
      <c r="H644" s="738"/>
      <c r="I644" s="738"/>
      <c r="J644" s="738"/>
      <c r="K644" s="738"/>
      <c r="L644" s="738"/>
      <c r="M644" s="738"/>
      <c r="N644" s="738"/>
      <c r="O644" s="738"/>
      <c r="P644" s="738"/>
      <c r="Q644" s="738"/>
      <c r="R644" s="738"/>
      <c r="S644" s="738"/>
      <c r="T644" s="738"/>
      <c r="U644" s="738"/>
      <c r="V644" s="738"/>
      <c r="W644" s="738"/>
      <c r="X644" s="738"/>
      <c r="Y644" s="738"/>
      <c r="Z644" s="738"/>
    </row>
    <row r="645" ht="18.0" customHeight="1">
      <c r="A645" s="738"/>
      <c r="B645" s="738"/>
      <c r="C645" s="738"/>
      <c r="D645" s="738"/>
      <c r="E645" s="738"/>
      <c r="F645" s="738"/>
      <c r="G645" s="738"/>
      <c r="H645" s="738"/>
      <c r="I645" s="738"/>
      <c r="J645" s="738"/>
      <c r="K645" s="738"/>
      <c r="L645" s="738"/>
      <c r="M645" s="738"/>
      <c r="N645" s="738"/>
      <c r="O645" s="738"/>
      <c r="P645" s="738"/>
      <c r="Q645" s="738"/>
      <c r="R645" s="738"/>
      <c r="S645" s="738"/>
      <c r="T645" s="738"/>
      <c r="U645" s="738"/>
      <c r="V645" s="738"/>
      <c r="W645" s="738"/>
      <c r="X645" s="738"/>
      <c r="Y645" s="738"/>
      <c r="Z645" s="738"/>
    </row>
    <row r="646" ht="18.0" customHeight="1">
      <c r="A646" s="738"/>
      <c r="B646" s="738"/>
      <c r="C646" s="738"/>
      <c r="D646" s="738"/>
      <c r="E646" s="738"/>
      <c r="F646" s="738"/>
      <c r="G646" s="738"/>
      <c r="H646" s="738"/>
      <c r="I646" s="738"/>
      <c r="J646" s="738"/>
      <c r="K646" s="738"/>
      <c r="L646" s="738"/>
      <c r="M646" s="738"/>
      <c r="N646" s="738"/>
      <c r="O646" s="738"/>
      <c r="P646" s="738"/>
      <c r="Q646" s="738"/>
      <c r="R646" s="738"/>
      <c r="S646" s="738"/>
      <c r="T646" s="738"/>
      <c r="U646" s="738"/>
      <c r="V646" s="738"/>
      <c r="W646" s="738"/>
      <c r="X646" s="738"/>
      <c r="Y646" s="738"/>
      <c r="Z646" s="738"/>
    </row>
    <row r="647" ht="18.0" customHeight="1">
      <c r="A647" s="738"/>
      <c r="B647" s="738"/>
      <c r="C647" s="738"/>
      <c r="D647" s="738"/>
      <c r="E647" s="738"/>
      <c r="F647" s="738"/>
      <c r="G647" s="738"/>
      <c r="H647" s="738"/>
      <c r="I647" s="738"/>
      <c r="J647" s="738"/>
      <c r="K647" s="738"/>
      <c r="L647" s="738"/>
      <c r="M647" s="738"/>
      <c r="N647" s="738"/>
      <c r="O647" s="738"/>
      <c r="P647" s="738"/>
      <c r="Q647" s="738"/>
      <c r="R647" s="738"/>
      <c r="S647" s="738"/>
      <c r="T647" s="738"/>
      <c r="U647" s="738"/>
      <c r="V647" s="738"/>
      <c r="W647" s="738"/>
      <c r="X647" s="738"/>
      <c r="Y647" s="738"/>
      <c r="Z647" s="738"/>
    </row>
    <row r="648" ht="18.0" customHeight="1">
      <c r="A648" s="738"/>
      <c r="B648" s="738"/>
      <c r="C648" s="738"/>
      <c r="D648" s="738"/>
      <c r="E648" s="738"/>
      <c r="F648" s="738"/>
      <c r="G648" s="738"/>
      <c r="H648" s="738"/>
      <c r="I648" s="738"/>
      <c r="J648" s="738"/>
      <c r="K648" s="738"/>
      <c r="L648" s="738"/>
      <c r="M648" s="738"/>
      <c r="N648" s="738"/>
      <c r="O648" s="738"/>
      <c r="P648" s="738"/>
      <c r="Q648" s="738"/>
      <c r="R648" s="738"/>
      <c r="S648" s="738"/>
      <c r="T648" s="738"/>
      <c r="U648" s="738"/>
      <c r="V648" s="738"/>
      <c r="W648" s="738"/>
      <c r="X648" s="738"/>
      <c r="Y648" s="738"/>
      <c r="Z648" s="738"/>
    </row>
    <row r="649" ht="18.0" customHeight="1">
      <c r="A649" s="738"/>
      <c r="B649" s="738"/>
      <c r="C649" s="738"/>
      <c r="D649" s="738"/>
      <c r="E649" s="738"/>
      <c r="F649" s="738"/>
      <c r="G649" s="738"/>
      <c r="H649" s="738"/>
      <c r="I649" s="738"/>
      <c r="J649" s="738"/>
      <c r="K649" s="738"/>
      <c r="L649" s="738"/>
      <c r="M649" s="738"/>
      <c r="N649" s="738"/>
      <c r="O649" s="738"/>
      <c r="P649" s="738"/>
      <c r="Q649" s="738"/>
      <c r="R649" s="738"/>
      <c r="S649" s="738"/>
      <c r="T649" s="738"/>
      <c r="U649" s="738"/>
      <c r="V649" s="738"/>
      <c r="W649" s="738"/>
      <c r="X649" s="738"/>
      <c r="Y649" s="738"/>
      <c r="Z649" s="738"/>
    </row>
    <row r="650" ht="18.0" customHeight="1">
      <c r="A650" s="738"/>
      <c r="B650" s="738"/>
      <c r="C650" s="738"/>
      <c r="D650" s="738"/>
      <c r="E650" s="738"/>
      <c r="F650" s="738"/>
      <c r="G650" s="738"/>
      <c r="H650" s="738"/>
      <c r="I650" s="738"/>
      <c r="J650" s="738"/>
      <c r="K650" s="738"/>
      <c r="L650" s="738"/>
      <c r="M650" s="738"/>
      <c r="N650" s="738"/>
      <c r="O650" s="738"/>
      <c r="P650" s="738"/>
      <c r="Q650" s="738"/>
      <c r="R650" s="738"/>
      <c r="S650" s="738"/>
      <c r="T650" s="738"/>
      <c r="U650" s="738"/>
      <c r="V650" s="738"/>
      <c r="W650" s="738"/>
      <c r="X650" s="738"/>
      <c r="Y650" s="738"/>
      <c r="Z650" s="738"/>
    </row>
    <row r="651" ht="18.0" customHeight="1">
      <c r="A651" s="738"/>
      <c r="B651" s="738"/>
      <c r="C651" s="738"/>
      <c r="D651" s="738"/>
      <c r="E651" s="738"/>
      <c r="F651" s="738"/>
      <c r="G651" s="738"/>
      <c r="H651" s="738"/>
      <c r="I651" s="738"/>
      <c r="J651" s="738"/>
      <c r="K651" s="738"/>
      <c r="L651" s="738"/>
      <c r="M651" s="738"/>
      <c r="N651" s="738"/>
      <c r="O651" s="738"/>
      <c r="P651" s="738"/>
      <c r="Q651" s="738"/>
      <c r="R651" s="738"/>
      <c r="S651" s="738"/>
      <c r="T651" s="738"/>
      <c r="U651" s="738"/>
      <c r="V651" s="738"/>
      <c r="W651" s="738"/>
      <c r="X651" s="738"/>
      <c r="Y651" s="738"/>
      <c r="Z651" s="738"/>
    </row>
    <row r="652" ht="18.0" customHeight="1">
      <c r="A652" s="738"/>
      <c r="B652" s="738"/>
      <c r="C652" s="738"/>
      <c r="D652" s="738"/>
      <c r="E652" s="738"/>
      <c r="F652" s="738"/>
      <c r="G652" s="738"/>
      <c r="H652" s="738"/>
      <c r="I652" s="738"/>
      <c r="J652" s="738"/>
      <c r="K652" s="738"/>
      <c r="L652" s="738"/>
      <c r="M652" s="738"/>
      <c r="N652" s="738"/>
      <c r="O652" s="738"/>
      <c r="P652" s="738"/>
      <c r="Q652" s="738"/>
      <c r="R652" s="738"/>
      <c r="S652" s="738"/>
      <c r="T652" s="738"/>
      <c r="U652" s="738"/>
      <c r="V652" s="738"/>
      <c r="W652" s="738"/>
      <c r="X652" s="738"/>
      <c r="Y652" s="738"/>
      <c r="Z652" s="738"/>
    </row>
    <row r="653" ht="18.0" customHeight="1">
      <c r="A653" s="738"/>
      <c r="B653" s="738"/>
      <c r="C653" s="738"/>
      <c r="D653" s="738"/>
      <c r="E653" s="738"/>
      <c r="F653" s="738"/>
      <c r="G653" s="738"/>
      <c r="H653" s="738"/>
      <c r="I653" s="738"/>
      <c r="J653" s="738"/>
      <c r="K653" s="738"/>
      <c r="L653" s="738"/>
      <c r="M653" s="738"/>
      <c r="N653" s="738"/>
      <c r="O653" s="738"/>
      <c r="P653" s="738"/>
      <c r="Q653" s="738"/>
      <c r="R653" s="738"/>
      <c r="S653" s="738"/>
      <c r="T653" s="738"/>
      <c r="U653" s="738"/>
      <c r="V653" s="738"/>
      <c r="W653" s="738"/>
      <c r="X653" s="738"/>
      <c r="Y653" s="738"/>
      <c r="Z653" s="738"/>
    </row>
    <row r="654" ht="18.0" customHeight="1">
      <c r="A654" s="738"/>
      <c r="B654" s="738"/>
      <c r="C654" s="738"/>
      <c r="D654" s="738"/>
      <c r="E654" s="738"/>
      <c r="F654" s="738"/>
      <c r="G654" s="738"/>
      <c r="H654" s="738"/>
      <c r="I654" s="738"/>
      <c r="J654" s="738"/>
      <c r="K654" s="738"/>
      <c r="L654" s="738"/>
      <c r="M654" s="738"/>
      <c r="N654" s="738"/>
      <c r="O654" s="738"/>
      <c r="P654" s="738"/>
      <c r="Q654" s="738"/>
      <c r="R654" s="738"/>
      <c r="S654" s="738"/>
      <c r="T654" s="738"/>
      <c r="U654" s="738"/>
      <c r="V654" s="738"/>
      <c r="W654" s="738"/>
      <c r="X654" s="738"/>
      <c r="Y654" s="738"/>
      <c r="Z654" s="738"/>
    </row>
    <row r="655" ht="18.0" customHeight="1">
      <c r="A655" s="738"/>
      <c r="B655" s="738"/>
      <c r="C655" s="738"/>
      <c r="D655" s="738"/>
      <c r="E655" s="738"/>
      <c r="F655" s="738"/>
      <c r="G655" s="738"/>
      <c r="H655" s="738"/>
      <c r="I655" s="738"/>
      <c r="J655" s="738"/>
      <c r="K655" s="738"/>
      <c r="L655" s="738"/>
      <c r="M655" s="738"/>
      <c r="N655" s="738"/>
      <c r="O655" s="738"/>
      <c r="P655" s="738"/>
      <c r="Q655" s="738"/>
      <c r="R655" s="738"/>
      <c r="S655" s="738"/>
      <c r="T655" s="738"/>
      <c r="U655" s="738"/>
      <c r="V655" s="738"/>
      <c r="W655" s="738"/>
      <c r="X655" s="738"/>
      <c r="Y655" s="738"/>
      <c r="Z655" s="738"/>
    </row>
    <row r="656" ht="18.0" customHeight="1">
      <c r="A656" s="738"/>
      <c r="B656" s="738"/>
      <c r="C656" s="738"/>
      <c r="D656" s="738"/>
      <c r="E656" s="738"/>
      <c r="F656" s="738"/>
      <c r="G656" s="738"/>
      <c r="H656" s="738"/>
      <c r="I656" s="738"/>
      <c r="J656" s="738"/>
      <c r="K656" s="738"/>
      <c r="L656" s="738"/>
      <c r="M656" s="738"/>
      <c r="N656" s="738"/>
      <c r="O656" s="738"/>
      <c r="P656" s="738"/>
      <c r="Q656" s="738"/>
      <c r="R656" s="738"/>
      <c r="S656" s="738"/>
      <c r="T656" s="738"/>
      <c r="U656" s="738"/>
      <c r="V656" s="738"/>
      <c r="W656" s="738"/>
      <c r="X656" s="738"/>
      <c r="Y656" s="738"/>
      <c r="Z656" s="738"/>
    </row>
    <row r="657" ht="18.0" customHeight="1">
      <c r="A657" s="738"/>
      <c r="B657" s="738"/>
      <c r="C657" s="738"/>
      <c r="D657" s="738"/>
      <c r="E657" s="738"/>
      <c r="F657" s="738"/>
      <c r="G657" s="738"/>
      <c r="H657" s="738"/>
      <c r="I657" s="738"/>
      <c r="J657" s="738"/>
      <c r="K657" s="738"/>
      <c r="L657" s="738"/>
      <c r="M657" s="738"/>
      <c r="N657" s="738"/>
      <c r="O657" s="738"/>
      <c r="P657" s="738"/>
      <c r="Q657" s="738"/>
      <c r="R657" s="738"/>
      <c r="S657" s="738"/>
      <c r="T657" s="738"/>
      <c r="U657" s="738"/>
      <c r="V657" s="738"/>
      <c r="W657" s="738"/>
      <c r="X657" s="738"/>
      <c r="Y657" s="738"/>
      <c r="Z657" s="738"/>
    </row>
    <row r="658" ht="18.0" customHeight="1">
      <c r="A658" s="738"/>
      <c r="B658" s="738"/>
      <c r="C658" s="738"/>
      <c r="D658" s="738"/>
      <c r="E658" s="738"/>
      <c r="F658" s="738"/>
      <c r="G658" s="738"/>
      <c r="H658" s="738"/>
      <c r="I658" s="738"/>
      <c r="J658" s="738"/>
      <c r="K658" s="738"/>
      <c r="L658" s="738"/>
      <c r="M658" s="738"/>
      <c r="N658" s="738"/>
      <c r="O658" s="738"/>
      <c r="P658" s="738"/>
      <c r="Q658" s="738"/>
      <c r="R658" s="738"/>
      <c r="S658" s="738"/>
      <c r="T658" s="738"/>
      <c r="U658" s="738"/>
      <c r="V658" s="738"/>
      <c r="W658" s="738"/>
      <c r="X658" s="738"/>
      <c r="Y658" s="738"/>
      <c r="Z658" s="738"/>
    </row>
    <row r="659" ht="18.0" customHeight="1">
      <c r="A659" s="738"/>
      <c r="B659" s="738"/>
      <c r="C659" s="738"/>
      <c r="D659" s="738"/>
      <c r="E659" s="738"/>
      <c r="F659" s="738"/>
      <c r="G659" s="738"/>
      <c r="H659" s="738"/>
      <c r="I659" s="738"/>
      <c r="J659" s="738"/>
      <c r="K659" s="738"/>
      <c r="L659" s="738"/>
      <c r="M659" s="738"/>
      <c r="N659" s="738"/>
      <c r="O659" s="738"/>
      <c r="P659" s="738"/>
      <c r="Q659" s="738"/>
      <c r="R659" s="738"/>
      <c r="S659" s="738"/>
      <c r="T659" s="738"/>
      <c r="U659" s="738"/>
      <c r="V659" s="738"/>
      <c r="W659" s="738"/>
      <c r="X659" s="738"/>
      <c r="Y659" s="738"/>
      <c r="Z659" s="738"/>
    </row>
    <row r="660" ht="18.0" customHeight="1">
      <c r="A660" s="738"/>
      <c r="B660" s="738"/>
      <c r="C660" s="738"/>
      <c r="D660" s="738"/>
      <c r="E660" s="738"/>
      <c r="F660" s="738"/>
      <c r="G660" s="738"/>
      <c r="H660" s="738"/>
      <c r="I660" s="738"/>
      <c r="J660" s="738"/>
      <c r="K660" s="738"/>
      <c r="L660" s="738"/>
      <c r="M660" s="738"/>
      <c r="N660" s="738"/>
      <c r="O660" s="738"/>
      <c r="P660" s="738"/>
      <c r="Q660" s="738"/>
      <c r="R660" s="738"/>
      <c r="S660" s="738"/>
      <c r="T660" s="738"/>
      <c r="U660" s="738"/>
      <c r="V660" s="738"/>
      <c r="W660" s="738"/>
      <c r="X660" s="738"/>
      <c r="Y660" s="738"/>
      <c r="Z660" s="738"/>
    </row>
    <row r="661" ht="18.0" customHeight="1">
      <c r="A661" s="738"/>
      <c r="B661" s="738"/>
      <c r="C661" s="738"/>
      <c r="D661" s="738"/>
      <c r="E661" s="738"/>
      <c r="F661" s="738"/>
      <c r="G661" s="738"/>
      <c r="H661" s="738"/>
      <c r="I661" s="738"/>
      <c r="J661" s="738"/>
      <c r="K661" s="738"/>
      <c r="L661" s="738"/>
      <c r="M661" s="738"/>
      <c r="N661" s="738"/>
      <c r="O661" s="738"/>
      <c r="P661" s="738"/>
      <c r="Q661" s="738"/>
      <c r="R661" s="738"/>
      <c r="S661" s="738"/>
      <c r="T661" s="738"/>
      <c r="U661" s="738"/>
      <c r="V661" s="738"/>
      <c r="W661" s="738"/>
      <c r="X661" s="738"/>
      <c r="Y661" s="738"/>
      <c r="Z661" s="738"/>
    </row>
    <row r="662" ht="18.0" customHeight="1">
      <c r="A662" s="738"/>
      <c r="B662" s="738"/>
      <c r="C662" s="738"/>
      <c r="D662" s="738"/>
      <c r="E662" s="738"/>
      <c r="F662" s="738"/>
      <c r="G662" s="738"/>
      <c r="H662" s="738"/>
      <c r="I662" s="738"/>
      <c r="J662" s="738"/>
      <c r="K662" s="738"/>
      <c r="L662" s="738"/>
      <c r="M662" s="738"/>
      <c r="N662" s="738"/>
      <c r="O662" s="738"/>
      <c r="P662" s="738"/>
      <c r="Q662" s="738"/>
      <c r="R662" s="738"/>
      <c r="S662" s="738"/>
      <c r="T662" s="738"/>
      <c r="U662" s="738"/>
      <c r="V662" s="738"/>
      <c r="W662" s="738"/>
      <c r="X662" s="738"/>
      <c r="Y662" s="738"/>
      <c r="Z662" s="738"/>
    </row>
    <row r="663" ht="18.0" customHeight="1">
      <c r="A663" s="738"/>
      <c r="B663" s="738"/>
      <c r="C663" s="738"/>
      <c r="D663" s="738"/>
      <c r="E663" s="738"/>
      <c r="F663" s="738"/>
      <c r="G663" s="738"/>
      <c r="H663" s="738"/>
      <c r="I663" s="738"/>
      <c r="J663" s="738"/>
      <c r="K663" s="738"/>
      <c r="L663" s="738"/>
      <c r="M663" s="738"/>
      <c r="N663" s="738"/>
      <c r="O663" s="738"/>
      <c r="P663" s="738"/>
      <c r="Q663" s="738"/>
      <c r="R663" s="738"/>
      <c r="S663" s="738"/>
      <c r="T663" s="738"/>
      <c r="U663" s="738"/>
      <c r="V663" s="738"/>
      <c r="W663" s="738"/>
      <c r="X663" s="738"/>
      <c r="Y663" s="738"/>
      <c r="Z663" s="738"/>
    </row>
    <row r="664" ht="18.0" customHeight="1">
      <c r="A664" s="738"/>
      <c r="B664" s="738"/>
      <c r="C664" s="738"/>
      <c r="D664" s="738"/>
      <c r="E664" s="738"/>
      <c r="F664" s="738"/>
      <c r="G664" s="738"/>
      <c r="H664" s="738"/>
      <c r="I664" s="738"/>
      <c r="J664" s="738"/>
      <c r="K664" s="738"/>
      <c r="L664" s="738"/>
      <c r="M664" s="738"/>
      <c r="N664" s="738"/>
      <c r="O664" s="738"/>
      <c r="P664" s="738"/>
      <c r="Q664" s="738"/>
      <c r="R664" s="738"/>
      <c r="S664" s="738"/>
      <c r="T664" s="738"/>
      <c r="U664" s="738"/>
      <c r="V664" s="738"/>
      <c r="W664" s="738"/>
      <c r="X664" s="738"/>
      <c r="Y664" s="738"/>
      <c r="Z664" s="738"/>
    </row>
    <row r="665" ht="18.0" customHeight="1">
      <c r="A665" s="738"/>
      <c r="B665" s="738"/>
      <c r="C665" s="738"/>
      <c r="D665" s="738"/>
      <c r="E665" s="738"/>
      <c r="F665" s="738"/>
      <c r="G665" s="738"/>
      <c r="H665" s="738"/>
      <c r="I665" s="738"/>
      <c r="J665" s="738"/>
      <c r="K665" s="738"/>
      <c r="L665" s="738"/>
      <c r="M665" s="738"/>
      <c r="N665" s="738"/>
      <c r="O665" s="738"/>
      <c r="P665" s="738"/>
      <c r="Q665" s="738"/>
      <c r="R665" s="738"/>
      <c r="S665" s="738"/>
      <c r="T665" s="738"/>
      <c r="U665" s="738"/>
      <c r="V665" s="738"/>
      <c r="W665" s="738"/>
      <c r="X665" s="738"/>
      <c r="Y665" s="738"/>
      <c r="Z665" s="738"/>
    </row>
    <row r="666" ht="18.0" customHeight="1">
      <c r="A666" s="738"/>
      <c r="B666" s="738"/>
      <c r="C666" s="738"/>
      <c r="D666" s="738"/>
      <c r="E666" s="738"/>
      <c r="F666" s="738"/>
      <c r="G666" s="738"/>
      <c r="H666" s="738"/>
      <c r="I666" s="738"/>
      <c r="J666" s="738"/>
      <c r="K666" s="738"/>
      <c r="L666" s="738"/>
      <c r="M666" s="738"/>
      <c r="N666" s="738"/>
      <c r="O666" s="738"/>
      <c r="P666" s="738"/>
      <c r="Q666" s="738"/>
      <c r="R666" s="738"/>
      <c r="S666" s="738"/>
      <c r="T666" s="738"/>
      <c r="U666" s="738"/>
      <c r="V666" s="738"/>
      <c r="W666" s="738"/>
      <c r="X666" s="738"/>
      <c r="Y666" s="738"/>
      <c r="Z666" s="738"/>
    </row>
    <row r="667" ht="18.0" customHeight="1">
      <c r="A667" s="738"/>
      <c r="B667" s="738"/>
      <c r="C667" s="738"/>
      <c r="D667" s="738"/>
      <c r="E667" s="738"/>
      <c r="F667" s="738"/>
      <c r="G667" s="738"/>
      <c r="H667" s="738"/>
      <c r="I667" s="738"/>
      <c r="J667" s="738"/>
      <c r="K667" s="738"/>
      <c r="L667" s="738"/>
      <c r="M667" s="738"/>
      <c r="N667" s="738"/>
      <c r="O667" s="738"/>
      <c r="P667" s="738"/>
      <c r="Q667" s="738"/>
      <c r="R667" s="738"/>
      <c r="S667" s="738"/>
      <c r="T667" s="738"/>
      <c r="U667" s="738"/>
      <c r="V667" s="738"/>
      <c r="W667" s="738"/>
      <c r="X667" s="738"/>
      <c r="Y667" s="738"/>
      <c r="Z667" s="738"/>
    </row>
    <row r="668" ht="18.0" customHeight="1">
      <c r="A668" s="738"/>
      <c r="B668" s="738"/>
      <c r="C668" s="738"/>
      <c r="D668" s="738"/>
      <c r="E668" s="738"/>
      <c r="F668" s="738"/>
      <c r="G668" s="738"/>
      <c r="H668" s="738"/>
      <c r="I668" s="738"/>
      <c r="J668" s="738"/>
      <c r="K668" s="738"/>
      <c r="L668" s="738"/>
      <c r="M668" s="738"/>
      <c r="N668" s="738"/>
      <c r="O668" s="738"/>
      <c r="P668" s="738"/>
      <c r="Q668" s="738"/>
      <c r="R668" s="738"/>
      <c r="S668" s="738"/>
      <c r="T668" s="738"/>
      <c r="U668" s="738"/>
      <c r="V668" s="738"/>
      <c r="W668" s="738"/>
      <c r="X668" s="738"/>
      <c r="Y668" s="738"/>
      <c r="Z668" s="738"/>
    </row>
    <row r="669" ht="18.0" customHeight="1">
      <c r="A669" s="738"/>
      <c r="B669" s="738"/>
      <c r="C669" s="738"/>
      <c r="D669" s="738"/>
      <c r="E669" s="738"/>
      <c r="F669" s="738"/>
      <c r="G669" s="738"/>
      <c r="H669" s="738"/>
      <c r="I669" s="738"/>
      <c r="J669" s="738"/>
      <c r="K669" s="738"/>
      <c r="L669" s="738"/>
      <c r="M669" s="738"/>
      <c r="N669" s="738"/>
      <c r="O669" s="738"/>
      <c r="P669" s="738"/>
      <c r="Q669" s="738"/>
      <c r="R669" s="738"/>
      <c r="S669" s="738"/>
      <c r="T669" s="738"/>
      <c r="U669" s="738"/>
      <c r="V669" s="738"/>
      <c r="W669" s="738"/>
      <c r="X669" s="738"/>
      <c r="Y669" s="738"/>
      <c r="Z669" s="738"/>
    </row>
    <row r="670" ht="18.0" customHeight="1">
      <c r="A670" s="738"/>
      <c r="B670" s="738"/>
      <c r="C670" s="738"/>
      <c r="D670" s="738"/>
      <c r="E670" s="738"/>
      <c r="F670" s="738"/>
      <c r="G670" s="738"/>
      <c r="H670" s="738"/>
      <c r="I670" s="738"/>
      <c r="J670" s="738"/>
      <c r="K670" s="738"/>
      <c r="L670" s="738"/>
      <c r="M670" s="738"/>
      <c r="N670" s="738"/>
      <c r="O670" s="738"/>
      <c r="P670" s="738"/>
      <c r="Q670" s="738"/>
      <c r="R670" s="738"/>
      <c r="S670" s="738"/>
      <c r="T670" s="738"/>
      <c r="U670" s="738"/>
      <c r="V670" s="738"/>
      <c r="W670" s="738"/>
      <c r="X670" s="738"/>
      <c r="Y670" s="738"/>
      <c r="Z670" s="738"/>
    </row>
    <row r="671" ht="18.0" customHeight="1">
      <c r="A671" s="738"/>
      <c r="B671" s="738"/>
      <c r="C671" s="738"/>
      <c r="D671" s="738"/>
      <c r="E671" s="738"/>
      <c r="F671" s="738"/>
      <c r="G671" s="738"/>
      <c r="H671" s="738"/>
      <c r="I671" s="738"/>
      <c r="J671" s="738"/>
      <c r="K671" s="738"/>
      <c r="L671" s="738"/>
      <c r="M671" s="738"/>
      <c r="N671" s="738"/>
      <c r="O671" s="738"/>
      <c r="P671" s="738"/>
      <c r="Q671" s="738"/>
      <c r="R671" s="738"/>
      <c r="S671" s="738"/>
      <c r="T671" s="738"/>
      <c r="U671" s="738"/>
      <c r="V671" s="738"/>
      <c r="W671" s="738"/>
      <c r="X671" s="738"/>
      <c r="Y671" s="738"/>
      <c r="Z671" s="738"/>
    </row>
    <row r="672" ht="18.0" customHeight="1">
      <c r="A672" s="738"/>
      <c r="B672" s="738"/>
      <c r="C672" s="738"/>
      <c r="D672" s="738"/>
      <c r="E672" s="738"/>
      <c r="F672" s="738"/>
      <c r="G672" s="738"/>
      <c r="H672" s="738"/>
      <c r="I672" s="738"/>
      <c r="J672" s="738"/>
      <c r="K672" s="738"/>
      <c r="L672" s="738"/>
      <c r="M672" s="738"/>
      <c r="N672" s="738"/>
      <c r="O672" s="738"/>
      <c r="P672" s="738"/>
      <c r="Q672" s="738"/>
      <c r="R672" s="738"/>
      <c r="S672" s="738"/>
      <c r="T672" s="738"/>
      <c r="U672" s="738"/>
      <c r="V672" s="738"/>
      <c r="W672" s="738"/>
      <c r="X672" s="738"/>
      <c r="Y672" s="738"/>
      <c r="Z672" s="738"/>
    </row>
    <row r="673" ht="18.0" customHeight="1">
      <c r="A673" s="738"/>
      <c r="B673" s="738"/>
      <c r="C673" s="738"/>
      <c r="D673" s="738"/>
      <c r="E673" s="738"/>
      <c r="F673" s="738"/>
      <c r="G673" s="738"/>
      <c r="H673" s="738"/>
      <c r="I673" s="738"/>
      <c r="J673" s="738"/>
      <c r="K673" s="738"/>
      <c r="L673" s="738"/>
      <c r="M673" s="738"/>
      <c r="N673" s="738"/>
      <c r="O673" s="738"/>
      <c r="P673" s="738"/>
      <c r="Q673" s="738"/>
      <c r="R673" s="738"/>
      <c r="S673" s="738"/>
      <c r="T673" s="738"/>
      <c r="U673" s="738"/>
      <c r="V673" s="738"/>
      <c r="W673" s="738"/>
      <c r="X673" s="738"/>
      <c r="Y673" s="738"/>
      <c r="Z673" s="738"/>
    </row>
    <row r="674" ht="18.0" customHeight="1">
      <c r="A674" s="738"/>
      <c r="B674" s="738"/>
      <c r="C674" s="738"/>
      <c r="D674" s="738"/>
      <c r="E674" s="738"/>
      <c r="F674" s="738"/>
      <c r="G674" s="738"/>
      <c r="H674" s="738"/>
      <c r="I674" s="738"/>
      <c r="J674" s="738"/>
      <c r="K674" s="738"/>
      <c r="L674" s="738"/>
      <c r="M674" s="738"/>
      <c r="N674" s="738"/>
      <c r="O674" s="738"/>
      <c r="P674" s="738"/>
      <c r="Q674" s="738"/>
      <c r="R674" s="738"/>
      <c r="S674" s="738"/>
      <c r="T674" s="738"/>
      <c r="U674" s="738"/>
      <c r="V674" s="738"/>
      <c r="W674" s="738"/>
      <c r="X674" s="738"/>
      <c r="Y674" s="738"/>
      <c r="Z674" s="738"/>
    </row>
    <row r="675" ht="18.0" customHeight="1">
      <c r="A675" s="738"/>
      <c r="B675" s="738"/>
      <c r="C675" s="738"/>
      <c r="D675" s="738"/>
      <c r="E675" s="738"/>
      <c r="F675" s="738"/>
      <c r="G675" s="738"/>
      <c r="H675" s="738"/>
      <c r="I675" s="738"/>
      <c r="J675" s="738"/>
      <c r="K675" s="738"/>
      <c r="L675" s="738"/>
      <c r="M675" s="738"/>
      <c r="N675" s="738"/>
      <c r="O675" s="738"/>
      <c r="P675" s="738"/>
      <c r="Q675" s="738"/>
      <c r="R675" s="738"/>
      <c r="S675" s="738"/>
      <c r="T675" s="738"/>
      <c r="U675" s="738"/>
      <c r="V675" s="738"/>
      <c r="W675" s="738"/>
      <c r="X675" s="738"/>
      <c r="Y675" s="738"/>
      <c r="Z675" s="738"/>
    </row>
    <row r="676" ht="18.0" customHeight="1">
      <c r="A676" s="738"/>
      <c r="B676" s="738"/>
      <c r="C676" s="738"/>
      <c r="D676" s="738"/>
      <c r="E676" s="738"/>
      <c r="F676" s="738"/>
      <c r="G676" s="738"/>
      <c r="H676" s="738"/>
      <c r="I676" s="738"/>
      <c r="J676" s="738"/>
      <c r="K676" s="738"/>
      <c r="L676" s="738"/>
      <c r="M676" s="738"/>
      <c r="N676" s="738"/>
      <c r="O676" s="738"/>
      <c r="P676" s="738"/>
      <c r="Q676" s="738"/>
      <c r="R676" s="738"/>
      <c r="S676" s="738"/>
      <c r="T676" s="738"/>
      <c r="U676" s="738"/>
      <c r="V676" s="738"/>
      <c r="W676" s="738"/>
      <c r="X676" s="738"/>
      <c r="Y676" s="738"/>
      <c r="Z676" s="738"/>
    </row>
    <row r="677" ht="18.0" customHeight="1">
      <c r="A677" s="738"/>
      <c r="B677" s="738"/>
      <c r="C677" s="738"/>
      <c r="D677" s="738"/>
      <c r="E677" s="738"/>
      <c r="F677" s="738"/>
      <c r="G677" s="738"/>
      <c r="H677" s="738"/>
      <c r="I677" s="738"/>
      <c r="J677" s="738"/>
      <c r="K677" s="738"/>
      <c r="L677" s="738"/>
      <c r="M677" s="738"/>
      <c r="N677" s="738"/>
      <c r="O677" s="738"/>
      <c r="P677" s="738"/>
      <c r="Q677" s="738"/>
      <c r="R677" s="738"/>
      <c r="S677" s="738"/>
      <c r="T677" s="738"/>
      <c r="U677" s="738"/>
      <c r="V677" s="738"/>
      <c r="W677" s="738"/>
      <c r="X677" s="738"/>
      <c r="Y677" s="738"/>
      <c r="Z677" s="738"/>
    </row>
    <row r="678" ht="18.0" customHeight="1">
      <c r="A678" s="738"/>
      <c r="B678" s="738"/>
      <c r="C678" s="738"/>
      <c r="D678" s="738"/>
      <c r="E678" s="738"/>
      <c r="F678" s="738"/>
      <c r="G678" s="738"/>
      <c r="H678" s="738"/>
      <c r="I678" s="738"/>
      <c r="J678" s="738"/>
      <c r="K678" s="738"/>
      <c r="L678" s="738"/>
      <c r="M678" s="738"/>
      <c r="N678" s="738"/>
      <c r="O678" s="738"/>
      <c r="P678" s="738"/>
      <c r="Q678" s="738"/>
      <c r="R678" s="738"/>
      <c r="S678" s="738"/>
      <c r="T678" s="738"/>
      <c r="U678" s="738"/>
      <c r="V678" s="738"/>
      <c r="W678" s="738"/>
      <c r="X678" s="738"/>
      <c r="Y678" s="738"/>
      <c r="Z678" s="738"/>
    </row>
    <row r="679" ht="18.0" customHeight="1">
      <c r="A679" s="738"/>
      <c r="B679" s="738"/>
      <c r="C679" s="738"/>
      <c r="D679" s="738"/>
      <c r="E679" s="738"/>
      <c r="F679" s="738"/>
      <c r="G679" s="738"/>
      <c r="H679" s="738"/>
      <c r="I679" s="738"/>
      <c r="J679" s="738"/>
      <c r="K679" s="738"/>
      <c r="L679" s="738"/>
      <c r="M679" s="738"/>
      <c r="N679" s="738"/>
      <c r="O679" s="738"/>
      <c r="P679" s="738"/>
      <c r="Q679" s="738"/>
      <c r="R679" s="738"/>
      <c r="S679" s="738"/>
      <c r="T679" s="738"/>
      <c r="U679" s="738"/>
      <c r="V679" s="738"/>
      <c r="W679" s="738"/>
      <c r="X679" s="738"/>
      <c r="Y679" s="738"/>
      <c r="Z679" s="738"/>
    </row>
    <row r="680" ht="18.0" customHeight="1">
      <c r="A680" s="738"/>
      <c r="B680" s="738"/>
      <c r="C680" s="738"/>
      <c r="D680" s="738"/>
      <c r="E680" s="738"/>
      <c r="F680" s="738"/>
      <c r="G680" s="738"/>
      <c r="H680" s="738"/>
      <c r="I680" s="738"/>
      <c r="J680" s="738"/>
      <c r="K680" s="738"/>
      <c r="L680" s="738"/>
      <c r="M680" s="738"/>
      <c r="N680" s="738"/>
      <c r="O680" s="738"/>
      <c r="P680" s="738"/>
      <c r="Q680" s="738"/>
      <c r="R680" s="738"/>
      <c r="S680" s="738"/>
      <c r="T680" s="738"/>
      <c r="U680" s="738"/>
      <c r="V680" s="738"/>
      <c r="W680" s="738"/>
      <c r="X680" s="738"/>
      <c r="Y680" s="738"/>
      <c r="Z680" s="738"/>
    </row>
    <row r="681" ht="18.0" customHeight="1">
      <c r="A681" s="738"/>
      <c r="B681" s="738"/>
      <c r="C681" s="738"/>
      <c r="D681" s="738"/>
      <c r="E681" s="738"/>
      <c r="F681" s="738"/>
      <c r="G681" s="738"/>
      <c r="H681" s="738"/>
      <c r="I681" s="738"/>
      <c r="J681" s="738"/>
      <c r="K681" s="738"/>
      <c r="L681" s="738"/>
      <c r="M681" s="738"/>
      <c r="N681" s="738"/>
      <c r="O681" s="738"/>
      <c r="P681" s="738"/>
      <c r="Q681" s="738"/>
      <c r="R681" s="738"/>
      <c r="S681" s="738"/>
      <c r="T681" s="738"/>
      <c r="U681" s="738"/>
      <c r="V681" s="738"/>
      <c r="W681" s="738"/>
      <c r="X681" s="738"/>
      <c r="Y681" s="738"/>
      <c r="Z681" s="738"/>
    </row>
    <row r="682" ht="18.0" customHeight="1">
      <c r="A682" s="738"/>
      <c r="B682" s="738"/>
      <c r="C682" s="738"/>
      <c r="D682" s="738"/>
      <c r="E682" s="738"/>
      <c r="F682" s="738"/>
      <c r="G682" s="738"/>
      <c r="H682" s="738"/>
      <c r="I682" s="738"/>
      <c r="J682" s="738"/>
      <c r="K682" s="738"/>
      <c r="L682" s="738"/>
      <c r="M682" s="738"/>
      <c r="N682" s="738"/>
      <c r="O682" s="738"/>
      <c r="P682" s="738"/>
      <c r="Q682" s="738"/>
      <c r="R682" s="738"/>
      <c r="S682" s="738"/>
      <c r="T682" s="738"/>
      <c r="U682" s="738"/>
      <c r="V682" s="738"/>
      <c r="W682" s="738"/>
      <c r="X682" s="738"/>
      <c r="Y682" s="738"/>
      <c r="Z682" s="738"/>
    </row>
    <row r="683" ht="18.0" customHeight="1">
      <c r="A683" s="738"/>
      <c r="B683" s="738"/>
      <c r="C683" s="738"/>
      <c r="D683" s="738"/>
      <c r="E683" s="738"/>
      <c r="F683" s="738"/>
      <c r="G683" s="738"/>
      <c r="H683" s="738"/>
      <c r="I683" s="738"/>
      <c r="J683" s="738"/>
      <c r="K683" s="738"/>
      <c r="L683" s="738"/>
      <c r="M683" s="738"/>
      <c r="N683" s="738"/>
      <c r="O683" s="738"/>
      <c r="P683" s="738"/>
      <c r="Q683" s="738"/>
      <c r="R683" s="738"/>
      <c r="S683" s="738"/>
      <c r="T683" s="738"/>
      <c r="U683" s="738"/>
      <c r="V683" s="738"/>
      <c r="W683" s="738"/>
      <c r="X683" s="738"/>
      <c r="Y683" s="738"/>
      <c r="Z683" s="738"/>
    </row>
    <row r="684" ht="18.0" customHeight="1">
      <c r="A684" s="738"/>
      <c r="B684" s="738"/>
      <c r="C684" s="738"/>
      <c r="D684" s="738"/>
      <c r="E684" s="738"/>
      <c r="F684" s="738"/>
      <c r="G684" s="738"/>
      <c r="H684" s="738"/>
      <c r="I684" s="738"/>
      <c r="J684" s="738"/>
      <c r="K684" s="738"/>
      <c r="L684" s="738"/>
      <c r="M684" s="738"/>
      <c r="N684" s="738"/>
      <c r="O684" s="738"/>
      <c r="P684" s="738"/>
      <c r="Q684" s="738"/>
      <c r="R684" s="738"/>
      <c r="S684" s="738"/>
      <c r="T684" s="738"/>
      <c r="U684" s="738"/>
      <c r="V684" s="738"/>
      <c r="W684" s="738"/>
      <c r="X684" s="738"/>
      <c r="Y684" s="738"/>
      <c r="Z684" s="738"/>
    </row>
    <row r="685" ht="18.0" customHeight="1">
      <c r="A685" s="738"/>
      <c r="B685" s="738"/>
      <c r="C685" s="738"/>
      <c r="D685" s="738"/>
      <c r="E685" s="738"/>
      <c r="F685" s="738"/>
      <c r="G685" s="738"/>
      <c r="H685" s="738"/>
      <c r="I685" s="738"/>
      <c r="J685" s="738"/>
      <c r="K685" s="738"/>
      <c r="L685" s="738"/>
      <c r="M685" s="738"/>
      <c r="N685" s="738"/>
      <c r="O685" s="738"/>
      <c r="P685" s="738"/>
      <c r="Q685" s="738"/>
      <c r="R685" s="738"/>
      <c r="S685" s="738"/>
      <c r="T685" s="738"/>
      <c r="U685" s="738"/>
      <c r="V685" s="738"/>
      <c r="W685" s="738"/>
      <c r="X685" s="738"/>
      <c r="Y685" s="738"/>
      <c r="Z685" s="738"/>
    </row>
    <row r="686" ht="18.0" customHeight="1">
      <c r="A686" s="738"/>
      <c r="B686" s="738"/>
      <c r="C686" s="738"/>
      <c r="D686" s="738"/>
      <c r="E686" s="738"/>
      <c r="F686" s="738"/>
      <c r="G686" s="738"/>
      <c r="H686" s="738"/>
      <c r="I686" s="738"/>
      <c r="J686" s="738"/>
      <c r="K686" s="738"/>
      <c r="L686" s="738"/>
      <c r="M686" s="738"/>
      <c r="N686" s="738"/>
      <c r="O686" s="738"/>
      <c r="P686" s="738"/>
      <c r="Q686" s="738"/>
      <c r="R686" s="738"/>
      <c r="S686" s="738"/>
      <c r="T686" s="738"/>
      <c r="U686" s="738"/>
      <c r="V686" s="738"/>
      <c r="W686" s="738"/>
      <c r="X686" s="738"/>
      <c r="Y686" s="738"/>
      <c r="Z686" s="738"/>
    </row>
    <row r="687" ht="18.0" customHeight="1">
      <c r="A687" s="738"/>
      <c r="B687" s="738"/>
      <c r="C687" s="738"/>
      <c r="D687" s="738"/>
      <c r="E687" s="738"/>
      <c r="F687" s="738"/>
      <c r="G687" s="738"/>
      <c r="H687" s="738"/>
      <c r="I687" s="738"/>
      <c r="J687" s="738"/>
      <c r="K687" s="738"/>
      <c r="L687" s="738"/>
      <c r="M687" s="738"/>
      <c r="N687" s="738"/>
      <c r="O687" s="738"/>
      <c r="P687" s="738"/>
      <c r="Q687" s="738"/>
      <c r="R687" s="738"/>
      <c r="S687" s="738"/>
      <c r="T687" s="738"/>
      <c r="U687" s="738"/>
      <c r="V687" s="738"/>
      <c r="W687" s="738"/>
      <c r="X687" s="738"/>
      <c r="Y687" s="738"/>
      <c r="Z687" s="738"/>
    </row>
    <row r="688" ht="18.0" customHeight="1">
      <c r="A688" s="738"/>
      <c r="B688" s="738"/>
      <c r="C688" s="738"/>
      <c r="D688" s="738"/>
      <c r="E688" s="738"/>
      <c r="F688" s="738"/>
      <c r="G688" s="738"/>
      <c r="H688" s="738"/>
      <c r="I688" s="738"/>
      <c r="J688" s="738"/>
      <c r="K688" s="738"/>
      <c r="L688" s="738"/>
      <c r="M688" s="738"/>
      <c r="N688" s="738"/>
      <c r="O688" s="738"/>
      <c r="P688" s="738"/>
      <c r="Q688" s="738"/>
      <c r="R688" s="738"/>
      <c r="S688" s="738"/>
      <c r="T688" s="738"/>
      <c r="U688" s="738"/>
      <c r="V688" s="738"/>
      <c r="W688" s="738"/>
      <c r="X688" s="738"/>
      <c r="Y688" s="738"/>
      <c r="Z688" s="738"/>
    </row>
    <row r="689" ht="18.0" customHeight="1">
      <c r="A689" s="738"/>
      <c r="B689" s="738"/>
      <c r="C689" s="738"/>
      <c r="D689" s="738"/>
      <c r="E689" s="738"/>
      <c r="F689" s="738"/>
      <c r="G689" s="738"/>
      <c r="H689" s="738"/>
      <c r="I689" s="738"/>
      <c r="J689" s="738"/>
      <c r="K689" s="738"/>
      <c r="L689" s="738"/>
      <c r="M689" s="738"/>
      <c r="N689" s="738"/>
      <c r="O689" s="738"/>
      <c r="P689" s="738"/>
      <c r="Q689" s="738"/>
      <c r="R689" s="738"/>
      <c r="S689" s="738"/>
      <c r="T689" s="738"/>
      <c r="U689" s="738"/>
      <c r="V689" s="738"/>
      <c r="W689" s="738"/>
      <c r="X689" s="738"/>
      <c r="Y689" s="738"/>
      <c r="Z689" s="738"/>
    </row>
    <row r="690" ht="18.0" customHeight="1">
      <c r="A690" s="738"/>
      <c r="B690" s="738"/>
      <c r="C690" s="738"/>
      <c r="D690" s="738"/>
      <c r="E690" s="738"/>
      <c r="F690" s="738"/>
      <c r="G690" s="738"/>
      <c r="H690" s="738"/>
      <c r="I690" s="738"/>
      <c r="J690" s="738"/>
      <c r="K690" s="738"/>
      <c r="L690" s="738"/>
      <c r="M690" s="738"/>
      <c r="N690" s="738"/>
      <c r="O690" s="738"/>
      <c r="P690" s="738"/>
      <c r="Q690" s="738"/>
      <c r="R690" s="738"/>
      <c r="S690" s="738"/>
      <c r="T690" s="738"/>
      <c r="U690" s="738"/>
      <c r="V690" s="738"/>
      <c r="W690" s="738"/>
      <c r="X690" s="738"/>
      <c r="Y690" s="738"/>
      <c r="Z690" s="738"/>
    </row>
    <row r="691" ht="18.0" customHeight="1">
      <c r="A691" s="738"/>
      <c r="B691" s="738"/>
      <c r="C691" s="738"/>
      <c r="D691" s="738"/>
      <c r="E691" s="738"/>
      <c r="F691" s="738"/>
      <c r="G691" s="738"/>
      <c r="H691" s="738"/>
      <c r="I691" s="738"/>
      <c r="J691" s="738"/>
      <c r="K691" s="738"/>
      <c r="L691" s="738"/>
      <c r="M691" s="738"/>
      <c r="N691" s="738"/>
      <c r="O691" s="738"/>
      <c r="P691" s="738"/>
      <c r="Q691" s="738"/>
      <c r="R691" s="738"/>
      <c r="S691" s="738"/>
      <c r="T691" s="738"/>
      <c r="U691" s="738"/>
      <c r="V691" s="738"/>
      <c r="W691" s="738"/>
      <c r="X691" s="738"/>
      <c r="Y691" s="738"/>
      <c r="Z691" s="738"/>
    </row>
    <row r="692" ht="18.0" customHeight="1">
      <c r="A692" s="738"/>
      <c r="B692" s="738"/>
      <c r="C692" s="738"/>
      <c r="D692" s="738"/>
      <c r="E692" s="738"/>
      <c r="F692" s="738"/>
      <c r="G692" s="738"/>
      <c r="H692" s="738"/>
      <c r="I692" s="738"/>
      <c r="J692" s="738"/>
      <c r="K692" s="738"/>
      <c r="L692" s="738"/>
      <c r="M692" s="738"/>
      <c r="N692" s="738"/>
      <c r="O692" s="738"/>
      <c r="P692" s="738"/>
      <c r="Q692" s="738"/>
      <c r="R692" s="738"/>
      <c r="S692" s="738"/>
      <c r="T692" s="738"/>
      <c r="U692" s="738"/>
      <c r="V692" s="738"/>
      <c r="W692" s="738"/>
      <c r="X692" s="738"/>
      <c r="Y692" s="738"/>
      <c r="Z692" s="738"/>
    </row>
    <row r="693" ht="18.0" customHeight="1">
      <c r="A693" s="738"/>
      <c r="B693" s="738"/>
      <c r="C693" s="738"/>
      <c r="D693" s="738"/>
      <c r="E693" s="738"/>
      <c r="F693" s="738"/>
      <c r="G693" s="738"/>
      <c r="H693" s="738"/>
      <c r="I693" s="738"/>
      <c r="J693" s="738"/>
      <c r="K693" s="738"/>
      <c r="L693" s="738"/>
      <c r="M693" s="738"/>
      <c r="N693" s="738"/>
      <c r="O693" s="738"/>
      <c r="P693" s="738"/>
      <c r="Q693" s="738"/>
      <c r="R693" s="738"/>
      <c r="S693" s="738"/>
      <c r="T693" s="738"/>
      <c r="U693" s="738"/>
      <c r="V693" s="738"/>
      <c r="W693" s="738"/>
      <c r="X693" s="738"/>
      <c r="Y693" s="738"/>
      <c r="Z693" s="738"/>
    </row>
    <row r="694" ht="18.0" customHeight="1">
      <c r="A694" s="738"/>
      <c r="B694" s="738"/>
      <c r="C694" s="738"/>
      <c r="D694" s="738"/>
      <c r="E694" s="738"/>
      <c r="F694" s="738"/>
      <c r="G694" s="738"/>
      <c r="H694" s="738"/>
      <c r="I694" s="738"/>
      <c r="J694" s="738"/>
      <c r="K694" s="738"/>
      <c r="L694" s="738"/>
      <c r="M694" s="738"/>
      <c r="N694" s="738"/>
      <c r="O694" s="738"/>
      <c r="P694" s="738"/>
      <c r="Q694" s="738"/>
      <c r="R694" s="738"/>
      <c r="S694" s="738"/>
      <c r="T694" s="738"/>
      <c r="U694" s="738"/>
      <c r="V694" s="738"/>
      <c r="W694" s="738"/>
      <c r="X694" s="738"/>
      <c r="Y694" s="738"/>
      <c r="Z694" s="738"/>
    </row>
    <row r="695" ht="18.0" customHeight="1">
      <c r="A695" s="738"/>
      <c r="B695" s="738"/>
      <c r="C695" s="738"/>
      <c r="D695" s="738"/>
      <c r="E695" s="738"/>
      <c r="F695" s="738"/>
      <c r="G695" s="738"/>
      <c r="H695" s="738"/>
      <c r="I695" s="738"/>
      <c r="J695" s="738"/>
      <c r="K695" s="738"/>
      <c r="L695" s="738"/>
      <c r="M695" s="738"/>
      <c r="N695" s="738"/>
      <c r="O695" s="738"/>
      <c r="P695" s="738"/>
      <c r="Q695" s="738"/>
      <c r="R695" s="738"/>
      <c r="S695" s="738"/>
      <c r="T695" s="738"/>
      <c r="U695" s="738"/>
      <c r="V695" s="738"/>
      <c r="W695" s="738"/>
      <c r="X695" s="738"/>
      <c r="Y695" s="738"/>
      <c r="Z695" s="738"/>
    </row>
    <row r="696" ht="18.0" customHeight="1">
      <c r="A696" s="738"/>
      <c r="B696" s="738"/>
      <c r="C696" s="738"/>
      <c r="D696" s="738"/>
      <c r="E696" s="738"/>
      <c r="F696" s="738"/>
      <c r="G696" s="738"/>
      <c r="H696" s="738"/>
      <c r="I696" s="738"/>
      <c r="J696" s="738"/>
      <c r="K696" s="738"/>
      <c r="L696" s="738"/>
      <c r="M696" s="738"/>
      <c r="N696" s="738"/>
      <c r="O696" s="738"/>
      <c r="P696" s="738"/>
      <c r="Q696" s="738"/>
      <c r="R696" s="738"/>
      <c r="S696" s="738"/>
      <c r="T696" s="738"/>
      <c r="U696" s="738"/>
      <c r="V696" s="738"/>
      <c r="W696" s="738"/>
      <c r="X696" s="738"/>
      <c r="Y696" s="738"/>
      <c r="Z696" s="738"/>
    </row>
    <row r="697" ht="18.0" customHeight="1">
      <c r="A697" s="738"/>
      <c r="B697" s="738"/>
      <c r="C697" s="738"/>
      <c r="D697" s="738"/>
      <c r="E697" s="738"/>
      <c r="F697" s="738"/>
      <c r="G697" s="738"/>
      <c r="H697" s="738"/>
      <c r="I697" s="738"/>
      <c r="J697" s="738"/>
      <c r="K697" s="738"/>
      <c r="L697" s="738"/>
      <c r="M697" s="738"/>
      <c r="N697" s="738"/>
      <c r="O697" s="738"/>
      <c r="P697" s="738"/>
      <c r="Q697" s="738"/>
      <c r="R697" s="738"/>
      <c r="S697" s="738"/>
      <c r="T697" s="738"/>
      <c r="U697" s="738"/>
      <c r="V697" s="738"/>
      <c r="W697" s="738"/>
      <c r="X697" s="738"/>
      <c r="Y697" s="738"/>
      <c r="Z697" s="738"/>
    </row>
    <row r="698" ht="18.0" customHeight="1">
      <c r="A698" s="738"/>
      <c r="B698" s="738"/>
      <c r="C698" s="738"/>
      <c r="D698" s="738"/>
      <c r="E698" s="738"/>
      <c r="F698" s="738"/>
      <c r="G698" s="738"/>
      <c r="H698" s="738"/>
      <c r="I698" s="738"/>
      <c r="J698" s="738"/>
      <c r="K698" s="738"/>
      <c r="L698" s="738"/>
      <c r="M698" s="738"/>
      <c r="N698" s="738"/>
      <c r="O698" s="738"/>
      <c r="P698" s="738"/>
      <c r="Q698" s="738"/>
      <c r="R698" s="738"/>
      <c r="S698" s="738"/>
      <c r="T698" s="738"/>
      <c r="U698" s="738"/>
      <c r="V698" s="738"/>
      <c r="W698" s="738"/>
      <c r="X698" s="738"/>
      <c r="Y698" s="738"/>
      <c r="Z698" s="738"/>
    </row>
    <row r="699" ht="18.0" customHeight="1">
      <c r="A699" s="738"/>
      <c r="B699" s="738"/>
      <c r="C699" s="738"/>
      <c r="D699" s="738"/>
      <c r="E699" s="738"/>
      <c r="F699" s="738"/>
      <c r="G699" s="738"/>
      <c r="H699" s="738"/>
      <c r="I699" s="738"/>
      <c r="J699" s="738"/>
      <c r="K699" s="738"/>
      <c r="L699" s="738"/>
      <c r="M699" s="738"/>
      <c r="N699" s="738"/>
      <c r="O699" s="738"/>
      <c r="P699" s="738"/>
      <c r="Q699" s="738"/>
      <c r="R699" s="738"/>
      <c r="S699" s="738"/>
      <c r="T699" s="738"/>
      <c r="U699" s="738"/>
      <c r="V699" s="738"/>
      <c r="W699" s="738"/>
      <c r="X699" s="738"/>
      <c r="Y699" s="738"/>
      <c r="Z699" s="738"/>
    </row>
    <row r="700" ht="18.0" customHeight="1">
      <c r="A700" s="738"/>
      <c r="B700" s="738"/>
      <c r="C700" s="738"/>
      <c r="D700" s="738"/>
      <c r="E700" s="738"/>
      <c r="F700" s="738"/>
      <c r="G700" s="738"/>
      <c r="H700" s="738"/>
      <c r="I700" s="738"/>
      <c r="J700" s="738"/>
      <c r="K700" s="738"/>
      <c r="L700" s="738"/>
      <c r="M700" s="738"/>
      <c r="N700" s="738"/>
      <c r="O700" s="738"/>
      <c r="P700" s="738"/>
      <c r="Q700" s="738"/>
      <c r="R700" s="738"/>
      <c r="S700" s="738"/>
      <c r="T700" s="738"/>
      <c r="U700" s="738"/>
      <c r="V700" s="738"/>
      <c r="W700" s="738"/>
      <c r="X700" s="738"/>
      <c r="Y700" s="738"/>
      <c r="Z700" s="738"/>
    </row>
    <row r="701" ht="18.0" customHeight="1">
      <c r="A701" s="738"/>
      <c r="B701" s="738"/>
      <c r="C701" s="738"/>
      <c r="D701" s="738"/>
      <c r="E701" s="738"/>
      <c r="F701" s="738"/>
      <c r="G701" s="738"/>
      <c r="H701" s="738"/>
      <c r="I701" s="738"/>
      <c r="J701" s="738"/>
      <c r="K701" s="738"/>
      <c r="L701" s="738"/>
      <c r="M701" s="738"/>
      <c r="N701" s="738"/>
      <c r="O701" s="738"/>
      <c r="P701" s="738"/>
      <c r="Q701" s="738"/>
      <c r="R701" s="738"/>
      <c r="S701" s="738"/>
      <c r="T701" s="738"/>
      <c r="U701" s="738"/>
      <c r="V701" s="738"/>
      <c r="W701" s="738"/>
      <c r="X701" s="738"/>
      <c r="Y701" s="738"/>
      <c r="Z701" s="738"/>
    </row>
    <row r="702" ht="18.0" customHeight="1">
      <c r="A702" s="738"/>
      <c r="B702" s="738"/>
      <c r="C702" s="738"/>
      <c r="D702" s="738"/>
      <c r="E702" s="738"/>
      <c r="F702" s="738"/>
      <c r="G702" s="738"/>
      <c r="H702" s="738"/>
      <c r="I702" s="738"/>
      <c r="J702" s="738"/>
      <c r="K702" s="738"/>
      <c r="L702" s="738"/>
      <c r="M702" s="738"/>
      <c r="N702" s="738"/>
      <c r="O702" s="738"/>
      <c r="P702" s="738"/>
      <c r="Q702" s="738"/>
      <c r="R702" s="738"/>
      <c r="S702" s="738"/>
      <c r="T702" s="738"/>
      <c r="U702" s="738"/>
      <c r="V702" s="738"/>
      <c r="W702" s="738"/>
      <c r="X702" s="738"/>
      <c r="Y702" s="738"/>
      <c r="Z702" s="738"/>
    </row>
    <row r="703" ht="18.0" customHeight="1">
      <c r="A703" s="738"/>
      <c r="B703" s="738"/>
      <c r="C703" s="738"/>
      <c r="D703" s="738"/>
      <c r="E703" s="738"/>
      <c r="F703" s="738"/>
      <c r="G703" s="738"/>
      <c r="H703" s="738"/>
      <c r="I703" s="738"/>
      <c r="J703" s="738"/>
      <c r="K703" s="738"/>
      <c r="L703" s="738"/>
      <c r="M703" s="738"/>
      <c r="N703" s="738"/>
      <c r="O703" s="738"/>
      <c r="P703" s="738"/>
      <c r="Q703" s="738"/>
      <c r="R703" s="738"/>
      <c r="S703" s="738"/>
      <c r="T703" s="738"/>
      <c r="U703" s="738"/>
      <c r="V703" s="738"/>
      <c r="W703" s="738"/>
      <c r="X703" s="738"/>
      <c r="Y703" s="738"/>
      <c r="Z703" s="738"/>
    </row>
    <row r="704" ht="18.0" customHeight="1">
      <c r="A704" s="738"/>
      <c r="B704" s="738"/>
      <c r="C704" s="738"/>
      <c r="D704" s="738"/>
      <c r="E704" s="738"/>
      <c r="F704" s="738"/>
      <c r="G704" s="738"/>
      <c r="H704" s="738"/>
      <c r="I704" s="738"/>
      <c r="J704" s="738"/>
      <c r="K704" s="738"/>
      <c r="L704" s="738"/>
      <c r="M704" s="738"/>
      <c r="N704" s="738"/>
      <c r="O704" s="738"/>
      <c r="P704" s="738"/>
      <c r="Q704" s="738"/>
      <c r="R704" s="738"/>
      <c r="S704" s="738"/>
      <c r="T704" s="738"/>
      <c r="U704" s="738"/>
      <c r="V704" s="738"/>
      <c r="W704" s="738"/>
      <c r="X704" s="738"/>
      <c r="Y704" s="738"/>
      <c r="Z704" s="738"/>
    </row>
    <row r="705" ht="18.0" customHeight="1">
      <c r="A705" s="738"/>
      <c r="B705" s="738"/>
      <c r="C705" s="738"/>
      <c r="D705" s="738"/>
      <c r="E705" s="738"/>
      <c r="F705" s="738"/>
      <c r="G705" s="738"/>
      <c r="H705" s="738"/>
      <c r="I705" s="738"/>
      <c r="J705" s="738"/>
      <c r="K705" s="738"/>
      <c r="L705" s="738"/>
      <c r="M705" s="738"/>
      <c r="N705" s="738"/>
      <c r="O705" s="738"/>
      <c r="P705" s="738"/>
      <c r="Q705" s="738"/>
      <c r="R705" s="738"/>
      <c r="S705" s="738"/>
      <c r="T705" s="738"/>
      <c r="U705" s="738"/>
      <c r="V705" s="738"/>
      <c r="W705" s="738"/>
      <c r="X705" s="738"/>
      <c r="Y705" s="738"/>
      <c r="Z705" s="738"/>
    </row>
    <row r="706" ht="18.0" customHeight="1">
      <c r="A706" s="738"/>
      <c r="B706" s="738"/>
      <c r="C706" s="738"/>
      <c r="D706" s="738"/>
      <c r="E706" s="738"/>
      <c r="F706" s="738"/>
      <c r="G706" s="738"/>
      <c r="H706" s="738"/>
      <c r="I706" s="738"/>
      <c r="J706" s="738"/>
      <c r="K706" s="738"/>
      <c r="L706" s="738"/>
      <c r="M706" s="738"/>
      <c r="N706" s="738"/>
      <c r="O706" s="738"/>
      <c r="P706" s="738"/>
      <c r="Q706" s="738"/>
      <c r="R706" s="738"/>
      <c r="S706" s="738"/>
      <c r="T706" s="738"/>
      <c r="U706" s="738"/>
      <c r="V706" s="738"/>
      <c r="W706" s="738"/>
      <c r="X706" s="738"/>
      <c r="Y706" s="738"/>
      <c r="Z706" s="738"/>
    </row>
    <row r="707" ht="18.0" customHeight="1">
      <c r="A707" s="738"/>
      <c r="B707" s="738"/>
      <c r="C707" s="738"/>
      <c r="D707" s="738"/>
      <c r="E707" s="738"/>
      <c r="F707" s="738"/>
      <c r="G707" s="738"/>
      <c r="H707" s="738"/>
      <c r="I707" s="738"/>
      <c r="J707" s="738"/>
      <c r="K707" s="738"/>
      <c r="L707" s="738"/>
      <c r="M707" s="738"/>
      <c r="N707" s="738"/>
      <c r="O707" s="738"/>
      <c r="P707" s="738"/>
      <c r="Q707" s="738"/>
      <c r="R707" s="738"/>
      <c r="S707" s="738"/>
      <c r="T707" s="738"/>
      <c r="U707" s="738"/>
      <c r="V707" s="738"/>
      <c r="W707" s="738"/>
      <c r="X707" s="738"/>
      <c r="Y707" s="738"/>
      <c r="Z707" s="738"/>
    </row>
    <row r="708" ht="18.0" customHeight="1">
      <c r="A708" s="738"/>
      <c r="B708" s="738"/>
      <c r="C708" s="738"/>
      <c r="D708" s="738"/>
      <c r="E708" s="738"/>
      <c r="F708" s="738"/>
      <c r="G708" s="738"/>
      <c r="H708" s="738"/>
      <c r="I708" s="738"/>
      <c r="J708" s="738"/>
      <c r="K708" s="738"/>
      <c r="L708" s="738"/>
      <c r="M708" s="738"/>
      <c r="N708" s="738"/>
      <c r="O708" s="738"/>
      <c r="P708" s="738"/>
      <c r="Q708" s="738"/>
      <c r="R708" s="738"/>
      <c r="S708" s="738"/>
      <c r="T708" s="738"/>
      <c r="U708" s="738"/>
      <c r="V708" s="738"/>
      <c r="W708" s="738"/>
      <c r="X708" s="738"/>
      <c r="Y708" s="738"/>
      <c r="Z708" s="738"/>
    </row>
    <row r="709" ht="18.0" customHeight="1">
      <c r="A709" s="738"/>
      <c r="B709" s="738"/>
      <c r="C709" s="738"/>
      <c r="D709" s="738"/>
      <c r="E709" s="738"/>
      <c r="F709" s="738"/>
      <c r="G709" s="738"/>
      <c r="H709" s="738"/>
      <c r="I709" s="738"/>
      <c r="J709" s="738"/>
      <c r="K709" s="738"/>
      <c r="L709" s="738"/>
      <c r="M709" s="738"/>
      <c r="N709" s="738"/>
      <c r="O709" s="738"/>
      <c r="P709" s="738"/>
      <c r="Q709" s="738"/>
      <c r="R709" s="738"/>
      <c r="S709" s="738"/>
      <c r="T709" s="738"/>
      <c r="U709" s="738"/>
      <c r="V709" s="738"/>
      <c r="W709" s="738"/>
      <c r="X709" s="738"/>
      <c r="Y709" s="738"/>
      <c r="Z709" s="738"/>
    </row>
    <row r="710" ht="18.0" customHeight="1">
      <c r="A710" s="738"/>
      <c r="B710" s="738"/>
      <c r="C710" s="738"/>
      <c r="D710" s="738"/>
      <c r="E710" s="738"/>
      <c r="F710" s="738"/>
      <c r="G710" s="738"/>
      <c r="H710" s="738"/>
      <c r="I710" s="738"/>
      <c r="J710" s="738"/>
      <c r="K710" s="738"/>
      <c r="L710" s="738"/>
      <c r="M710" s="738"/>
      <c r="N710" s="738"/>
      <c r="O710" s="738"/>
      <c r="P710" s="738"/>
      <c r="Q710" s="738"/>
      <c r="R710" s="738"/>
      <c r="S710" s="738"/>
      <c r="T710" s="738"/>
      <c r="U710" s="738"/>
      <c r="V710" s="738"/>
      <c r="W710" s="738"/>
      <c r="X710" s="738"/>
      <c r="Y710" s="738"/>
      <c r="Z710" s="738"/>
    </row>
    <row r="711" ht="18.0" customHeight="1">
      <c r="A711" s="738"/>
      <c r="B711" s="738"/>
      <c r="C711" s="738"/>
      <c r="D711" s="738"/>
      <c r="E711" s="738"/>
      <c r="F711" s="738"/>
      <c r="G711" s="738"/>
      <c r="H711" s="738"/>
      <c r="I711" s="738"/>
      <c r="J711" s="738"/>
      <c r="K711" s="738"/>
      <c r="L711" s="738"/>
      <c r="M711" s="738"/>
      <c r="N711" s="738"/>
      <c r="O711" s="738"/>
      <c r="P711" s="738"/>
      <c r="Q711" s="738"/>
      <c r="R711" s="738"/>
      <c r="S711" s="738"/>
      <c r="T711" s="738"/>
      <c r="U711" s="738"/>
      <c r="V711" s="738"/>
      <c r="W711" s="738"/>
      <c r="X711" s="738"/>
      <c r="Y711" s="738"/>
      <c r="Z711" s="738"/>
    </row>
    <row r="712" ht="18.0" customHeight="1">
      <c r="A712" s="738"/>
      <c r="B712" s="738"/>
      <c r="C712" s="738"/>
      <c r="D712" s="738"/>
      <c r="E712" s="738"/>
      <c r="F712" s="738"/>
      <c r="G712" s="738"/>
      <c r="H712" s="738"/>
      <c r="I712" s="738"/>
      <c r="J712" s="738"/>
      <c r="K712" s="738"/>
      <c r="L712" s="738"/>
      <c r="M712" s="738"/>
      <c r="N712" s="738"/>
      <c r="O712" s="738"/>
      <c r="P712" s="738"/>
      <c r="Q712" s="738"/>
      <c r="R712" s="738"/>
      <c r="S712" s="738"/>
      <c r="T712" s="738"/>
      <c r="U712" s="738"/>
      <c r="V712" s="738"/>
      <c r="W712" s="738"/>
      <c r="X712" s="738"/>
      <c r="Y712" s="738"/>
      <c r="Z712" s="738"/>
    </row>
    <row r="713" ht="18.0" customHeight="1">
      <c r="A713" s="738"/>
      <c r="B713" s="738"/>
      <c r="C713" s="738"/>
      <c r="D713" s="738"/>
      <c r="E713" s="738"/>
      <c r="F713" s="738"/>
      <c r="G713" s="738"/>
      <c r="H713" s="738"/>
      <c r="I713" s="738"/>
      <c r="J713" s="738"/>
      <c r="K713" s="738"/>
      <c r="L713" s="738"/>
      <c r="M713" s="738"/>
      <c r="N713" s="738"/>
      <c r="O713" s="738"/>
      <c r="P713" s="738"/>
      <c r="Q713" s="738"/>
      <c r="R713" s="738"/>
      <c r="S713" s="738"/>
      <c r="T713" s="738"/>
      <c r="U713" s="738"/>
      <c r="V713" s="738"/>
      <c r="W713" s="738"/>
      <c r="X713" s="738"/>
      <c r="Y713" s="738"/>
      <c r="Z713" s="738"/>
    </row>
    <row r="714" ht="18.0" customHeight="1">
      <c r="A714" s="738"/>
      <c r="B714" s="738"/>
      <c r="C714" s="738"/>
      <c r="D714" s="738"/>
      <c r="E714" s="738"/>
      <c r="F714" s="738"/>
      <c r="G714" s="738"/>
      <c r="H714" s="738"/>
      <c r="I714" s="738"/>
      <c r="J714" s="738"/>
      <c r="K714" s="738"/>
      <c r="L714" s="738"/>
      <c r="M714" s="738"/>
      <c r="N714" s="738"/>
      <c r="O714" s="738"/>
      <c r="P714" s="738"/>
      <c r="Q714" s="738"/>
      <c r="R714" s="738"/>
      <c r="S714" s="738"/>
      <c r="T714" s="738"/>
      <c r="U714" s="738"/>
      <c r="V714" s="738"/>
      <c r="W714" s="738"/>
      <c r="X714" s="738"/>
      <c r="Y714" s="738"/>
      <c r="Z714" s="738"/>
    </row>
    <row r="715" ht="18.0" customHeight="1">
      <c r="A715" s="738"/>
      <c r="B715" s="738"/>
      <c r="C715" s="738"/>
      <c r="D715" s="738"/>
      <c r="E715" s="738"/>
      <c r="F715" s="738"/>
      <c r="G715" s="738"/>
      <c r="H715" s="738"/>
      <c r="I715" s="738"/>
      <c r="J715" s="738"/>
      <c r="K715" s="738"/>
      <c r="L715" s="738"/>
      <c r="M715" s="738"/>
      <c r="N715" s="738"/>
      <c r="O715" s="738"/>
      <c r="P715" s="738"/>
      <c r="Q715" s="738"/>
      <c r="R715" s="738"/>
      <c r="S715" s="738"/>
      <c r="T715" s="738"/>
      <c r="U715" s="738"/>
      <c r="V715" s="738"/>
      <c r="W715" s="738"/>
      <c r="X715" s="738"/>
      <c r="Y715" s="738"/>
      <c r="Z715" s="738"/>
    </row>
    <row r="716" ht="18.0" customHeight="1">
      <c r="A716" s="738"/>
      <c r="B716" s="738"/>
      <c r="C716" s="738"/>
      <c r="D716" s="738"/>
      <c r="E716" s="738"/>
      <c r="F716" s="738"/>
      <c r="G716" s="738"/>
      <c r="H716" s="738"/>
      <c r="I716" s="738"/>
      <c r="J716" s="738"/>
      <c r="K716" s="738"/>
      <c r="L716" s="738"/>
      <c r="M716" s="738"/>
      <c r="N716" s="738"/>
      <c r="O716" s="738"/>
      <c r="P716" s="738"/>
      <c r="Q716" s="738"/>
      <c r="R716" s="738"/>
      <c r="S716" s="738"/>
      <c r="T716" s="738"/>
      <c r="U716" s="738"/>
      <c r="V716" s="738"/>
      <c r="W716" s="738"/>
      <c r="X716" s="738"/>
      <c r="Y716" s="738"/>
      <c r="Z716" s="738"/>
    </row>
    <row r="717" ht="18.0" customHeight="1">
      <c r="A717" s="738"/>
      <c r="B717" s="738"/>
      <c r="C717" s="738"/>
      <c r="D717" s="738"/>
      <c r="E717" s="738"/>
      <c r="F717" s="738"/>
      <c r="G717" s="738"/>
      <c r="H717" s="738"/>
      <c r="I717" s="738"/>
      <c r="J717" s="738"/>
      <c r="K717" s="738"/>
      <c r="L717" s="738"/>
      <c r="M717" s="738"/>
      <c r="N717" s="738"/>
      <c r="O717" s="738"/>
      <c r="P717" s="738"/>
      <c r="Q717" s="738"/>
      <c r="R717" s="738"/>
      <c r="S717" s="738"/>
      <c r="T717" s="738"/>
      <c r="U717" s="738"/>
      <c r="V717" s="738"/>
      <c r="W717" s="738"/>
      <c r="X717" s="738"/>
      <c r="Y717" s="738"/>
      <c r="Z717" s="738"/>
    </row>
    <row r="718" ht="18.0" customHeight="1">
      <c r="A718" s="738"/>
      <c r="B718" s="738"/>
      <c r="C718" s="738"/>
      <c r="D718" s="738"/>
      <c r="E718" s="738"/>
      <c r="F718" s="738"/>
      <c r="G718" s="738"/>
      <c r="H718" s="738"/>
      <c r="I718" s="738"/>
      <c r="J718" s="738"/>
      <c r="K718" s="738"/>
      <c r="L718" s="738"/>
      <c r="M718" s="738"/>
      <c r="N718" s="738"/>
      <c r="O718" s="738"/>
      <c r="P718" s="738"/>
      <c r="Q718" s="738"/>
      <c r="R718" s="738"/>
      <c r="S718" s="738"/>
      <c r="T718" s="738"/>
      <c r="U718" s="738"/>
      <c r="V718" s="738"/>
      <c r="W718" s="738"/>
      <c r="X718" s="738"/>
      <c r="Y718" s="738"/>
      <c r="Z718" s="738"/>
    </row>
    <row r="719" ht="18.0" customHeight="1">
      <c r="A719" s="738"/>
      <c r="B719" s="738"/>
      <c r="C719" s="738"/>
      <c r="D719" s="738"/>
      <c r="E719" s="738"/>
      <c r="F719" s="738"/>
      <c r="G719" s="738"/>
      <c r="H719" s="738"/>
      <c r="I719" s="738"/>
      <c r="J719" s="738"/>
      <c r="K719" s="738"/>
      <c r="L719" s="738"/>
      <c r="M719" s="738"/>
      <c r="N719" s="738"/>
      <c r="O719" s="738"/>
      <c r="P719" s="738"/>
      <c r="Q719" s="738"/>
      <c r="R719" s="738"/>
      <c r="S719" s="738"/>
      <c r="T719" s="738"/>
      <c r="U719" s="738"/>
      <c r="V719" s="738"/>
      <c r="W719" s="738"/>
      <c r="X719" s="738"/>
      <c r="Y719" s="738"/>
      <c r="Z719" s="738"/>
    </row>
    <row r="720" ht="18.0" customHeight="1">
      <c r="A720" s="738"/>
      <c r="B720" s="738"/>
      <c r="C720" s="738"/>
      <c r="D720" s="738"/>
      <c r="E720" s="738"/>
      <c r="F720" s="738"/>
      <c r="G720" s="738"/>
      <c r="H720" s="738"/>
      <c r="I720" s="738"/>
      <c r="J720" s="738"/>
      <c r="K720" s="738"/>
      <c r="L720" s="738"/>
      <c r="M720" s="738"/>
      <c r="N720" s="738"/>
      <c r="O720" s="738"/>
      <c r="P720" s="738"/>
      <c r="Q720" s="738"/>
      <c r="R720" s="738"/>
      <c r="S720" s="738"/>
      <c r="T720" s="738"/>
      <c r="U720" s="738"/>
      <c r="V720" s="738"/>
      <c r="W720" s="738"/>
      <c r="X720" s="738"/>
      <c r="Y720" s="738"/>
      <c r="Z720" s="738"/>
    </row>
    <row r="721" ht="18.0" customHeight="1">
      <c r="A721" s="738"/>
      <c r="B721" s="738"/>
      <c r="C721" s="738"/>
      <c r="D721" s="738"/>
      <c r="E721" s="738"/>
      <c r="F721" s="738"/>
      <c r="G721" s="738"/>
      <c r="H721" s="738"/>
      <c r="I721" s="738"/>
      <c r="J721" s="738"/>
      <c r="K721" s="738"/>
      <c r="L721" s="738"/>
      <c r="M721" s="738"/>
      <c r="N721" s="738"/>
      <c r="O721" s="738"/>
      <c r="P721" s="738"/>
      <c r="Q721" s="738"/>
      <c r="R721" s="738"/>
      <c r="S721" s="738"/>
      <c r="T721" s="738"/>
      <c r="U721" s="738"/>
      <c r="V721" s="738"/>
      <c r="W721" s="738"/>
      <c r="X721" s="738"/>
      <c r="Y721" s="738"/>
      <c r="Z721" s="738"/>
    </row>
    <row r="722" ht="18.0" customHeight="1">
      <c r="A722" s="738"/>
      <c r="B722" s="738"/>
      <c r="C722" s="738"/>
      <c r="D722" s="738"/>
      <c r="E722" s="738"/>
      <c r="F722" s="738"/>
      <c r="G722" s="738"/>
      <c r="H722" s="738"/>
      <c r="I722" s="738"/>
      <c r="J722" s="738"/>
      <c r="K722" s="738"/>
      <c r="L722" s="738"/>
      <c r="M722" s="738"/>
      <c r="N722" s="738"/>
      <c r="O722" s="738"/>
      <c r="P722" s="738"/>
      <c r="Q722" s="738"/>
      <c r="R722" s="738"/>
      <c r="S722" s="738"/>
      <c r="T722" s="738"/>
      <c r="U722" s="738"/>
      <c r="V722" s="738"/>
      <c r="W722" s="738"/>
      <c r="X722" s="738"/>
      <c r="Y722" s="738"/>
      <c r="Z722" s="738"/>
    </row>
    <row r="723" ht="18.0" customHeight="1">
      <c r="A723" s="738"/>
      <c r="B723" s="738"/>
      <c r="C723" s="738"/>
      <c r="D723" s="738"/>
      <c r="E723" s="738"/>
      <c r="F723" s="738"/>
      <c r="G723" s="738"/>
      <c r="H723" s="738"/>
      <c r="I723" s="738"/>
      <c r="J723" s="738"/>
      <c r="K723" s="738"/>
      <c r="L723" s="738"/>
      <c r="M723" s="738"/>
      <c r="N723" s="738"/>
      <c r="O723" s="738"/>
      <c r="P723" s="738"/>
      <c r="Q723" s="738"/>
      <c r="R723" s="738"/>
      <c r="S723" s="738"/>
      <c r="T723" s="738"/>
      <c r="U723" s="738"/>
      <c r="V723" s="738"/>
      <c r="W723" s="738"/>
      <c r="X723" s="738"/>
      <c r="Y723" s="738"/>
      <c r="Z723" s="738"/>
    </row>
    <row r="724" ht="18.0" customHeight="1">
      <c r="A724" s="738"/>
      <c r="B724" s="738"/>
      <c r="C724" s="738"/>
      <c r="D724" s="738"/>
      <c r="E724" s="738"/>
      <c r="F724" s="738"/>
      <c r="G724" s="738"/>
      <c r="H724" s="738"/>
      <c r="I724" s="738"/>
      <c r="J724" s="738"/>
      <c r="K724" s="738"/>
      <c r="L724" s="738"/>
      <c r="M724" s="738"/>
      <c r="N724" s="738"/>
      <c r="O724" s="738"/>
      <c r="P724" s="738"/>
      <c r="Q724" s="738"/>
      <c r="R724" s="738"/>
      <c r="S724" s="738"/>
      <c r="T724" s="738"/>
      <c r="U724" s="738"/>
      <c r="V724" s="738"/>
      <c r="W724" s="738"/>
      <c r="X724" s="738"/>
      <c r="Y724" s="738"/>
      <c r="Z724" s="738"/>
    </row>
    <row r="725" ht="18.0" customHeight="1">
      <c r="A725" s="738"/>
      <c r="B725" s="738"/>
      <c r="C725" s="738"/>
      <c r="D725" s="738"/>
      <c r="E725" s="738"/>
      <c r="F725" s="738"/>
      <c r="G725" s="738"/>
      <c r="H725" s="738"/>
      <c r="I725" s="738"/>
      <c r="J725" s="738"/>
      <c r="K725" s="738"/>
      <c r="L725" s="738"/>
      <c r="M725" s="738"/>
      <c r="N725" s="738"/>
      <c r="O725" s="738"/>
      <c r="P725" s="738"/>
      <c r="Q725" s="738"/>
      <c r="R725" s="738"/>
      <c r="S725" s="738"/>
      <c r="T725" s="738"/>
      <c r="U725" s="738"/>
      <c r="V725" s="738"/>
      <c r="W725" s="738"/>
      <c r="X725" s="738"/>
      <c r="Y725" s="738"/>
      <c r="Z725" s="738"/>
    </row>
    <row r="726" ht="18.0" customHeight="1">
      <c r="A726" s="738"/>
      <c r="B726" s="738"/>
      <c r="C726" s="738"/>
      <c r="D726" s="738"/>
      <c r="E726" s="738"/>
      <c r="F726" s="738"/>
      <c r="G726" s="738"/>
      <c r="H726" s="738"/>
      <c r="I726" s="738"/>
      <c r="J726" s="738"/>
      <c r="K726" s="738"/>
      <c r="L726" s="738"/>
      <c r="M726" s="738"/>
      <c r="N726" s="738"/>
      <c r="O726" s="738"/>
      <c r="P726" s="738"/>
      <c r="Q726" s="738"/>
      <c r="R726" s="738"/>
      <c r="S726" s="738"/>
      <c r="T726" s="738"/>
      <c r="U726" s="738"/>
      <c r="V726" s="738"/>
      <c r="W726" s="738"/>
      <c r="X726" s="738"/>
      <c r="Y726" s="738"/>
      <c r="Z726" s="738"/>
    </row>
    <row r="727" ht="18.0" customHeight="1">
      <c r="A727" s="738"/>
      <c r="B727" s="738"/>
      <c r="C727" s="738"/>
      <c r="D727" s="738"/>
      <c r="E727" s="738"/>
      <c r="F727" s="738"/>
      <c r="G727" s="738"/>
      <c r="H727" s="738"/>
      <c r="I727" s="738"/>
      <c r="J727" s="738"/>
      <c r="K727" s="738"/>
      <c r="L727" s="738"/>
      <c r="M727" s="738"/>
      <c r="N727" s="738"/>
      <c r="O727" s="738"/>
      <c r="P727" s="738"/>
      <c r="Q727" s="738"/>
      <c r="R727" s="738"/>
      <c r="S727" s="738"/>
      <c r="T727" s="738"/>
      <c r="U727" s="738"/>
      <c r="V727" s="738"/>
      <c r="W727" s="738"/>
      <c r="X727" s="738"/>
      <c r="Y727" s="738"/>
      <c r="Z727" s="738"/>
    </row>
    <row r="728" ht="18.0" customHeight="1">
      <c r="A728" s="738"/>
      <c r="B728" s="738"/>
      <c r="C728" s="738"/>
      <c r="D728" s="738"/>
      <c r="E728" s="738"/>
      <c r="F728" s="738"/>
      <c r="G728" s="738"/>
      <c r="H728" s="738"/>
      <c r="I728" s="738"/>
      <c r="J728" s="738"/>
      <c r="K728" s="738"/>
      <c r="L728" s="738"/>
      <c r="M728" s="738"/>
      <c r="N728" s="738"/>
      <c r="O728" s="738"/>
      <c r="P728" s="738"/>
      <c r="Q728" s="738"/>
      <c r="R728" s="738"/>
      <c r="S728" s="738"/>
      <c r="T728" s="738"/>
      <c r="U728" s="738"/>
      <c r="V728" s="738"/>
      <c r="W728" s="738"/>
      <c r="X728" s="738"/>
      <c r="Y728" s="738"/>
      <c r="Z728" s="738"/>
    </row>
    <row r="729" ht="18.0" customHeight="1">
      <c r="A729" s="738"/>
      <c r="B729" s="738"/>
      <c r="C729" s="738"/>
      <c r="D729" s="738"/>
      <c r="E729" s="738"/>
      <c r="F729" s="738"/>
      <c r="G729" s="738"/>
      <c r="H729" s="738"/>
      <c r="I729" s="738"/>
      <c r="J729" s="738"/>
      <c r="K729" s="738"/>
      <c r="L729" s="738"/>
      <c r="M729" s="738"/>
      <c r="N729" s="738"/>
      <c r="O729" s="738"/>
      <c r="P729" s="738"/>
      <c r="Q729" s="738"/>
      <c r="R729" s="738"/>
      <c r="S729" s="738"/>
      <c r="T729" s="738"/>
      <c r="U729" s="738"/>
      <c r="V729" s="738"/>
      <c r="W729" s="738"/>
      <c r="X729" s="738"/>
      <c r="Y729" s="738"/>
      <c r="Z729" s="738"/>
    </row>
    <row r="730" ht="18.0" customHeight="1">
      <c r="A730" s="738"/>
      <c r="B730" s="738"/>
      <c r="C730" s="738"/>
      <c r="D730" s="738"/>
      <c r="E730" s="738"/>
      <c r="F730" s="738"/>
      <c r="G730" s="738"/>
      <c r="H730" s="738"/>
      <c r="I730" s="738"/>
      <c r="J730" s="738"/>
      <c r="K730" s="738"/>
      <c r="L730" s="738"/>
      <c r="M730" s="738"/>
      <c r="N730" s="738"/>
      <c r="O730" s="738"/>
      <c r="P730" s="738"/>
      <c r="Q730" s="738"/>
      <c r="R730" s="738"/>
      <c r="S730" s="738"/>
      <c r="T730" s="738"/>
      <c r="U730" s="738"/>
      <c r="V730" s="738"/>
      <c r="W730" s="738"/>
      <c r="X730" s="738"/>
      <c r="Y730" s="738"/>
      <c r="Z730" s="738"/>
    </row>
    <row r="731" ht="18.0" customHeight="1">
      <c r="A731" s="738"/>
      <c r="B731" s="738"/>
      <c r="C731" s="738"/>
      <c r="D731" s="738"/>
      <c r="E731" s="738"/>
      <c r="F731" s="738"/>
      <c r="G731" s="738"/>
      <c r="H731" s="738"/>
      <c r="I731" s="738"/>
      <c r="J731" s="738"/>
      <c r="K731" s="738"/>
      <c r="L731" s="738"/>
      <c r="M731" s="738"/>
      <c r="N731" s="738"/>
      <c r="O731" s="738"/>
      <c r="P731" s="738"/>
      <c r="Q731" s="738"/>
      <c r="R731" s="738"/>
      <c r="S731" s="738"/>
      <c r="T731" s="738"/>
      <c r="U731" s="738"/>
      <c r="V731" s="738"/>
      <c r="W731" s="738"/>
      <c r="X731" s="738"/>
      <c r="Y731" s="738"/>
      <c r="Z731" s="738"/>
    </row>
    <row r="732" ht="18.0" customHeight="1">
      <c r="A732" s="738"/>
      <c r="B732" s="738"/>
      <c r="C732" s="738"/>
      <c r="D732" s="738"/>
      <c r="E732" s="738"/>
      <c r="F732" s="738"/>
      <c r="G732" s="738"/>
      <c r="H732" s="738"/>
      <c r="I732" s="738"/>
      <c r="J732" s="738"/>
      <c r="K732" s="738"/>
      <c r="L732" s="738"/>
      <c r="M732" s="738"/>
      <c r="N732" s="738"/>
      <c r="O732" s="738"/>
      <c r="P732" s="738"/>
      <c r="Q732" s="738"/>
      <c r="R732" s="738"/>
      <c r="S732" s="738"/>
      <c r="T732" s="738"/>
      <c r="U732" s="738"/>
      <c r="V732" s="738"/>
      <c r="W732" s="738"/>
      <c r="X732" s="738"/>
      <c r="Y732" s="738"/>
      <c r="Z732" s="738"/>
    </row>
    <row r="733" ht="18.0" customHeight="1">
      <c r="A733" s="738"/>
      <c r="B733" s="738"/>
      <c r="C733" s="738"/>
      <c r="D733" s="738"/>
      <c r="E733" s="738"/>
      <c r="F733" s="738"/>
      <c r="G733" s="738"/>
      <c r="H733" s="738"/>
      <c r="I733" s="738"/>
      <c r="J733" s="738"/>
      <c r="K733" s="738"/>
      <c r="L733" s="738"/>
      <c r="M733" s="738"/>
      <c r="N733" s="738"/>
      <c r="O733" s="738"/>
      <c r="P733" s="738"/>
      <c r="Q733" s="738"/>
      <c r="R733" s="738"/>
      <c r="S733" s="738"/>
      <c r="T733" s="738"/>
      <c r="U733" s="738"/>
      <c r="V733" s="738"/>
      <c r="W733" s="738"/>
      <c r="X733" s="738"/>
      <c r="Y733" s="738"/>
      <c r="Z733" s="738"/>
    </row>
    <row r="734" ht="18.0" customHeight="1">
      <c r="A734" s="738"/>
      <c r="B734" s="738"/>
      <c r="C734" s="738"/>
      <c r="D734" s="738"/>
      <c r="E734" s="738"/>
      <c r="F734" s="738"/>
      <c r="G734" s="738"/>
      <c r="H734" s="738"/>
      <c r="I734" s="738"/>
      <c r="J734" s="738"/>
      <c r="K734" s="738"/>
      <c r="L734" s="738"/>
      <c r="M734" s="738"/>
      <c r="N734" s="738"/>
      <c r="O734" s="738"/>
      <c r="P734" s="738"/>
      <c r="Q734" s="738"/>
      <c r="R734" s="738"/>
      <c r="S734" s="738"/>
      <c r="T734" s="738"/>
      <c r="U734" s="738"/>
      <c r="V734" s="738"/>
      <c r="W734" s="738"/>
      <c r="X734" s="738"/>
      <c r="Y734" s="738"/>
      <c r="Z734" s="738"/>
    </row>
    <row r="735" ht="18.0" customHeight="1">
      <c r="A735" s="738"/>
      <c r="B735" s="738"/>
      <c r="C735" s="738"/>
      <c r="D735" s="738"/>
      <c r="E735" s="738"/>
      <c r="F735" s="738"/>
      <c r="G735" s="738"/>
      <c r="H735" s="738"/>
      <c r="I735" s="738"/>
      <c r="J735" s="738"/>
      <c r="K735" s="738"/>
      <c r="L735" s="738"/>
      <c r="M735" s="738"/>
      <c r="N735" s="738"/>
      <c r="O735" s="738"/>
      <c r="P735" s="738"/>
      <c r="Q735" s="738"/>
      <c r="R735" s="738"/>
      <c r="S735" s="738"/>
      <c r="T735" s="738"/>
      <c r="U735" s="738"/>
      <c r="V735" s="738"/>
      <c r="W735" s="738"/>
      <c r="X735" s="738"/>
      <c r="Y735" s="738"/>
      <c r="Z735" s="738"/>
    </row>
    <row r="736" ht="18.0" customHeight="1">
      <c r="A736" s="738"/>
      <c r="B736" s="738"/>
      <c r="C736" s="738"/>
      <c r="D736" s="738"/>
      <c r="E736" s="738"/>
      <c r="F736" s="738"/>
      <c r="G736" s="738"/>
      <c r="H736" s="738"/>
      <c r="I736" s="738"/>
      <c r="J736" s="738"/>
      <c r="K736" s="738"/>
      <c r="L736" s="738"/>
      <c r="M736" s="738"/>
      <c r="N736" s="738"/>
      <c r="O736" s="738"/>
      <c r="P736" s="738"/>
      <c r="Q736" s="738"/>
      <c r="R736" s="738"/>
      <c r="S736" s="738"/>
      <c r="T736" s="738"/>
      <c r="U736" s="738"/>
      <c r="V736" s="738"/>
      <c r="W736" s="738"/>
      <c r="X736" s="738"/>
      <c r="Y736" s="738"/>
      <c r="Z736" s="738"/>
    </row>
    <row r="737" ht="18.0" customHeight="1">
      <c r="A737" s="738"/>
      <c r="B737" s="738"/>
      <c r="C737" s="738"/>
      <c r="D737" s="738"/>
      <c r="E737" s="738"/>
      <c r="F737" s="738"/>
      <c r="G737" s="738"/>
      <c r="H737" s="738"/>
      <c r="I737" s="738"/>
      <c r="J737" s="738"/>
      <c r="K737" s="738"/>
      <c r="L737" s="738"/>
      <c r="M737" s="738"/>
      <c r="N737" s="738"/>
      <c r="O737" s="738"/>
      <c r="P737" s="738"/>
      <c r="Q737" s="738"/>
      <c r="R737" s="738"/>
      <c r="S737" s="738"/>
      <c r="T737" s="738"/>
      <c r="U737" s="738"/>
      <c r="V737" s="738"/>
      <c r="W737" s="738"/>
      <c r="X737" s="738"/>
      <c r="Y737" s="738"/>
      <c r="Z737" s="738"/>
    </row>
    <row r="738" ht="18.0" customHeight="1">
      <c r="A738" s="738"/>
      <c r="B738" s="738"/>
      <c r="C738" s="738"/>
      <c r="D738" s="738"/>
      <c r="E738" s="738"/>
      <c r="F738" s="738"/>
      <c r="G738" s="738"/>
      <c r="H738" s="738"/>
      <c r="I738" s="738"/>
      <c r="J738" s="738"/>
      <c r="K738" s="738"/>
      <c r="L738" s="738"/>
      <c r="M738" s="738"/>
      <c r="N738" s="738"/>
      <c r="O738" s="738"/>
      <c r="P738" s="738"/>
      <c r="Q738" s="738"/>
      <c r="R738" s="738"/>
      <c r="S738" s="738"/>
      <c r="T738" s="738"/>
      <c r="U738" s="738"/>
      <c r="V738" s="738"/>
      <c r="W738" s="738"/>
      <c r="X738" s="738"/>
      <c r="Y738" s="738"/>
      <c r="Z738" s="738"/>
    </row>
    <row r="739" ht="18.0" customHeight="1">
      <c r="A739" s="738"/>
      <c r="B739" s="738"/>
      <c r="C739" s="738"/>
      <c r="D739" s="738"/>
      <c r="E739" s="738"/>
      <c r="F739" s="738"/>
      <c r="G739" s="738"/>
      <c r="H739" s="738"/>
      <c r="I739" s="738"/>
      <c r="J739" s="738"/>
      <c r="K739" s="738"/>
      <c r="L739" s="738"/>
      <c r="M739" s="738"/>
      <c r="N739" s="738"/>
      <c r="O739" s="738"/>
      <c r="P739" s="738"/>
      <c r="Q739" s="738"/>
      <c r="R739" s="738"/>
      <c r="S739" s="738"/>
      <c r="T739" s="738"/>
      <c r="U739" s="738"/>
      <c r="V739" s="738"/>
      <c r="W739" s="738"/>
      <c r="X739" s="738"/>
      <c r="Y739" s="738"/>
      <c r="Z739" s="738"/>
    </row>
    <row r="740" ht="18.0" customHeight="1">
      <c r="A740" s="738"/>
      <c r="B740" s="738"/>
      <c r="C740" s="738"/>
      <c r="D740" s="738"/>
      <c r="E740" s="738"/>
      <c r="F740" s="738"/>
      <c r="G740" s="738"/>
      <c r="H740" s="738"/>
      <c r="I740" s="738"/>
      <c r="J740" s="738"/>
      <c r="K740" s="738"/>
      <c r="L740" s="738"/>
      <c r="M740" s="738"/>
      <c r="N740" s="738"/>
      <c r="O740" s="738"/>
      <c r="P740" s="738"/>
      <c r="Q740" s="738"/>
      <c r="R740" s="738"/>
      <c r="S740" s="738"/>
      <c r="T740" s="738"/>
      <c r="U740" s="738"/>
      <c r="V740" s="738"/>
      <c r="W740" s="738"/>
      <c r="X740" s="738"/>
      <c r="Y740" s="738"/>
      <c r="Z740" s="738"/>
    </row>
    <row r="741" ht="18.0" customHeight="1">
      <c r="A741" s="738"/>
      <c r="B741" s="738"/>
      <c r="C741" s="738"/>
      <c r="D741" s="738"/>
      <c r="E741" s="738"/>
      <c r="F741" s="738"/>
      <c r="G741" s="738"/>
      <c r="H741" s="738"/>
      <c r="I741" s="738"/>
      <c r="J741" s="738"/>
      <c r="K741" s="738"/>
      <c r="L741" s="738"/>
      <c r="M741" s="738"/>
      <c r="N741" s="738"/>
      <c r="O741" s="738"/>
      <c r="P741" s="738"/>
      <c r="Q741" s="738"/>
      <c r="R741" s="738"/>
      <c r="S741" s="738"/>
      <c r="T741" s="738"/>
      <c r="U741" s="738"/>
      <c r="V741" s="738"/>
      <c r="W741" s="738"/>
      <c r="X741" s="738"/>
      <c r="Y741" s="738"/>
      <c r="Z741" s="738"/>
    </row>
    <row r="742" ht="18.0" customHeight="1">
      <c r="A742" s="738"/>
      <c r="B742" s="738"/>
      <c r="C742" s="738"/>
      <c r="D742" s="738"/>
      <c r="E742" s="738"/>
      <c r="F742" s="738"/>
      <c r="G742" s="738"/>
      <c r="H742" s="738"/>
      <c r="I742" s="738"/>
      <c r="J742" s="738"/>
      <c r="K742" s="738"/>
      <c r="L742" s="738"/>
      <c r="M742" s="738"/>
      <c r="N742" s="738"/>
      <c r="O742" s="738"/>
      <c r="P742" s="738"/>
      <c r="Q742" s="738"/>
      <c r="R742" s="738"/>
      <c r="S742" s="738"/>
      <c r="T742" s="738"/>
      <c r="U742" s="738"/>
      <c r="V742" s="738"/>
      <c r="W742" s="738"/>
      <c r="X742" s="738"/>
      <c r="Y742" s="738"/>
      <c r="Z742" s="738"/>
    </row>
    <row r="743" ht="18.0" customHeight="1">
      <c r="A743" s="738"/>
      <c r="B743" s="738"/>
      <c r="C743" s="738"/>
      <c r="D743" s="738"/>
      <c r="E743" s="738"/>
      <c r="F743" s="738"/>
      <c r="G743" s="738"/>
      <c r="H743" s="738"/>
      <c r="I743" s="738"/>
      <c r="J743" s="738"/>
      <c r="K743" s="738"/>
      <c r="L743" s="738"/>
      <c r="M743" s="738"/>
      <c r="N743" s="738"/>
      <c r="O743" s="738"/>
      <c r="P743" s="738"/>
      <c r="Q743" s="738"/>
      <c r="R743" s="738"/>
      <c r="S743" s="738"/>
      <c r="T743" s="738"/>
      <c r="U743" s="738"/>
      <c r="V743" s="738"/>
      <c r="W743" s="738"/>
      <c r="X743" s="738"/>
      <c r="Y743" s="738"/>
      <c r="Z743" s="738"/>
    </row>
    <row r="744" ht="18.0" customHeight="1">
      <c r="A744" s="738"/>
      <c r="B744" s="738"/>
      <c r="C744" s="738"/>
      <c r="D744" s="738"/>
      <c r="E744" s="738"/>
      <c r="F744" s="738"/>
      <c r="G744" s="738"/>
      <c r="H744" s="738"/>
      <c r="I744" s="738"/>
      <c r="J744" s="738"/>
      <c r="K744" s="738"/>
      <c r="L744" s="738"/>
      <c r="M744" s="738"/>
      <c r="N744" s="738"/>
      <c r="O744" s="738"/>
      <c r="P744" s="738"/>
      <c r="Q744" s="738"/>
      <c r="R744" s="738"/>
      <c r="S744" s="738"/>
      <c r="T744" s="738"/>
      <c r="U744" s="738"/>
      <c r="V744" s="738"/>
      <c r="W744" s="738"/>
      <c r="X744" s="738"/>
      <c r="Y744" s="738"/>
      <c r="Z744" s="738"/>
    </row>
    <row r="745" ht="18.0" customHeight="1">
      <c r="A745" s="738"/>
      <c r="B745" s="738"/>
      <c r="C745" s="738"/>
      <c r="D745" s="738"/>
      <c r="E745" s="738"/>
      <c r="F745" s="738"/>
      <c r="G745" s="738"/>
      <c r="H745" s="738"/>
      <c r="I745" s="738"/>
      <c r="J745" s="738"/>
      <c r="K745" s="738"/>
      <c r="L745" s="738"/>
      <c r="M745" s="738"/>
      <c r="N745" s="738"/>
      <c r="O745" s="738"/>
      <c r="P745" s="738"/>
      <c r="Q745" s="738"/>
      <c r="R745" s="738"/>
      <c r="S745" s="738"/>
      <c r="T745" s="738"/>
      <c r="U745" s="738"/>
      <c r="V745" s="738"/>
      <c r="W745" s="738"/>
      <c r="X745" s="738"/>
      <c r="Y745" s="738"/>
      <c r="Z745" s="738"/>
    </row>
    <row r="746" ht="18.0" customHeight="1">
      <c r="A746" s="738"/>
      <c r="B746" s="738"/>
      <c r="C746" s="738"/>
      <c r="D746" s="738"/>
      <c r="E746" s="738"/>
      <c r="F746" s="738"/>
      <c r="G746" s="738"/>
      <c r="H746" s="738"/>
      <c r="I746" s="738"/>
      <c r="J746" s="738"/>
      <c r="K746" s="738"/>
      <c r="L746" s="738"/>
      <c r="M746" s="738"/>
      <c r="N746" s="738"/>
      <c r="O746" s="738"/>
      <c r="P746" s="738"/>
      <c r="Q746" s="738"/>
      <c r="R746" s="738"/>
      <c r="S746" s="738"/>
      <c r="T746" s="738"/>
      <c r="U746" s="738"/>
      <c r="V746" s="738"/>
      <c r="W746" s="738"/>
      <c r="X746" s="738"/>
      <c r="Y746" s="738"/>
      <c r="Z746" s="738"/>
    </row>
    <row r="747" ht="18.0" customHeight="1">
      <c r="A747" s="738"/>
      <c r="B747" s="738"/>
      <c r="C747" s="738"/>
      <c r="D747" s="738"/>
      <c r="E747" s="738"/>
      <c r="F747" s="738"/>
      <c r="G747" s="738"/>
      <c r="H747" s="738"/>
      <c r="I747" s="738"/>
      <c r="J747" s="738"/>
      <c r="K747" s="738"/>
      <c r="L747" s="738"/>
      <c r="M747" s="738"/>
      <c r="N747" s="738"/>
      <c r="O747" s="738"/>
      <c r="P747" s="738"/>
      <c r="Q747" s="738"/>
      <c r="R747" s="738"/>
      <c r="S747" s="738"/>
      <c r="T747" s="738"/>
      <c r="U747" s="738"/>
      <c r="V747" s="738"/>
      <c r="W747" s="738"/>
      <c r="X747" s="738"/>
      <c r="Y747" s="738"/>
      <c r="Z747" s="738"/>
    </row>
    <row r="748" ht="18.0" customHeight="1">
      <c r="A748" s="738"/>
      <c r="B748" s="738"/>
      <c r="C748" s="738"/>
      <c r="D748" s="738"/>
      <c r="E748" s="738"/>
      <c r="F748" s="738"/>
      <c r="G748" s="738"/>
      <c r="H748" s="738"/>
      <c r="I748" s="738"/>
      <c r="J748" s="738"/>
      <c r="K748" s="738"/>
      <c r="L748" s="738"/>
      <c r="M748" s="738"/>
      <c r="N748" s="738"/>
      <c r="O748" s="738"/>
      <c r="P748" s="738"/>
      <c r="Q748" s="738"/>
      <c r="R748" s="738"/>
      <c r="S748" s="738"/>
      <c r="T748" s="738"/>
      <c r="U748" s="738"/>
      <c r="V748" s="738"/>
      <c r="W748" s="738"/>
      <c r="X748" s="738"/>
      <c r="Y748" s="738"/>
      <c r="Z748" s="738"/>
    </row>
    <row r="749" ht="18.0" customHeight="1">
      <c r="A749" s="738"/>
      <c r="B749" s="738"/>
      <c r="C749" s="738"/>
      <c r="D749" s="738"/>
      <c r="E749" s="738"/>
      <c r="F749" s="738"/>
      <c r="G749" s="738"/>
      <c r="H749" s="738"/>
      <c r="I749" s="738"/>
      <c r="J749" s="738"/>
      <c r="K749" s="738"/>
      <c r="L749" s="738"/>
      <c r="M749" s="738"/>
      <c r="N749" s="738"/>
      <c r="O749" s="738"/>
      <c r="P749" s="738"/>
      <c r="Q749" s="738"/>
      <c r="R749" s="738"/>
      <c r="S749" s="738"/>
      <c r="T749" s="738"/>
      <c r="U749" s="738"/>
      <c r="V749" s="738"/>
      <c r="W749" s="738"/>
      <c r="X749" s="738"/>
      <c r="Y749" s="738"/>
      <c r="Z749" s="738"/>
    </row>
    <row r="750" ht="18.0" customHeight="1">
      <c r="A750" s="738"/>
      <c r="B750" s="738"/>
      <c r="C750" s="738"/>
      <c r="D750" s="738"/>
      <c r="E750" s="738"/>
      <c r="F750" s="738"/>
      <c r="G750" s="738"/>
      <c r="H750" s="738"/>
      <c r="I750" s="738"/>
      <c r="J750" s="738"/>
      <c r="K750" s="738"/>
      <c r="L750" s="738"/>
      <c r="M750" s="738"/>
      <c r="N750" s="738"/>
      <c r="O750" s="738"/>
      <c r="P750" s="738"/>
      <c r="Q750" s="738"/>
      <c r="R750" s="738"/>
      <c r="S750" s="738"/>
      <c r="T750" s="738"/>
      <c r="U750" s="738"/>
      <c r="V750" s="738"/>
      <c r="W750" s="738"/>
      <c r="X750" s="738"/>
      <c r="Y750" s="738"/>
      <c r="Z750" s="738"/>
    </row>
    <row r="751" ht="18.0" customHeight="1">
      <c r="A751" s="738"/>
      <c r="B751" s="738"/>
      <c r="C751" s="738"/>
      <c r="D751" s="738"/>
      <c r="E751" s="738"/>
      <c r="F751" s="738"/>
      <c r="G751" s="738"/>
      <c r="H751" s="738"/>
      <c r="I751" s="738"/>
      <c r="J751" s="738"/>
      <c r="K751" s="738"/>
      <c r="L751" s="738"/>
      <c r="M751" s="738"/>
      <c r="N751" s="738"/>
      <c r="O751" s="738"/>
      <c r="P751" s="738"/>
      <c r="Q751" s="738"/>
      <c r="R751" s="738"/>
      <c r="S751" s="738"/>
      <c r="T751" s="738"/>
      <c r="U751" s="738"/>
      <c r="V751" s="738"/>
      <c r="W751" s="738"/>
      <c r="X751" s="738"/>
      <c r="Y751" s="738"/>
      <c r="Z751" s="738"/>
    </row>
    <row r="752" ht="18.0" customHeight="1">
      <c r="A752" s="738"/>
      <c r="B752" s="738"/>
      <c r="C752" s="738"/>
      <c r="D752" s="738"/>
      <c r="E752" s="738"/>
      <c r="F752" s="738"/>
      <c r="G752" s="738"/>
      <c r="H752" s="738"/>
      <c r="I752" s="738"/>
      <c r="J752" s="738"/>
      <c r="K752" s="738"/>
      <c r="L752" s="738"/>
      <c r="M752" s="738"/>
      <c r="N752" s="738"/>
      <c r="O752" s="738"/>
      <c r="P752" s="738"/>
      <c r="Q752" s="738"/>
      <c r="R752" s="738"/>
      <c r="S752" s="738"/>
      <c r="T752" s="738"/>
      <c r="U752" s="738"/>
      <c r="V752" s="738"/>
      <c r="W752" s="738"/>
      <c r="X752" s="738"/>
      <c r="Y752" s="738"/>
      <c r="Z752" s="738"/>
    </row>
    <row r="753" ht="18.0" customHeight="1">
      <c r="A753" s="738"/>
      <c r="B753" s="738"/>
      <c r="C753" s="738"/>
      <c r="D753" s="738"/>
      <c r="E753" s="738"/>
      <c r="F753" s="738"/>
      <c r="G753" s="738"/>
      <c r="H753" s="738"/>
      <c r="I753" s="738"/>
      <c r="J753" s="738"/>
      <c r="K753" s="738"/>
      <c r="L753" s="738"/>
      <c r="M753" s="738"/>
      <c r="N753" s="738"/>
      <c r="O753" s="738"/>
      <c r="P753" s="738"/>
      <c r="Q753" s="738"/>
      <c r="R753" s="738"/>
      <c r="S753" s="738"/>
      <c r="T753" s="738"/>
      <c r="U753" s="738"/>
      <c r="V753" s="738"/>
      <c r="W753" s="738"/>
      <c r="X753" s="738"/>
      <c r="Y753" s="738"/>
      <c r="Z753" s="738"/>
    </row>
    <row r="754" ht="18.0" customHeight="1">
      <c r="A754" s="738"/>
      <c r="B754" s="738"/>
      <c r="C754" s="738"/>
      <c r="D754" s="738"/>
      <c r="E754" s="738"/>
      <c r="F754" s="738"/>
      <c r="G754" s="738"/>
      <c r="H754" s="738"/>
      <c r="I754" s="738"/>
      <c r="J754" s="738"/>
      <c r="K754" s="738"/>
      <c r="L754" s="738"/>
      <c r="M754" s="738"/>
      <c r="N754" s="738"/>
      <c r="O754" s="738"/>
      <c r="P754" s="738"/>
      <c r="Q754" s="738"/>
      <c r="R754" s="738"/>
      <c r="S754" s="738"/>
      <c r="T754" s="738"/>
      <c r="U754" s="738"/>
      <c r="V754" s="738"/>
      <c r="W754" s="738"/>
      <c r="X754" s="738"/>
      <c r="Y754" s="738"/>
      <c r="Z754" s="738"/>
    </row>
    <row r="755" ht="18.0" customHeight="1">
      <c r="A755" s="738"/>
      <c r="B755" s="738"/>
      <c r="C755" s="738"/>
      <c r="D755" s="738"/>
      <c r="E755" s="738"/>
      <c r="F755" s="738"/>
      <c r="G755" s="738"/>
      <c r="H755" s="738"/>
      <c r="I755" s="738"/>
      <c r="J755" s="738"/>
      <c r="K755" s="738"/>
      <c r="L755" s="738"/>
      <c r="M755" s="738"/>
      <c r="N755" s="738"/>
      <c r="O755" s="738"/>
      <c r="P755" s="738"/>
      <c r="Q755" s="738"/>
      <c r="R755" s="738"/>
      <c r="S755" s="738"/>
      <c r="T755" s="738"/>
      <c r="U755" s="738"/>
      <c r="V755" s="738"/>
      <c r="W755" s="738"/>
      <c r="X755" s="738"/>
      <c r="Y755" s="738"/>
      <c r="Z755" s="738"/>
    </row>
    <row r="756" ht="18.0" customHeight="1">
      <c r="A756" s="738"/>
      <c r="B756" s="738"/>
      <c r="C756" s="738"/>
      <c r="D756" s="738"/>
      <c r="E756" s="738"/>
      <c r="F756" s="738"/>
      <c r="G756" s="738"/>
      <c r="H756" s="738"/>
      <c r="I756" s="738"/>
      <c r="J756" s="738"/>
      <c r="K756" s="738"/>
      <c r="L756" s="738"/>
      <c r="M756" s="738"/>
      <c r="N756" s="738"/>
      <c r="O756" s="738"/>
      <c r="P756" s="738"/>
      <c r="Q756" s="738"/>
      <c r="R756" s="738"/>
      <c r="S756" s="738"/>
      <c r="T756" s="738"/>
      <c r="U756" s="738"/>
      <c r="V756" s="738"/>
      <c r="W756" s="738"/>
      <c r="X756" s="738"/>
      <c r="Y756" s="738"/>
      <c r="Z756" s="738"/>
    </row>
    <row r="757" ht="18.0" customHeight="1">
      <c r="A757" s="738"/>
      <c r="B757" s="738"/>
      <c r="C757" s="738"/>
      <c r="D757" s="738"/>
      <c r="E757" s="738"/>
      <c r="F757" s="738"/>
      <c r="G757" s="738"/>
      <c r="H757" s="738"/>
      <c r="I757" s="738"/>
      <c r="J757" s="738"/>
      <c r="K757" s="738"/>
      <c r="L757" s="738"/>
      <c r="M757" s="738"/>
      <c r="N757" s="738"/>
      <c r="O757" s="738"/>
      <c r="P757" s="738"/>
      <c r="Q757" s="738"/>
      <c r="R757" s="738"/>
      <c r="S757" s="738"/>
      <c r="T757" s="738"/>
      <c r="U757" s="738"/>
      <c r="V757" s="738"/>
      <c r="W757" s="738"/>
      <c r="X757" s="738"/>
      <c r="Y757" s="738"/>
      <c r="Z757" s="738"/>
    </row>
    <row r="758" ht="18.0" customHeight="1">
      <c r="A758" s="738"/>
      <c r="B758" s="738"/>
      <c r="C758" s="738"/>
      <c r="D758" s="738"/>
      <c r="E758" s="738"/>
      <c r="F758" s="738"/>
      <c r="G758" s="738"/>
      <c r="H758" s="738"/>
      <c r="I758" s="738"/>
      <c r="J758" s="738"/>
      <c r="K758" s="738"/>
      <c r="L758" s="738"/>
      <c r="M758" s="738"/>
      <c r="N758" s="738"/>
      <c r="O758" s="738"/>
      <c r="P758" s="738"/>
      <c r="Q758" s="738"/>
      <c r="R758" s="738"/>
      <c r="S758" s="738"/>
      <c r="T758" s="738"/>
      <c r="U758" s="738"/>
      <c r="V758" s="738"/>
      <c r="W758" s="738"/>
      <c r="X758" s="738"/>
      <c r="Y758" s="738"/>
      <c r="Z758" s="738"/>
    </row>
    <row r="759" ht="18.0" customHeight="1">
      <c r="A759" s="738"/>
      <c r="B759" s="738"/>
      <c r="C759" s="738"/>
      <c r="D759" s="738"/>
      <c r="E759" s="738"/>
      <c r="F759" s="738"/>
      <c r="G759" s="738"/>
      <c r="H759" s="738"/>
      <c r="I759" s="738"/>
      <c r="J759" s="738"/>
      <c r="K759" s="738"/>
      <c r="L759" s="738"/>
      <c r="M759" s="738"/>
      <c r="N759" s="738"/>
      <c r="O759" s="738"/>
      <c r="P759" s="738"/>
      <c r="Q759" s="738"/>
      <c r="R759" s="738"/>
      <c r="S759" s="738"/>
      <c r="T759" s="738"/>
      <c r="U759" s="738"/>
      <c r="V759" s="738"/>
      <c r="W759" s="738"/>
      <c r="X759" s="738"/>
      <c r="Y759" s="738"/>
      <c r="Z759" s="738"/>
    </row>
    <row r="760" ht="18.0" customHeight="1">
      <c r="A760" s="738"/>
      <c r="B760" s="738"/>
      <c r="C760" s="738"/>
      <c r="D760" s="738"/>
      <c r="E760" s="738"/>
      <c r="F760" s="738"/>
      <c r="G760" s="738"/>
      <c r="H760" s="738"/>
      <c r="I760" s="738"/>
      <c r="J760" s="738"/>
      <c r="K760" s="738"/>
      <c r="L760" s="738"/>
      <c r="M760" s="738"/>
      <c r="N760" s="738"/>
      <c r="O760" s="738"/>
      <c r="P760" s="738"/>
      <c r="Q760" s="738"/>
      <c r="R760" s="738"/>
      <c r="S760" s="738"/>
      <c r="T760" s="738"/>
      <c r="U760" s="738"/>
      <c r="V760" s="738"/>
      <c r="W760" s="738"/>
      <c r="X760" s="738"/>
      <c r="Y760" s="738"/>
      <c r="Z760" s="738"/>
    </row>
    <row r="761" ht="18.0" customHeight="1">
      <c r="A761" s="738"/>
      <c r="B761" s="738"/>
      <c r="C761" s="738"/>
      <c r="D761" s="738"/>
      <c r="E761" s="738"/>
      <c r="F761" s="738"/>
      <c r="G761" s="738"/>
      <c r="H761" s="738"/>
      <c r="I761" s="738"/>
      <c r="J761" s="738"/>
      <c r="K761" s="738"/>
      <c r="L761" s="738"/>
      <c r="M761" s="738"/>
      <c r="N761" s="738"/>
      <c r="O761" s="738"/>
      <c r="P761" s="738"/>
      <c r="Q761" s="738"/>
      <c r="R761" s="738"/>
      <c r="S761" s="738"/>
      <c r="T761" s="738"/>
      <c r="U761" s="738"/>
      <c r="V761" s="738"/>
      <c r="W761" s="738"/>
      <c r="X761" s="738"/>
      <c r="Y761" s="738"/>
      <c r="Z761" s="738"/>
    </row>
    <row r="762" ht="18.0" customHeight="1">
      <c r="A762" s="738"/>
      <c r="B762" s="738"/>
      <c r="C762" s="738"/>
      <c r="D762" s="738"/>
      <c r="E762" s="738"/>
      <c r="F762" s="738"/>
      <c r="G762" s="738"/>
      <c r="H762" s="738"/>
      <c r="I762" s="738"/>
      <c r="J762" s="738"/>
      <c r="K762" s="738"/>
      <c r="L762" s="738"/>
      <c r="M762" s="738"/>
      <c r="N762" s="738"/>
      <c r="O762" s="738"/>
      <c r="P762" s="738"/>
      <c r="Q762" s="738"/>
      <c r="R762" s="738"/>
      <c r="S762" s="738"/>
      <c r="T762" s="738"/>
      <c r="U762" s="738"/>
      <c r="V762" s="738"/>
      <c r="W762" s="738"/>
      <c r="X762" s="738"/>
      <c r="Y762" s="738"/>
      <c r="Z762" s="738"/>
    </row>
    <row r="763" ht="18.0" customHeight="1">
      <c r="A763" s="738"/>
      <c r="B763" s="738"/>
      <c r="C763" s="738"/>
      <c r="D763" s="738"/>
      <c r="E763" s="738"/>
      <c r="F763" s="738"/>
      <c r="G763" s="738"/>
      <c r="H763" s="738"/>
      <c r="I763" s="738"/>
      <c r="J763" s="738"/>
      <c r="K763" s="738"/>
      <c r="L763" s="738"/>
      <c r="M763" s="738"/>
      <c r="N763" s="738"/>
      <c r="O763" s="738"/>
      <c r="P763" s="738"/>
      <c r="Q763" s="738"/>
      <c r="R763" s="738"/>
      <c r="S763" s="738"/>
      <c r="T763" s="738"/>
      <c r="U763" s="738"/>
      <c r="V763" s="738"/>
      <c r="W763" s="738"/>
      <c r="X763" s="738"/>
      <c r="Y763" s="738"/>
      <c r="Z763" s="738"/>
    </row>
    <row r="764" ht="18.0" customHeight="1">
      <c r="A764" s="738"/>
      <c r="B764" s="738"/>
      <c r="C764" s="738"/>
      <c r="D764" s="738"/>
      <c r="E764" s="738"/>
      <c r="F764" s="738"/>
      <c r="G764" s="738"/>
      <c r="H764" s="738"/>
      <c r="I764" s="738"/>
      <c r="J764" s="738"/>
      <c r="K764" s="738"/>
      <c r="L764" s="738"/>
      <c r="M764" s="738"/>
      <c r="N764" s="738"/>
      <c r="O764" s="738"/>
      <c r="P764" s="738"/>
      <c r="Q764" s="738"/>
      <c r="R764" s="738"/>
      <c r="S764" s="738"/>
      <c r="T764" s="738"/>
      <c r="U764" s="738"/>
      <c r="V764" s="738"/>
      <c r="W764" s="738"/>
      <c r="X764" s="738"/>
      <c r="Y764" s="738"/>
      <c r="Z764" s="738"/>
    </row>
    <row r="765" ht="18.0" customHeight="1">
      <c r="A765" s="738"/>
      <c r="B765" s="738"/>
      <c r="C765" s="738"/>
      <c r="D765" s="738"/>
      <c r="E765" s="738"/>
      <c r="F765" s="738"/>
      <c r="G765" s="738"/>
      <c r="H765" s="738"/>
      <c r="I765" s="738"/>
      <c r="J765" s="738"/>
      <c r="K765" s="738"/>
      <c r="L765" s="738"/>
      <c r="M765" s="738"/>
      <c r="N765" s="738"/>
      <c r="O765" s="738"/>
      <c r="P765" s="738"/>
      <c r="Q765" s="738"/>
      <c r="R765" s="738"/>
      <c r="S765" s="738"/>
      <c r="T765" s="738"/>
      <c r="U765" s="738"/>
      <c r="V765" s="738"/>
      <c r="W765" s="738"/>
      <c r="X765" s="738"/>
      <c r="Y765" s="738"/>
      <c r="Z765" s="738"/>
    </row>
    <row r="766" ht="18.0" customHeight="1">
      <c r="A766" s="738"/>
      <c r="B766" s="738"/>
      <c r="C766" s="738"/>
      <c r="D766" s="738"/>
      <c r="E766" s="738"/>
      <c r="F766" s="738"/>
      <c r="G766" s="738"/>
      <c r="H766" s="738"/>
      <c r="I766" s="738"/>
      <c r="J766" s="738"/>
      <c r="K766" s="738"/>
      <c r="L766" s="738"/>
      <c r="M766" s="738"/>
      <c r="N766" s="738"/>
      <c r="O766" s="738"/>
      <c r="P766" s="738"/>
      <c r="Q766" s="738"/>
      <c r="R766" s="738"/>
      <c r="S766" s="738"/>
      <c r="T766" s="738"/>
      <c r="U766" s="738"/>
      <c r="V766" s="738"/>
      <c r="W766" s="738"/>
      <c r="X766" s="738"/>
      <c r="Y766" s="738"/>
      <c r="Z766" s="738"/>
    </row>
    <row r="767" ht="18.0" customHeight="1">
      <c r="A767" s="738"/>
      <c r="B767" s="738"/>
      <c r="C767" s="738"/>
      <c r="D767" s="738"/>
      <c r="E767" s="738"/>
      <c r="F767" s="738"/>
      <c r="G767" s="738"/>
      <c r="H767" s="738"/>
      <c r="I767" s="738"/>
      <c r="J767" s="738"/>
      <c r="K767" s="738"/>
      <c r="L767" s="738"/>
      <c r="M767" s="738"/>
      <c r="N767" s="738"/>
      <c r="O767" s="738"/>
      <c r="P767" s="738"/>
      <c r="Q767" s="738"/>
      <c r="R767" s="738"/>
      <c r="S767" s="738"/>
      <c r="T767" s="738"/>
      <c r="U767" s="738"/>
      <c r="V767" s="738"/>
      <c r="W767" s="738"/>
      <c r="X767" s="738"/>
      <c r="Y767" s="738"/>
      <c r="Z767" s="738"/>
    </row>
    <row r="768" ht="18.0" customHeight="1">
      <c r="A768" s="738"/>
      <c r="B768" s="738"/>
      <c r="C768" s="738"/>
      <c r="D768" s="738"/>
      <c r="E768" s="738"/>
      <c r="F768" s="738"/>
      <c r="G768" s="738"/>
      <c r="H768" s="738"/>
      <c r="I768" s="738"/>
      <c r="J768" s="738"/>
      <c r="K768" s="738"/>
      <c r="L768" s="738"/>
      <c r="M768" s="738"/>
      <c r="N768" s="738"/>
      <c r="O768" s="738"/>
      <c r="P768" s="738"/>
      <c r="Q768" s="738"/>
      <c r="R768" s="738"/>
      <c r="S768" s="738"/>
      <c r="T768" s="738"/>
      <c r="U768" s="738"/>
      <c r="V768" s="738"/>
      <c r="W768" s="738"/>
      <c r="X768" s="738"/>
      <c r="Y768" s="738"/>
      <c r="Z768" s="738"/>
    </row>
    <row r="769" ht="18.0" customHeight="1">
      <c r="A769" s="738"/>
      <c r="B769" s="738"/>
      <c r="C769" s="738"/>
      <c r="D769" s="738"/>
      <c r="E769" s="738"/>
      <c r="F769" s="738"/>
      <c r="G769" s="738"/>
      <c r="H769" s="738"/>
      <c r="I769" s="738"/>
      <c r="J769" s="738"/>
      <c r="K769" s="738"/>
      <c r="L769" s="738"/>
      <c r="M769" s="738"/>
      <c r="N769" s="738"/>
      <c r="O769" s="738"/>
      <c r="P769" s="738"/>
      <c r="Q769" s="738"/>
      <c r="R769" s="738"/>
      <c r="S769" s="738"/>
      <c r="T769" s="738"/>
      <c r="U769" s="738"/>
      <c r="V769" s="738"/>
      <c r="W769" s="738"/>
      <c r="X769" s="738"/>
      <c r="Y769" s="738"/>
      <c r="Z769" s="738"/>
    </row>
    <row r="770" ht="18.0" customHeight="1">
      <c r="A770" s="738"/>
      <c r="B770" s="738"/>
      <c r="C770" s="738"/>
      <c r="D770" s="738"/>
      <c r="E770" s="738"/>
      <c r="F770" s="738"/>
      <c r="G770" s="738"/>
      <c r="H770" s="738"/>
      <c r="I770" s="738"/>
      <c r="J770" s="738"/>
      <c r="K770" s="738"/>
      <c r="L770" s="738"/>
      <c r="M770" s="738"/>
      <c r="N770" s="738"/>
      <c r="O770" s="738"/>
      <c r="P770" s="738"/>
      <c r="Q770" s="738"/>
      <c r="R770" s="738"/>
      <c r="S770" s="738"/>
      <c r="T770" s="738"/>
      <c r="U770" s="738"/>
      <c r="V770" s="738"/>
      <c r="W770" s="738"/>
      <c r="X770" s="738"/>
      <c r="Y770" s="738"/>
      <c r="Z770" s="738"/>
    </row>
    <row r="771" ht="18.0" customHeight="1">
      <c r="A771" s="738"/>
      <c r="B771" s="738"/>
      <c r="C771" s="738"/>
      <c r="D771" s="738"/>
      <c r="E771" s="738"/>
      <c r="F771" s="738"/>
      <c r="G771" s="738"/>
      <c r="H771" s="738"/>
      <c r="I771" s="738"/>
      <c r="J771" s="738"/>
      <c r="K771" s="738"/>
      <c r="L771" s="738"/>
      <c r="M771" s="738"/>
      <c r="N771" s="738"/>
      <c r="O771" s="738"/>
      <c r="P771" s="738"/>
      <c r="Q771" s="738"/>
      <c r="R771" s="738"/>
      <c r="S771" s="738"/>
      <c r="T771" s="738"/>
      <c r="U771" s="738"/>
      <c r="V771" s="738"/>
      <c r="W771" s="738"/>
      <c r="X771" s="738"/>
      <c r="Y771" s="738"/>
      <c r="Z771" s="738"/>
    </row>
    <row r="772" ht="18.0" customHeight="1">
      <c r="A772" s="738"/>
      <c r="B772" s="738"/>
      <c r="C772" s="738"/>
      <c r="D772" s="738"/>
      <c r="E772" s="738"/>
      <c r="F772" s="738"/>
      <c r="G772" s="738"/>
      <c r="H772" s="738"/>
      <c r="I772" s="738"/>
      <c r="J772" s="738"/>
      <c r="K772" s="738"/>
      <c r="L772" s="738"/>
      <c r="M772" s="738"/>
      <c r="N772" s="738"/>
      <c r="O772" s="738"/>
      <c r="P772" s="738"/>
      <c r="Q772" s="738"/>
      <c r="R772" s="738"/>
      <c r="S772" s="738"/>
      <c r="T772" s="738"/>
      <c r="U772" s="738"/>
      <c r="V772" s="738"/>
      <c r="W772" s="738"/>
      <c r="X772" s="738"/>
      <c r="Y772" s="738"/>
      <c r="Z772" s="738"/>
    </row>
    <row r="773" ht="18.0" customHeight="1">
      <c r="A773" s="738"/>
      <c r="B773" s="738"/>
      <c r="C773" s="738"/>
      <c r="D773" s="738"/>
      <c r="E773" s="738"/>
      <c r="F773" s="738"/>
      <c r="G773" s="738"/>
      <c r="H773" s="738"/>
      <c r="I773" s="738"/>
      <c r="J773" s="738"/>
      <c r="K773" s="738"/>
      <c r="L773" s="738"/>
      <c r="M773" s="738"/>
      <c r="N773" s="738"/>
      <c r="O773" s="738"/>
      <c r="P773" s="738"/>
      <c r="Q773" s="738"/>
      <c r="R773" s="738"/>
      <c r="S773" s="738"/>
      <c r="T773" s="738"/>
      <c r="U773" s="738"/>
      <c r="V773" s="738"/>
      <c r="W773" s="738"/>
      <c r="X773" s="738"/>
      <c r="Y773" s="738"/>
      <c r="Z773" s="738"/>
    </row>
    <row r="774" ht="18.0" customHeight="1">
      <c r="A774" s="738"/>
      <c r="B774" s="738"/>
      <c r="C774" s="738"/>
      <c r="D774" s="738"/>
      <c r="E774" s="738"/>
      <c r="F774" s="738"/>
      <c r="G774" s="738"/>
      <c r="H774" s="738"/>
      <c r="I774" s="738"/>
      <c r="J774" s="738"/>
      <c r="K774" s="738"/>
      <c r="L774" s="738"/>
      <c r="M774" s="738"/>
      <c r="N774" s="738"/>
      <c r="O774" s="738"/>
      <c r="P774" s="738"/>
      <c r="Q774" s="738"/>
      <c r="R774" s="738"/>
      <c r="S774" s="738"/>
      <c r="T774" s="738"/>
      <c r="U774" s="738"/>
      <c r="V774" s="738"/>
      <c r="W774" s="738"/>
      <c r="X774" s="738"/>
      <c r="Y774" s="738"/>
      <c r="Z774" s="738"/>
    </row>
    <row r="775" ht="18.0" customHeight="1">
      <c r="A775" s="738"/>
      <c r="B775" s="738"/>
      <c r="C775" s="738"/>
      <c r="D775" s="738"/>
      <c r="E775" s="738"/>
      <c r="F775" s="738"/>
      <c r="G775" s="738"/>
      <c r="H775" s="738"/>
      <c r="I775" s="738"/>
      <c r="J775" s="738"/>
      <c r="K775" s="738"/>
      <c r="L775" s="738"/>
      <c r="M775" s="738"/>
      <c r="N775" s="738"/>
      <c r="O775" s="738"/>
      <c r="P775" s="738"/>
      <c r="Q775" s="738"/>
      <c r="R775" s="738"/>
      <c r="S775" s="738"/>
      <c r="T775" s="738"/>
      <c r="U775" s="738"/>
      <c r="V775" s="738"/>
      <c r="W775" s="738"/>
      <c r="X775" s="738"/>
      <c r="Y775" s="738"/>
      <c r="Z775" s="738"/>
    </row>
    <row r="776" ht="18.0" customHeight="1">
      <c r="A776" s="738"/>
      <c r="B776" s="738"/>
      <c r="C776" s="738"/>
      <c r="D776" s="738"/>
      <c r="E776" s="738"/>
      <c r="F776" s="738"/>
      <c r="G776" s="738"/>
      <c r="H776" s="738"/>
      <c r="I776" s="738"/>
      <c r="J776" s="738"/>
      <c r="K776" s="738"/>
      <c r="L776" s="738"/>
      <c r="M776" s="738"/>
      <c r="N776" s="738"/>
      <c r="O776" s="738"/>
      <c r="P776" s="738"/>
      <c r="Q776" s="738"/>
      <c r="R776" s="738"/>
      <c r="S776" s="738"/>
      <c r="T776" s="738"/>
      <c r="U776" s="738"/>
      <c r="V776" s="738"/>
      <c r="W776" s="738"/>
      <c r="X776" s="738"/>
      <c r="Y776" s="738"/>
      <c r="Z776" s="738"/>
    </row>
    <row r="777" ht="18.0" customHeight="1">
      <c r="A777" s="738"/>
      <c r="B777" s="738"/>
      <c r="C777" s="738"/>
      <c r="D777" s="738"/>
      <c r="E777" s="738"/>
      <c r="F777" s="738"/>
      <c r="G777" s="738"/>
      <c r="H777" s="738"/>
      <c r="I777" s="738"/>
      <c r="J777" s="738"/>
      <c r="K777" s="738"/>
      <c r="L777" s="738"/>
      <c r="M777" s="738"/>
      <c r="N777" s="738"/>
      <c r="O777" s="738"/>
      <c r="P777" s="738"/>
      <c r="Q777" s="738"/>
      <c r="R777" s="738"/>
      <c r="S777" s="738"/>
      <c r="T777" s="738"/>
      <c r="U777" s="738"/>
      <c r="V777" s="738"/>
      <c r="W777" s="738"/>
      <c r="X777" s="738"/>
      <c r="Y777" s="738"/>
      <c r="Z777" s="738"/>
    </row>
    <row r="778" ht="18.0" customHeight="1">
      <c r="A778" s="738"/>
      <c r="B778" s="738"/>
      <c r="C778" s="738"/>
      <c r="D778" s="738"/>
      <c r="E778" s="738"/>
      <c r="F778" s="738"/>
      <c r="G778" s="738"/>
      <c r="H778" s="738"/>
      <c r="I778" s="738"/>
      <c r="J778" s="738"/>
      <c r="K778" s="738"/>
      <c r="L778" s="738"/>
      <c r="M778" s="738"/>
      <c r="N778" s="738"/>
      <c r="O778" s="738"/>
      <c r="P778" s="738"/>
      <c r="Q778" s="738"/>
      <c r="R778" s="738"/>
      <c r="S778" s="738"/>
      <c r="T778" s="738"/>
      <c r="U778" s="738"/>
      <c r="V778" s="738"/>
      <c r="W778" s="738"/>
      <c r="X778" s="738"/>
      <c r="Y778" s="738"/>
      <c r="Z778" s="738"/>
    </row>
    <row r="779" ht="18.0" customHeight="1">
      <c r="A779" s="738"/>
      <c r="B779" s="738"/>
      <c r="C779" s="738"/>
      <c r="D779" s="738"/>
      <c r="E779" s="738"/>
      <c r="F779" s="738"/>
      <c r="G779" s="738"/>
      <c r="H779" s="738"/>
      <c r="I779" s="738"/>
      <c r="J779" s="738"/>
      <c r="K779" s="738"/>
      <c r="L779" s="738"/>
      <c r="M779" s="738"/>
      <c r="N779" s="738"/>
      <c r="O779" s="738"/>
      <c r="P779" s="738"/>
      <c r="Q779" s="738"/>
      <c r="R779" s="738"/>
      <c r="S779" s="738"/>
      <c r="T779" s="738"/>
      <c r="U779" s="738"/>
      <c r="V779" s="738"/>
      <c r="W779" s="738"/>
      <c r="X779" s="738"/>
      <c r="Y779" s="738"/>
      <c r="Z779" s="738"/>
    </row>
    <row r="780" ht="18.0" customHeight="1">
      <c r="A780" s="738"/>
      <c r="B780" s="738"/>
      <c r="C780" s="738"/>
      <c r="D780" s="738"/>
      <c r="E780" s="738"/>
      <c r="F780" s="738"/>
      <c r="G780" s="738"/>
      <c r="H780" s="738"/>
      <c r="I780" s="738"/>
      <c r="J780" s="738"/>
      <c r="K780" s="738"/>
      <c r="L780" s="738"/>
      <c r="M780" s="738"/>
      <c r="N780" s="738"/>
      <c r="O780" s="738"/>
      <c r="P780" s="738"/>
      <c r="Q780" s="738"/>
      <c r="R780" s="738"/>
      <c r="S780" s="738"/>
      <c r="T780" s="738"/>
      <c r="U780" s="738"/>
      <c r="V780" s="738"/>
      <c r="W780" s="738"/>
      <c r="X780" s="738"/>
      <c r="Y780" s="738"/>
      <c r="Z780" s="738"/>
    </row>
    <row r="781" ht="18.0" customHeight="1">
      <c r="A781" s="738"/>
      <c r="B781" s="738"/>
      <c r="C781" s="738"/>
      <c r="D781" s="738"/>
      <c r="E781" s="738"/>
      <c r="F781" s="738"/>
      <c r="G781" s="738"/>
      <c r="H781" s="738"/>
      <c r="I781" s="738"/>
      <c r="J781" s="738"/>
      <c r="K781" s="738"/>
      <c r="L781" s="738"/>
      <c r="M781" s="738"/>
      <c r="N781" s="738"/>
      <c r="O781" s="738"/>
      <c r="P781" s="738"/>
      <c r="Q781" s="738"/>
      <c r="R781" s="738"/>
      <c r="S781" s="738"/>
      <c r="T781" s="738"/>
      <c r="U781" s="738"/>
      <c r="V781" s="738"/>
      <c r="W781" s="738"/>
      <c r="X781" s="738"/>
      <c r="Y781" s="738"/>
      <c r="Z781" s="738"/>
    </row>
    <row r="782" ht="18.0" customHeight="1">
      <c r="A782" s="738"/>
      <c r="B782" s="738"/>
      <c r="C782" s="738"/>
      <c r="D782" s="738"/>
      <c r="E782" s="738"/>
      <c r="F782" s="738"/>
      <c r="G782" s="738"/>
      <c r="H782" s="738"/>
      <c r="I782" s="738"/>
      <c r="J782" s="738"/>
      <c r="K782" s="738"/>
      <c r="L782" s="738"/>
      <c r="M782" s="738"/>
      <c r="N782" s="738"/>
      <c r="O782" s="738"/>
      <c r="P782" s="738"/>
      <c r="Q782" s="738"/>
      <c r="R782" s="738"/>
      <c r="S782" s="738"/>
      <c r="T782" s="738"/>
      <c r="U782" s="738"/>
      <c r="V782" s="738"/>
      <c r="W782" s="738"/>
      <c r="X782" s="738"/>
      <c r="Y782" s="738"/>
      <c r="Z782" s="738"/>
    </row>
    <row r="783" ht="18.0" customHeight="1">
      <c r="A783" s="738"/>
      <c r="B783" s="738"/>
      <c r="C783" s="738"/>
      <c r="D783" s="738"/>
      <c r="E783" s="738"/>
      <c r="F783" s="738"/>
      <c r="G783" s="738"/>
      <c r="H783" s="738"/>
      <c r="I783" s="738"/>
      <c r="J783" s="738"/>
      <c r="K783" s="738"/>
      <c r="L783" s="738"/>
      <c r="M783" s="738"/>
      <c r="N783" s="738"/>
      <c r="O783" s="738"/>
      <c r="P783" s="738"/>
      <c r="Q783" s="738"/>
      <c r="R783" s="738"/>
      <c r="S783" s="738"/>
      <c r="T783" s="738"/>
      <c r="U783" s="738"/>
      <c r="V783" s="738"/>
      <c r="W783" s="738"/>
      <c r="X783" s="738"/>
      <c r="Y783" s="738"/>
      <c r="Z783" s="738"/>
    </row>
    <row r="784" ht="18.0" customHeight="1">
      <c r="A784" s="738"/>
      <c r="B784" s="738"/>
      <c r="C784" s="738"/>
      <c r="D784" s="738"/>
      <c r="E784" s="738"/>
      <c r="F784" s="738"/>
      <c r="G784" s="738"/>
      <c r="H784" s="738"/>
      <c r="I784" s="738"/>
      <c r="J784" s="738"/>
      <c r="K784" s="738"/>
      <c r="L784" s="738"/>
      <c r="M784" s="738"/>
      <c r="N784" s="738"/>
      <c r="O784" s="738"/>
      <c r="P784" s="738"/>
      <c r="Q784" s="738"/>
      <c r="R784" s="738"/>
      <c r="S784" s="738"/>
      <c r="T784" s="738"/>
      <c r="U784" s="738"/>
      <c r="V784" s="738"/>
      <c r="W784" s="738"/>
      <c r="X784" s="738"/>
      <c r="Y784" s="738"/>
      <c r="Z784" s="738"/>
    </row>
    <row r="785" ht="18.0" customHeight="1">
      <c r="A785" s="738"/>
      <c r="B785" s="738"/>
      <c r="C785" s="738"/>
      <c r="D785" s="738"/>
      <c r="E785" s="738"/>
      <c r="F785" s="738"/>
      <c r="G785" s="738"/>
      <c r="H785" s="738"/>
      <c r="I785" s="738"/>
      <c r="J785" s="738"/>
      <c r="K785" s="738"/>
      <c r="L785" s="738"/>
      <c r="M785" s="738"/>
      <c r="N785" s="738"/>
      <c r="O785" s="738"/>
      <c r="P785" s="738"/>
      <c r="Q785" s="738"/>
      <c r="R785" s="738"/>
      <c r="S785" s="738"/>
      <c r="T785" s="738"/>
      <c r="U785" s="738"/>
      <c r="V785" s="738"/>
      <c r="W785" s="738"/>
      <c r="X785" s="738"/>
      <c r="Y785" s="738"/>
      <c r="Z785" s="738"/>
    </row>
    <row r="786" ht="18.0" customHeight="1">
      <c r="A786" s="738"/>
      <c r="B786" s="738"/>
      <c r="C786" s="738"/>
      <c r="D786" s="738"/>
      <c r="E786" s="738"/>
      <c r="F786" s="738"/>
      <c r="G786" s="738"/>
      <c r="H786" s="738"/>
      <c r="I786" s="738"/>
      <c r="J786" s="738"/>
      <c r="K786" s="738"/>
      <c r="L786" s="738"/>
      <c r="M786" s="738"/>
      <c r="N786" s="738"/>
      <c r="O786" s="738"/>
      <c r="P786" s="738"/>
      <c r="Q786" s="738"/>
      <c r="R786" s="738"/>
      <c r="S786" s="738"/>
      <c r="T786" s="738"/>
      <c r="U786" s="738"/>
      <c r="V786" s="738"/>
      <c r="W786" s="738"/>
      <c r="X786" s="738"/>
      <c r="Y786" s="738"/>
      <c r="Z786" s="738"/>
    </row>
    <row r="787" ht="18.0" customHeight="1">
      <c r="A787" s="738"/>
      <c r="B787" s="738"/>
      <c r="C787" s="738"/>
      <c r="D787" s="738"/>
      <c r="E787" s="738"/>
      <c r="F787" s="738"/>
      <c r="G787" s="738"/>
      <c r="H787" s="738"/>
      <c r="I787" s="738"/>
      <c r="J787" s="738"/>
      <c r="K787" s="738"/>
      <c r="L787" s="738"/>
      <c r="M787" s="738"/>
      <c r="N787" s="738"/>
      <c r="O787" s="738"/>
      <c r="P787" s="738"/>
      <c r="Q787" s="738"/>
      <c r="R787" s="738"/>
      <c r="S787" s="738"/>
      <c r="T787" s="738"/>
      <c r="U787" s="738"/>
      <c r="V787" s="738"/>
      <c r="W787" s="738"/>
      <c r="X787" s="738"/>
      <c r="Y787" s="738"/>
      <c r="Z787" s="738"/>
    </row>
    <row r="788" ht="18.0" customHeight="1">
      <c r="A788" s="738"/>
      <c r="B788" s="738"/>
      <c r="C788" s="738"/>
      <c r="D788" s="738"/>
      <c r="E788" s="738"/>
      <c r="F788" s="738"/>
      <c r="G788" s="738"/>
      <c r="H788" s="738"/>
      <c r="I788" s="738"/>
      <c r="J788" s="738"/>
      <c r="K788" s="738"/>
      <c r="L788" s="738"/>
      <c r="M788" s="738"/>
      <c r="N788" s="738"/>
      <c r="O788" s="738"/>
      <c r="P788" s="738"/>
      <c r="Q788" s="738"/>
      <c r="R788" s="738"/>
      <c r="S788" s="738"/>
      <c r="T788" s="738"/>
      <c r="U788" s="738"/>
      <c r="V788" s="738"/>
      <c r="W788" s="738"/>
      <c r="X788" s="738"/>
      <c r="Y788" s="738"/>
      <c r="Z788" s="738"/>
    </row>
    <row r="789" ht="18.0" customHeight="1">
      <c r="A789" s="738"/>
      <c r="B789" s="738"/>
      <c r="C789" s="738"/>
      <c r="D789" s="738"/>
      <c r="E789" s="738"/>
      <c r="F789" s="738"/>
      <c r="G789" s="738"/>
      <c r="H789" s="738"/>
      <c r="I789" s="738"/>
      <c r="J789" s="738"/>
      <c r="K789" s="738"/>
      <c r="L789" s="738"/>
      <c r="M789" s="738"/>
      <c r="N789" s="738"/>
      <c r="O789" s="738"/>
      <c r="P789" s="738"/>
      <c r="Q789" s="738"/>
      <c r="R789" s="738"/>
      <c r="S789" s="738"/>
      <c r="T789" s="738"/>
      <c r="U789" s="738"/>
      <c r="V789" s="738"/>
      <c r="W789" s="738"/>
      <c r="X789" s="738"/>
      <c r="Y789" s="738"/>
      <c r="Z789" s="738"/>
    </row>
    <row r="790" ht="18.0" customHeight="1">
      <c r="A790" s="738"/>
      <c r="B790" s="738"/>
      <c r="C790" s="738"/>
      <c r="D790" s="738"/>
      <c r="E790" s="738"/>
      <c r="F790" s="738"/>
      <c r="G790" s="738"/>
      <c r="H790" s="738"/>
      <c r="I790" s="738"/>
      <c r="J790" s="738"/>
      <c r="K790" s="738"/>
      <c r="L790" s="738"/>
      <c r="M790" s="738"/>
      <c r="N790" s="738"/>
      <c r="O790" s="738"/>
      <c r="P790" s="738"/>
      <c r="Q790" s="738"/>
      <c r="R790" s="738"/>
      <c r="S790" s="738"/>
      <c r="T790" s="738"/>
      <c r="U790" s="738"/>
      <c r="V790" s="738"/>
      <c r="W790" s="738"/>
      <c r="X790" s="738"/>
      <c r="Y790" s="738"/>
      <c r="Z790" s="738"/>
    </row>
    <row r="791" ht="18.0" customHeight="1">
      <c r="A791" s="738"/>
      <c r="B791" s="738"/>
      <c r="C791" s="738"/>
      <c r="D791" s="738"/>
      <c r="E791" s="738"/>
      <c r="F791" s="738"/>
      <c r="G791" s="738"/>
      <c r="H791" s="738"/>
      <c r="I791" s="738"/>
      <c r="J791" s="738"/>
      <c r="K791" s="738"/>
      <c r="L791" s="738"/>
      <c r="M791" s="738"/>
      <c r="N791" s="738"/>
      <c r="O791" s="738"/>
      <c r="P791" s="738"/>
      <c r="Q791" s="738"/>
      <c r="R791" s="738"/>
      <c r="S791" s="738"/>
      <c r="T791" s="738"/>
      <c r="U791" s="738"/>
      <c r="V791" s="738"/>
      <c r="W791" s="738"/>
      <c r="X791" s="738"/>
      <c r="Y791" s="738"/>
      <c r="Z791" s="738"/>
    </row>
    <row r="792" ht="18.0" customHeight="1">
      <c r="A792" s="738"/>
      <c r="B792" s="738"/>
      <c r="C792" s="738"/>
      <c r="D792" s="738"/>
      <c r="E792" s="738"/>
      <c r="F792" s="738"/>
      <c r="G792" s="738"/>
      <c r="H792" s="738"/>
      <c r="I792" s="738"/>
      <c r="J792" s="738"/>
      <c r="K792" s="738"/>
      <c r="L792" s="738"/>
      <c r="M792" s="738"/>
      <c r="N792" s="738"/>
      <c r="O792" s="738"/>
      <c r="P792" s="738"/>
      <c r="Q792" s="738"/>
      <c r="R792" s="738"/>
      <c r="S792" s="738"/>
      <c r="T792" s="738"/>
      <c r="U792" s="738"/>
      <c r="V792" s="738"/>
      <c r="W792" s="738"/>
      <c r="X792" s="738"/>
      <c r="Y792" s="738"/>
      <c r="Z792" s="738"/>
    </row>
    <row r="793" ht="18.0" customHeight="1">
      <c r="A793" s="738"/>
      <c r="B793" s="738"/>
      <c r="C793" s="738"/>
      <c r="D793" s="738"/>
      <c r="E793" s="738"/>
      <c r="F793" s="738"/>
      <c r="G793" s="738"/>
      <c r="H793" s="738"/>
      <c r="I793" s="738"/>
      <c r="J793" s="738"/>
      <c r="K793" s="738"/>
      <c r="L793" s="738"/>
      <c r="M793" s="738"/>
      <c r="N793" s="738"/>
      <c r="O793" s="738"/>
      <c r="P793" s="738"/>
      <c r="Q793" s="738"/>
      <c r="R793" s="738"/>
      <c r="S793" s="738"/>
      <c r="T793" s="738"/>
      <c r="U793" s="738"/>
      <c r="V793" s="738"/>
      <c r="W793" s="738"/>
      <c r="X793" s="738"/>
      <c r="Y793" s="738"/>
      <c r="Z793" s="738"/>
    </row>
    <row r="794" ht="18.0" customHeight="1">
      <c r="A794" s="738"/>
      <c r="B794" s="738"/>
      <c r="C794" s="738"/>
      <c r="D794" s="738"/>
      <c r="E794" s="738"/>
      <c r="F794" s="738"/>
      <c r="G794" s="738"/>
      <c r="H794" s="738"/>
      <c r="I794" s="738"/>
      <c r="J794" s="738"/>
      <c r="K794" s="738"/>
      <c r="L794" s="738"/>
      <c r="M794" s="738"/>
      <c r="N794" s="738"/>
      <c r="O794" s="738"/>
      <c r="P794" s="738"/>
      <c r="Q794" s="738"/>
      <c r="R794" s="738"/>
      <c r="S794" s="738"/>
      <c r="T794" s="738"/>
      <c r="U794" s="738"/>
      <c r="V794" s="738"/>
      <c r="W794" s="738"/>
      <c r="X794" s="738"/>
      <c r="Y794" s="738"/>
      <c r="Z794" s="738"/>
    </row>
    <row r="795" ht="18.0" customHeight="1">
      <c r="A795" s="738"/>
      <c r="B795" s="738"/>
      <c r="C795" s="738"/>
      <c r="D795" s="738"/>
      <c r="E795" s="738"/>
      <c r="F795" s="738"/>
      <c r="G795" s="738"/>
      <c r="H795" s="738"/>
      <c r="I795" s="738"/>
      <c r="J795" s="738"/>
      <c r="K795" s="738"/>
      <c r="L795" s="738"/>
      <c r="M795" s="738"/>
      <c r="N795" s="738"/>
      <c r="O795" s="738"/>
      <c r="P795" s="738"/>
      <c r="Q795" s="738"/>
      <c r="R795" s="738"/>
      <c r="S795" s="738"/>
      <c r="T795" s="738"/>
      <c r="U795" s="738"/>
      <c r="V795" s="738"/>
      <c r="W795" s="738"/>
      <c r="X795" s="738"/>
      <c r="Y795" s="738"/>
      <c r="Z795" s="738"/>
    </row>
    <row r="796" ht="18.0" customHeight="1">
      <c r="A796" s="738"/>
      <c r="B796" s="738"/>
      <c r="C796" s="738"/>
      <c r="D796" s="738"/>
      <c r="E796" s="738"/>
      <c r="F796" s="738"/>
      <c r="G796" s="738"/>
      <c r="H796" s="738"/>
      <c r="I796" s="738"/>
      <c r="J796" s="738"/>
      <c r="K796" s="738"/>
      <c r="L796" s="738"/>
      <c r="M796" s="738"/>
      <c r="N796" s="738"/>
      <c r="O796" s="738"/>
      <c r="P796" s="738"/>
      <c r="Q796" s="738"/>
      <c r="R796" s="738"/>
      <c r="S796" s="738"/>
      <c r="T796" s="738"/>
      <c r="U796" s="738"/>
      <c r="V796" s="738"/>
      <c r="W796" s="738"/>
      <c r="X796" s="738"/>
      <c r="Y796" s="738"/>
      <c r="Z796" s="738"/>
    </row>
    <row r="797" ht="18.0" customHeight="1">
      <c r="A797" s="738"/>
      <c r="B797" s="738"/>
      <c r="C797" s="738"/>
      <c r="D797" s="738"/>
      <c r="E797" s="738"/>
      <c r="F797" s="738"/>
      <c r="G797" s="738"/>
      <c r="H797" s="738"/>
      <c r="I797" s="738"/>
      <c r="J797" s="738"/>
      <c r="K797" s="738"/>
      <c r="L797" s="738"/>
      <c r="M797" s="738"/>
      <c r="N797" s="738"/>
      <c r="O797" s="738"/>
      <c r="P797" s="738"/>
      <c r="Q797" s="738"/>
      <c r="R797" s="738"/>
      <c r="S797" s="738"/>
      <c r="T797" s="738"/>
      <c r="U797" s="738"/>
      <c r="V797" s="738"/>
      <c r="W797" s="738"/>
      <c r="X797" s="738"/>
      <c r="Y797" s="738"/>
      <c r="Z797" s="738"/>
    </row>
    <row r="798" ht="18.0" customHeight="1">
      <c r="A798" s="738"/>
      <c r="B798" s="738"/>
      <c r="C798" s="738"/>
      <c r="D798" s="738"/>
      <c r="E798" s="738"/>
      <c r="F798" s="738"/>
      <c r="G798" s="738"/>
      <c r="H798" s="738"/>
      <c r="I798" s="738"/>
      <c r="J798" s="738"/>
      <c r="K798" s="738"/>
      <c r="L798" s="738"/>
      <c r="M798" s="738"/>
      <c r="N798" s="738"/>
      <c r="O798" s="738"/>
      <c r="P798" s="738"/>
      <c r="Q798" s="738"/>
      <c r="R798" s="738"/>
      <c r="S798" s="738"/>
      <c r="T798" s="738"/>
      <c r="U798" s="738"/>
      <c r="V798" s="738"/>
      <c r="W798" s="738"/>
      <c r="X798" s="738"/>
      <c r="Y798" s="738"/>
      <c r="Z798" s="738"/>
    </row>
    <row r="799" ht="18.0" customHeight="1">
      <c r="A799" s="738"/>
      <c r="B799" s="738"/>
      <c r="C799" s="738"/>
      <c r="D799" s="738"/>
      <c r="E799" s="738"/>
      <c r="F799" s="738"/>
      <c r="G799" s="738"/>
      <c r="H799" s="738"/>
      <c r="I799" s="738"/>
      <c r="J799" s="738"/>
      <c r="K799" s="738"/>
      <c r="L799" s="738"/>
      <c r="M799" s="738"/>
      <c r="N799" s="738"/>
      <c r="O799" s="738"/>
      <c r="P799" s="738"/>
      <c r="Q799" s="738"/>
      <c r="R799" s="738"/>
      <c r="S799" s="738"/>
      <c r="T799" s="738"/>
      <c r="U799" s="738"/>
      <c r="V799" s="738"/>
      <c r="W799" s="738"/>
      <c r="X799" s="738"/>
      <c r="Y799" s="738"/>
      <c r="Z799" s="738"/>
    </row>
    <row r="800" ht="18.0" customHeight="1">
      <c r="A800" s="738"/>
      <c r="B800" s="738"/>
      <c r="C800" s="738"/>
      <c r="D800" s="738"/>
      <c r="E800" s="738"/>
      <c r="F800" s="738"/>
      <c r="G800" s="738"/>
      <c r="H800" s="738"/>
      <c r="I800" s="738"/>
      <c r="J800" s="738"/>
      <c r="K800" s="738"/>
      <c r="L800" s="738"/>
      <c r="M800" s="738"/>
      <c r="N800" s="738"/>
      <c r="O800" s="738"/>
      <c r="P800" s="738"/>
      <c r="Q800" s="738"/>
      <c r="R800" s="738"/>
      <c r="S800" s="738"/>
      <c r="T800" s="738"/>
      <c r="U800" s="738"/>
      <c r="V800" s="738"/>
      <c r="W800" s="738"/>
      <c r="X800" s="738"/>
      <c r="Y800" s="738"/>
      <c r="Z800" s="738"/>
    </row>
    <row r="801" ht="18.0" customHeight="1">
      <c r="A801" s="738"/>
      <c r="B801" s="738"/>
      <c r="C801" s="738"/>
      <c r="D801" s="738"/>
      <c r="E801" s="738"/>
      <c r="F801" s="738"/>
      <c r="G801" s="738"/>
      <c r="H801" s="738"/>
      <c r="I801" s="738"/>
      <c r="J801" s="738"/>
      <c r="K801" s="738"/>
      <c r="L801" s="738"/>
      <c r="M801" s="738"/>
      <c r="N801" s="738"/>
      <c r="O801" s="738"/>
      <c r="P801" s="738"/>
      <c r="Q801" s="738"/>
      <c r="R801" s="738"/>
      <c r="S801" s="738"/>
      <c r="T801" s="738"/>
      <c r="U801" s="738"/>
      <c r="V801" s="738"/>
      <c r="W801" s="738"/>
      <c r="X801" s="738"/>
      <c r="Y801" s="738"/>
      <c r="Z801" s="738"/>
    </row>
    <row r="802" ht="18.0" customHeight="1">
      <c r="A802" s="738"/>
      <c r="B802" s="738"/>
      <c r="C802" s="738"/>
      <c r="D802" s="738"/>
      <c r="E802" s="738"/>
      <c r="F802" s="738"/>
      <c r="G802" s="738"/>
      <c r="H802" s="738"/>
      <c r="I802" s="738"/>
      <c r="J802" s="738"/>
      <c r="K802" s="738"/>
      <c r="L802" s="738"/>
      <c r="M802" s="738"/>
      <c r="N802" s="738"/>
      <c r="O802" s="738"/>
      <c r="P802" s="738"/>
      <c r="Q802" s="738"/>
      <c r="R802" s="738"/>
      <c r="S802" s="738"/>
      <c r="T802" s="738"/>
      <c r="U802" s="738"/>
      <c r="V802" s="738"/>
      <c r="W802" s="738"/>
      <c r="X802" s="738"/>
      <c r="Y802" s="738"/>
      <c r="Z802" s="738"/>
    </row>
    <row r="803" ht="18.0" customHeight="1">
      <c r="A803" s="738"/>
      <c r="B803" s="738"/>
      <c r="C803" s="738"/>
      <c r="D803" s="738"/>
      <c r="E803" s="738"/>
      <c r="F803" s="738"/>
      <c r="G803" s="738"/>
      <c r="H803" s="738"/>
      <c r="I803" s="738"/>
      <c r="J803" s="738"/>
      <c r="K803" s="738"/>
      <c r="L803" s="738"/>
      <c r="M803" s="738"/>
      <c r="N803" s="738"/>
      <c r="O803" s="738"/>
      <c r="P803" s="738"/>
      <c r="Q803" s="738"/>
      <c r="R803" s="738"/>
      <c r="S803" s="738"/>
      <c r="T803" s="738"/>
      <c r="U803" s="738"/>
      <c r="V803" s="738"/>
      <c r="W803" s="738"/>
      <c r="X803" s="738"/>
      <c r="Y803" s="738"/>
      <c r="Z803" s="738"/>
    </row>
    <row r="804" ht="18.0" customHeight="1">
      <c r="A804" s="738"/>
      <c r="B804" s="738"/>
      <c r="C804" s="738"/>
      <c r="D804" s="738"/>
      <c r="E804" s="738"/>
      <c r="F804" s="738"/>
      <c r="G804" s="738"/>
      <c r="H804" s="738"/>
      <c r="I804" s="738"/>
      <c r="J804" s="738"/>
      <c r="K804" s="738"/>
      <c r="L804" s="738"/>
      <c r="M804" s="738"/>
      <c r="N804" s="738"/>
      <c r="O804" s="738"/>
      <c r="P804" s="738"/>
      <c r="Q804" s="738"/>
      <c r="R804" s="738"/>
      <c r="S804" s="738"/>
      <c r="T804" s="738"/>
      <c r="U804" s="738"/>
      <c r="V804" s="738"/>
      <c r="W804" s="738"/>
      <c r="X804" s="738"/>
      <c r="Y804" s="738"/>
      <c r="Z804" s="738"/>
    </row>
    <row r="805" ht="18.0" customHeight="1">
      <c r="A805" s="738"/>
      <c r="B805" s="738"/>
      <c r="C805" s="738"/>
      <c r="D805" s="738"/>
      <c r="E805" s="738"/>
      <c r="F805" s="738"/>
      <c r="G805" s="738"/>
      <c r="H805" s="738"/>
      <c r="I805" s="738"/>
      <c r="J805" s="738"/>
      <c r="K805" s="738"/>
      <c r="L805" s="738"/>
      <c r="M805" s="738"/>
      <c r="N805" s="738"/>
      <c r="O805" s="738"/>
      <c r="P805" s="738"/>
      <c r="Q805" s="738"/>
      <c r="R805" s="738"/>
      <c r="S805" s="738"/>
      <c r="T805" s="738"/>
      <c r="U805" s="738"/>
      <c r="V805" s="738"/>
      <c r="W805" s="738"/>
      <c r="X805" s="738"/>
      <c r="Y805" s="738"/>
      <c r="Z805" s="738"/>
    </row>
    <row r="806" ht="18.0" customHeight="1">
      <c r="A806" s="738"/>
      <c r="B806" s="738"/>
      <c r="C806" s="738"/>
      <c r="D806" s="738"/>
      <c r="E806" s="738"/>
      <c r="F806" s="738"/>
      <c r="G806" s="738"/>
      <c r="H806" s="738"/>
      <c r="I806" s="738"/>
      <c r="J806" s="738"/>
      <c r="K806" s="738"/>
      <c r="L806" s="738"/>
      <c r="M806" s="738"/>
      <c r="N806" s="738"/>
      <c r="O806" s="738"/>
      <c r="P806" s="738"/>
      <c r="Q806" s="738"/>
      <c r="R806" s="738"/>
      <c r="S806" s="738"/>
      <c r="T806" s="738"/>
      <c r="U806" s="738"/>
      <c r="V806" s="738"/>
      <c r="W806" s="738"/>
      <c r="X806" s="738"/>
      <c r="Y806" s="738"/>
      <c r="Z806" s="738"/>
    </row>
    <row r="807" ht="18.0" customHeight="1">
      <c r="A807" s="738"/>
      <c r="B807" s="738"/>
      <c r="C807" s="738"/>
      <c r="D807" s="738"/>
      <c r="E807" s="738"/>
      <c r="F807" s="738"/>
      <c r="G807" s="738"/>
      <c r="H807" s="738"/>
      <c r="I807" s="738"/>
      <c r="J807" s="738"/>
      <c r="K807" s="738"/>
      <c r="L807" s="738"/>
      <c r="M807" s="738"/>
      <c r="N807" s="738"/>
      <c r="O807" s="738"/>
      <c r="P807" s="738"/>
      <c r="Q807" s="738"/>
      <c r="R807" s="738"/>
      <c r="S807" s="738"/>
      <c r="T807" s="738"/>
      <c r="U807" s="738"/>
      <c r="V807" s="738"/>
      <c r="W807" s="738"/>
      <c r="X807" s="738"/>
      <c r="Y807" s="738"/>
      <c r="Z807" s="738"/>
    </row>
    <row r="808" ht="18.0" customHeight="1">
      <c r="A808" s="738"/>
      <c r="B808" s="738"/>
      <c r="C808" s="738"/>
      <c r="D808" s="738"/>
      <c r="E808" s="738"/>
      <c r="F808" s="738"/>
      <c r="G808" s="738"/>
      <c r="H808" s="738"/>
      <c r="I808" s="738"/>
      <c r="J808" s="738"/>
      <c r="K808" s="738"/>
      <c r="L808" s="738"/>
      <c r="M808" s="738"/>
      <c r="N808" s="738"/>
      <c r="O808" s="738"/>
      <c r="P808" s="738"/>
      <c r="Q808" s="738"/>
      <c r="R808" s="738"/>
      <c r="S808" s="738"/>
      <c r="T808" s="738"/>
      <c r="U808" s="738"/>
      <c r="V808" s="738"/>
      <c r="W808" s="738"/>
      <c r="X808" s="738"/>
      <c r="Y808" s="738"/>
      <c r="Z808" s="738"/>
    </row>
    <row r="809" ht="18.0" customHeight="1">
      <c r="A809" s="738"/>
      <c r="B809" s="738"/>
      <c r="C809" s="738"/>
      <c r="D809" s="738"/>
      <c r="E809" s="738"/>
      <c r="F809" s="738"/>
      <c r="G809" s="738"/>
      <c r="H809" s="738"/>
      <c r="I809" s="738"/>
      <c r="J809" s="738"/>
      <c r="K809" s="738"/>
      <c r="L809" s="738"/>
      <c r="M809" s="738"/>
      <c r="N809" s="738"/>
      <c r="O809" s="738"/>
      <c r="P809" s="738"/>
      <c r="Q809" s="738"/>
      <c r="R809" s="738"/>
      <c r="S809" s="738"/>
      <c r="T809" s="738"/>
      <c r="U809" s="738"/>
      <c r="V809" s="738"/>
      <c r="W809" s="738"/>
      <c r="X809" s="738"/>
      <c r="Y809" s="738"/>
      <c r="Z809" s="738"/>
    </row>
    <row r="810" ht="18.0" customHeight="1">
      <c r="A810" s="738"/>
      <c r="B810" s="738"/>
      <c r="C810" s="738"/>
      <c r="D810" s="738"/>
      <c r="E810" s="738"/>
      <c r="F810" s="738"/>
      <c r="G810" s="738"/>
      <c r="H810" s="738"/>
      <c r="I810" s="738"/>
      <c r="J810" s="738"/>
      <c r="K810" s="738"/>
      <c r="L810" s="738"/>
      <c r="M810" s="738"/>
      <c r="N810" s="738"/>
      <c r="O810" s="738"/>
      <c r="P810" s="738"/>
      <c r="Q810" s="738"/>
      <c r="R810" s="738"/>
      <c r="S810" s="738"/>
      <c r="T810" s="738"/>
      <c r="U810" s="738"/>
      <c r="V810" s="738"/>
      <c r="W810" s="738"/>
      <c r="X810" s="738"/>
      <c r="Y810" s="738"/>
      <c r="Z810" s="738"/>
    </row>
    <row r="811" ht="18.0" customHeight="1">
      <c r="A811" s="738"/>
      <c r="B811" s="738"/>
      <c r="C811" s="738"/>
      <c r="D811" s="738"/>
      <c r="E811" s="738"/>
      <c r="F811" s="738"/>
      <c r="G811" s="738"/>
      <c r="H811" s="738"/>
      <c r="I811" s="738"/>
      <c r="J811" s="738"/>
      <c r="K811" s="738"/>
      <c r="L811" s="738"/>
      <c r="M811" s="738"/>
      <c r="N811" s="738"/>
      <c r="O811" s="738"/>
      <c r="P811" s="738"/>
      <c r="Q811" s="738"/>
      <c r="R811" s="738"/>
      <c r="S811" s="738"/>
      <c r="T811" s="738"/>
      <c r="U811" s="738"/>
      <c r="V811" s="738"/>
      <c r="W811" s="738"/>
      <c r="X811" s="738"/>
      <c r="Y811" s="738"/>
      <c r="Z811" s="738"/>
    </row>
    <row r="812" ht="18.0" customHeight="1">
      <c r="A812" s="738"/>
      <c r="B812" s="738"/>
      <c r="C812" s="738"/>
      <c r="D812" s="738"/>
      <c r="E812" s="738"/>
      <c r="F812" s="738"/>
      <c r="G812" s="738"/>
      <c r="H812" s="738"/>
      <c r="I812" s="738"/>
      <c r="J812" s="738"/>
      <c r="K812" s="738"/>
      <c r="L812" s="738"/>
      <c r="M812" s="738"/>
      <c r="N812" s="738"/>
      <c r="O812" s="738"/>
      <c r="P812" s="738"/>
      <c r="Q812" s="738"/>
      <c r="R812" s="738"/>
      <c r="S812" s="738"/>
      <c r="T812" s="738"/>
      <c r="U812" s="738"/>
      <c r="V812" s="738"/>
      <c r="W812" s="738"/>
      <c r="X812" s="738"/>
      <c r="Y812" s="738"/>
      <c r="Z812" s="738"/>
    </row>
    <row r="813" ht="18.0" customHeight="1">
      <c r="A813" s="738"/>
      <c r="B813" s="738"/>
      <c r="C813" s="738"/>
      <c r="D813" s="738"/>
      <c r="E813" s="738"/>
      <c r="F813" s="738"/>
      <c r="G813" s="738"/>
      <c r="H813" s="738"/>
      <c r="I813" s="738"/>
      <c r="J813" s="738"/>
      <c r="K813" s="738"/>
      <c r="L813" s="738"/>
      <c r="M813" s="738"/>
      <c r="N813" s="738"/>
      <c r="O813" s="738"/>
      <c r="P813" s="738"/>
      <c r="Q813" s="738"/>
      <c r="R813" s="738"/>
      <c r="S813" s="738"/>
      <c r="T813" s="738"/>
      <c r="U813" s="738"/>
      <c r="V813" s="738"/>
      <c r="W813" s="738"/>
      <c r="X813" s="738"/>
      <c r="Y813" s="738"/>
      <c r="Z813" s="738"/>
    </row>
    <row r="814" ht="18.0" customHeight="1">
      <c r="A814" s="738"/>
      <c r="B814" s="738"/>
      <c r="C814" s="738"/>
      <c r="D814" s="738"/>
      <c r="E814" s="738"/>
      <c r="F814" s="738"/>
      <c r="G814" s="738"/>
      <c r="H814" s="738"/>
      <c r="I814" s="738"/>
      <c r="J814" s="738"/>
      <c r="K814" s="738"/>
      <c r="L814" s="738"/>
      <c r="M814" s="738"/>
      <c r="N814" s="738"/>
      <c r="O814" s="738"/>
      <c r="P814" s="738"/>
      <c r="Q814" s="738"/>
      <c r="R814" s="738"/>
      <c r="S814" s="738"/>
      <c r="T814" s="738"/>
      <c r="U814" s="738"/>
      <c r="V814" s="738"/>
      <c r="W814" s="738"/>
      <c r="X814" s="738"/>
      <c r="Y814" s="738"/>
      <c r="Z814" s="738"/>
    </row>
    <row r="815" ht="18.0" customHeight="1">
      <c r="A815" s="738"/>
      <c r="B815" s="738"/>
      <c r="C815" s="738"/>
      <c r="D815" s="738"/>
      <c r="E815" s="738"/>
      <c r="F815" s="738"/>
      <c r="G815" s="738"/>
      <c r="H815" s="738"/>
      <c r="I815" s="738"/>
      <c r="J815" s="738"/>
      <c r="K815" s="738"/>
      <c r="L815" s="738"/>
      <c r="M815" s="738"/>
      <c r="N815" s="738"/>
      <c r="O815" s="738"/>
      <c r="P815" s="738"/>
      <c r="Q815" s="738"/>
      <c r="R815" s="738"/>
      <c r="S815" s="738"/>
      <c r="T815" s="738"/>
      <c r="U815" s="738"/>
      <c r="V815" s="738"/>
      <c r="W815" s="738"/>
      <c r="X815" s="738"/>
      <c r="Y815" s="738"/>
      <c r="Z815" s="738"/>
    </row>
    <row r="816" ht="18.0" customHeight="1">
      <c r="A816" s="738"/>
      <c r="B816" s="738"/>
      <c r="C816" s="738"/>
      <c r="D816" s="738"/>
      <c r="E816" s="738"/>
      <c r="F816" s="738"/>
      <c r="G816" s="738"/>
      <c r="H816" s="738"/>
      <c r="I816" s="738"/>
      <c r="J816" s="738"/>
      <c r="K816" s="738"/>
      <c r="L816" s="738"/>
      <c r="M816" s="738"/>
      <c r="N816" s="738"/>
      <c r="O816" s="738"/>
      <c r="P816" s="738"/>
      <c r="Q816" s="738"/>
      <c r="R816" s="738"/>
      <c r="S816" s="738"/>
      <c r="T816" s="738"/>
      <c r="U816" s="738"/>
      <c r="V816" s="738"/>
      <c r="W816" s="738"/>
      <c r="X816" s="738"/>
      <c r="Y816" s="738"/>
      <c r="Z816" s="738"/>
    </row>
    <row r="817" ht="18.0" customHeight="1">
      <c r="A817" s="738"/>
      <c r="B817" s="738"/>
      <c r="C817" s="738"/>
      <c r="D817" s="738"/>
      <c r="E817" s="738"/>
      <c r="F817" s="738"/>
      <c r="G817" s="738"/>
      <c r="H817" s="738"/>
      <c r="I817" s="738"/>
      <c r="J817" s="738"/>
      <c r="K817" s="738"/>
      <c r="L817" s="738"/>
      <c r="M817" s="738"/>
      <c r="N817" s="738"/>
      <c r="O817" s="738"/>
      <c r="P817" s="738"/>
      <c r="Q817" s="738"/>
      <c r="R817" s="738"/>
      <c r="S817" s="738"/>
      <c r="T817" s="738"/>
      <c r="U817" s="738"/>
      <c r="V817" s="738"/>
      <c r="W817" s="738"/>
      <c r="X817" s="738"/>
      <c r="Y817" s="738"/>
      <c r="Z817" s="738"/>
    </row>
    <row r="818" ht="18.0" customHeight="1">
      <c r="A818" s="738"/>
      <c r="B818" s="738"/>
      <c r="C818" s="738"/>
      <c r="D818" s="738"/>
      <c r="E818" s="738"/>
      <c r="F818" s="738"/>
      <c r="G818" s="738"/>
      <c r="H818" s="738"/>
      <c r="I818" s="738"/>
      <c r="J818" s="738"/>
      <c r="K818" s="738"/>
      <c r="L818" s="738"/>
      <c r="M818" s="738"/>
      <c r="N818" s="738"/>
      <c r="O818" s="738"/>
      <c r="P818" s="738"/>
      <c r="Q818" s="738"/>
      <c r="R818" s="738"/>
      <c r="S818" s="738"/>
      <c r="T818" s="738"/>
      <c r="U818" s="738"/>
      <c r="V818" s="738"/>
      <c r="W818" s="738"/>
      <c r="X818" s="738"/>
      <c r="Y818" s="738"/>
      <c r="Z818" s="738"/>
    </row>
    <row r="819" ht="18.0" customHeight="1">
      <c r="A819" s="738"/>
      <c r="B819" s="738"/>
      <c r="C819" s="738"/>
      <c r="D819" s="738"/>
      <c r="E819" s="738"/>
      <c r="F819" s="738"/>
      <c r="G819" s="738"/>
      <c r="H819" s="738"/>
      <c r="I819" s="738"/>
      <c r="J819" s="738"/>
      <c r="K819" s="738"/>
      <c r="L819" s="738"/>
      <c r="M819" s="738"/>
      <c r="N819" s="738"/>
      <c r="O819" s="738"/>
      <c r="P819" s="738"/>
      <c r="Q819" s="738"/>
      <c r="R819" s="738"/>
      <c r="S819" s="738"/>
      <c r="T819" s="738"/>
      <c r="U819" s="738"/>
      <c r="V819" s="738"/>
      <c r="W819" s="738"/>
      <c r="X819" s="738"/>
      <c r="Y819" s="738"/>
      <c r="Z819" s="738"/>
    </row>
    <row r="820" ht="18.0" customHeight="1">
      <c r="A820" s="738"/>
      <c r="B820" s="738"/>
      <c r="C820" s="738"/>
      <c r="D820" s="738"/>
      <c r="E820" s="738"/>
      <c r="F820" s="738"/>
      <c r="G820" s="738"/>
      <c r="H820" s="738"/>
      <c r="I820" s="738"/>
      <c r="J820" s="738"/>
      <c r="K820" s="738"/>
      <c r="L820" s="738"/>
      <c r="M820" s="738"/>
      <c r="N820" s="738"/>
      <c r="O820" s="738"/>
      <c r="P820" s="738"/>
      <c r="Q820" s="738"/>
      <c r="R820" s="738"/>
      <c r="S820" s="738"/>
      <c r="T820" s="738"/>
      <c r="U820" s="738"/>
      <c r="V820" s="738"/>
      <c r="W820" s="738"/>
      <c r="X820" s="738"/>
      <c r="Y820" s="738"/>
      <c r="Z820" s="738"/>
    </row>
    <row r="821" ht="18.0" customHeight="1">
      <c r="A821" s="738"/>
      <c r="B821" s="738"/>
      <c r="C821" s="738"/>
      <c r="D821" s="738"/>
      <c r="E821" s="738"/>
      <c r="F821" s="738"/>
      <c r="G821" s="738"/>
      <c r="H821" s="738"/>
      <c r="I821" s="738"/>
      <c r="J821" s="738"/>
      <c r="K821" s="738"/>
      <c r="L821" s="738"/>
      <c r="M821" s="738"/>
      <c r="N821" s="738"/>
      <c r="O821" s="738"/>
      <c r="P821" s="738"/>
      <c r="Q821" s="738"/>
      <c r="R821" s="738"/>
      <c r="S821" s="738"/>
      <c r="T821" s="738"/>
      <c r="U821" s="738"/>
      <c r="V821" s="738"/>
      <c r="W821" s="738"/>
      <c r="X821" s="738"/>
      <c r="Y821" s="738"/>
      <c r="Z821" s="738"/>
    </row>
    <row r="822" ht="18.0" customHeight="1">
      <c r="A822" s="738"/>
      <c r="B822" s="738"/>
      <c r="C822" s="738"/>
      <c r="D822" s="738"/>
      <c r="E822" s="738"/>
      <c r="F822" s="738"/>
      <c r="G822" s="738"/>
      <c r="H822" s="738"/>
      <c r="I822" s="738"/>
      <c r="J822" s="738"/>
      <c r="K822" s="738"/>
      <c r="L822" s="738"/>
      <c r="M822" s="738"/>
      <c r="N822" s="738"/>
      <c r="O822" s="738"/>
      <c r="P822" s="738"/>
      <c r="Q822" s="738"/>
      <c r="R822" s="738"/>
      <c r="S822" s="738"/>
      <c r="T822" s="738"/>
      <c r="U822" s="738"/>
      <c r="V822" s="738"/>
      <c r="W822" s="738"/>
      <c r="X822" s="738"/>
      <c r="Y822" s="738"/>
      <c r="Z822" s="738"/>
    </row>
    <row r="823" ht="18.0" customHeight="1">
      <c r="A823" s="738"/>
      <c r="B823" s="738"/>
      <c r="C823" s="738"/>
      <c r="D823" s="738"/>
      <c r="E823" s="738"/>
      <c r="F823" s="738"/>
      <c r="G823" s="738"/>
      <c r="H823" s="738"/>
      <c r="I823" s="738"/>
      <c r="J823" s="738"/>
      <c r="K823" s="738"/>
      <c r="L823" s="738"/>
      <c r="M823" s="738"/>
      <c r="N823" s="738"/>
      <c r="O823" s="738"/>
      <c r="P823" s="738"/>
      <c r="Q823" s="738"/>
      <c r="R823" s="738"/>
      <c r="S823" s="738"/>
      <c r="T823" s="738"/>
      <c r="U823" s="738"/>
      <c r="V823" s="738"/>
      <c r="W823" s="738"/>
      <c r="X823" s="738"/>
      <c r="Y823" s="738"/>
      <c r="Z823" s="738"/>
    </row>
    <row r="824" ht="18.0" customHeight="1">
      <c r="A824" s="738"/>
      <c r="B824" s="738"/>
      <c r="C824" s="738"/>
      <c r="D824" s="738"/>
      <c r="E824" s="738"/>
      <c r="F824" s="738"/>
      <c r="G824" s="738"/>
      <c r="H824" s="738"/>
      <c r="I824" s="738"/>
      <c r="J824" s="738"/>
      <c r="K824" s="738"/>
      <c r="L824" s="738"/>
      <c r="M824" s="738"/>
      <c r="N824" s="738"/>
      <c r="O824" s="738"/>
      <c r="P824" s="738"/>
      <c r="Q824" s="738"/>
      <c r="R824" s="738"/>
      <c r="S824" s="738"/>
      <c r="T824" s="738"/>
      <c r="U824" s="738"/>
      <c r="V824" s="738"/>
      <c r="W824" s="738"/>
      <c r="X824" s="738"/>
      <c r="Y824" s="738"/>
      <c r="Z824" s="738"/>
    </row>
    <row r="825" ht="18.0" customHeight="1">
      <c r="A825" s="738"/>
      <c r="B825" s="738"/>
      <c r="C825" s="738"/>
      <c r="D825" s="738"/>
      <c r="E825" s="738"/>
      <c r="F825" s="738"/>
      <c r="G825" s="738"/>
      <c r="H825" s="738"/>
      <c r="I825" s="738"/>
      <c r="J825" s="738"/>
      <c r="K825" s="738"/>
      <c r="L825" s="738"/>
      <c r="M825" s="738"/>
      <c r="N825" s="738"/>
      <c r="O825" s="738"/>
      <c r="P825" s="738"/>
      <c r="Q825" s="738"/>
      <c r="R825" s="738"/>
      <c r="S825" s="738"/>
      <c r="T825" s="738"/>
      <c r="U825" s="738"/>
      <c r="V825" s="738"/>
      <c r="W825" s="738"/>
      <c r="X825" s="738"/>
      <c r="Y825" s="738"/>
      <c r="Z825" s="738"/>
    </row>
    <row r="826" ht="18.0" customHeight="1">
      <c r="A826" s="738"/>
      <c r="B826" s="738"/>
      <c r="C826" s="738"/>
      <c r="D826" s="738"/>
      <c r="E826" s="738"/>
      <c r="F826" s="738"/>
      <c r="G826" s="738"/>
      <c r="H826" s="738"/>
      <c r="I826" s="738"/>
      <c r="J826" s="738"/>
      <c r="K826" s="738"/>
      <c r="L826" s="738"/>
      <c r="M826" s="738"/>
      <c r="N826" s="738"/>
      <c r="O826" s="738"/>
      <c r="P826" s="738"/>
      <c r="Q826" s="738"/>
      <c r="R826" s="738"/>
      <c r="S826" s="738"/>
      <c r="T826" s="738"/>
      <c r="U826" s="738"/>
      <c r="V826" s="738"/>
      <c r="W826" s="738"/>
      <c r="X826" s="738"/>
      <c r="Y826" s="738"/>
      <c r="Z826" s="738"/>
    </row>
    <row r="827" ht="18.0" customHeight="1">
      <c r="A827" s="738"/>
      <c r="B827" s="738"/>
      <c r="C827" s="738"/>
      <c r="D827" s="738"/>
      <c r="E827" s="738"/>
      <c r="F827" s="738"/>
      <c r="G827" s="738"/>
      <c r="H827" s="738"/>
      <c r="I827" s="738"/>
      <c r="J827" s="738"/>
      <c r="K827" s="738"/>
      <c r="L827" s="738"/>
      <c r="M827" s="738"/>
      <c r="N827" s="738"/>
      <c r="O827" s="738"/>
      <c r="P827" s="738"/>
      <c r="Q827" s="738"/>
      <c r="R827" s="738"/>
      <c r="S827" s="738"/>
      <c r="T827" s="738"/>
      <c r="U827" s="738"/>
      <c r="V827" s="738"/>
      <c r="W827" s="738"/>
      <c r="X827" s="738"/>
      <c r="Y827" s="738"/>
      <c r="Z827" s="738"/>
    </row>
    <row r="828" ht="18.0" customHeight="1">
      <c r="A828" s="738"/>
      <c r="B828" s="738"/>
      <c r="C828" s="738"/>
      <c r="D828" s="738"/>
      <c r="E828" s="738"/>
      <c r="F828" s="738"/>
      <c r="G828" s="738"/>
      <c r="H828" s="738"/>
      <c r="I828" s="738"/>
      <c r="J828" s="738"/>
      <c r="K828" s="738"/>
      <c r="L828" s="738"/>
      <c r="M828" s="738"/>
      <c r="N828" s="738"/>
      <c r="O828" s="738"/>
      <c r="P828" s="738"/>
      <c r="Q828" s="738"/>
      <c r="R828" s="738"/>
      <c r="S828" s="738"/>
      <c r="T828" s="738"/>
      <c r="U828" s="738"/>
      <c r="V828" s="738"/>
      <c r="W828" s="738"/>
      <c r="X828" s="738"/>
      <c r="Y828" s="738"/>
      <c r="Z828" s="738"/>
    </row>
    <row r="829" ht="18.0" customHeight="1">
      <c r="A829" s="738"/>
      <c r="B829" s="738"/>
      <c r="C829" s="738"/>
      <c r="D829" s="738"/>
      <c r="E829" s="738"/>
      <c r="F829" s="738"/>
      <c r="G829" s="738"/>
      <c r="H829" s="738"/>
      <c r="I829" s="738"/>
      <c r="J829" s="738"/>
      <c r="K829" s="738"/>
      <c r="L829" s="738"/>
      <c r="M829" s="738"/>
      <c r="N829" s="738"/>
      <c r="O829" s="738"/>
      <c r="P829" s="738"/>
      <c r="Q829" s="738"/>
      <c r="R829" s="738"/>
      <c r="S829" s="738"/>
      <c r="T829" s="738"/>
      <c r="U829" s="738"/>
      <c r="V829" s="738"/>
      <c r="W829" s="738"/>
      <c r="X829" s="738"/>
      <c r="Y829" s="738"/>
      <c r="Z829" s="738"/>
    </row>
    <row r="830" ht="18.0" customHeight="1">
      <c r="A830" s="738"/>
      <c r="B830" s="738"/>
      <c r="C830" s="738"/>
      <c r="D830" s="738"/>
      <c r="E830" s="738"/>
      <c r="F830" s="738"/>
      <c r="G830" s="738"/>
      <c r="H830" s="738"/>
      <c r="I830" s="738"/>
      <c r="J830" s="738"/>
      <c r="K830" s="738"/>
      <c r="L830" s="738"/>
      <c r="M830" s="738"/>
      <c r="N830" s="738"/>
      <c r="O830" s="738"/>
      <c r="P830" s="738"/>
      <c r="Q830" s="738"/>
      <c r="R830" s="738"/>
      <c r="S830" s="738"/>
      <c r="T830" s="738"/>
      <c r="U830" s="738"/>
      <c r="V830" s="738"/>
      <c r="W830" s="738"/>
      <c r="X830" s="738"/>
      <c r="Y830" s="738"/>
      <c r="Z830" s="738"/>
    </row>
    <row r="831" ht="18.0" customHeight="1">
      <c r="A831" s="738"/>
      <c r="B831" s="738"/>
      <c r="C831" s="738"/>
      <c r="D831" s="738"/>
      <c r="E831" s="738"/>
      <c r="F831" s="738"/>
      <c r="G831" s="738"/>
      <c r="H831" s="738"/>
      <c r="I831" s="738"/>
      <c r="J831" s="738"/>
      <c r="K831" s="738"/>
      <c r="L831" s="738"/>
      <c r="M831" s="738"/>
      <c r="N831" s="738"/>
      <c r="O831" s="738"/>
      <c r="P831" s="738"/>
      <c r="Q831" s="738"/>
      <c r="R831" s="738"/>
      <c r="S831" s="738"/>
      <c r="T831" s="738"/>
      <c r="U831" s="738"/>
      <c r="V831" s="738"/>
      <c r="W831" s="738"/>
      <c r="X831" s="738"/>
      <c r="Y831" s="738"/>
      <c r="Z831" s="738"/>
    </row>
    <row r="832" ht="18.0" customHeight="1">
      <c r="A832" s="738"/>
      <c r="B832" s="738"/>
      <c r="C832" s="738"/>
      <c r="D832" s="738"/>
      <c r="E832" s="738"/>
      <c r="F832" s="738"/>
      <c r="G832" s="738"/>
      <c r="H832" s="738"/>
      <c r="I832" s="738"/>
      <c r="J832" s="738"/>
      <c r="K832" s="738"/>
      <c r="L832" s="738"/>
      <c r="M832" s="738"/>
      <c r="N832" s="738"/>
      <c r="O832" s="738"/>
      <c r="P832" s="738"/>
      <c r="Q832" s="738"/>
      <c r="R832" s="738"/>
      <c r="S832" s="738"/>
      <c r="T832" s="738"/>
      <c r="U832" s="738"/>
      <c r="V832" s="738"/>
      <c r="W832" s="738"/>
      <c r="X832" s="738"/>
      <c r="Y832" s="738"/>
      <c r="Z832" s="738"/>
    </row>
    <row r="833" ht="18.0" customHeight="1">
      <c r="A833" s="738"/>
      <c r="B833" s="738"/>
      <c r="C833" s="738"/>
      <c r="D833" s="738"/>
      <c r="E833" s="738"/>
      <c r="F833" s="738"/>
      <c r="G833" s="738"/>
      <c r="H833" s="738"/>
      <c r="I833" s="738"/>
      <c r="J833" s="738"/>
      <c r="K833" s="738"/>
      <c r="L833" s="738"/>
      <c r="M833" s="738"/>
      <c r="N833" s="738"/>
      <c r="O833" s="738"/>
      <c r="P833" s="738"/>
      <c r="Q833" s="738"/>
      <c r="R833" s="738"/>
      <c r="S833" s="738"/>
      <c r="T833" s="738"/>
      <c r="U833" s="738"/>
      <c r="V833" s="738"/>
      <c r="W833" s="738"/>
      <c r="X833" s="738"/>
      <c r="Y833" s="738"/>
      <c r="Z833" s="738"/>
    </row>
    <row r="834" ht="18.0" customHeight="1">
      <c r="A834" s="738"/>
      <c r="B834" s="738"/>
      <c r="C834" s="738"/>
      <c r="D834" s="738"/>
      <c r="E834" s="738"/>
      <c r="F834" s="738"/>
      <c r="G834" s="738"/>
      <c r="H834" s="738"/>
      <c r="I834" s="738"/>
      <c r="J834" s="738"/>
      <c r="K834" s="738"/>
      <c r="L834" s="738"/>
      <c r="M834" s="738"/>
      <c r="N834" s="738"/>
      <c r="O834" s="738"/>
      <c r="P834" s="738"/>
      <c r="Q834" s="738"/>
      <c r="R834" s="738"/>
      <c r="S834" s="738"/>
      <c r="T834" s="738"/>
      <c r="U834" s="738"/>
      <c r="V834" s="738"/>
      <c r="W834" s="738"/>
      <c r="X834" s="738"/>
      <c r="Y834" s="738"/>
      <c r="Z834" s="738"/>
    </row>
    <row r="835" ht="18.0" customHeight="1">
      <c r="A835" s="738"/>
      <c r="B835" s="738"/>
      <c r="C835" s="738"/>
      <c r="D835" s="738"/>
      <c r="E835" s="738"/>
      <c r="F835" s="738"/>
      <c r="G835" s="738"/>
      <c r="H835" s="738"/>
      <c r="I835" s="738"/>
      <c r="J835" s="738"/>
      <c r="K835" s="738"/>
      <c r="L835" s="738"/>
      <c r="M835" s="738"/>
      <c r="N835" s="738"/>
      <c r="O835" s="738"/>
      <c r="P835" s="738"/>
      <c r="Q835" s="738"/>
      <c r="R835" s="738"/>
      <c r="S835" s="738"/>
      <c r="T835" s="738"/>
      <c r="U835" s="738"/>
      <c r="V835" s="738"/>
      <c r="W835" s="738"/>
      <c r="X835" s="738"/>
      <c r="Y835" s="738"/>
      <c r="Z835" s="738"/>
    </row>
    <row r="836" ht="18.0" customHeight="1">
      <c r="A836" s="738"/>
      <c r="B836" s="738"/>
      <c r="C836" s="738"/>
      <c r="D836" s="738"/>
      <c r="E836" s="738"/>
      <c r="F836" s="738"/>
      <c r="G836" s="738"/>
      <c r="H836" s="738"/>
      <c r="I836" s="738"/>
      <c r="J836" s="738"/>
      <c r="K836" s="738"/>
      <c r="L836" s="738"/>
      <c r="M836" s="738"/>
      <c r="N836" s="738"/>
      <c r="O836" s="738"/>
      <c r="P836" s="738"/>
      <c r="Q836" s="738"/>
      <c r="R836" s="738"/>
      <c r="S836" s="738"/>
      <c r="T836" s="738"/>
      <c r="U836" s="738"/>
      <c r="V836" s="738"/>
      <c r="W836" s="738"/>
      <c r="X836" s="738"/>
      <c r="Y836" s="738"/>
      <c r="Z836" s="738"/>
    </row>
    <row r="837" ht="18.0" customHeight="1">
      <c r="A837" s="738"/>
      <c r="B837" s="738"/>
      <c r="C837" s="738"/>
      <c r="D837" s="738"/>
      <c r="E837" s="738"/>
      <c r="F837" s="738"/>
      <c r="G837" s="738"/>
      <c r="H837" s="738"/>
      <c r="I837" s="738"/>
      <c r="J837" s="738"/>
      <c r="K837" s="738"/>
      <c r="L837" s="738"/>
      <c r="M837" s="738"/>
      <c r="N837" s="738"/>
      <c r="O837" s="738"/>
      <c r="P837" s="738"/>
      <c r="Q837" s="738"/>
      <c r="R837" s="738"/>
      <c r="S837" s="738"/>
      <c r="T837" s="738"/>
      <c r="U837" s="738"/>
      <c r="V837" s="738"/>
      <c r="W837" s="738"/>
      <c r="X837" s="738"/>
      <c r="Y837" s="738"/>
      <c r="Z837" s="738"/>
    </row>
    <row r="838" ht="18.0" customHeight="1">
      <c r="A838" s="738"/>
      <c r="B838" s="738"/>
      <c r="C838" s="738"/>
      <c r="D838" s="738"/>
      <c r="E838" s="738"/>
      <c r="F838" s="738"/>
      <c r="G838" s="738"/>
      <c r="H838" s="738"/>
      <c r="I838" s="738"/>
      <c r="J838" s="738"/>
      <c r="K838" s="738"/>
      <c r="L838" s="738"/>
      <c r="M838" s="738"/>
      <c r="N838" s="738"/>
      <c r="O838" s="738"/>
      <c r="P838" s="738"/>
      <c r="Q838" s="738"/>
      <c r="R838" s="738"/>
      <c r="S838" s="738"/>
      <c r="T838" s="738"/>
      <c r="U838" s="738"/>
      <c r="V838" s="738"/>
      <c r="W838" s="738"/>
      <c r="X838" s="738"/>
      <c r="Y838" s="738"/>
      <c r="Z838" s="738"/>
    </row>
    <row r="839" ht="18.0" customHeight="1">
      <c r="A839" s="738"/>
      <c r="B839" s="738"/>
      <c r="C839" s="738"/>
      <c r="D839" s="738"/>
      <c r="E839" s="738"/>
      <c r="F839" s="738"/>
      <c r="G839" s="738"/>
      <c r="H839" s="738"/>
      <c r="I839" s="738"/>
      <c r="J839" s="738"/>
      <c r="K839" s="738"/>
      <c r="L839" s="738"/>
      <c r="M839" s="738"/>
      <c r="N839" s="738"/>
      <c r="O839" s="738"/>
      <c r="P839" s="738"/>
      <c r="Q839" s="738"/>
      <c r="R839" s="738"/>
      <c r="S839" s="738"/>
      <c r="T839" s="738"/>
      <c r="U839" s="738"/>
      <c r="V839" s="738"/>
      <c r="W839" s="738"/>
      <c r="X839" s="738"/>
      <c r="Y839" s="738"/>
      <c r="Z839" s="738"/>
    </row>
    <row r="840" ht="18.0" customHeight="1">
      <c r="A840" s="738"/>
      <c r="B840" s="738"/>
      <c r="C840" s="738"/>
      <c r="D840" s="738"/>
      <c r="E840" s="738"/>
      <c r="F840" s="738"/>
      <c r="G840" s="738"/>
      <c r="H840" s="738"/>
      <c r="I840" s="738"/>
      <c r="J840" s="738"/>
      <c r="K840" s="738"/>
      <c r="L840" s="738"/>
      <c r="M840" s="738"/>
      <c r="N840" s="738"/>
      <c r="O840" s="738"/>
      <c r="P840" s="738"/>
      <c r="Q840" s="738"/>
      <c r="R840" s="738"/>
      <c r="S840" s="738"/>
      <c r="T840" s="738"/>
      <c r="U840" s="738"/>
      <c r="V840" s="738"/>
      <c r="W840" s="738"/>
      <c r="X840" s="738"/>
      <c r="Y840" s="738"/>
      <c r="Z840" s="738"/>
    </row>
    <row r="841" ht="18.0" customHeight="1">
      <c r="A841" s="738"/>
      <c r="B841" s="738"/>
      <c r="C841" s="738"/>
      <c r="D841" s="738"/>
      <c r="E841" s="738"/>
      <c r="F841" s="738"/>
      <c r="G841" s="738"/>
      <c r="H841" s="738"/>
      <c r="I841" s="738"/>
      <c r="J841" s="738"/>
      <c r="K841" s="738"/>
      <c r="L841" s="738"/>
      <c r="M841" s="738"/>
      <c r="N841" s="738"/>
      <c r="O841" s="738"/>
      <c r="P841" s="738"/>
      <c r="Q841" s="738"/>
      <c r="R841" s="738"/>
      <c r="S841" s="738"/>
      <c r="T841" s="738"/>
      <c r="U841" s="738"/>
      <c r="V841" s="738"/>
      <c r="W841" s="738"/>
      <c r="X841" s="738"/>
      <c r="Y841" s="738"/>
      <c r="Z841" s="738"/>
    </row>
    <row r="842" ht="18.0" customHeight="1">
      <c r="A842" s="738"/>
      <c r="B842" s="738"/>
      <c r="C842" s="738"/>
      <c r="D842" s="738"/>
      <c r="E842" s="738"/>
      <c r="F842" s="738"/>
      <c r="G842" s="738"/>
      <c r="H842" s="738"/>
      <c r="I842" s="738"/>
      <c r="J842" s="738"/>
      <c r="K842" s="738"/>
      <c r="L842" s="738"/>
      <c r="M842" s="738"/>
      <c r="N842" s="738"/>
      <c r="O842" s="738"/>
      <c r="P842" s="738"/>
      <c r="Q842" s="738"/>
      <c r="R842" s="738"/>
      <c r="S842" s="738"/>
      <c r="T842" s="738"/>
      <c r="U842" s="738"/>
      <c r="V842" s="738"/>
      <c r="W842" s="738"/>
      <c r="X842" s="738"/>
      <c r="Y842" s="738"/>
      <c r="Z842" s="738"/>
    </row>
    <row r="843" ht="18.0" customHeight="1">
      <c r="A843" s="738"/>
      <c r="B843" s="738"/>
      <c r="C843" s="738"/>
      <c r="D843" s="738"/>
      <c r="E843" s="738"/>
      <c r="F843" s="738"/>
      <c r="G843" s="738"/>
      <c r="H843" s="738"/>
      <c r="I843" s="738"/>
      <c r="J843" s="738"/>
      <c r="K843" s="738"/>
      <c r="L843" s="738"/>
      <c r="M843" s="738"/>
      <c r="N843" s="738"/>
      <c r="O843" s="738"/>
      <c r="P843" s="738"/>
      <c r="Q843" s="738"/>
      <c r="R843" s="738"/>
      <c r="S843" s="738"/>
      <c r="T843" s="738"/>
      <c r="U843" s="738"/>
      <c r="V843" s="738"/>
      <c r="W843" s="738"/>
      <c r="X843" s="738"/>
      <c r="Y843" s="738"/>
      <c r="Z843" s="738"/>
    </row>
    <row r="844" ht="18.0" customHeight="1">
      <c r="A844" s="738"/>
      <c r="B844" s="738"/>
      <c r="C844" s="738"/>
      <c r="D844" s="738"/>
      <c r="E844" s="738"/>
      <c r="F844" s="738"/>
      <c r="G844" s="738"/>
      <c r="H844" s="738"/>
      <c r="I844" s="738"/>
      <c r="J844" s="738"/>
      <c r="K844" s="738"/>
      <c r="L844" s="738"/>
      <c r="M844" s="738"/>
      <c r="N844" s="738"/>
      <c r="O844" s="738"/>
      <c r="P844" s="738"/>
      <c r="Q844" s="738"/>
      <c r="R844" s="738"/>
      <c r="S844" s="738"/>
      <c r="T844" s="738"/>
      <c r="U844" s="738"/>
      <c r="V844" s="738"/>
      <c r="W844" s="738"/>
      <c r="X844" s="738"/>
      <c r="Y844" s="738"/>
      <c r="Z844" s="738"/>
    </row>
    <row r="845" ht="18.0" customHeight="1">
      <c r="A845" s="738"/>
      <c r="B845" s="738"/>
      <c r="C845" s="738"/>
      <c r="D845" s="738"/>
      <c r="E845" s="738"/>
      <c r="F845" s="738"/>
      <c r="G845" s="738"/>
      <c r="H845" s="738"/>
      <c r="I845" s="738"/>
      <c r="J845" s="738"/>
      <c r="K845" s="738"/>
      <c r="L845" s="738"/>
      <c r="M845" s="738"/>
      <c r="N845" s="738"/>
      <c r="O845" s="738"/>
      <c r="P845" s="738"/>
      <c r="Q845" s="738"/>
      <c r="R845" s="738"/>
      <c r="S845" s="738"/>
      <c r="T845" s="738"/>
      <c r="U845" s="738"/>
      <c r="V845" s="738"/>
      <c r="W845" s="738"/>
      <c r="X845" s="738"/>
      <c r="Y845" s="738"/>
      <c r="Z845" s="738"/>
    </row>
    <row r="846" ht="18.0" customHeight="1">
      <c r="A846" s="738"/>
      <c r="B846" s="738"/>
      <c r="C846" s="738"/>
      <c r="D846" s="738"/>
      <c r="E846" s="738"/>
      <c r="F846" s="738"/>
      <c r="G846" s="738"/>
      <c r="H846" s="738"/>
      <c r="I846" s="738"/>
      <c r="J846" s="738"/>
      <c r="K846" s="738"/>
      <c r="L846" s="738"/>
      <c r="M846" s="738"/>
      <c r="N846" s="738"/>
      <c r="O846" s="738"/>
      <c r="P846" s="738"/>
      <c r="Q846" s="738"/>
      <c r="R846" s="738"/>
      <c r="S846" s="738"/>
      <c r="T846" s="738"/>
      <c r="U846" s="738"/>
      <c r="V846" s="738"/>
      <c r="W846" s="738"/>
      <c r="X846" s="738"/>
      <c r="Y846" s="738"/>
      <c r="Z846" s="738"/>
    </row>
    <row r="847" ht="18.0" customHeight="1">
      <c r="A847" s="738"/>
      <c r="B847" s="738"/>
      <c r="C847" s="738"/>
      <c r="D847" s="738"/>
      <c r="E847" s="738"/>
      <c r="F847" s="738"/>
      <c r="G847" s="738"/>
      <c r="H847" s="738"/>
      <c r="I847" s="738"/>
      <c r="J847" s="738"/>
      <c r="K847" s="738"/>
      <c r="L847" s="738"/>
      <c r="M847" s="738"/>
      <c r="N847" s="738"/>
      <c r="O847" s="738"/>
      <c r="P847" s="738"/>
      <c r="Q847" s="738"/>
      <c r="R847" s="738"/>
      <c r="S847" s="738"/>
      <c r="T847" s="738"/>
      <c r="U847" s="738"/>
      <c r="V847" s="738"/>
      <c r="W847" s="738"/>
      <c r="X847" s="738"/>
      <c r="Y847" s="738"/>
      <c r="Z847" s="738"/>
    </row>
    <row r="848" ht="18.0" customHeight="1">
      <c r="A848" s="738"/>
      <c r="B848" s="738"/>
      <c r="C848" s="738"/>
      <c r="D848" s="738"/>
      <c r="E848" s="738"/>
      <c r="F848" s="738"/>
      <c r="G848" s="738"/>
      <c r="H848" s="738"/>
      <c r="I848" s="738"/>
      <c r="J848" s="738"/>
      <c r="K848" s="738"/>
      <c r="L848" s="738"/>
      <c r="M848" s="738"/>
      <c r="N848" s="738"/>
      <c r="O848" s="738"/>
      <c r="P848" s="738"/>
      <c r="Q848" s="738"/>
      <c r="R848" s="738"/>
      <c r="S848" s="738"/>
      <c r="T848" s="738"/>
      <c r="U848" s="738"/>
      <c r="V848" s="738"/>
      <c r="W848" s="738"/>
      <c r="X848" s="738"/>
      <c r="Y848" s="738"/>
      <c r="Z848" s="738"/>
    </row>
    <row r="849" ht="18.0" customHeight="1">
      <c r="A849" s="738"/>
      <c r="B849" s="738"/>
      <c r="C849" s="738"/>
      <c r="D849" s="738"/>
      <c r="E849" s="738"/>
      <c r="F849" s="738"/>
      <c r="G849" s="738"/>
      <c r="H849" s="738"/>
      <c r="I849" s="738"/>
      <c r="J849" s="738"/>
      <c r="K849" s="738"/>
      <c r="L849" s="738"/>
      <c r="M849" s="738"/>
      <c r="N849" s="738"/>
      <c r="O849" s="738"/>
      <c r="P849" s="738"/>
      <c r="Q849" s="738"/>
      <c r="R849" s="738"/>
      <c r="S849" s="738"/>
      <c r="T849" s="738"/>
      <c r="U849" s="738"/>
      <c r="V849" s="738"/>
      <c r="W849" s="738"/>
      <c r="X849" s="738"/>
      <c r="Y849" s="738"/>
      <c r="Z849" s="738"/>
    </row>
    <row r="850" ht="18.0" customHeight="1">
      <c r="A850" s="738"/>
      <c r="B850" s="738"/>
      <c r="C850" s="738"/>
      <c r="D850" s="738"/>
      <c r="E850" s="738"/>
      <c r="F850" s="738"/>
      <c r="G850" s="738"/>
      <c r="H850" s="738"/>
      <c r="I850" s="738"/>
      <c r="J850" s="738"/>
      <c r="K850" s="738"/>
      <c r="L850" s="738"/>
      <c r="M850" s="738"/>
      <c r="N850" s="738"/>
      <c r="O850" s="738"/>
      <c r="P850" s="738"/>
      <c r="Q850" s="738"/>
      <c r="R850" s="738"/>
      <c r="S850" s="738"/>
      <c r="T850" s="738"/>
      <c r="U850" s="738"/>
      <c r="V850" s="738"/>
      <c r="W850" s="738"/>
      <c r="X850" s="738"/>
      <c r="Y850" s="738"/>
      <c r="Z850" s="738"/>
    </row>
    <row r="851" ht="18.0" customHeight="1">
      <c r="A851" s="738"/>
      <c r="B851" s="738"/>
      <c r="C851" s="738"/>
      <c r="D851" s="738"/>
      <c r="E851" s="738"/>
      <c r="F851" s="738"/>
      <c r="G851" s="738"/>
      <c r="H851" s="738"/>
      <c r="I851" s="738"/>
      <c r="J851" s="738"/>
      <c r="K851" s="738"/>
      <c r="L851" s="738"/>
      <c r="M851" s="738"/>
      <c r="N851" s="738"/>
      <c r="O851" s="738"/>
      <c r="P851" s="738"/>
      <c r="Q851" s="738"/>
      <c r="R851" s="738"/>
      <c r="S851" s="738"/>
      <c r="T851" s="738"/>
      <c r="U851" s="738"/>
      <c r="V851" s="738"/>
      <c r="W851" s="738"/>
      <c r="X851" s="738"/>
      <c r="Y851" s="738"/>
      <c r="Z851" s="738"/>
    </row>
    <row r="852" ht="18.0" customHeight="1">
      <c r="A852" s="738"/>
      <c r="B852" s="738"/>
      <c r="C852" s="738"/>
      <c r="D852" s="738"/>
      <c r="E852" s="738"/>
      <c r="F852" s="738"/>
      <c r="G852" s="738"/>
      <c r="H852" s="738"/>
      <c r="I852" s="738"/>
      <c r="J852" s="738"/>
      <c r="K852" s="738"/>
      <c r="L852" s="738"/>
      <c r="M852" s="738"/>
      <c r="N852" s="738"/>
      <c r="O852" s="738"/>
      <c r="P852" s="738"/>
      <c r="Q852" s="738"/>
      <c r="R852" s="738"/>
      <c r="S852" s="738"/>
      <c r="T852" s="738"/>
      <c r="U852" s="738"/>
      <c r="V852" s="738"/>
      <c r="W852" s="738"/>
      <c r="X852" s="738"/>
      <c r="Y852" s="738"/>
      <c r="Z852" s="738"/>
    </row>
    <row r="853" ht="18.0" customHeight="1">
      <c r="A853" s="738"/>
      <c r="B853" s="738"/>
      <c r="C853" s="738"/>
      <c r="D853" s="738"/>
      <c r="E853" s="738"/>
      <c r="F853" s="738"/>
      <c r="G853" s="738"/>
      <c r="H853" s="738"/>
      <c r="I853" s="738"/>
      <c r="J853" s="738"/>
      <c r="K853" s="738"/>
      <c r="L853" s="738"/>
      <c r="M853" s="738"/>
      <c r="N853" s="738"/>
      <c r="O853" s="738"/>
      <c r="P853" s="738"/>
      <c r="Q853" s="738"/>
      <c r="R853" s="738"/>
      <c r="S853" s="738"/>
      <c r="T853" s="738"/>
      <c r="U853" s="738"/>
      <c r="V853" s="738"/>
      <c r="W853" s="738"/>
      <c r="X853" s="738"/>
      <c r="Y853" s="738"/>
      <c r="Z853" s="738"/>
    </row>
    <row r="854" ht="18.0" customHeight="1">
      <c r="A854" s="738"/>
      <c r="B854" s="738"/>
      <c r="C854" s="738"/>
      <c r="D854" s="738"/>
      <c r="E854" s="738"/>
      <c r="F854" s="738"/>
      <c r="G854" s="738"/>
      <c r="H854" s="738"/>
      <c r="I854" s="738"/>
      <c r="J854" s="738"/>
      <c r="K854" s="738"/>
      <c r="L854" s="738"/>
      <c r="M854" s="738"/>
      <c r="N854" s="738"/>
      <c r="O854" s="738"/>
      <c r="P854" s="738"/>
      <c r="Q854" s="738"/>
      <c r="R854" s="738"/>
      <c r="S854" s="738"/>
      <c r="T854" s="738"/>
      <c r="U854" s="738"/>
      <c r="V854" s="738"/>
      <c r="W854" s="738"/>
      <c r="X854" s="738"/>
      <c r="Y854" s="738"/>
      <c r="Z854" s="738"/>
    </row>
    <row r="855" ht="18.0" customHeight="1">
      <c r="A855" s="738"/>
      <c r="B855" s="738"/>
      <c r="C855" s="738"/>
      <c r="D855" s="738"/>
      <c r="E855" s="738"/>
      <c r="F855" s="738"/>
      <c r="G855" s="738"/>
      <c r="H855" s="738"/>
      <c r="I855" s="738"/>
      <c r="J855" s="738"/>
      <c r="K855" s="738"/>
      <c r="L855" s="738"/>
      <c r="M855" s="738"/>
      <c r="N855" s="738"/>
      <c r="O855" s="738"/>
      <c r="P855" s="738"/>
      <c r="Q855" s="738"/>
      <c r="R855" s="738"/>
      <c r="S855" s="738"/>
      <c r="T855" s="738"/>
      <c r="U855" s="738"/>
      <c r="V855" s="738"/>
      <c r="W855" s="738"/>
      <c r="X855" s="738"/>
      <c r="Y855" s="738"/>
      <c r="Z855" s="738"/>
    </row>
    <row r="856" ht="18.0" customHeight="1">
      <c r="A856" s="738"/>
      <c r="B856" s="738"/>
      <c r="C856" s="738"/>
      <c r="D856" s="738"/>
      <c r="E856" s="738"/>
      <c r="F856" s="738"/>
      <c r="G856" s="738"/>
      <c r="H856" s="738"/>
      <c r="I856" s="738"/>
      <c r="J856" s="738"/>
      <c r="K856" s="738"/>
      <c r="L856" s="738"/>
      <c r="M856" s="738"/>
      <c r="N856" s="738"/>
      <c r="O856" s="738"/>
      <c r="P856" s="738"/>
      <c r="Q856" s="738"/>
      <c r="R856" s="738"/>
      <c r="S856" s="738"/>
      <c r="T856" s="738"/>
      <c r="U856" s="738"/>
      <c r="V856" s="738"/>
      <c r="W856" s="738"/>
      <c r="X856" s="738"/>
      <c r="Y856" s="738"/>
      <c r="Z856" s="738"/>
    </row>
    <row r="857" ht="18.0" customHeight="1">
      <c r="A857" s="738"/>
      <c r="B857" s="738"/>
      <c r="C857" s="738"/>
      <c r="D857" s="738"/>
      <c r="E857" s="738"/>
      <c r="F857" s="738"/>
      <c r="G857" s="738"/>
      <c r="H857" s="738"/>
      <c r="I857" s="738"/>
      <c r="J857" s="738"/>
      <c r="K857" s="738"/>
      <c r="L857" s="738"/>
      <c r="M857" s="738"/>
      <c r="N857" s="738"/>
      <c r="O857" s="738"/>
      <c r="P857" s="738"/>
      <c r="Q857" s="738"/>
      <c r="R857" s="738"/>
      <c r="S857" s="738"/>
      <c r="T857" s="738"/>
      <c r="U857" s="738"/>
      <c r="V857" s="738"/>
      <c r="W857" s="738"/>
      <c r="X857" s="738"/>
      <c r="Y857" s="738"/>
      <c r="Z857" s="738"/>
    </row>
    <row r="858" ht="18.0" customHeight="1">
      <c r="A858" s="738"/>
      <c r="B858" s="738"/>
      <c r="C858" s="738"/>
      <c r="D858" s="738"/>
      <c r="E858" s="738"/>
      <c r="F858" s="738"/>
      <c r="G858" s="738"/>
      <c r="H858" s="738"/>
      <c r="I858" s="738"/>
      <c r="J858" s="738"/>
      <c r="K858" s="738"/>
      <c r="L858" s="738"/>
      <c r="M858" s="738"/>
      <c r="N858" s="738"/>
      <c r="O858" s="738"/>
      <c r="P858" s="738"/>
      <c r="Q858" s="738"/>
      <c r="R858" s="738"/>
      <c r="S858" s="738"/>
      <c r="T858" s="738"/>
      <c r="U858" s="738"/>
      <c r="V858" s="738"/>
      <c r="W858" s="738"/>
      <c r="X858" s="738"/>
      <c r="Y858" s="738"/>
      <c r="Z858" s="738"/>
    </row>
    <row r="859" ht="18.0" customHeight="1">
      <c r="A859" s="738"/>
      <c r="B859" s="738"/>
      <c r="C859" s="738"/>
      <c r="D859" s="738"/>
      <c r="E859" s="738"/>
      <c r="F859" s="738"/>
      <c r="G859" s="738"/>
      <c r="H859" s="738"/>
      <c r="I859" s="738"/>
      <c r="J859" s="738"/>
      <c r="K859" s="738"/>
      <c r="L859" s="738"/>
      <c r="M859" s="738"/>
      <c r="N859" s="738"/>
      <c r="O859" s="738"/>
      <c r="P859" s="738"/>
      <c r="Q859" s="738"/>
      <c r="R859" s="738"/>
      <c r="S859" s="738"/>
      <c r="T859" s="738"/>
      <c r="U859" s="738"/>
      <c r="V859" s="738"/>
      <c r="W859" s="738"/>
      <c r="X859" s="738"/>
      <c r="Y859" s="738"/>
      <c r="Z859" s="738"/>
    </row>
    <row r="860" ht="18.0" customHeight="1">
      <c r="A860" s="738"/>
      <c r="B860" s="738"/>
      <c r="C860" s="738"/>
      <c r="D860" s="738"/>
      <c r="E860" s="738"/>
      <c r="F860" s="738"/>
      <c r="G860" s="738"/>
      <c r="H860" s="738"/>
      <c r="I860" s="738"/>
      <c r="J860" s="738"/>
      <c r="K860" s="738"/>
      <c r="L860" s="738"/>
      <c r="M860" s="738"/>
      <c r="N860" s="738"/>
      <c r="O860" s="738"/>
      <c r="P860" s="738"/>
      <c r="Q860" s="738"/>
      <c r="R860" s="738"/>
      <c r="S860" s="738"/>
      <c r="T860" s="738"/>
      <c r="U860" s="738"/>
      <c r="V860" s="738"/>
      <c r="W860" s="738"/>
      <c r="X860" s="738"/>
      <c r="Y860" s="738"/>
      <c r="Z860" s="738"/>
    </row>
    <row r="861" ht="18.0" customHeight="1">
      <c r="A861" s="738"/>
      <c r="B861" s="738"/>
      <c r="C861" s="738"/>
      <c r="D861" s="738"/>
      <c r="E861" s="738"/>
      <c r="F861" s="738"/>
      <c r="G861" s="738"/>
      <c r="H861" s="738"/>
      <c r="I861" s="738"/>
      <c r="J861" s="738"/>
      <c r="K861" s="738"/>
      <c r="L861" s="738"/>
      <c r="M861" s="738"/>
      <c r="N861" s="738"/>
      <c r="O861" s="738"/>
      <c r="P861" s="738"/>
      <c r="Q861" s="738"/>
      <c r="R861" s="738"/>
      <c r="S861" s="738"/>
      <c r="T861" s="738"/>
      <c r="U861" s="738"/>
      <c r="V861" s="738"/>
      <c r="W861" s="738"/>
      <c r="X861" s="738"/>
      <c r="Y861" s="738"/>
      <c r="Z861" s="738"/>
    </row>
    <row r="862" ht="18.0" customHeight="1">
      <c r="A862" s="738"/>
      <c r="B862" s="738"/>
      <c r="C862" s="738"/>
      <c r="D862" s="738"/>
      <c r="E862" s="738"/>
      <c r="F862" s="738"/>
      <c r="G862" s="738"/>
      <c r="H862" s="738"/>
      <c r="I862" s="738"/>
      <c r="J862" s="738"/>
      <c r="K862" s="738"/>
      <c r="L862" s="738"/>
      <c r="M862" s="738"/>
      <c r="N862" s="738"/>
      <c r="O862" s="738"/>
      <c r="P862" s="738"/>
      <c r="Q862" s="738"/>
      <c r="R862" s="738"/>
      <c r="S862" s="738"/>
      <c r="T862" s="738"/>
      <c r="U862" s="738"/>
      <c r="V862" s="738"/>
      <c r="W862" s="738"/>
      <c r="X862" s="738"/>
      <c r="Y862" s="738"/>
      <c r="Z862" s="738"/>
    </row>
    <row r="863" ht="18.0" customHeight="1">
      <c r="A863" s="738"/>
      <c r="B863" s="738"/>
      <c r="C863" s="738"/>
      <c r="D863" s="738"/>
      <c r="E863" s="738"/>
      <c r="F863" s="738"/>
      <c r="G863" s="738"/>
      <c r="H863" s="738"/>
      <c r="I863" s="738"/>
      <c r="J863" s="738"/>
      <c r="K863" s="738"/>
      <c r="L863" s="738"/>
      <c r="M863" s="738"/>
      <c r="N863" s="738"/>
      <c r="O863" s="738"/>
      <c r="P863" s="738"/>
      <c r="Q863" s="738"/>
      <c r="R863" s="738"/>
      <c r="S863" s="738"/>
      <c r="T863" s="738"/>
      <c r="U863" s="738"/>
      <c r="V863" s="738"/>
      <c r="W863" s="738"/>
      <c r="X863" s="738"/>
      <c r="Y863" s="738"/>
      <c r="Z863" s="738"/>
    </row>
    <row r="864" ht="18.0" customHeight="1">
      <c r="A864" s="738"/>
      <c r="B864" s="738"/>
      <c r="C864" s="738"/>
      <c r="D864" s="738"/>
      <c r="E864" s="738"/>
      <c r="F864" s="738"/>
      <c r="G864" s="738"/>
      <c r="H864" s="738"/>
      <c r="I864" s="738"/>
      <c r="J864" s="738"/>
      <c r="K864" s="738"/>
      <c r="L864" s="738"/>
      <c r="M864" s="738"/>
      <c r="N864" s="738"/>
      <c r="O864" s="738"/>
      <c r="P864" s="738"/>
      <c r="Q864" s="738"/>
      <c r="R864" s="738"/>
      <c r="S864" s="738"/>
      <c r="T864" s="738"/>
      <c r="U864" s="738"/>
      <c r="V864" s="738"/>
      <c r="W864" s="738"/>
      <c r="X864" s="738"/>
      <c r="Y864" s="738"/>
      <c r="Z864" s="738"/>
    </row>
    <row r="865" ht="18.0" customHeight="1">
      <c r="A865" s="738"/>
      <c r="B865" s="738"/>
      <c r="C865" s="738"/>
      <c r="D865" s="738"/>
      <c r="E865" s="738"/>
      <c r="F865" s="738"/>
      <c r="G865" s="738"/>
      <c r="H865" s="738"/>
      <c r="I865" s="738"/>
      <c r="J865" s="738"/>
      <c r="K865" s="738"/>
      <c r="L865" s="738"/>
      <c r="M865" s="738"/>
      <c r="N865" s="738"/>
      <c r="O865" s="738"/>
      <c r="P865" s="738"/>
      <c r="Q865" s="738"/>
      <c r="R865" s="738"/>
      <c r="S865" s="738"/>
      <c r="T865" s="738"/>
      <c r="U865" s="738"/>
      <c r="V865" s="738"/>
      <c r="W865" s="738"/>
      <c r="X865" s="738"/>
      <c r="Y865" s="738"/>
      <c r="Z865" s="738"/>
    </row>
    <row r="866" ht="18.0" customHeight="1">
      <c r="A866" s="738"/>
      <c r="B866" s="738"/>
      <c r="C866" s="738"/>
      <c r="D866" s="738"/>
      <c r="E866" s="738"/>
      <c r="F866" s="738"/>
      <c r="G866" s="738"/>
      <c r="H866" s="738"/>
      <c r="I866" s="738"/>
      <c r="J866" s="738"/>
      <c r="K866" s="738"/>
      <c r="L866" s="738"/>
      <c r="M866" s="738"/>
      <c r="N866" s="738"/>
      <c r="O866" s="738"/>
      <c r="P866" s="738"/>
      <c r="Q866" s="738"/>
      <c r="R866" s="738"/>
      <c r="S866" s="738"/>
      <c r="T866" s="738"/>
      <c r="U866" s="738"/>
      <c r="V866" s="738"/>
      <c r="W866" s="738"/>
      <c r="X866" s="738"/>
      <c r="Y866" s="738"/>
      <c r="Z866" s="738"/>
    </row>
    <row r="867" ht="18.0" customHeight="1">
      <c r="A867" s="738"/>
      <c r="B867" s="738"/>
      <c r="C867" s="738"/>
      <c r="D867" s="738"/>
      <c r="E867" s="738"/>
      <c r="F867" s="738"/>
      <c r="G867" s="738"/>
      <c r="H867" s="738"/>
      <c r="I867" s="738"/>
      <c r="J867" s="738"/>
      <c r="K867" s="738"/>
      <c r="L867" s="738"/>
      <c r="M867" s="738"/>
      <c r="N867" s="738"/>
      <c r="O867" s="738"/>
      <c r="P867" s="738"/>
      <c r="Q867" s="738"/>
      <c r="R867" s="738"/>
      <c r="S867" s="738"/>
      <c r="T867" s="738"/>
      <c r="U867" s="738"/>
      <c r="V867" s="738"/>
      <c r="W867" s="738"/>
      <c r="X867" s="738"/>
      <c r="Y867" s="738"/>
      <c r="Z867" s="738"/>
    </row>
    <row r="868" ht="18.0" customHeight="1">
      <c r="A868" s="738"/>
      <c r="B868" s="738"/>
      <c r="C868" s="738"/>
      <c r="D868" s="738"/>
      <c r="E868" s="738"/>
      <c r="F868" s="738"/>
      <c r="G868" s="738"/>
      <c r="H868" s="738"/>
      <c r="I868" s="738"/>
      <c r="J868" s="738"/>
      <c r="K868" s="738"/>
      <c r="L868" s="738"/>
      <c r="M868" s="738"/>
      <c r="N868" s="738"/>
      <c r="O868" s="738"/>
      <c r="P868" s="738"/>
      <c r="Q868" s="738"/>
      <c r="R868" s="738"/>
      <c r="S868" s="738"/>
      <c r="T868" s="738"/>
      <c r="U868" s="738"/>
      <c r="V868" s="738"/>
      <c r="W868" s="738"/>
      <c r="X868" s="738"/>
      <c r="Y868" s="738"/>
      <c r="Z868" s="738"/>
    </row>
    <row r="869" ht="18.0" customHeight="1">
      <c r="A869" s="738"/>
      <c r="B869" s="738"/>
      <c r="C869" s="738"/>
      <c r="D869" s="738"/>
      <c r="E869" s="738"/>
      <c r="F869" s="738"/>
      <c r="G869" s="738"/>
      <c r="H869" s="738"/>
      <c r="I869" s="738"/>
      <c r="J869" s="738"/>
      <c r="K869" s="738"/>
      <c r="L869" s="738"/>
      <c r="M869" s="738"/>
      <c r="N869" s="738"/>
      <c r="O869" s="738"/>
      <c r="P869" s="738"/>
      <c r="Q869" s="738"/>
      <c r="R869" s="738"/>
      <c r="S869" s="738"/>
      <c r="T869" s="738"/>
      <c r="U869" s="738"/>
      <c r="V869" s="738"/>
      <c r="W869" s="738"/>
      <c r="X869" s="738"/>
      <c r="Y869" s="738"/>
      <c r="Z869" s="738"/>
    </row>
    <row r="870" ht="18.0" customHeight="1">
      <c r="A870" s="738"/>
      <c r="B870" s="738"/>
      <c r="C870" s="738"/>
      <c r="D870" s="738"/>
      <c r="E870" s="738"/>
      <c r="F870" s="738"/>
      <c r="G870" s="738"/>
      <c r="H870" s="738"/>
      <c r="I870" s="738"/>
      <c r="J870" s="738"/>
      <c r="K870" s="738"/>
      <c r="L870" s="738"/>
      <c r="M870" s="738"/>
      <c r="N870" s="738"/>
      <c r="O870" s="738"/>
      <c r="P870" s="738"/>
      <c r="Q870" s="738"/>
      <c r="R870" s="738"/>
      <c r="S870" s="738"/>
      <c r="T870" s="738"/>
      <c r="U870" s="738"/>
      <c r="V870" s="738"/>
      <c r="W870" s="738"/>
      <c r="X870" s="738"/>
      <c r="Y870" s="738"/>
      <c r="Z870" s="738"/>
    </row>
    <row r="871" ht="18.0" customHeight="1">
      <c r="A871" s="738"/>
      <c r="B871" s="738"/>
      <c r="C871" s="738"/>
      <c r="D871" s="738"/>
      <c r="E871" s="738"/>
      <c r="F871" s="738"/>
      <c r="G871" s="738"/>
      <c r="H871" s="738"/>
      <c r="I871" s="738"/>
      <c r="J871" s="738"/>
      <c r="K871" s="738"/>
      <c r="L871" s="738"/>
      <c r="M871" s="738"/>
      <c r="N871" s="738"/>
      <c r="O871" s="738"/>
      <c r="P871" s="738"/>
      <c r="Q871" s="738"/>
      <c r="R871" s="738"/>
      <c r="S871" s="738"/>
      <c r="T871" s="738"/>
      <c r="U871" s="738"/>
      <c r="V871" s="738"/>
      <c r="W871" s="738"/>
      <c r="X871" s="738"/>
      <c r="Y871" s="738"/>
      <c r="Z871" s="738"/>
    </row>
    <row r="872" ht="18.0" customHeight="1">
      <c r="A872" s="738"/>
      <c r="B872" s="738"/>
      <c r="C872" s="738"/>
      <c r="D872" s="738"/>
      <c r="E872" s="738"/>
      <c r="F872" s="738"/>
      <c r="G872" s="738"/>
      <c r="H872" s="738"/>
      <c r="I872" s="738"/>
      <c r="J872" s="738"/>
      <c r="K872" s="738"/>
      <c r="L872" s="738"/>
      <c r="M872" s="738"/>
      <c r="N872" s="738"/>
      <c r="O872" s="738"/>
      <c r="P872" s="738"/>
      <c r="Q872" s="738"/>
      <c r="R872" s="738"/>
      <c r="S872" s="738"/>
      <c r="T872" s="738"/>
      <c r="U872" s="738"/>
      <c r="V872" s="738"/>
      <c r="W872" s="738"/>
      <c r="X872" s="738"/>
      <c r="Y872" s="738"/>
      <c r="Z872" s="738"/>
    </row>
    <row r="873" ht="18.0" customHeight="1">
      <c r="A873" s="738"/>
      <c r="B873" s="738"/>
      <c r="C873" s="738"/>
      <c r="D873" s="738"/>
      <c r="E873" s="738"/>
      <c r="F873" s="738"/>
      <c r="G873" s="738"/>
      <c r="H873" s="738"/>
      <c r="I873" s="738"/>
      <c r="J873" s="738"/>
      <c r="K873" s="738"/>
      <c r="L873" s="738"/>
      <c r="M873" s="738"/>
      <c r="N873" s="738"/>
      <c r="O873" s="738"/>
      <c r="P873" s="738"/>
      <c r="Q873" s="738"/>
      <c r="R873" s="738"/>
      <c r="S873" s="738"/>
      <c r="T873" s="738"/>
      <c r="U873" s="738"/>
      <c r="V873" s="738"/>
      <c r="W873" s="738"/>
      <c r="X873" s="738"/>
      <c r="Y873" s="738"/>
      <c r="Z873" s="738"/>
    </row>
    <row r="874" ht="18.0" customHeight="1">
      <c r="A874" s="738"/>
      <c r="B874" s="738"/>
      <c r="C874" s="738"/>
      <c r="D874" s="738"/>
      <c r="E874" s="738"/>
      <c r="F874" s="738"/>
      <c r="G874" s="738"/>
      <c r="H874" s="738"/>
      <c r="I874" s="738"/>
      <c r="J874" s="738"/>
      <c r="K874" s="738"/>
      <c r="L874" s="738"/>
      <c r="M874" s="738"/>
      <c r="N874" s="738"/>
      <c r="O874" s="738"/>
      <c r="P874" s="738"/>
      <c r="Q874" s="738"/>
      <c r="R874" s="738"/>
      <c r="S874" s="738"/>
      <c r="T874" s="738"/>
      <c r="U874" s="738"/>
      <c r="V874" s="738"/>
      <c r="W874" s="738"/>
      <c r="X874" s="738"/>
      <c r="Y874" s="738"/>
      <c r="Z874" s="738"/>
    </row>
    <row r="875" ht="18.0" customHeight="1">
      <c r="A875" s="738"/>
      <c r="B875" s="738"/>
      <c r="C875" s="738"/>
      <c r="D875" s="738"/>
      <c r="E875" s="738"/>
      <c r="F875" s="738"/>
      <c r="G875" s="738"/>
      <c r="H875" s="738"/>
      <c r="I875" s="738"/>
      <c r="J875" s="738"/>
      <c r="K875" s="738"/>
      <c r="L875" s="738"/>
      <c r="M875" s="738"/>
      <c r="N875" s="738"/>
      <c r="O875" s="738"/>
      <c r="P875" s="738"/>
      <c r="Q875" s="738"/>
      <c r="R875" s="738"/>
      <c r="S875" s="738"/>
      <c r="T875" s="738"/>
      <c r="U875" s="738"/>
      <c r="V875" s="738"/>
      <c r="W875" s="738"/>
      <c r="X875" s="738"/>
      <c r="Y875" s="738"/>
      <c r="Z875" s="738"/>
    </row>
    <row r="876" ht="18.0" customHeight="1">
      <c r="A876" s="738"/>
      <c r="B876" s="738"/>
      <c r="C876" s="738"/>
      <c r="D876" s="738"/>
      <c r="E876" s="738"/>
      <c r="F876" s="738"/>
      <c r="G876" s="738"/>
      <c r="H876" s="738"/>
      <c r="I876" s="738"/>
      <c r="J876" s="738"/>
      <c r="K876" s="738"/>
      <c r="L876" s="738"/>
      <c r="M876" s="738"/>
      <c r="N876" s="738"/>
      <c r="O876" s="738"/>
      <c r="P876" s="738"/>
      <c r="Q876" s="738"/>
      <c r="R876" s="738"/>
      <c r="S876" s="738"/>
      <c r="T876" s="738"/>
      <c r="U876" s="738"/>
      <c r="V876" s="738"/>
      <c r="W876" s="738"/>
      <c r="X876" s="738"/>
      <c r="Y876" s="738"/>
      <c r="Z876" s="738"/>
    </row>
    <row r="877" ht="18.0" customHeight="1">
      <c r="A877" s="738"/>
      <c r="B877" s="738"/>
      <c r="C877" s="738"/>
      <c r="D877" s="738"/>
      <c r="E877" s="738"/>
      <c r="F877" s="738"/>
      <c r="G877" s="738"/>
      <c r="H877" s="738"/>
      <c r="I877" s="738"/>
      <c r="J877" s="738"/>
      <c r="K877" s="738"/>
      <c r="L877" s="738"/>
      <c r="M877" s="738"/>
      <c r="N877" s="738"/>
      <c r="O877" s="738"/>
      <c r="P877" s="738"/>
      <c r="Q877" s="738"/>
      <c r="R877" s="738"/>
      <c r="S877" s="738"/>
      <c r="T877" s="738"/>
      <c r="U877" s="738"/>
      <c r="V877" s="738"/>
      <c r="W877" s="738"/>
      <c r="X877" s="738"/>
      <c r="Y877" s="738"/>
      <c r="Z877" s="738"/>
    </row>
    <row r="878" ht="18.0" customHeight="1">
      <c r="A878" s="738"/>
      <c r="B878" s="738"/>
      <c r="C878" s="738"/>
      <c r="D878" s="738"/>
      <c r="E878" s="738"/>
      <c r="F878" s="738"/>
      <c r="G878" s="738"/>
      <c r="H878" s="738"/>
      <c r="I878" s="738"/>
      <c r="J878" s="738"/>
      <c r="K878" s="738"/>
      <c r="L878" s="738"/>
      <c r="M878" s="738"/>
      <c r="N878" s="738"/>
      <c r="O878" s="738"/>
      <c r="P878" s="738"/>
      <c r="Q878" s="738"/>
      <c r="R878" s="738"/>
      <c r="S878" s="738"/>
      <c r="T878" s="738"/>
      <c r="U878" s="738"/>
      <c r="V878" s="738"/>
      <c r="W878" s="738"/>
      <c r="X878" s="738"/>
      <c r="Y878" s="738"/>
      <c r="Z878" s="738"/>
    </row>
    <row r="879" ht="18.0" customHeight="1">
      <c r="A879" s="738"/>
      <c r="B879" s="738"/>
      <c r="C879" s="738"/>
      <c r="D879" s="738"/>
      <c r="E879" s="738"/>
      <c r="F879" s="738"/>
      <c r="G879" s="738"/>
      <c r="H879" s="738"/>
      <c r="I879" s="738"/>
      <c r="J879" s="738"/>
      <c r="K879" s="738"/>
      <c r="L879" s="738"/>
      <c r="M879" s="738"/>
      <c r="N879" s="738"/>
      <c r="O879" s="738"/>
      <c r="P879" s="738"/>
      <c r="Q879" s="738"/>
      <c r="R879" s="738"/>
      <c r="S879" s="738"/>
      <c r="T879" s="738"/>
      <c r="U879" s="738"/>
      <c r="V879" s="738"/>
      <c r="W879" s="738"/>
      <c r="X879" s="738"/>
      <c r="Y879" s="738"/>
      <c r="Z879" s="738"/>
    </row>
    <row r="880" ht="18.0" customHeight="1">
      <c r="A880" s="738"/>
      <c r="B880" s="738"/>
      <c r="C880" s="738"/>
      <c r="D880" s="738"/>
      <c r="E880" s="738"/>
      <c r="F880" s="738"/>
      <c r="G880" s="738"/>
      <c r="H880" s="738"/>
      <c r="I880" s="738"/>
      <c r="J880" s="738"/>
      <c r="K880" s="738"/>
      <c r="L880" s="738"/>
      <c r="M880" s="738"/>
      <c r="N880" s="738"/>
      <c r="O880" s="738"/>
      <c r="P880" s="738"/>
      <c r="Q880" s="738"/>
      <c r="R880" s="738"/>
      <c r="S880" s="738"/>
      <c r="T880" s="738"/>
      <c r="U880" s="738"/>
      <c r="V880" s="738"/>
      <c r="W880" s="738"/>
      <c r="X880" s="738"/>
      <c r="Y880" s="738"/>
      <c r="Z880" s="738"/>
    </row>
    <row r="881" ht="18.0" customHeight="1">
      <c r="A881" s="738"/>
      <c r="B881" s="738"/>
      <c r="C881" s="738"/>
      <c r="D881" s="738"/>
      <c r="E881" s="738"/>
      <c r="F881" s="738"/>
      <c r="G881" s="738"/>
      <c r="H881" s="738"/>
      <c r="I881" s="738"/>
      <c r="J881" s="738"/>
      <c r="K881" s="738"/>
      <c r="L881" s="738"/>
      <c r="M881" s="738"/>
      <c r="N881" s="738"/>
      <c r="O881" s="738"/>
      <c r="P881" s="738"/>
      <c r="Q881" s="738"/>
      <c r="R881" s="738"/>
      <c r="S881" s="738"/>
      <c r="T881" s="738"/>
      <c r="U881" s="738"/>
      <c r="V881" s="738"/>
      <c r="W881" s="738"/>
      <c r="X881" s="738"/>
      <c r="Y881" s="738"/>
      <c r="Z881" s="738"/>
    </row>
    <row r="882" ht="18.0" customHeight="1">
      <c r="A882" s="738"/>
      <c r="B882" s="738"/>
      <c r="C882" s="738"/>
      <c r="D882" s="738"/>
      <c r="E882" s="738"/>
      <c r="F882" s="738"/>
      <c r="G882" s="738"/>
      <c r="H882" s="738"/>
      <c r="I882" s="738"/>
      <c r="J882" s="738"/>
      <c r="K882" s="738"/>
      <c r="L882" s="738"/>
      <c r="M882" s="738"/>
      <c r="N882" s="738"/>
      <c r="O882" s="738"/>
      <c r="P882" s="738"/>
      <c r="Q882" s="738"/>
      <c r="R882" s="738"/>
      <c r="S882" s="738"/>
      <c r="T882" s="738"/>
      <c r="U882" s="738"/>
      <c r="V882" s="738"/>
      <c r="W882" s="738"/>
      <c r="X882" s="738"/>
      <c r="Y882" s="738"/>
      <c r="Z882" s="738"/>
    </row>
    <row r="883" ht="18.0" customHeight="1">
      <c r="A883" s="738"/>
      <c r="B883" s="738"/>
      <c r="C883" s="738"/>
      <c r="D883" s="738"/>
      <c r="E883" s="738"/>
      <c r="F883" s="738"/>
      <c r="G883" s="738"/>
      <c r="H883" s="738"/>
      <c r="I883" s="738"/>
      <c r="J883" s="738"/>
      <c r="K883" s="738"/>
      <c r="L883" s="738"/>
      <c r="M883" s="738"/>
      <c r="N883" s="738"/>
      <c r="O883" s="738"/>
      <c r="P883" s="738"/>
      <c r="Q883" s="738"/>
      <c r="R883" s="738"/>
      <c r="S883" s="738"/>
      <c r="T883" s="738"/>
      <c r="U883" s="738"/>
      <c r="V883" s="738"/>
      <c r="W883" s="738"/>
      <c r="X883" s="738"/>
      <c r="Y883" s="738"/>
      <c r="Z883" s="738"/>
    </row>
    <row r="884" ht="18.0" customHeight="1">
      <c r="A884" s="738"/>
      <c r="B884" s="738"/>
      <c r="C884" s="738"/>
      <c r="D884" s="738"/>
      <c r="E884" s="738"/>
      <c r="F884" s="738"/>
      <c r="G884" s="738"/>
      <c r="H884" s="738"/>
      <c r="I884" s="738"/>
      <c r="J884" s="738"/>
      <c r="K884" s="738"/>
      <c r="L884" s="738"/>
      <c r="M884" s="738"/>
      <c r="N884" s="738"/>
      <c r="O884" s="738"/>
      <c r="P884" s="738"/>
      <c r="Q884" s="738"/>
      <c r="R884" s="738"/>
      <c r="S884" s="738"/>
      <c r="T884" s="738"/>
      <c r="U884" s="738"/>
      <c r="V884" s="738"/>
      <c r="W884" s="738"/>
      <c r="X884" s="738"/>
      <c r="Y884" s="738"/>
      <c r="Z884" s="738"/>
    </row>
    <row r="885" ht="18.0" customHeight="1">
      <c r="A885" s="738"/>
      <c r="B885" s="738"/>
      <c r="C885" s="738"/>
      <c r="D885" s="738"/>
      <c r="E885" s="738"/>
      <c r="F885" s="738"/>
      <c r="G885" s="738"/>
      <c r="H885" s="738"/>
      <c r="I885" s="738"/>
      <c r="J885" s="738"/>
      <c r="K885" s="738"/>
      <c r="L885" s="738"/>
      <c r="M885" s="738"/>
      <c r="N885" s="738"/>
      <c r="O885" s="738"/>
      <c r="P885" s="738"/>
      <c r="Q885" s="738"/>
      <c r="R885" s="738"/>
      <c r="S885" s="738"/>
      <c r="T885" s="738"/>
      <c r="U885" s="738"/>
      <c r="V885" s="738"/>
      <c r="W885" s="738"/>
      <c r="X885" s="738"/>
      <c r="Y885" s="738"/>
      <c r="Z885" s="738"/>
    </row>
    <row r="886" ht="18.0" customHeight="1">
      <c r="A886" s="738"/>
      <c r="B886" s="738"/>
      <c r="C886" s="738"/>
      <c r="D886" s="738"/>
      <c r="E886" s="738"/>
      <c r="F886" s="738"/>
      <c r="G886" s="738"/>
      <c r="H886" s="738"/>
      <c r="I886" s="738"/>
      <c r="J886" s="738"/>
      <c r="K886" s="738"/>
      <c r="L886" s="738"/>
      <c r="M886" s="738"/>
      <c r="N886" s="738"/>
      <c r="O886" s="738"/>
      <c r="P886" s="738"/>
      <c r="Q886" s="738"/>
      <c r="R886" s="738"/>
      <c r="S886" s="738"/>
      <c r="T886" s="738"/>
      <c r="U886" s="738"/>
      <c r="V886" s="738"/>
      <c r="W886" s="738"/>
      <c r="X886" s="738"/>
      <c r="Y886" s="738"/>
      <c r="Z886" s="738"/>
    </row>
    <row r="887" ht="18.0" customHeight="1">
      <c r="A887" s="738"/>
      <c r="B887" s="738"/>
      <c r="C887" s="738"/>
      <c r="D887" s="738"/>
      <c r="E887" s="738"/>
      <c r="F887" s="738"/>
      <c r="G887" s="738"/>
      <c r="H887" s="738"/>
      <c r="I887" s="738"/>
      <c r="J887" s="738"/>
      <c r="K887" s="738"/>
      <c r="L887" s="738"/>
      <c r="M887" s="738"/>
      <c r="N887" s="738"/>
      <c r="O887" s="738"/>
      <c r="P887" s="738"/>
      <c r="Q887" s="738"/>
      <c r="R887" s="738"/>
      <c r="S887" s="738"/>
      <c r="T887" s="738"/>
      <c r="U887" s="738"/>
      <c r="V887" s="738"/>
      <c r="W887" s="738"/>
      <c r="X887" s="738"/>
      <c r="Y887" s="738"/>
      <c r="Z887" s="738"/>
    </row>
    <row r="888" ht="18.0" customHeight="1">
      <c r="A888" s="738"/>
      <c r="B888" s="738"/>
      <c r="C888" s="738"/>
      <c r="D888" s="738"/>
      <c r="E888" s="738"/>
      <c r="F888" s="738"/>
      <c r="G888" s="738"/>
      <c r="H888" s="738"/>
      <c r="I888" s="738"/>
      <c r="J888" s="738"/>
      <c r="K888" s="738"/>
      <c r="L888" s="738"/>
      <c r="M888" s="738"/>
      <c r="N888" s="738"/>
      <c r="O888" s="738"/>
      <c r="P888" s="738"/>
      <c r="Q888" s="738"/>
      <c r="R888" s="738"/>
      <c r="S888" s="738"/>
      <c r="T888" s="738"/>
      <c r="U888" s="738"/>
      <c r="V888" s="738"/>
      <c r="W888" s="738"/>
      <c r="X888" s="738"/>
      <c r="Y888" s="738"/>
      <c r="Z888" s="738"/>
    </row>
    <row r="889" ht="18.0" customHeight="1">
      <c r="A889" s="738"/>
      <c r="B889" s="738"/>
      <c r="C889" s="738"/>
      <c r="D889" s="738"/>
      <c r="E889" s="738"/>
      <c r="F889" s="738"/>
      <c r="G889" s="738"/>
      <c r="H889" s="738"/>
      <c r="I889" s="738"/>
      <c r="J889" s="738"/>
      <c r="K889" s="738"/>
      <c r="L889" s="738"/>
      <c r="M889" s="738"/>
      <c r="N889" s="738"/>
      <c r="O889" s="738"/>
      <c r="P889" s="738"/>
      <c r="Q889" s="738"/>
      <c r="R889" s="738"/>
      <c r="S889" s="738"/>
      <c r="T889" s="738"/>
      <c r="U889" s="738"/>
      <c r="V889" s="738"/>
      <c r="W889" s="738"/>
      <c r="X889" s="738"/>
      <c r="Y889" s="738"/>
      <c r="Z889" s="738"/>
    </row>
    <row r="890" ht="18.0" customHeight="1">
      <c r="A890" s="738"/>
      <c r="B890" s="738"/>
      <c r="C890" s="738"/>
      <c r="D890" s="738"/>
      <c r="E890" s="738"/>
      <c r="F890" s="738"/>
      <c r="G890" s="738"/>
      <c r="H890" s="738"/>
      <c r="I890" s="738"/>
      <c r="J890" s="738"/>
      <c r="K890" s="738"/>
      <c r="L890" s="738"/>
      <c r="M890" s="738"/>
      <c r="N890" s="738"/>
      <c r="O890" s="738"/>
      <c r="P890" s="738"/>
      <c r="Q890" s="738"/>
      <c r="R890" s="738"/>
      <c r="S890" s="738"/>
      <c r="T890" s="738"/>
      <c r="U890" s="738"/>
      <c r="V890" s="738"/>
      <c r="W890" s="738"/>
      <c r="X890" s="738"/>
      <c r="Y890" s="738"/>
      <c r="Z890" s="738"/>
    </row>
    <row r="891" ht="18.0" customHeight="1">
      <c r="A891" s="738"/>
      <c r="B891" s="738"/>
      <c r="C891" s="738"/>
      <c r="D891" s="738"/>
      <c r="E891" s="738"/>
      <c r="F891" s="738"/>
      <c r="G891" s="738"/>
      <c r="H891" s="738"/>
      <c r="I891" s="738"/>
      <c r="J891" s="738"/>
      <c r="K891" s="738"/>
      <c r="L891" s="738"/>
      <c r="M891" s="738"/>
      <c r="N891" s="738"/>
      <c r="O891" s="738"/>
      <c r="P891" s="738"/>
      <c r="Q891" s="738"/>
      <c r="R891" s="738"/>
      <c r="S891" s="738"/>
      <c r="T891" s="738"/>
      <c r="U891" s="738"/>
      <c r="V891" s="738"/>
      <c r="W891" s="738"/>
      <c r="X891" s="738"/>
      <c r="Y891" s="738"/>
      <c r="Z891" s="738"/>
    </row>
    <row r="892" ht="18.0" customHeight="1">
      <c r="A892" s="738"/>
      <c r="B892" s="738"/>
      <c r="C892" s="738"/>
      <c r="D892" s="738"/>
      <c r="E892" s="738"/>
      <c r="F892" s="738"/>
      <c r="G892" s="738"/>
      <c r="H892" s="738"/>
      <c r="I892" s="738"/>
      <c r="J892" s="738"/>
      <c r="K892" s="738"/>
      <c r="L892" s="738"/>
      <c r="M892" s="738"/>
      <c r="N892" s="738"/>
      <c r="O892" s="738"/>
      <c r="P892" s="738"/>
      <c r="Q892" s="738"/>
      <c r="R892" s="738"/>
      <c r="S892" s="738"/>
      <c r="T892" s="738"/>
      <c r="U892" s="738"/>
      <c r="V892" s="738"/>
      <c r="W892" s="738"/>
      <c r="X892" s="738"/>
      <c r="Y892" s="738"/>
      <c r="Z892" s="738"/>
    </row>
    <row r="893" ht="18.0" customHeight="1">
      <c r="A893" s="738"/>
      <c r="B893" s="738"/>
      <c r="C893" s="738"/>
      <c r="D893" s="738"/>
      <c r="E893" s="738"/>
      <c r="F893" s="738"/>
      <c r="G893" s="738"/>
      <c r="H893" s="738"/>
      <c r="I893" s="738"/>
      <c r="J893" s="738"/>
      <c r="K893" s="738"/>
      <c r="L893" s="738"/>
      <c r="M893" s="738"/>
      <c r="N893" s="738"/>
      <c r="O893" s="738"/>
      <c r="P893" s="738"/>
      <c r="Q893" s="738"/>
      <c r="R893" s="738"/>
      <c r="S893" s="738"/>
      <c r="T893" s="738"/>
      <c r="U893" s="738"/>
      <c r="V893" s="738"/>
      <c r="W893" s="738"/>
      <c r="X893" s="738"/>
      <c r="Y893" s="738"/>
      <c r="Z893" s="738"/>
    </row>
    <row r="894" ht="18.0" customHeight="1">
      <c r="A894" s="738"/>
      <c r="B894" s="738"/>
      <c r="C894" s="738"/>
      <c r="D894" s="738"/>
      <c r="E894" s="738"/>
      <c r="F894" s="738"/>
      <c r="G894" s="738"/>
      <c r="H894" s="738"/>
      <c r="I894" s="738"/>
      <c r="J894" s="738"/>
      <c r="K894" s="738"/>
      <c r="L894" s="738"/>
      <c r="M894" s="738"/>
      <c r="N894" s="738"/>
      <c r="O894" s="738"/>
      <c r="P894" s="738"/>
      <c r="Q894" s="738"/>
      <c r="R894" s="738"/>
      <c r="S894" s="738"/>
      <c r="T894" s="738"/>
      <c r="U894" s="738"/>
      <c r="V894" s="738"/>
      <c r="W894" s="738"/>
      <c r="X894" s="738"/>
      <c r="Y894" s="738"/>
      <c r="Z894" s="738"/>
    </row>
    <row r="895" ht="18.0" customHeight="1">
      <c r="A895" s="738"/>
      <c r="B895" s="738"/>
      <c r="C895" s="738"/>
      <c r="D895" s="738"/>
      <c r="E895" s="738"/>
      <c r="F895" s="738"/>
      <c r="G895" s="738"/>
      <c r="H895" s="738"/>
      <c r="I895" s="738"/>
      <c r="J895" s="738"/>
      <c r="K895" s="738"/>
      <c r="L895" s="738"/>
      <c r="M895" s="738"/>
      <c r="N895" s="738"/>
      <c r="O895" s="738"/>
      <c r="P895" s="738"/>
      <c r="Q895" s="738"/>
      <c r="R895" s="738"/>
      <c r="S895" s="738"/>
      <c r="T895" s="738"/>
      <c r="U895" s="738"/>
      <c r="V895" s="738"/>
      <c r="W895" s="738"/>
      <c r="X895" s="738"/>
      <c r="Y895" s="738"/>
      <c r="Z895" s="738"/>
    </row>
    <row r="896" ht="18.0" customHeight="1">
      <c r="A896" s="738"/>
      <c r="B896" s="738"/>
      <c r="C896" s="738"/>
      <c r="D896" s="738"/>
      <c r="E896" s="738"/>
      <c r="F896" s="738"/>
      <c r="G896" s="738"/>
      <c r="H896" s="738"/>
      <c r="I896" s="738"/>
      <c r="J896" s="738"/>
      <c r="K896" s="738"/>
      <c r="L896" s="738"/>
      <c r="M896" s="738"/>
      <c r="N896" s="738"/>
      <c r="O896" s="738"/>
      <c r="P896" s="738"/>
      <c r="Q896" s="738"/>
      <c r="R896" s="738"/>
      <c r="S896" s="738"/>
      <c r="T896" s="738"/>
      <c r="U896" s="738"/>
      <c r="V896" s="738"/>
      <c r="W896" s="738"/>
      <c r="X896" s="738"/>
      <c r="Y896" s="738"/>
      <c r="Z896" s="738"/>
    </row>
    <row r="897" ht="18.0" customHeight="1">
      <c r="A897" s="738"/>
      <c r="B897" s="738"/>
      <c r="C897" s="738"/>
      <c r="D897" s="738"/>
      <c r="E897" s="738"/>
      <c r="F897" s="738"/>
      <c r="G897" s="738"/>
      <c r="H897" s="738"/>
      <c r="I897" s="738"/>
      <c r="J897" s="738"/>
      <c r="K897" s="738"/>
      <c r="L897" s="738"/>
      <c r="M897" s="738"/>
      <c r="N897" s="738"/>
      <c r="O897" s="738"/>
      <c r="P897" s="738"/>
      <c r="Q897" s="738"/>
      <c r="R897" s="738"/>
      <c r="S897" s="738"/>
      <c r="T897" s="738"/>
      <c r="U897" s="738"/>
      <c r="V897" s="738"/>
      <c r="W897" s="738"/>
      <c r="X897" s="738"/>
      <c r="Y897" s="738"/>
      <c r="Z897" s="738"/>
    </row>
    <row r="898" ht="18.0" customHeight="1">
      <c r="A898" s="738"/>
      <c r="B898" s="738"/>
      <c r="C898" s="738"/>
      <c r="D898" s="738"/>
      <c r="E898" s="738"/>
      <c r="F898" s="738"/>
      <c r="G898" s="738"/>
      <c r="H898" s="738"/>
      <c r="I898" s="738"/>
      <c r="J898" s="738"/>
      <c r="K898" s="738"/>
      <c r="L898" s="738"/>
      <c r="M898" s="738"/>
      <c r="N898" s="738"/>
      <c r="O898" s="738"/>
      <c r="P898" s="738"/>
      <c r="Q898" s="738"/>
      <c r="R898" s="738"/>
      <c r="S898" s="738"/>
      <c r="T898" s="738"/>
      <c r="U898" s="738"/>
      <c r="V898" s="738"/>
      <c r="W898" s="738"/>
      <c r="X898" s="738"/>
      <c r="Y898" s="738"/>
      <c r="Z898" s="738"/>
    </row>
    <row r="899" ht="18.0" customHeight="1">
      <c r="A899" s="738"/>
      <c r="B899" s="738"/>
      <c r="C899" s="738"/>
      <c r="D899" s="738"/>
      <c r="E899" s="738"/>
      <c r="F899" s="738"/>
      <c r="G899" s="738"/>
      <c r="H899" s="738"/>
      <c r="I899" s="738"/>
      <c r="J899" s="738"/>
      <c r="K899" s="738"/>
      <c r="L899" s="738"/>
      <c r="M899" s="738"/>
      <c r="N899" s="738"/>
      <c r="O899" s="738"/>
      <c r="P899" s="738"/>
      <c r="Q899" s="738"/>
      <c r="R899" s="738"/>
      <c r="S899" s="738"/>
      <c r="T899" s="738"/>
      <c r="U899" s="738"/>
      <c r="V899" s="738"/>
      <c r="W899" s="738"/>
      <c r="X899" s="738"/>
      <c r="Y899" s="738"/>
      <c r="Z899" s="738"/>
    </row>
    <row r="900" ht="18.0" customHeight="1">
      <c r="A900" s="738"/>
      <c r="B900" s="738"/>
      <c r="C900" s="738"/>
      <c r="D900" s="738"/>
      <c r="E900" s="738"/>
      <c r="F900" s="738"/>
      <c r="G900" s="738"/>
      <c r="H900" s="738"/>
      <c r="I900" s="738"/>
      <c r="J900" s="738"/>
      <c r="K900" s="738"/>
      <c r="L900" s="738"/>
      <c r="M900" s="738"/>
      <c r="N900" s="738"/>
      <c r="O900" s="738"/>
      <c r="P900" s="738"/>
      <c r="Q900" s="738"/>
      <c r="R900" s="738"/>
      <c r="S900" s="738"/>
      <c r="T900" s="738"/>
      <c r="U900" s="738"/>
      <c r="V900" s="738"/>
      <c r="W900" s="738"/>
      <c r="X900" s="738"/>
      <c r="Y900" s="738"/>
      <c r="Z900" s="738"/>
    </row>
    <row r="901" ht="18.0" customHeight="1">
      <c r="A901" s="738"/>
      <c r="B901" s="738"/>
      <c r="C901" s="738"/>
      <c r="D901" s="738"/>
      <c r="E901" s="738"/>
      <c r="F901" s="738"/>
      <c r="G901" s="738"/>
      <c r="H901" s="738"/>
      <c r="I901" s="738"/>
      <c r="J901" s="738"/>
      <c r="K901" s="738"/>
      <c r="L901" s="738"/>
      <c r="M901" s="738"/>
      <c r="N901" s="738"/>
      <c r="O901" s="738"/>
      <c r="P901" s="738"/>
      <c r="Q901" s="738"/>
      <c r="R901" s="738"/>
      <c r="S901" s="738"/>
      <c r="T901" s="738"/>
      <c r="U901" s="738"/>
      <c r="V901" s="738"/>
      <c r="W901" s="738"/>
      <c r="X901" s="738"/>
      <c r="Y901" s="738"/>
      <c r="Z901" s="738"/>
    </row>
    <row r="902" ht="18.0" customHeight="1">
      <c r="A902" s="738"/>
      <c r="B902" s="738"/>
      <c r="C902" s="738"/>
      <c r="D902" s="738"/>
      <c r="E902" s="738"/>
      <c r="F902" s="738"/>
      <c r="G902" s="738"/>
      <c r="H902" s="738"/>
      <c r="I902" s="738"/>
      <c r="J902" s="738"/>
      <c r="K902" s="738"/>
      <c r="L902" s="738"/>
      <c r="M902" s="738"/>
      <c r="N902" s="738"/>
      <c r="O902" s="738"/>
      <c r="P902" s="738"/>
      <c r="Q902" s="738"/>
      <c r="R902" s="738"/>
      <c r="S902" s="738"/>
      <c r="T902" s="738"/>
      <c r="U902" s="738"/>
      <c r="V902" s="738"/>
      <c r="W902" s="738"/>
      <c r="X902" s="738"/>
      <c r="Y902" s="738"/>
      <c r="Z902" s="738"/>
    </row>
    <row r="903" ht="18.0" customHeight="1">
      <c r="A903" s="738"/>
      <c r="B903" s="738"/>
      <c r="C903" s="738"/>
      <c r="D903" s="738"/>
      <c r="E903" s="738"/>
      <c r="F903" s="738"/>
      <c r="G903" s="738"/>
      <c r="H903" s="738"/>
      <c r="I903" s="738"/>
      <c r="J903" s="738"/>
      <c r="K903" s="738"/>
      <c r="L903" s="738"/>
      <c r="M903" s="738"/>
      <c r="N903" s="738"/>
      <c r="O903" s="738"/>
      <c r="P903" s="738"/>
      <c r="Q903" s="738"/>
      <c r="R903" s="738"/>
      <c r="S903" s="738"/>
      <c r="T903" s="738"/>
      <c r="U903" s="738"/>
      <c r="V903" s="738"/>
      <c r="W903" s="738"/>
      <c r="X903" s="738"/>
      <c r="Y903" s="738"/>
      <c r="Z903" s="738"/>
    </row>
    <row r="904" ht="18.0" customHeight="1">
      <c r="A904" s="738"/>
      <c r="B904" s="738"/>
      <c r="C904" s="738"/>
      <c r="D904" s="738"/>
      <c r="E904" s="738"/>
      <c r="F904" s="738"/>
      <c r="G904" s="738"/>
      <c r="H904" s="738"/>
      <c r="I904" s="738"/>
      <c r="J904" s="738"/>
      <c r="K904" s="738"/>
      <c r="L904" s="738"/>
      <c r="M904" s="738"/>
      <c r="N904" s="738"/>
      <c r="O904" s="738"/>
      <c r="P904" s="738"/>
      <c r="Q904" s="738"/>
      <c r="R904" s="738"/>
      <c r="S904" s="738"/>
      <c r="T904" s="738"/>
      <c r="U904" s="738"/>
      <c r="V904" s="738"/>
      <c r="W904" s="738"/>
      <c r="X904" s="738"/>
      <c r="Y904" s="738"/>
      <c r="Z904" s="738"/>
    </row>
    <row r="905" ht="18.0" customHeight="1">
      <c r="A905" s="738"/>
      <c r="B905" s="738"/>
      <c r="C905" s="738"/>
      <c r="D905" s="738"/>
      <c r="E905" s="738"/>
      <c r="F905" s="738"/>
      <c r="G905" s="738"/>
      <c r="H905" s="738"/>
      <c r="I905" s="738"/>
      <c r="J905" s="738"/>
      <c r="K905" s="738"/>
      <c r="L905" s="738"/>
      <c r="M905" s="738"/>
      <c r="N905" s="738"/>
      <c r="O905" s="738"/>
      <c r="P905" s="738"/>
      <c r="Q905" s="738"/>
      <c r="R905" s="738"/>
      <c r="S905" s="738"/>
      <c r="T905" s="738"/>
      <c r="U905" s="738"/>
      <c r="V905" s="738"/>
      <c r="W905" s="738"/>
      <c r="X905" s="738"/>
      <c r="Y905" s="738"/>
      <c r="Z905" s="738"/>
    </row>
    <row r="906" ht="18.0" customHeight="1">
      <c r="A906" s="738"/>
      <c r="B906" s="738"/>
      <c r="C906" s="738"/>
      <c r="D906" s="738"/>
      <c r="E906" s="738"/>
      <c r="F906" s="738"/>
      <c r="G906" s="738"/>
      <c r="H906" s="738"/>
      <c r="I906" s="738"/>
      <c r="J906" s="738"/>
      <c r="K906" s="738"/>
      <c r="L906" s="738"/>
      <c r="M906" s="738"/>
      <c r="N906" s="738"/>
      <c r="O906" s="738"/>
      <c r="P906" s="738"/>
      <c r="Q906" s="738"/>
      <c r="R906" s="738"/>
      <c r="S906" s="738"/>
      <c r="T906" s="738"/>
      <c r="U906" s="738"/>
      <c r="V906" s="738"/>
      <c r="W906" s="738"/>
      <c r="X906" s="738"/>
      <c r="Y906" s="738"/>
      <c r="Z906" s="738"/>
    </row>
    <row r="907" ht="18.0" customHeight="1">
      <c r="A907" s="738"/>
      <c r="B907" s="738"/>
      <c r="C907" s="738"/>
      <c r="D907" s="738"/>
      <c r="E907" s="738"/>
      <c r="F907" s="738"/>
      <c r="G907" s="738"/>
      <c r="H907" s="738"/>
      <c r="I907" s="738"/>
      <c r="J907" s="738"/>
      <c r="K907" s="738"/>
      <c r="L907" s="738"/>
      <c r="M907" s="738"/>
      <c r="N907" s="738"/>
      <c r="O907" s="738"/>
      <c r="P907" s="738"/>
      <c r="Q907" s="738"/>
      <c r="R907" s="738"/>
      <c r="S907" s="738"/>
      <c r="T907" s="738"/>
      <c r="U907" s="738"/>
      <c r="V907" s="738"/>
      <c r="W907" s="738"/>
      <c r="X907" s="738"/>
      <c r="Y907" s="738"/>
      <c r="Z907" s="738"/>
    </row>
    <row r="908" ht="18.0" customHeight="1">
      <c r="A908" s="738"/>
      <c r="B908" s="738"/>
      <c r="C908" s="738"/>
      <c r="D908" s="738"/>
      <c r="E908" s="738"/>
      <c r="F908" s="738"/>
      <c r="G908" s="738"/>
      <c r="H908" s="738"/>
      <c r="I908" s="738"/>
      <c r="J908" s="738"/>
      <c r="K908" s="738"/>
      <c r="L908" s="738"/>
      <c r="M908" s="738"/>
      <c r="N908" s="738"/>
      <c r="O908" s="738"/>
      <c r="P908" s="738"/>
      <c r="Q908" s="738"/>
      <c r="R908" s="738"/>
      <c r="S908" s="738"/>
      <c r="T908" s="738"/>
      <c r="U908" s="738"/>
      <c r="V908" s="738"/>
      <c r="W908" s="738"/>
      <c r="X908" s="738"/>
      <c r="Y908" s="738"/>
      <c r="Z908" s="738"/>
    </row>
    <row r="909" ht="18.0" customHeight="1">
      <c r="A909" s="738"/>
      <c r="B909" s="738"/>
      <c r="C909" s="738"/>
      <c r="D909" s="738"/>
      <c r="E909" s="738"/>
      <c r="F909" s="738"/>
      <c r="G909" s="738"/>
      <c r="H909" s="738"/>
      <c r="I909" s="738"/>
      <c r="J909" s="738"/>
      <c r="K909" s="738"/>
      <c r="L909" s="738"/>
      <c r="M909" s="738"/>
      <c r="N909" s="738"/>
      <c r="O909" s="738"/>
      <c r="P909" s="738"/>
      <c r="Q909" s="738"/>
      <c r="R909" s="738"/>
      <c r="S909" s="738"/>
      <c r="T909" s="738"/>
      <c r="U909" s="738"/>
      <c r="V909" s="738"/>
      <c r="W909" s="738"/>
      <c r="X909" s="738"/>
      <c r="Y909" s="738"/>
      <c r="Z909" s="738"/>
    </row>
    <row r="910" ht="18.0" customHeight="1">
      <c r="A910" s="738"/>
      <c r="B910" s="738"/>
      <c r="C910" s="738"/>
      <c r="D910" s="738"/>
      <c r="E910" s="738"/>
      <c r="F910" s="738"/>
      <c r="G910" s="738"/>
      <c r="H910" s="738"/>
      <c r="I910" s="738"/>
      <c r="J910" s="738"/>
      <c r="K910" s="738"/>
      <c r="L910" s="738"/>
      <c r="M910" s="738"/>
      <c r="N910" s="738"/>
      <c r="O910" s="738"/>
      <c r="P910" s="738"/>
      <c r="Q910" s="738"/>
      <c r="R910" s="738"/>
      <c r="S910" s="738"/>
      <c r="T910" s="738"/>
      <c r="U910" s="738"/>
      <c r="V910" s="738"/>
      <c r="W910" s="738"/>
      <c r="X910" s="738"/>
      <c r="Y910" s="738"/>
      <c r="Z910" s="738"/>
    </row>
    <row r="911" ht="18.0" customHeight="1">
      <c r="A911" s="738"/>
      <c r="B911" s="738"/>
      <c r="C911" s="738"/>
      <c r="D911" s="738"/>
      <c r="E911" s="738"/>
      <c r="F911" s="738"/>
      <c r="G911" s="738"/>
      <c r="H911" s="738"/>
      <c r="I911" s="738"/>
      <c r="J911" s="738"/>
      <c r="K911" s="738"/>
      <c r="L911" s="738"/>
      <c r="M911" s="738"/>
      <c r="N911" s="738"/>
      <c r="O911" s="738"/>
      <c r="P911" s="738"/>
      <c r="Q911" s="738"/>
      <c r="R911" s="738"/>
      <c r="S911" s="738"/>
      <c r="T911" s="738"/>
      <c r="U911" s="738"/>
      <c r="V911" s="738"/>
      <c r="W911" s="738"/>
      <c r="X911" s="738"/>
      <c r="Y911" s="738"/>
      <c r="Z911" s="738"/>
    </row>
    <row r="912" ht="18.0" customHeight="1">
      <c r="A912" s="738"/>
      <c r="B912" s="738"/>
      <c r="C912" s="738"/>
      <c r="D912" s="738"/>
      <c r="E912" s="738"/>
      <c r="F912" s="738"/>
      <c r="G912" s="738"/>
      <c r="H912" s="738"/>
      <c r="I912" s="738"/>
      <c r="J912" s="738"/>
      <c r="K912" s="738"/>
      <c r="L912" s="738"/>
      <c r="M912" s="738"/>
      <c r="N912" s="738"/>
      <c r="O912" s="738"/>
      <c r="P912" s="738"/>
      <c r="Q912" s="738"/>
      <c r="R912" s="738"/>
      <c r="S912" s="738"/>
      <c r="T912" s="738"/>
      <c r="U912" s="738"/>
      <c r="V912" s="738"/>
      <c r="W912" s="738"/>
      <c r="X912" s="738"/>
      <c r="Y912" s="738"/>
      <c r="Z912" s="738"/>
    </row>
    <row r="913" ht="18.0" customHeight="1">
      <c r="A913" s="738"/>
      <c r="B913" s="738"/>
      <c r="C913" s="738"/>
      <c r="D913" s="738"/>
      <c r="E913" s="738"/>
      <c r="F913" s="738"/>
      <c r="G913" s="738"/>
      <c r="H913" s="738"/>
      <c r="I913" s="738"/>
      <c r="J913" s="738"/>
      <c r="K913" s="738"/>
      <c r="L913" s="738"/>
      <c r="M913" s="738"/>
      <c r="N913" s="738"/>
      <c r="O913" s="738"/>
      <c r="P913" s="738"/>
      <c r="Q913" s="738"/>
      <c r="R913" s="738"/>
      <c r="S913" s="738"/>
      <c r="T913" s="738"/>
      <c r="U913" s="738"/>
      <c r="V913" s="738"/>
      <c r="W913" s="738"/>
      <c r="X913" s="738"/>
      <c r="Y913" s="738"/>
      <c r="Z913" s="738"/>
    </row>
    <row r="914" ht="18.0" customHeight="1">
      <c r="A914" s="738"/>
      <c r="B914" s="738"/>
      <c r="C914" s="738"/>
      <c r="D914" s="738"/>
      <c r="E914" s="738"/>
      <c r="F914" s="738"/>
      <c r="G914" s="738"/>
      <c r="H914" s="738"/>
      <c r="I914" s="738"/>
      <c r="J914" s="738"/>
      <c r="K914" s="738"/>
      <c r="L914" s="738"/>
      <c r="M914" s="738"/>
      <c r="N914" s="738"/>
      <c r="O914" s="738"/>
      <c r="P914" s="738"/>
      <c r="Q914" s="738"/>
      <c r="R914" s="738"/>
      <c r="S914" s="738"/>
      <c r="T914" s="738"/>
      <c r="U914" s="738"/>
      <c r="V914" s="738"/>
      <c r="W914" s="738"/>
      <c r="X914" s="738"/>
      <c r="Y914" s="738"/>
      <c r="Z914" s="738"/>
    </row>
    <row r="915" ht="18.0" customHeight="1">
      <c r="A915" s="738"/>
      <c r="B915" s="738"/>
      <c r="C915" s="738"/>
      <c r="D915" s="738"/>
      <c r="E915" s="738"/>
      <c r="F915" s="738"/>
      <c r="G915" s="738"/>
      <c r="H915" s="738"/>
      <c r="I915" s="738"/>
      <c r="J915" s="738"/>
      <c r="K915" s="738"/>
      <c r="L915" s="738"/>
      <c r="M915" s="738"/>
      <c r="N915" s="738"/>
      <c r="O915" s="738"/>
      <c r="P915" s="738"/>
      <c r="Q915" s="738"/>
      <c r="R915" s="738"/>
      <c r="S915" s="738"/>
      <c r="T915" s="738"/>
      <c r="U915" s="738"/>
      <c r="V915" s="738"/>
      <c r="W915" s="738"/>
      <c r="X915" s="738"/>
      <c r="Y915" s="738"/>
      <c r="Z915" s="738"/>
    </row>
    <row r="916" ht="18.0" customHeight="1">
      <c r="A916" s="738"/>
      <c r="B916" s="738"/>
      <c r="C916" s="738"/>
      <c r="D916" s="738"/>
      <c r="E916" s="738"/>
      <c r="F916" s="738"/>
      <c r="G916" s="738"/>
      <c r="H916" s="738"/>
      <c r="I916" s="738"/>
      <c r="J916" s="738"/>
      <c r="K916" s="738"/>
      <c r="L916" s="738"/>
      <c r="M916" s="738"/>
      <c r="N916" s="738"/>
      <c r="O916" s="738"/>
      <c r="P916" s="738"/>
      <c r="Q916" s="738"/>
      <c r="R916" s="738"/>
      <c r="S916" s="738"/>
      <c r="T916" s="738"/>
      <c r="U916" s="738"/>
      <c r="V916" s="738"/>
      <c r="W916" s="738"/>
      <c r="X916" s="738"/>
      <c r="Y916" s="738"/>
      <c r="Z916" s="738"/>
    </row>
    <row r="917" ht="18.0" customHeight="1">
      <c r="A917" s="738"/>
      <c r="B917" s="738"/>
      <c r="C917" s="738"/>
      <c r="D917" s="738"/>
      <c r="E917" s="738"/>
      <c r="F917" s="738"/>
      <c r="G917" s="738"/>
      <c r="H917" s="738"/>
      <c r="I917" s="738"/>
      <c r="J917" s="738"/>
      <c r="K917" s="738"/>
      <c r="L917" s="738"/>
      <c r="M917" s="738"/>
      <c r="N917" s="738"/>
      <c r="O917" s="738"/>
      <c r="P917" s="738"/>
      <c r="Q917" s="738"/>
      <c r="R917" s="738"/>
      <c r="S917" s="738"/>
      <c r="T917" s="738"/>
      <c r="U917" s="738"/>
      <c r="V917" s="738"/>
      <c r="W917" s="738"/>
      <c r="X917" s="738"/>
      <c r="Y917" s="738"/>
      <c r="Z917" s="738"/>
    </row>
    <row r="918" ht="18.0" customHeight="1">
      <c r="A918" s="738"/>
      <c r="B918" s="738"/>
      <c r="C918" s="738"/>
      <c r="D918" s="738"/>
      <c r="E918" s="738"/>
      <c r="F918" s="738"/>
      <c r="G918" s="738"/>
      <c r="H918" s="738"/>
      <c r="I918" s="738"/>
      <c r="J918" s="738"/>
      <c r="K918" s="738"/>
      <c r="L918" s="738"/>
      <c r="M918" s="738"/>
      <c r="N918" s="738"/>
      <c r="O918" s="738"/>
      <c r="P918" s="738"/>
      <c r="Q918" s="738"/>
      <c r="R918" s="738"/>
      <c r="S918" s="738"/>
      <c r="T918" s="738"/>
      <c r="U918" s="738"/>
      <c r="V918" s="738"/>
      <c r="W918" s="738"/>
      <c r="X918" s="738"/>
      <c r="Y918" s="738"/>
      <c r="Z918" s="738"/>
    </row>
    <row r="919" ht="18.0" customHeight="1">
      <c r="A919" s="738"/>
      <c r="B919" s="738"/>
      <c r="C919" s="738"/>
      <c r="D919" s="738"/>
      <c r="E919" s="738"/>
      <c r="F919" s="738"/>
      <c r="G919" s="738"/>
      <c r="H919" s="738"/>
      <c r="I919" s="738"/>
      <c r="J919" s="738"/>
      <c r="K919" s="738"/>
      <c r="L919" s="738"/>
      <c r="M919" s="738"/>
      <c r="N919" s="738"/>
      <c r="O919" s="738"/>
      <c r="P919" s="738"/>
      <c r="Q919" s="738"/>
      <c r="R919" s="738"/>
      <c r="S919" s="738"/>
      <c r="T919" s="738"/>
      <c r="U919" s="738"/>
      <c r="V919" s="738"/>
      <c r="W919" s="738"/>
      <c r="X919" s="738"/>
      <c r="Y919" s="738"/>
      <c r="Z919" s="738"/>
    </row>
    <row r="920" ht="18.0" customHeight="1">
      <c r="A920" s="738"/>
      <c r="B920" s="738"/>
      <c r="C920" s="738"/>
      <c r="D920" s="738"/>
      <c r="E920" s="738"/>
      <c r="F920" s="738"/>
      <c r="G920" s="738"/>
      <c r="H920" s="738"/>
      <c r="I920" s="738"/>
      <c r="J920" s="738"/>
      <c r="K920" s="738"/>
      <c r="L920" s="738"/>
      <c r="M920" s="738"/>
      <c r="N920" s="738"/>
      <c r="O920" s="738"/>
      <c r="P920" s="738"/>
      <c r="Q920" s="738"/>
      <c r="R920" s="738"/>
      <c r="S920" s="738"/>
      <c r="T920" s="738"/>
      <c r="U920" s="738"/>
      <c r="V920" s="738"/>
      <c r="W920" s="738"/>
      <c r="X920" s="738"/>
      <c r="Y920" s="738"/>
      <c r="Z920" s="738"/>
    </row>
    <row r="921" ht="18.0" customHeight="1">
      <c r="A921" s="738"/>
      <c r="B921" s="738"/>
      <c r="C921" s="738"/>
      <c r="D921" s="738"/>
      <c r="E921" s="738"/>
      <c r="F921" s="738"/>
      <c r="G921" s="738"/>
      <c r="H921" s="738"/>
      <c r="I921" s="738"/>
      <c r="J921" s="738"/>
      <c r="K921" s="738"/>
      <c r="L921" s="738"/>
      <c r="M921" s="738"/>
      <c r="N921" s="738"/>
      <c r="O921" s="738"/>
      <c r="P921" s="738"/>
      <c r="Q921" s="738"/>
      <c r="R921" s="738"/>
      <c r="S921" s="738"/>
      <c r="T921" s="738"/>
      <c r="U921" s="738"/>
      <c r="V921" s="738"/>
      <c r="W921" s="738"/>
      <c r="X921" s="738"/>
      <c r="Y921" s="738"/>
      <c r="Z921" s="738"/>
    </row>
    <row r="922" ht="18.0" customHeight="1">
      <c r="A922" s="738"/>
      <c r="B922" s="738"/>
      <c r="C922" s="738"/>
      <c r="D922" s="738"/>
      <c r="E922" s="738"/>
      <c r="F922" s="738"/>
      <c r="G922" s="738"/>
      <c r="H922" s="738"/>
      <c r="I922" s="738"/>
      <c r="J922" s="738"/>
      <c r="K922" s="738"/>
      <c r="L922" s="738"/>
      <c r="M922" s="738"/>
      <c r="N922" s="738"/>
      <c r="O922" s="738"/>
      <c r="P922" s="738"/>
      <c r="Q922" s="738"/>
      <c r="R922" s="738"/>
      <c r="S922" s="738"/>
      <c r="T922" s="738"/>
      <c r="U922" s="738"/>
      <c r="V922" s="738"/>
      <c r="W922" s="738"/>
      <c r="X922" s="738"/>
      <c r="Y922" s="738"/>
      <c r="Z922" s="738"/>
    </row>
    <row r="923" ht="18.0" customHeight="1">
      <c r="A923" s="738"/>
      <c r="B923" s="738"/>
      <c r="C923" s="738"/>
      <c r="D923" s="738"/>
      <c r="E923" s="738"/>
      <c r="F923" s="738"/>
      <c r="G923" s="738"/>
      <c r="H923" s="738"/>
      <c r="I923" s="738"/>
      <c r="J923" s="738"/>
      <c r="K923" s="738"/>
      <c r="L923" s="738"/>
      <c r="M923" s="738"/>
      <c r="N923" s="738"/>
      <c r="O923" s="738"/>
      <c r="P923" s="738"/>
      <c r="Q923" s="738"/>
      <c r="R923" s="738"/>
      <c r="S923" s="738"/>
      <c r="T923" s="738"/>
      <c r="U923" s="738"/>
      <c r="V923" s="738"/>
      <c r="W923" s="738"/>
      <c r="X923" s="738"/>
      <c r="Y923" s="738"/>
      <c r="Z923" s="738"/>
    </row>
    <row r="924" ht="18.0" customHeight="1">
      <c r="A924" s="738"/>
      <c r="B924" s="738"/>
      <c r="C924" s="738"/>
      <c r="D924" s="738"/>
      <c r="E924" s="738"/>
      <c r="F924" s="738"/>
      <c r="G924" s="738"/>
      <c r="H924" s="738"/>
      <c r="I924" s="738"/>
      <c r="J924" s="738"/>
      <c r="K924" s="738"/>
      <c r="L924" s="738"/>
      <c r="M924" s="738"/>
      <c r="N924" s="738"/>
      <c r="O924" s="738"/>
      <c r="P924" s="738"/>
      <c r="Q924" s="738"/>
      <c r="R924" s="738"/>
      <c r="S924" s="738"/>
      <c r="T924" s="738"/>
      <c r="U924" s="738"/>
      <c r="V924" s="738"/>
      <c r="W924" s="738"/>
      <c r="X924" s="738"/>
      <c r="Y924" s="738"/>
      <c r="Z924" s="738"/>
    </row>
    <row r="925" ht="18.0" customHeight="1">
      <c r="A925" s="738"/>
      <c r="B925" s="738"/>
      <c r="C925" s="738"/>
      <c r="D925" s="738"/>
      <c r="E925" s="738"/>
      <c r="F925" s="738"/>
      <c r="G925" s="738"/>
      <c r="H925" s="738"/>
      <c r="I925" s="738"/>
      <c r="J925" s="738"/>
      <c r="K925" s="738"/>
      <c r="L925" s="738"/>
      <c r="M925" s="738"/>
      <c r="N925" s="738"/>
      <c r="O925" s="738"/>
      <c r="P925" s="738"/>
      <c r="Q925" s="738"/>
      <c r="R925" s="738"/>
      <c r="S925" s="738"/>
      <c r="T925" s="738"/>
      <c r="U925" s="738"/>
      <c r="V925" s="738"/>
      <c r="W925" s="738"/>
      <c r="X925" s="738"/>
      <c r="Y925" s="738"/>
      <c r="Z925" s="738"/>
    </row>
    <row r="926" ht="18.0" customHeight="1">
      <c r="A926" s="738"/>
      <c r="B926" s="738"/>
      <c r="C926" s="738"/>
      <c r="D926" s="738"/>
      <c r="E926" s="738"/>
      <c r="F926" s="738"/>
      <c r="G926" s="738"/>
      <c r="H926" s="738"/>
      <c r="I926" s="738"/>
      <c r="J926" s="738"/>
      <c r="K926" s="738"/>
      <c r="L926" s="738"/>
      <c r="M926" s="738"/>
      <c r="N926" s="738"/>
      <c r="O926" s="738"/>
      <c r="P926" s="738"/>
      <c r="Q926" s="738"/>
      <c r="R926" s="738"/>
      <c r="S926" s="738"/>
      <c r="T926" s="738"/>
      <c r="U926" s="738"/>
      <c r="V926" s="738"/>
      <c r="W926" s="738"/>
      <c r="X926" s="738"/>
      <c r="Y926" s="738"/>
      <c r="Z926" s="738"/>
    </row>
    <row r="927" ht="18.0" customHeight="1">
      <c r="A927" s="738"/>
      <c r="B927" s="738"/>
      <c r="C927" s="738"/>
      <c r="D927" s="738"/>
      <c r="E927" s="738"/>
      <c r="F927" s="738"/>
      <c r="G927" s="738"/>
      <c r="H927" s="738"/>
      <c r="I927" s="738"/>
      <c r="J927" s="738"/>
      <c r="K927" s="738"/>
      <c r="L927" s="738"/>
      <c r="M927" s="738"/>
      <c r="N927" s="738"/>
      <c r="O927" s="738"/>
      <c r="P927" s="738"/>
      <c r="Q927" s="738"/>
      <c r="R927" s="738"/>
      <c r="S927" s="738"/>
      <c r="T927" s="738"/>
      <c r="U927" s="738"/>
      <c r="V927" s="738"/>
      <c r="W927" s="738"/>
      <c r="X927" s="738"/>
      <c r="Y927" s="738"/>
      <c r="Z927" s="738"/>
    </row>
    <row r="928" ht="18.0" customHeight="1">
      <c r="A928" s="738"/>
      <c r="B928" s="738"/>
      <c r="C928" s="738"/>
      <c r="D928" s="738"/>
      <c r="E928" s="738"/>
      <c r="F928" s="738"/>
      <c r="G928" s="738"/>
      <c r="H928" s="738"/>
      <c r="I928" s="738"/>
      <c r="J928" s="738"/>
      <c r="K928" s="738"/>
      <c r="L928" s="738"/>
      <c r="M928" s="738"/>
      <c r="N928" s="738"/>
      <c r="O928" s="738"/>
      <c r="P928" s="738"/>
      <c r="Q928" s="738"/>
      <c r="R928" s="738"/>
      <c r="S928" s="738"/>
      <c r="T928" s="738"/>
      <c r="U928" s="738"/>
      <c r="V928" s="738"/>
      <c r="W928" s="738"/>
      <c r="X928" s="738"/>
      <c r="Y928" s="738"/>
      <c r="Z928" s="738"/>
    </row>
    <row r="929" ht="18.0" customHeight="1">
      <c r="A929" s="738"/>
      <c r="B929" s="738"/>
      <c r="C929" s="738"/>
      <c r="D929" s="738"/>
      <c r="E929" s="738"/>
      <c r="F929" s="738"/>
      <c r="G929" s="738"/>
      <c r="H929" s="738"/>
      <c r="I929" s="738"/>
      <c r="J929" s="738"/>
      <c r="K929" s="738"/>
      <c r="L929" s="738"/>
      <c r="M929" s="738"/>
      <c r="N929" s="738"/>
      <c r="O929" s="738"/>
      <c r="P929" s="738"/>
      <c r="Q929" s="738"/>
      <c r="R929" s="738"/>
      <c r="S929" s="738"/>
      <c r="T929" s="738"/>
      <c r="U929" s="738"/>
      <c r="V929" s="738"/>
      <c r="W929" s="738"/>
      <c r="X929" s="738"/>
      <c r="Y929" s="738"/>
      <c r="Z929" s="738"/>
    </row>
    <row r="930" ht="18.0" customHeight="1">
      <c r="A930" s="738"/>
      <c r="B930" s="738"/>
      <c r="C930" s="738"/>
      <c r="D930" s="738"/>
      <c r="E930" s="738"/>
      <c r="F930" s="738"/>
      <c r="G930" s="738"/>
      <c r="H930" s="738"/>
      <c r="I930" s="738"/>
      <c r="J930" s="738"/>
      <c r="K930" s="738"/>
      <c r="L930" s="738"/>
      <c r="M930" s="738"/>
      <c r="N930" s="738"/>
      <c r="O930" s="738"/>
      <c r="P930" s="738"/>
      <c r="Q930" s="738"/>
      <c r="R930" s="738"/>
      <c r="S930" s="738"/>
      <c r="T930" s="738"/>
      <c r="U930" s="738"/>
      <c r="V930" s="738"/>
      <c r="W930" s="738"/>
      <c r="X930" s="738"/>
      <c r="Y930" s="738"/>
      <c r="Z930" s="738"/>
    </row>
    <row r="931" ht="18.0" customHeight="1">
      <c r="A931" s="738"/>
      <c r="B931" s="738"/>
      <c r="C931" s="738"/>
      <c r="D931" s="738"/>
      <c r="E931" s="738"/>
      <c r="F931" s="738"/>
      <c r="G931" s="738"/>
      <c r="H931" s="738"/>
      <c r="I931" s="738"/>
      <c r="J931" s="738"/>
      <c r="K931" s="738"/>
      <c r="L931" s="738"/>
      <c r="M931" s="738"/>
      <c r="N931" s="738"/>
      <c r="O931" s="738"/>
      <c r="P931" s="738"/>
      <c r="Q931" s="738"/>
      <c r="R931" s="738"/>
      <c r="S931" s="738"/>
      <c r="T931" s="738"/>
      <c r="U931" s="738"/>
      <c r="V931" s="738"/>
      <c r="W931" s="738"/>
      <c r="X931" s="738"/>
      <c r="Y931" s="738"/>
      <c r="Z931" s="738"/>
    </row>
    <row r="932" ht="18.0" customHeight="1">
      <c r="A932" s="738"/>
      <c r="B932" s="738"/>
      <c r="C932" s="738"/>
      <c r="D932" s="738"/>
      <c r="E932" s="738"/>
      <c r="F932" s="738"/>
      <c r="G932" s="738"/>
      <c r="H932" s="738"/>
      <c r="I932" s="738"/>
      <c r="J932" s="738"/>
      <c r="K932" s="738"/>
      <c r="L932" s="738"/>
      <c r="M932" s="738"/>
      <c r="N932" s="738"/>
      <c r="O932" s="738"/>
      <c r="P932" s="738"/>
      <c r="Q932" s="738"/>
      <c r="R932" s="738"/>
      <c r="S932" s="738"/>
      <c r="T932" s="738"/>
      <c r="U932" s="738"/>
      <c r="V932" s="738"/>
      <c r="W932" s="738"/>
      <c r="X932" s="738"/>
      <c r="Y932" s="738"/>
      <c r="Z932" s="738"/>
    </row>
    <row r="933" ht="18.0" customHeight="1">
      <c r="A933" s="738"/>
      <c r="B933" s="738"/>
      <c r="C933" s="738"/>
      <c r="D933" s="738"/>
      <c r="E933" s="738"/>
      <c r="F933" s="738"/>
      <c r="G933" s="738"/>
      <c r="H933" s="738"/>
      <c r="I933" s="738"/>
      <c r="J933" s="738"/>
      <c r="K933" s="738"/>
      <c r="L933" s="738"/>
      <c r="M933" s="738"/>
      <c r="N933" s="738"/>
      <c r="O933" s="738"/>
      <c r="P933" s="738"/>
      <c r="Q933" s="738"/>
      <c r="R933" s="738"/>
      <c r="S933" s="738"/>
      <c r="T933" s="738"/>
      <c r="U933" s="738"/>
      <c r="V933" s="738"/>
      <c r="W933" s="738"/>
      <c r="X933" s="738"/>
      <c r="Y933" s="738"/>
      <c r="Z933" s="738"/>
    </row>
    <row r="934" ht="18.0" customHeight="1">
      <c r="A934" s="738"/>
      <c r="B934" s="738"/>
      <c r="C934" s="738"/>
      <c r="D934" s="738"/>
      <c r="E934" s="738"/>
      <c r="F934" s="738"/>
      <c r="G934" s="738"/>
      <c r="H934" s="738"/>
      <c r="I934" s="738"/>
      <c r="J934" s="738"/>
      <c r="K934" s="738"/>
      <c r="L934" s="738"/>
      <c r="M934" s="738"/>
      <c r="N934" s="738"/>
      <c r="O934" s="738"/>
      <c r="P934" s="738"/>
      <c r="Q934" s="738"/>
      <c r="R934" s="738"/>
      <c r="S934" s="738"/>
      <c r="T934" s="738"/>
      <c r="U934" s="738"/>
      <c r="V934" s="738"/>
      <c r="W934" s="738"/>
      <c r="X934" s="738"/>
      <c r="Y934" s="738"/>
      <c r="Z934" s="738"/>
    </row>
    <row r="935" ht="18.0" customHeight="1">
      <c r="A935" s="738"/>
      <c r="B935" s="738"/>
      <c r="C935" s="738"/>
      <c r="D935" s="738"/>
      <c r="E935" s="738"/>
      <c r="F935" s="738"/>
      <c r="G935" s="738"/>
      <c r="H935" s="738"/>
      <c r="I935" s="738"/>
      <c r="J935" s="738"/>
      <c r="K935" s="738"/>
      <c r="L935" s="738"/>
      <c r="M935" s="738"/>
      <c r="N935" s="738"/>
      <c r="O935" s="738"/>
      <c r="P935" s="738"/>
      <c r="Q935" s="738"/>
      <c r="R935" s="738"/>
      <c r="S935" s="738"/>
      <c r="T935" s="738"/>
      <c r="U935" s="738"/>
      <c r="V935" s="738"/>
      <c r="W935" s="738"/>
      <c r="X935" s="738"/>
      <c r="Y935" s="738"/>
      <c r="Z935" s="738"/>
    </row>
    <row r="936" ht="18.0" customHeight="1">
      <c r="A936" s="738"/>
      <c r="B936" s="738"/>
      <c r="C936" s="738"/>
      <c r="D936" s="738"/>
      <c r="E936" s="738"/>
      <c r="F936" s="738"/>
      <c r="G936" s="738"/>
      <c r="H936" s="738"/>
      <c r="I936" s="738"/>
      <c r="J936" s="738"/>
      <c r="K936" s="738"/>
      <c r="L936" s="738"/>
      <c r="M936" s="738"/>
      <c r="N936" s="738"/>
      <c r="O936" s="738"/>
      <c r="P936" s="738"/>
      <c r="Q936" s="738"/>
      <c r="R936" s="738"/>
      <c r="S936" s="738"/>
      <c r="T936" s="738"/>
      <c r="U936" s="738"/>
      <c r="V936" s="738"/>
      <c r="W936" s="738"/>
      <c r="X936" s="738"/>
      <c r="Y936" s="738"/>
      <c r="Z936" s="738"/>
    </row>
    <row r="937" ht="18.0" customHeight="1">
      <c r="A937" s="738"/>
      <c r="B937" s="738"/>
      <c r="C937" s="738"/>
      <c r="D937" s="738"/>
      <c r="E937" s="738"/>
      <c r="F937" s="738"/>
      <c r="G937" s="738"/>
      <c r="H937" s="738"/>
      <c r="I937" s="738"/>
      <c r="J937" s="738"/>
      <c r="K937" s="738"/>
      <c r="L937" s="738"/>
      <c r="M937" s="738"/>
      <c r="N937" s="738"/>
      <c r="O937" s="738"/>
      <c r="P937" s="738"/>
      <c r="Q937" s="738"/>
      <c r="R937" s="738"/>
      <c r="S937" s="738"/>
      <c r="T937" s="738"/>
      <c r="U937" s="738"/>
      <c r="V937" s="738"/>
      <c r="W937" s="738"/>
      <c r="X937" s="738"/>
      <c r="Y937" s="738"/>
      <c r="Z937" s="738"/>
    </row>
    <row r="938" ht="18.0" customHeight="1">
      <c r="A938" s="738"/>
      <c r="B938" s="738"/>
      <c r="C938" s="738"/>
      <c r="D938" s="738"/>
      <c r="E938" s="738"/>
      <c r="F938" s="738"/>
      <c r="G938" s="738"/>
      <c r="H938" s="738"/>
      <c r="I938" s="738"/>
      <c r="J938" s="738"/>
      <c r="K938" s="738"/>
      <c r="L938" s="738"/>
      <c r="M938" s="738"/>
      <c r="N938" s="738"/>
      <c r="O938" s="738"/>
      <c r="P938" s="738"/>
      <c r="Q938" s="738"/>
      <c r="R938" s="738"/>
      <c r="S938" s="738"/>
      <c r="T938" s="738"/>
      <c r="U938" s="738"/>
      <c r="V938" s="738"/>
      <c r="W938" s="738"/>
      <c r="X938" s="738"/>
      <c r="Y938" s="738"/>
      <c r="Z938" s="738"/>
    </row>
    <row r="939" ht="18.0" customHeight="1">
      <c r="A939" s="738"/>
      <c r="B939" s="738"/>
      <c r="C939" s="738"/>
      <c r="D939" s="738"/>
      <c r="E939" s="738"/>
      <c r="F939" s="738"/>
      <c r="G939" s="738"/>
      <c r="H939" s="738"/>
      <c r="I939" s="738"/>
      <c r="J939" s="738"/>
      <c r="K939" s="738"/>
      <c r="L939" s="738"/>
      <c r="M939" s="738"/>
      <c r="N939" s="738"/>
      <c r="O939" s="738"/>
      <c r="P939" s="738"/>
      <c r="Q939" s="738"/>
      <c r="R939" s="738"/>
      <c r="S939" s="738"/>
      <c r="T939" s="738"/>
      <c r="U939" s="738"/>
      <c r="V939" s="738"/>
      <c r="W939" s="738"/>
      <c r="X939" s="738"/>
      <c r="Y939" s="738"/>
      <c r="Z939" s="738"/>
    </row>
    <row r="940" ht="18.0" customHeight="1">
      <c r="A940" s="738"/>
      <c r="B940" s="738"/>
      <c r="C940" s="738"/>
      <c r="D940" s="738"/>
      <c r="E940" s="738"/>
      <c r="F940" s="738"/>
      <c r="G940" s="738"/>
      <c r="H940" s="738"/>
      <c r="I940" s="738"/>
      <c r="J940" s="738"/>
      <c r="K940" s="738"/>
      <c r="L940" s="738"/>
      <c r="M940" s="738"/>
      <c r="N940" s="738"/>
      <c r="O940" s="738"/>
      <c r="P940" s="738"/>
      <c r="Q940" s="738"/>
      <c r="R940" s="738"/>
      <c r="S940" s="738"/>
      <c r="T940" s="738"/>
      <c r="U940" s="738"/>
      <c r="V940" s="738"/>
      <c r="W940" s="738"/>
      <c r="X940" s="738"/>
      <c r="Y940" s="738"/>
      <c r="Z940" s="738"/>
    </row>
    <row r="941" ht="18.0" customHeight="1">
      <c r="A941" s="738"/>
      <c r="B941" s="738"/>
      <c r="C941" s="738"/>
      <c r="D941" s="738"/>
      <c r="E941" s="738"/>
      <c r="F941" s="738"/>
      <c r="G941" s="738"/>
      <c r="H941" s="738"/>
      <c r="I941" s="738"/>
      <c r="J941" s="738"/>
      <c r="K941" s="738"/>
      <c r="L941" s="738"/>
      <c r="M941" s="738"/>
      <c r="N941" s="738"/>
      <c r="O941" s="738"/>
      <c r="P941" s="738"/>
      <c r="Q941" s="738"/>
      <c r="R941" s="738"/>
      <c r="S941" s="738"/>
      <c r="T941" s="738"/>
      <c r="U941" s="738"/>
      <c r="V941" s="738"/>
      <c r="W941" s="738"/>
      <c r="X941" s="738"/>
      <c r="Y941" s="738"/>
      <c r="Z941" s="738"/>
    </row>
    <row r="942" ht="18.0" customHeight="1">
      <c r="A942" s="738"/>
      <c r="B942" s="738"/>
      <c r="C942" s="738"/>
      <c r="D942" s="738"/>
      <c r="E942" s="738"/>
      <c r="F942" s="738"/>
      <c r="G942" s="738"/>
      <c r="H942" s="738"/>
      <c r="I942" s="738"/>
      <c r="J942" s="738"/>
      <c r="K942" s="738"/>
      <c r="L942" s="738"/>
      <c r="M942" s="738"/>
      <c r="N942" s="738"/>
      <c r="O942" s="738"/>
      <c r="P942" s="738"/>
      <c r="Q942" s="738"/>
      <c r="R942" s="738"/>
      <c r="S942" s="738"/>
      <c r="T942" s="738"/>
      <c r="U942" s="738"/>
      <c r="V942" s="738"/>
      <c r="W942" s="738"/>
      <c r="X942" s="738"/>
      <c r="Y942" s="738"/>
      <c r="Z942" s="738"/>
    </row>
    <row r="943" ht="18.0" customHeight="1">
      <c r="A943" s="738"/>
      <c r="B943" s="738"/>
      <c r="C943" s="738"/>
      <c r="D943" s="738"/>
      <c r="E943" s="738"/>
      <c r="F943" s="738"/>
      <c r="G943" s="738"/>
      <c r="H943" s="738"/>
      <c r="I943" s="738"/>
      <c r="J943" s="738"/>
      <c r="K943" s="738"/>
      <c r="L943" s="738"/>
      <c r="M943" s="738"/>
      <c r="N943" s="738"/>
      <c r="O943" s="738"/>
      <c r="P943" s="738"/>
      <c r="Q943" s="738"/>
      <c r="R943" s="738"/>
      <c r="S943" s="738"/>
      <c r="T943" s="738"/>
      <c r="U943" s="738"/>
      <c r="V943" s="738"/>
      <c r="W943" s="738"/>
      <c r="X943" s="738"/>
      <c r="Y943" s="738"/>
      <c r="Z943" s="738"/>
    </row>
    <row r="944" ht="18.0" customHeight="1">
      <c r="A944" s="738"/>
      <c r="B944" s="738"/>
      <c r="C944" s="738"/>
      <c r="D944" s="738"/>
      <c r="E944" s="738"/>
      <c r="F944" s="738"/>
      <c r="G944" s="738"/>
      <c r="H944" s="738"/>
      <c r="I944" s="738"/>
      <c r="J944" s="738"/>
      <c r="K944" s="738"/>
      <c r="L944" s="738"/>
      <c r="M944" s="738"/>
      <c r="N944" s="738"/>
      <c r="O944" s="738"/>
      <c r="P944" s="738"/>
      <c r="Q944" s="738"/>
      <c r="R944" s="738"/>
      <c r="S944" s="738"/>
      <c r="T944" s="738"/>
      <c r="U944" s="738"/>
      <c r="V944" s="738"/>
      <c r="W944" s="738"/>
      <c r="X944" s="738"/>
      <c r="Y944" s="738"/>
      <c r="Z944" s="738"/>
    </row>
    <row r="945" ht="18.0" customHeight="1">
      <c r="A945" s="738"/>
      <c r="B945" s="738"/>
      <c r="C945" s="738"/>
      <c r="D945" s="738"/>
      <c r="E945" s="738"/>
      <c r="F945" s="738"/>
      <c r="G945" s="738"/>
      <c r="H945" s="738"/>
      <c r="I945" s="738"/>
      <c r="J945" s="738"/>
      <c r="K945" s="738"/>
      <c r="L945" s="738"/>
      <c r="M945" s="738"/>
      <c r="N945" s="738"/>
      <c r="O945" s="738"/>
      <c r="P945" s="738"/>
      <c r="Q945" s="738"/>
      <c r="R945" s="738"/>
      <c r="S945" s="738"/>
      <c r="T945" s="738"/>
      <c r="U945" s="738"/>
      <c r="V945" s="738"/>
      <c r="W945" s="738"/>
      <c r="X945" s="738"/>
      <c r="Y945" s="738"/>
      <c r="Z945" s="738"/>
    </row>
    <row r="946" ht="18.0" customHeight="1">
      <c r="A946" s="738"/>
      <c r="B946" s="738"/>
      <c r="C946" s="738"/>
      <c r="D946" s="738"/>
      <c r="E946" s="738"/>
      <c r="F946" s="738"/>
      <c r="G946" s="738"/>
      <c r="H946" s="738"/>
      <c r="I946" s="738"/>
      <c r="J946" s="738"/>
      <c r="K946" s="738"/>
      <c r="L946" s="738"/>
      <c r="M946" s="738"/>
      <c r="N946" s="738"/>
      <c r="O946" s="738"/>
      <c r="P946" s="738"/>
      <c r="Q946" s="738"/>
      <c r="R946" s="738"/>
      <c r="S946" s="738"/>
      <c r="T946" s="738"/>
      <c r="U946" s="738"/>
      <c r="V946" s="738"/>
      <c r="W946" s="738"/>
      <c r="X946" s="738"/>
      <c r="Y946" s="738"/>
      <c r="Z946" s="738"/>
    </row>
    <row r="947" ht="18.0" customHeight="1">
      <c r="A947" s="738"/>
      <c r="B947" s="738"/>
      <c r="C947" s="738"/>
      <c r="D947" s="738"/>
      <c r="E947" s="738"/>
      <c r="F947" s="738"/>
      <c r="G947" s="738"/>
      <c r="H947" s="738"/>
      <c r="I947" s="738"/>
      <c r="J947" s="738"/>
      <c r="K947" s="738"/>
      <c r="L947" s="738"/>
      <c r="M947" s="738"/>
      <c r="N947" s="738"/>
      <c r="O947" s="738"/>
      <c r="P947" s="738"/>
      <c r="Q947" s="738"/>
      <c r="R947" s="738"/>
      <c r="S947" s="738"/>
      <c r="T947" s="738"/>
      <c r="U947" s="738"/>
      <c r="V947" s="738"/>
      <c r="W947" s="738"/>
      <c r="X947" s="738"/>
      <c r="Y947" s="738"/>
      <c r="Z947" s="738"/>
    </row>
    <row r="948" ht="18.0" customHeight="1">
      <c r="A948" s="738"/>
      <c r="B948" s="738"/>
      <c r="C948" s="738"/>
      <c r="D948" s="738"/>
      <c r="E948" s="738"/>
      <c r="F948" s="738"/>
      <c r="G948" s="738"/>
      <c r="H948" s="738"/>
      <c r="I948" s="738"/>
      <c r="J948" s="738"/>
      <c r="K948" s="738"/>
      <c r="L948" s="738"/>
      <c r="M948" s="738"/>
      <c r="N948" s="738"/>
      <c r="O948" s="738"/>
      <c r="P948" s="738"/>
      <c r="Q948" s="738"/>
      <c r="R948" s="738"/>
      <c r="S948" s="738"/>
      <c r="T948" s="738"/>
      <c r="U948" s="738"/>
      <c r="V948" s="738"/>
      <c r="W948" s="738"/>
      <c r="X948" s="738"/>
      <c r="Y948" s="738"/>
      <c r="Z948" s="738"/>
    </row>
    <row r="949" ht="18.0" customHeight="1">
      <c r="A949" s="738"/>
      <c r="B949" s="738"/>
      <c r="C949" s="738"/>
      <c r="D949" s="738"/>
      <c r="E949" s="738"/>
      <c r="F949" s="738"/>
      <c r="G949" s="738"/>
      <c r="H949" s="738"/>
      <c r="I949" s="738"/>
      <c r="J949" s="738"/>
      <c r="K949" s="738"/>
      <c r="L949" s="738"/>
      <c r="M949" s="738"/>
      <c r="N949" s="738"/>
      <c r="O949" s="738"/>
      <c r="P949" s="738"/>
      <c r="Q949" s="738"/>
      <c r="R949" s="738"/>
      <c r="S949" s="738"/>
      <c r="T949" s="738"/>
      <c r="U949" s="738"/>
      <c r="V949" s="738"/>
      <c r="W949" s="738"/>
      <c r="X949" s="738"/>
      <c r="Y949" s="738"/>
      <c r="Z949" s="738"/>
    </row>
    <row r="950" ht="18.0" customHeight="1">
      <c r="A950" s="738"/>
      <c r="B950" s="738"/>
      <c r="C950" s="738"/>
      <c r="D950" s="738"/>
      <c r="E950" s="738"/>
      <c r="F950" s="738"/>
      <c r="G950" s="738"/>
      <c r="H950" s="738"/>
      <c r="I950" s="738"/>
      <c r="J950" s="738"/>
      <c r="K950" s="738"/>
      <c r="L950" s="738"/>
      <c r="M950" s="738"/>
      <c r="N950" s="738"/>
      <c r="O950" s="738"/>
      <c r="P950" s="738"/>
      <c r="Q950" s="738"/>
      <c r="R950" s="738"/>
      <c r="S950" s="738"/>
      <c r="T950" s="738"/>
      <c r="U950" s="738"/>
      <c r="V950" s="738"/>
      <c r="W950" s="738"/>
      <c r="X950" s="738"/>
      <c r="Y950" s="738"/>
      <c r="Z950" s="738"/>
    </row>
    <row r="951" ht="18.0" customHeight="1">
      <c r="A951" s="738"/>
      <c r="B951" s="738"/>
      <c r="C951" s="738"/>
      <c r="D951" s="738"/>
      <c r="E951" s="738"/>
      <c r="F951" s="738"/>
      <c r="G951" s="738"/>
      <c r="H951" s="738"/>
      <c r="I951" s="738"/>
      <c r="J951" s="738"/>
      <c r="K951" s="738"/>
      <c r="L951" s="738"/>
      <c r="M951" s="738"/>
      <c r="N951" s="738"/>
      <c r="O951" s="738"/>
      <c r="P951" s="738"/>
      <c r="Q951" s="738"/>
      <c r="R951" s="738"/>
      <c r="S951" s="738"/>
      <c r="T951" s="738"/>
      <c r="U951" s="738"/>
      <c r="V951" s="738"/>
      <c r="W951" s="738"/>
      <c r="X951" s="738"/>
      <c r="Y951" s="738"/>
      <c r="Z951" s="738"/>
    </row>
    <row r="952" ht="18.0" customHeight="1">
      <c r="A952" s="738"/>
      <c r="B952" s="738"/>
      <c r="C952" s="738"/>
      <c r="D952" s="738"/>
      <c r="E952" s="738"/>
      <c r="F952" s="738"/>
      <c r="G952" s="738"/>
      <c r="H952" s="738"/>
      <c r="I952" s="738"/>
      <c r="J952" s="738"/>
      <c r="K952" s="738"/>
      <c r="L952" s="738"/>
      <c r="M952" s="738"/>
      <c r="N952" s="738"/>
      <c r="O952" s="738"/>
      <c r="P952" s="738"/>
      <c r="Q952" s="738"/>
      <c r="R952" s="738"/>
      <c r="S952" s="738"/>
      <c r="T952" s="738"/>
      <c r="U952" s="738"/>
      <c r="V952" s="738"/>
      <c r="W952" s="738"/>
      <c r="X952" s="738"/>
      <c r="Y952" s="738"/>
      <c r="Z952" s="738"/>
    </row>
    <row r="953" ht="18.0" customHeight="1">
      <c r="A953" s="738"/>
      <c r="B953" s="738"/>
      <c r="C953" s="738"/>
      <c r="D953" s="738"/>
      <c r="E953" s="738"/>
      <c r="F953" s="738"/>
      <c r="G953" s="738"/>
      <c r="H953" s="738"/>
      <c r="I953" s="738"/>
      <c r="J953" s="738"/>
      <c r="K953" s="738"/>
      <c r="L953" s="738"/>
      <c r="M953" s="738"/>
      <c r="N953" s="738"/>
      <c r="O953" s="738"/>
      <c r="P953" s="738"/>
      <c r="Q953" s="738"/>
      <c r="R953" s="738"/>
      <c r="S953" s="738"/>
      <c r="T953" s="738"/>
      <c r="U953" s="738"/>
      <c r="V953" s="738"/>
      <c r="W953" s="738"/>
      <c r="X953" s="738"/>
      <c r="Y953" s="738"/>
      <c r="Z953" s="738"/>
    </row>
    <row r="954" ht="18.0" customHeight="1">
      <c r="A954" s="738"/>
      <c r="B954" s="738"/>
      <c r="C954" s="738"/>
      <c r="D954" s="738"/>
      <c r="E954" s="738"/>
      <c r="F954" s="738"/>
      <c r="G954" s="738"/>
      <c r="H954" s="738"/>
      <c r="I954" s="738"/>
      <c r="J954" s="738"/>
      <c r="K954" s="738"/>
      <c r="L954" s="738"/>
      <c r="M954" s="738"/>
      <c r="N954" s="738"/>
      <c r="O954" s="738"/>
      <c r="P954" s="738"/>
      <c r="Q954" s="738"/>
      <c r="R954" s="738"/>
      <c r="S954" s="738"/>
      <c r="T954" s="738"/>
      <c r="U954" s="738"/>
      <c r="V954" s="738"/>
      <c r="W954" s="738"/>
      <c r="X954" s="738"/>
      <c r="Y954" s="738"/>
      <c r="Z954" s="738"/>
    </row>
    <row r="955" ht="18.0" customHeight="1">
      <c r="A955" s="738"/>
      <c r="B955" s="738"/>
      <c r="C955" s="738"/>
      <c r="D955" s="738"/>
      <c r="E955" s="738"/>
      <c r="F955" s="738"/>
      <c r="G955" s="738"/>
      <c r="H955" s="738"/>
      <c r="I955" s="738"/>
      <c r="J955" s="738"/>
      <c r="K955" s="738"/>
      <c r="L955" s="738"/>
      <c r="M955" s="738"/>
      <c r="N955" s="738"/>
      <c r="O955" s="738"/>
      <c r="P955" s="738"/>
      <c r="Q955" s="738"/>
      <c r="R955" s="738"/>
      <c r="S955" s="738"/>
      <c r="T955" s="738"/>
      <c r="U955" s="738"/>
      <c r="V955" s="738"/>
      <c r="W955" s="738"/>
      <c r="X955" s="738"/>
      <c r="Y955" s="738"/>
      <c r="Z955" s="738"/>
    </row>
    <row r="956" ht="18.0" customHeight="1">
      <c r="A956" s="738"/>
      <c r="B956" s="738"/>
      <c r="C956" s="738"/>
      <c r="D956" s="738"/>
      <c r="E956" s="738"/>
      <c r="F956" s="738"/>
      <c r="G956" s="738"/>
      <c r="H956" s="738"/>
      <c r="I956" s="738"/>
      <c r="J956" s="738"/>
      <c r="K956" s="738"/>
      <c r="L956" s="738"/>
      <c r="M956" s="738"/>
      <c r="N956" s="738"/>
      <c r="O956" s="738"/>
      <c r="P956" s="738"/>
      <c r="Q956" s="738"/>
      <c r="R956" s="738"/>
      <c r="S956" s="738"/>
      <c r="T956" s="738"/>
      <c r="U956" s="738"/>
      <c r="V956" s="738"/>
      <c r="W956" s="738"/>
      <c r="X956" s="738"/>
      <c r="Y956" s="738"/>
      <c r="Z956" s="738"/>
    </row>
    <row r="957" ht="18.0" customHeight="1">
      <c r="A957" s="738"/>
      <c r="B957" s="738"/>
      <c r="C957" s="738"/>
      <c r="D957" s="738"/>
      <c r="E957" s="738"/>
      <c r="F957" s="738"/>
      <c r="G957" s="738"/>
      <c r="H957" s="738"/>
      <c r="I957" s="738"/>
      <c r="J957" s="738"/>
      <c r="K957" s="738"/>
      <c r="L957" s="738"/>
      <c r="M957" s="738"/>
      <c r="N957" s="738"/>
      <c r="O957" s="738"/>
      <c r="P957" s="738"/>
      <c r="Q957" s="738"/>
      <c r="R957" s="738"/>
      <c r="S957" s="738"/>
      <c r="T957" s="738"/>
      <c r="U957" s="738"/>
      <c r="V957" s="738"/>
      <c r="W957" s="738"/>
      <c r="X957" s="738"/>
      <c r="Y957" s="738"/>
      <c r="Z957" s="738"/>
    </row>
    <row r="958" ht="18.0" customHeight="1">
      <c r="A958" s="738"/>
      <c r="B958" s="738"/>
      <c r="C958" s="738"/>
      <c r="D958" s="738"/>
      <c r="E958" s="738"/>
      <c r="F958" s="738"/>
      <c r="G958" s="738"/>
      <c r="H958" s="738"/>
      <c r="I958" s="738"/>
      <c r="J958" s="738"/>
      <c r="K958" s="738"/>
      <c r="L958" s="738"/>
      <c r="M958" s="738"/>
      <c r="N958" s="738"/>
      <c r="O958" s="738"/>
      <c r="P958" s="738"/>
      <c r="Q958" s="738"/>
      <c r="R958" s="738"/>
      <c r="S958" s="738"/>
      <c r="T958" s="738"/>
      <c r="U958" s="738"/>
      <c r="V958" s="738"/>
      <c r="W958" s="738"/>
      <c r="X958" s="738"/>
      <c r="Y958" s="738"/>
      <c r="Z958" s="738"/>
    </row>
    <row r="959" ht="18.0" customHeight="1">
      <c r="A959" s="738"/>
      <c r="B959" s="738"/>
      <c r="C959" s="738"/>
      <c r="D959" s="738"/>
      <c r="E959" s="738"/>
      <c r="F959" s="738"/>
      <c r="G959" s="738"/>
      <c r="H959" s="738"/>
      <c r="I959" s="738"/>
      <c r="J959" s="738"/>
      <c r="K959" s="738"/>
      <c r="L959" s="738"/>
      <c r="M959" s="738"/>
      <c r="N959" s="738"/>
      <c r="O959" s="738"/>
      <c r="P959" s="738"/>
      <c r="Q959" s="738"/>
      <c r="R959" s="738"/>
      <c r="S959" s="738"/>
      <c r="T959" s="738"/>
      <c r="U959" s="738"/>
      <c r="V959" s="738"/>
      <c r="W959" s="738"/>
      <c r="X959" s="738"/>
      <c r="Y959" s="738"/>
      <c r="Z959" s="738"/>
    </row>
    <row r="960" ht="18.0" customHeight="1">
      <c r="A960" s="738"/>
      <c r="B960" s="738"/>
      <c r="C960" s="738"/>
      <c r="D960" s="738"/>
      <c r="E960" s="738"/>
      <c r="F960" s="738"/>
      <c r="G960" s="738"/>
      <c r="H960" s="738"/>
      <c r="I960" s="738"/>
      <c r="J960" s="738"/>
      <c r="K960" s="738"/>
      <c r="L960" s="738"/>
      <c r="M960" s="738"/>
      <c r="N960" s="738"/>
      <c r="O960" s="738"/>
      <c r="P960" s="738"/>
      <c r="Q960" s="738"/>
      <c r="R960" s="738"/>
      <c r="S960" s="738"/>
      <c r="T960" s="738"/>
      <c r="U960" s="738"/>
      <c r="V960" s="738"/>
      <c r="W960" s="738"/>
      <c r="X960" s="738"/>
      <c r="Y960" s="738"/>
      <c r="Z960" s="738"/>
    </row>
    <row r="961" ht="18.0" customHeight="1">
      <c r="A961" s="738"/>
      <c r="B961" s="738"/>
      <c r="C961" s="738"/>
      <c r="D961" s="738"/>
      <c r="E961" s="738"/>
      <c r="F961" s="738"/>
      <c r="G961" s="738"/>
      <c r="H961" s="738"/>
      <c r="I961" s="738"/>
      <c r="J961" s="738"/>
      <c r="K961" s="738"/>
      <c r="L961" s="738"/>
      <c r="M961" s="738"/>
      <c r="N961" s="738"/>
      <c r="O961" s="738"/>
      <c r="P961" s="738"/>
      <c r="Q961" s="738"/>
      <c r="R961" s="738"/>
      <c r="S961" s="738"/>
      <c r="T961" s="738"/>
      <c r="U961" s="738"/>
      <c r="V961" s="738"/>
      <c r="W961" s="738"/>
      <c r="X961" s="738"/>
      <c r="Y961" s="738"/>
      <c r="Z961" s="738"/>
    </row>
    <row r="962" ht="18.0" customHeight="1">
      <c r="A962" s="738"/>
      <c r="B962" s="738"/>
      <c r="C962" s="738"/>
      <c r="D962" s="738"/>
      <c r="E962" s="738"/>
      <c r="F962" s="738"/>
      <c r="G962" s="738"/>
      <c r="H962" s="738"/>
      <c r="I962" s="738"/>
      <c r="J962" s="738"/>
      <c r="K962" s="738"/>
      <c r="L962" s="738"/>
      <c r="M962" s="738"/>
      <c r="N962" s="738"/>
      <c r="O962" s="738"/>
      <c r="P962" s="738"/>
      <c r="Q962" s="738"/>
      <c r="R962" s="738"/>
      <c r="S962" s="738"/>
      <c r="T962" s="738"/>
      <c r="U962" s="738"/>
      <c r="V962" s="738"/>
      <c r="W962" s="738"/>
      <c r="X962" s="738"/>
      <c r="Y962" s="738"/>
      <c r="Z962" s="738"/>
    </row>
    <row r="963" ht="18.0" customHeight="1">
      <c r="A963" s="738"/>
      <c r="B963" s="738"/>
      <c r="C963" s="738"/>
      <c r="D963" s="738"/>
      <c r="E963" s="738"/>
      <c r="F963" s="738"/>
      <c r="G963" s="738"/>
      <c r="H963" s="738"/>
      <c r="I963" s="738"/>
      <c r="J963" s="738"/>
      <c r="K963" s="738"/>
      <c r="L963" s="738"/>
      <c r="M963" s="738"/>
      <c r="N963" s="738"/>
      <c r="O963" s="738"/>
      <c r="P963" s="738"/>
      <c r="Q963" s="738"/>
      <c r="R963" s="738"/>
      <c r="S963" s="738"/>
      <c r="T963" s="738"/>
      <c r="U963" s="738"/>
      <c r="V963" s="738"/>
      <c r="W963" s="738"/>
      <c r="X963" s="738"/>
      <c r="Y963" s="738"/>
      <c r="Z963" s="738"/>
    </row>
    <row r="964" ht="18.0" customHeight="1">
      <c r="A964" s="738"/>
      <c r="B964" s="738"/>
      <c r="C964" s="738"/>
      <c r="D964" s="738"/>
      <c r="E964" s="738"/>
      <c r="F964" s="738"/>
      <c r="G964" s="738"/>
      <c r="H964" s="738"/>
      <c r="I964" s="738"/>
      <c r="J964" s="738"/>
      <c r="K964" s="738"/>
      <c r="L964" s="738"/>
      <c r="M964" s="738"/>
      <c r="N964" s="738"/>
      <c r="O964" s="738"/>
      <c r="P964" s="738"/>
      <c r="Q964" s="738"/>
      <c r="R964" s="738"/>
      <c r="S964" s="738"/>
      <c r="T964" s="738"/>
      <c r="U964" s="738"/>
      <c r="V964" s="738"/>
      <c r="W964" s="738"/>
      <c r="X964" s="738"/>
      <c r="Y964" s="738"/>
      <c r="Z964" s="738"/>
    </row>
    <row r="965" ht="18.0" customHeight="1">
      <c r="A965" s="738"/>
      <c r="B965" s="738"/>
      <c r="C965" s="738"/>
      <c r="D965" s="738"/>
      <c r="E965" s="738"/>
      <c r="F965" s="738"/>
      <c r="G965" s="738"/>
      <c r="H965" s="738"/>
      <c r="I965" s="738"/>
      <c r="J965" s="738"/>
      <c r="K965" s="738"/>
      <c r="L965" s="738"/>
      <c r="M965" s="738"/>
      <c r="N965" s="738"/>
      <c r="O965" s="738"/>
      <c r="P965" s="738"/>
      <c r="Q965" s="738"/>
      <c r="R965" s="738"/>
      <c r="S965" s="738"/>
      <c r="T965" s="738"/>
      <c r="U965" s="738"/>
      <c r="V965" s="738"/>
      <c r="W965" s="738"/>
      <c r="X965" s="738"/>
      <c r="Y965" s="738"/>
      <c r="Z965" s="738"/>
    </row>
    <row r="966" ht="18.0" customHeight="1">
      <c r="A966" s="738"/>
      <c r="B966" s="738"/>
      <c r="C966" s="738"/>
      <c r="D966" s="738"/>
      <c r="E966" s="738"/>
      <c r="F966" s="738"/>
      <c r="G966" s="738"/>
      <c r="H966" s="738"/>
      <c r="I966" s="738"/>
      <c r="J966" s="738"/>
      <c r="K966" s="738"/>
      <c r="L966" s="738"/>
      <c r="M966" s="738"/>
      <c r="N966" s="738"/>
      <c r="O966" s="738"/>
      <c r="P966" s="738"/>
      <c r="Q966" s="738"/>
      <c r="R966" s="738"/>
      <c r="S966" s="738"/>
      <c r="T966" s="738"/>
      <c r="U966" s="738"/>
      <c r="V966" s="738"/>
      <c r="W966" s="738"/>
      <c r="X966" s="738"/>
      <c r="Y966" s="738"/>
      <c r="Z966" s="738"/>
    </row>
    <row r="967" ht="18.0" customHeight="1">
      <c r="A967" s="738"/>
      <c r="B967" s="738"/>
      <c r="C967" s="738"/>
      <c r="D967" s="738"/>
      <c r="E967" s="738"/>
      <c r="F967" s="738"/>
      <c r="G967" s="738"/>
      <c r="H967" s="738"/>
      <c r="I967" s="738"/>
      <c r="J967" s="738"/>
      <c r="K967" s="738"/>
      <c r="L967" s="738"/>
      <c r="M967" s="738"/>
      <c r="N967" s="738"/>
      <c r="O967" s="738"/>
      <c r="P967" s="738"/>
      <c r="Q967" s="738"/>
      <c r="R967" s="738"/>
      <c r="S967" s="738"/>
      <c r="T967" s="738"/>
      <c r="U967" s="738"/>
      <c r="V967" s="738"/>
      <c r="W967" s="738"/>
      <c r="X967" s="738"/>
      <c r="Y967" s="738"/>
      <c r="Z967" s="738"/>
    </row>
    <row r="968" ht="18.0" customHeight="1">
      <c r="A968" s="738"/>
      <c r="B968" s="738"/>
      <c r="C968" s="738"/>
      <c r="D968" s="738"/>
      <c r="E968" s="738"/>
      <c r="F968" s="738"/>
      <c r="G968" s="738"/>
      <c r="H968" s="738"/>
      <c r="I968" s="738"/>
      <c r="J968" s="738"/>
      <c r="K968" s="738"/>
      <c r="L968" s="738"/>
      <c r="M968" s="738"/>
      <c r="N968" s="738"/>
      <c r="O968" s="738"/>
      <c r="P968" s="738"/>
      <c r="Q968" s="738"/>
      <c r="R968" s="738"/>
      <c r="S968" s="738"/>
      <c r="T968" s="738"/>
      <c r="U968" s="738"/>
      <c r="V968" s="738"/>
      <c r="W968" s="738"/>
      <c r="X968" s="738"/>
      <c r="Y968" s="738"/>
      <c r="Z968" s="738"/>
    </row>
    <row r="969" ht="18.0" customHeight="1">
      <c r="A969" s="738"/>
      <c r="B969" s="738"/>
      <c r="C969" s="738"/>
      <c r="D969" s="738"/>
      <c r="E969" s="738"/>
      <c r="F969" s="738"/>
      <c r="G969" s="738"/>
      <c r="H969" s="738"/>
      <c r="I969" s="738"/>
      <c r="J969" s="738"/>
      <c r="K969" s="738"/>
      <c r="L969" s="738"/>
      <c r="M969" s="738"/>
      <c r="N969" s="738"/>
      <c r="O969" s="738"/>
      <c r="P969" s="738"/>
      <c r="Q969" s="738"/>
      <c r="R969" s="738"/>
      <c r="S969" s="738"/>
      <c r="T969" s="738"/>
      <c r="U969" s="738"/>
      <c r="V969" s="738"/>
      <c r="W969" s="738"/>
      <c r="X969" s="738"/>
      <c r="Y969" s="738"/>
      <c r="Z969" s="738"/>
    </row>
    <row r="970" ht="18.0" customHeight="1">
      <c r="A970" s="738"/>
      <c r="B970" s="738"/>
      <c r="C970" s="738"/>
      <c r="D970" s="738"/>
      <c r="E970" s="738"/>
      <c r="F970" s="738"/>
      <c r="G970" s="738"/>
      <c r="H970" s="738"/>
      <c r="I970" s="738"/>
      <c r="J970" s="738"/>
      <c r="K970" s="738"/>
      <c r="L970" s="738"/>
      <c r="M970" s="738"/>
      <c r="N970" s="738"/>
      <c r="O970" s="738"/>
      <c r="P970" s="738"/>
      <c r="Q970" s="738"/>
      <c r="R970" s="738"/>
      <c r="S970" s="738"/>
      <c r="T970" s="738"/>
      <c r="U970" s="738"/>
      <c r="V970" s="738"/>
      <c r="W970" s="738"/>
      <c r="X970" s="738"/>
      <c r="Y970" s="738"/>
      <c r="Z970" s="738"/>
    </row>
    <row r="971" ht="18.0" customHeight="1">
      <c r="A971" s="738"/>
      <c r="B971" s="738"/>
      <c r="C971" s="738"/>
      <c r="D971" s="738"/>
      <c r="E971" s="738"/>
      <c r="F971" s="738"/>
      <c r="G971" s="738"/>
      <c r="H971" s="738"/>
      <c r="I971" s="738"/>
      <c r="J971" s="738"/>
      <c r="K971" s="738"/>
      <c r="L971" s="738"/>
      <c r="M971" s="738"/>
      <c r="N971" s="738"/>
      <c r="O971" s="738"/>
      <c r="P971" s="738"/>
      <c r="Q971" s="738"/>
      <c r="R971" s="738"/>
      <c r="S971" s="738"/>
      <c r="T971" s="738"/>
      <c r="U971" s="738"/>
      <c r="V971" s="738"/>
      <c r="W971" s="738"/>
      <c r="X971" s="738"/>
      <c r="Y971" s="738"/>
      <c r="Z971" s="738"/>
    </row>
    <row r="972" ht="18.0" customHeight="1">
      <c r="A972" s="738"/>
      <c r="B972" s="738"/>
      <c r="C972" s="738"/>
      <c r="D972" s="738"/>
      <c r="E972" s="738"/>
      <c r="F972" s="738"/>
      <c r="G972" s="738"/>
      <c r="H972" s="738"/>
      <c r="I972" s="738"/>
      <c r="J972" s="738"/>
      <c r="K972" s="738"/>
      <c r="L972" s="738"/>
      <c r="M972" s="738"/>
      <c r="N972" s="738"/>
      <c r="O972" s="738"/>
      <c r="P972" s="738"/>
      <c r="Q972" s="738"/>
      <c r="R972" s="738"/>
      <c r="S972" s="738"/>
      <c r="T972" s="738"/>
      <c r="U972" s="738"/>
      <c r="V972" s="738"/>
      <c r="W972" s="738"/>
      <c r="X972" s="738"/>
      <c r="Y972" s="738"/>
      <c r="Z972" s="738"/>
    </row>
    <row r="973" ht="18.0" customHeight="1">
      <c r="A973" s="738"/>
      <c r="B973" s="738"/>
      <c r="C973" s="738"/>
      <c r="D973" s="738"/>
      <c r="E973" s="738"/>
      <c r="F973" s="738"/>
      <c r="G973" s="738"/>
      <c r="H973" s="738"/>
      <c r="I973" s="738"/>
      <c r="J973" s="738"/>
      <c r="K973" s="738"/>
      <c r="L973" s="738"/>
      <c r="M973" s="738"/>
      <c r="N973" s="738"/>
      <c r="O973" s="738"/>
      <c r="P973" s="738"/>
      <c r="Q973" s="738"/>
      <c r="R973" s="738"/>
      <c r="S973" s="738"/>
      <c r="T973" s="738"/>
      <c r="U973" s="738"/>
      <c r="V973" s="738"/>
      <c r="W973" s="738"/>
      <c r="X973" s="738"/>
      <c r="Y973" s="738"/>
      <c r="Z973" s="738"/>
    </row>
    <row r="974" ht="18.0" customHeight="1">
      <c r="A974" s="738"/>
      <c r="B974" s="738"/>
      <c r="C974" s="738"/>
      <c r="D974" s="738"/>
      <c r="E974" s="738"/>
      <c r="F974" s="738"/>
      <c r="G974" s="738"/>
      <c r="H974" s="738"/>
      <c r="I974" s="738"/>
      <c r="J974" s="738"/>
      <c r="K974" s="738"/>
      <c r="L974" s="738"/>
      <c r="M974" s="738"/>
      <c r="N974" s="738"/>
      <c r="O974" s="738"/>
      <c r="P974" s="738"/>
      <c r="Q974" s="738"/>
      <c r="R974" s="738"/>
      <c r="S974" s="738"/>
      <c r="T974" s="738"/>
      <c r="U974" s="738"/>
      <c r="V974" s="738"/>
      <c r="W974" s="738"/>
      <c r="X974" s="738"/>
      <c r="Y974" s="738"/>
      <c r="Z974" s="738"/>
    </row>
    <row r="975" ht="18.0" customHeight="1">
      <c r="A975" s="738"/>
      <c r="B975" s="738"/>
      <c r="C975" s="738"/>
      <c r="D975" s="738"/>
      <c r="E975" s="738"/>
      <c r="F975" s="738"/>
      <c r="G975" s="738"/>
      <c r="H975" s="738"/>
      <c r="I975" s="738"/>
      <c r="J975" s="738"/>
      <c r="K975" s="738"/>
      <c r="L975" s="738"/>
      <c r="M975" s="738"/>
      <c r="N975" s="738"/>
      <c r="O975" s="738"/>
      <c r="P975" s="738"/>
      <c r="Q975" s="738"/>
      <c r="R975" s="738"/>
      <c r="S975" s="738"/>
      <c r="T975" s="738"/>
      <c r="U975" s="738"/>
      <c r="V975" s="738"/>
      <c r="W975" s="738"/>
      <c r="X975" s="738"/>
      <c r="Y975" s="738"/>
      <c r="Z975" s="738"/>
    </row>
    <row r="976" ht="18.0" customHeight="1">
      <c r="A976" s="738"/>
      <c r="B976" s="738"/>
      <c r="C976" s="738"/>
      <c r="D976" s="738"/>
      <c r="E976" s="738"/>
      <c r="F976" s="738"/>
      <c r="G976" s="738"/>
      <c r="H976" s="738"/>
      <c r="I976" s="738"/>
      <c r="J976" s="738"/>
      <c r="K976" s="738"/>
      <c r="L976" s="738"/>
      <c r="M976" s="738"/>
      <c r="N976" s="738"/>
      <c r="O976" s="738"/>
      <c r="P976" s="738"/>
      <c r="Q976" s="738"/>
      <c r="R976" s="738"/>
      <c r="S976" s="738"/>
      <c r="T976" s="738"/>
      <c r="U976" s="738"/>
      <c r="V976" s="738"/>
      <c r="W976" s="738"/>
      <c r="X976" s="738"/>
      <c r="Y976" s="738"/>
      <c r="Z976" s="738"/>
    </row>
    <row r="977" ht="18.0" customHeight="1">
      <c r="A977" s="738"/>
      <c r="B977" s="738"/>
      <c r="C977" s="738"/>
      <c r="D977" s="738"/>
      <c r="E977" s="738"/>
      <c r="F977" s="738"/>
      <c r="G977" s="738"/>
      <c r="H977" s="738"/>
      <c r="I977" s="738"/>
      <c r="J977" s="738"/>
      <c r="K977" s="738"/>
      <c r="L977" s="738"/>
      <c r="M977" s="738"/>
      <c r="N977" s="738"/>
      <c r="O977" s="738"/>
      <c r="P977" s="738"/>
      <c r="Q977" s="738"/>
      <c r="R977" s="738"/>
      <c r="S977" s="738"/>
      <c r="T977" s="738"/>
      <c r="U977" s="738"/>
      <c r="V977" s="738"/>
      <c r="W977" s="738"/>
      <c r="X977" s="738"/>
      <c r="Y977" s="738"/>
      <c r="Z977" s="738"/>
    </row>
    <row r="978" ht="18.0" customHeight="1">
      <c r="A978" s="738"/>
      <c r="B978" s="738"/>
      <c r="C978" s="738"/>
      <c r="D978" s="738"/>
      <c r="E978" s="738"/>
      <c r="F978" s="738"/>
      <c r="G978" s="738"/>
      <c r="H978" s="738"/>
      <c r="I978" s="738"/>
      <c r="J978" s="738"/>
      <c r="K978" s="738"/>
      <c r="L978" s="738"/>
      <c r="M978" s="738"/>
      <c r="N978" s="738"/>
      <c r="O978" s="738"/>
      <c r="P978" s="738"/>
      <c r="Q978" s="738"/>
      <c r="R978" s="738"/>
      <c r="S978" s="738"/>
      <c r="T978" s="738"/>
      <c r="U978" s="738"/>
      <c r="V978" s="738"/>
      <c r="W978" s="738"/>
      <c r="X978" s="738"/>
      <c r="Y978" s="738"/>
      <c r="Z978" s="738"/>
    </row>
    <row r="979" ht="18.0" customHeight="1">
      <c r="A979" s="738"/>
      <c r="B979" s="738"/>
      <c r="C979" s="738"/>
      <c r="D979" s="738"/>
      <c r="E979" s="738"/>
      <c r="F979" s="738"/>
      <c r="G979" s="738"/>
      <c r="H979" s="738"/>
      <c r="I979" s="738"/>
      <c r="J979" s="738"/>
      <c r="K979" s="738"/>
      <c r="L979" s="738"/>
      <c r="M979" s="738"/>
      <c r="N979" s="738"/>
      <c r="O979" s="738"/>
      <c r="P979" s="738"/>
      <c r="Q979" s="738"/>
      <c r="R979" s="738"/>
      <c r="S979" s="738"/>
      <c r="T979" s="738"/>
      <c r="U979" s="738"/>
      <c r="V979" s="738"/>
      <c r="W979" s="738"/>
      <c r="X979" s="738"/>
      <c r="Y979" s="738"/>
      <c r="Z979" s="738"/>
    </row>
    <row r="980" ht="18.0" customHeight="1">
      <c r="A980" s="738"/>
      <c r="B980" s="738"/>
      <c r="C980" s="738"/>
      <c r="D980" s="738"/>
      <c r="E980" s="738"/>
      <c r="F980" s="738"/>
      <c r="G980" s="738"/>
      <c r="H980" s="738"/>
      <c r="I980" s="738"/>
      <c r="J980" s="738"/>
      <c r="K980" s="738"/>
      <c r="L980" s="738"/>
      <c r="M980" s="738"/>
      <c r="N980" s="738"/>
      <c r="O980" s="738"/>
      <c r="P980" s="738"/>
      <c r="Q980" s="738"/>
      <c r="R980" s="738"/>
      <c r="S980" s="738"/>
      <c r="T980" s="738"/>
      <c r="U980" s="738"/>
      <c r="V980" s="738"/>
      <c r="W980" s="738"/>
      <c r="X980" s="738"/>
      <c r="Y980" s="738"/>
      <c r="Z980" s="738"/>
    </row>
    <row r="981" ht="18.0" customHeight="1">
      <c r="A981" s="738"/>
      <c r="B981" s="738"/>
      <c r="C981" s="738"/>
      <c r="D981" s="738"/>
      <c r="E981" s="738"/>
      <c r="F981" s="738"/>
      <c r="G981" s="738"/>
      <c r="H981" s="738"/>
      <c r="I981" s="738"/>
      <c r="J981" s="738"/>
      <c r="K981" s="738"/>
      <c r="L981" s="738"/>
      <c r="M981" s="738"/>
      <c r="N981" s="738"/>
      <c r="O981" s="738"/>
      <c r="P981" s="738"/>
      <c r="Q981" s="738"/>
      <c r="R981" s="738"/>
      <c r="S981" s="738"/>
      <c r="T981" s="738"/>
      <c r="U981" s="738"/>
      <c r="V981" s="738"/>
      <c r="W981" s="738"/>
      <c r="X981" s="738"/>
      <c r="Y981" s="738"/>
      <c r="Z981" s="738"/>
    </row>
    <row r="982" ht="18.0" customHeight="1">
      <c r="A982" s="738"/>
      <c r="B982" s="738"/>
      <c r="C982" s="738"/>
      <c r="D982" s="738"/>
      <c r="E982" s="738"/>
      <c r="F982" s="738"/>
      <c r="G982" s="738"/>
      <c r="H982" s="738"/>
      <c r="I982" s="738"/>
      <c r="J982" s="738"/>
      <c r="K982" s="738"/>
      <c r="L982" s="738"/>
      <c r="M982" s="738"/>
      <c r="N982" s="738"/>
      <c r="O982" s="738"/>
      <c r="P982" s="738"/>
      <c r="Q982" s="738"/>
      <c r="R982" s="738"/>
      <c r="S982" s="738"/>
      <c r="T982" s="738"/>
      <c r="U982" s="738"/>
      <c r="V982" s="738"/>
      <c r="W982" s="738"/>
      <c r="X982" s="738"/>
      <c r="Y982" s="738"/>
      <c r="Z982" s="738"/>
    </row>
    <row r="983" ht="18.0" customHeight="1">
      <c r="A983" s="738"/>
      <c r="B983" s="738"/>
      <c r="C983" s="738"/>
      <c r="D983" s="738"/>
      <c r="E983" s="738"/>
      <c r="F983" s="738"/>
      <c r="G983" s="738"/>
      <c r="H983" s="738"/>
      <c r="I983" s="738"/>
      <c r="J983" s="738"/>
      <c r="K983" s="738"/>
      <c r="L983" s="738"/>
      <c r="M983" s="738"/>
      <c r="N983" s="738"/>
      <c r="O983" s="738"/>
      <c r="P983" s="738"/>
      <c r="Q983" s="738"/>
      <c r="R983" s="738"/>
      <c r="S983" s="738"/>
      <c r="T983" s="738"/>
      <c r="U983" s="738"/>
      <c r="V983" s="738"/>
      <c r="W983" s="738"/>
      <c r="X983" s="738"/>
      <c r="Y983" s="738"/>
      <c r="Z983" s="738"/>
    </row>
    <row r="984" ht="18.0" customHeight="1">
      <c r="A984" s="738"/>
      <c r="B984" s="738"/>
      <c r="C984" s="738"/>
      <c r="D984" s="738"/>
      <c r="E984" s="738"/>
      <c r="F984" s="738"/>
      <c r="G984" s="738"/>
      <c r="H984" s="738"/>
      <c r="I984" s="738"/>
      <c r="J984" s="738"/>
      <c r="K984" s="738"/>
      <c r="L984" s="738"/>
      <c r="M984" s="738"/>
      <c r="N984" s="738"/>
      <c r="O984" s="738"/>
      <c r="P984" s="738"/>
      <c r="Q984" s="738"/>
      <c r="R984" s="738"/>
      <c r="S984" s="738"/>
      <c r="T984" s="738"/>
      <c r="U984" s="738"/>
      <c r="V984" s="738"/>
      <c r="W984" s="738"/>
      <c r="X984" s="738"/>
      <c r="Y984" s="738"/>
      <c r="Z984" s="738"/>
    </row>
    <row r="985" ht="18.0" customHeight="1">
      <c r="A985" s="738"/>
      <c r="B985" s="738"/>
      <c r="C985" s="738"/>
      <c r="D985" s="738"/>
      <c r="E985" s="738"/>
      <c r="F985" s="738"/>
      <c r="G985" s="738"/>
      <c r="H985" s="738"/>
      <c r="I985" s="738"/>
      <c r="J985" s="738"/>
      <c r="K985" s="738"/>
      <c r="L985" s="738"/>
      <c r="M985" s="738"/>
      <c r="N985" s="738"/>
      <c r="O985" s="738"/>
      <c r="P985" s="738"/>
      <c r="Q985" s="738"/>
      <c r="R985" s="738"/>
      <c r="S985" s="738"/>
      <c r="T985" s="738"/>
      <c r="U985" s="738"/>
      <c r="V985" s="738"/>
      <c r="W985" s="738"/>
      <c r="X985" s="738"/>
      <c r="Y985" s="738"/>
      <c r="Z985" s="738"/>
    </row>
    <row r="986" ht="18.0" customHeight="1">
      <c r="A986" s="738"/>
      <c r="B986" s="738"/>
      <c r="C986" s="738"/>
      <c r="D986" s="738"/>
      <c r="E986" s="738"/>
      <c r="F986" s="738"/>
      <c r="G986" s="738"/>
      <c r="H986" s="738"/>
      <c r="I986" s="738"/>
      <c r="J986" s="738"/>
      <c r="K986" s="738"/>
      <c r="L986" s="738"/>
      <c r="M986" s="738"/>
      <c r="N986" s="738"/>
      <c r="O986" s="738"/>
      <c r="P986" s="738"/>
      <c r="Q986" s="738"/>
      <c r="R986" s="738"/>
      <c r="S986" s="738"/>
      <c r="T986" s="738"/>
      <c r="U986" s="738"/>
      <c r="V986" s="738"/>
      <c r="W986" s="738"/>
      <c r="X986" s="738"/>
      <c r="Y986" s="738"/>
      <c r="Z986" s="738"/>
    </row>
    <row r="987" ht="18.0" customHeight="1">
      <c r="A987" s="738"/>
      <c r="B987" s="738"/>
      <c r="C987" s="738"/>
      <c r="D987" s="738"/>
      <c r="E987" s="738"/>
      <c r="F987" s="738"/>
      <c r="G987" s="738"/>
      <c r="H987" s="738"/>
      <c r="I987" s="738"/>
      <c r="J987" s="738"/>
      <c r="K987" s="738"/>
      <c r="L987" s="738"/>
      <c r="M987" s="738"/>
      <c r="N987" s="738"/>
      <c r="O987" s="738"/>
      <c r="P987" s="738"/>
      <c r="Q987" s="738"/>
      <c r="R987" s="738"/>
      <c r="S987" s="738"/>
      <c r="T987" s="738"/>
      <c r="U987" s="738"/>
      <c r="V987" s="738"/>
      <c r="W987" s="738"/>
      <c r="X987" s="738"/>
      <c r="Y987" s="738"/>
      <c r="Z987" s="738"/>
    </row>
    <row r="988" ht="18.0" customHeight="1">
      <c r="A988" s="738"/>
      <c r="B988" s="738"/>
      <c r="C988" s="738"/>
      <c r="D988" s="738"/>
      <c r="E988" s="738"/>
      <c r="F988" s="738"/>
      <c r="G988" s="738"/>
      <c r="H988" s="738"/>
      <c r="I988" s="738"/>
      <c r="J988" s="738"/>
      <c r="K988" s="738"/>
      <c r="L988" s="738"/>
      <c r="M988" s="738"/>
      <c r="N988" s="738"/>
      <c r="O988" s="738"/>
      <c r="P988" s="738"/>
      <c r="Q988" s="738"/>
      <c r="R988" s="738"/>
      <c r="S988" s="738"/>
      <c r="T988" s="738"/>
      <c r="U988" s="738"/>
      <c r="V988" s="738"/>
      <c r="W988" s="738"/>
      <c r="X988" s="738"/>
      <c r="Y988" s="738"/>
      <c r="Z988" s="738"/>
    </row>
    <row r="989" ht="18.0" customHeight="1">
      <c r="A989" s="738"/>
      <c r="B989" s="738"/>
      <c r="C989" s="738"/>
      <c r="D989" s="738"/>
      <c r="E989" s="738"/>
      <c r="F989" s="738"/>
      <c r="G989" s="738"/>
      <c r="H989" s="738"/>
      <c r="I989" s="738"/>
      <c r="J989" s="738"/>
      <c r="K989" s="738"/>
      <c r="L989" s="738"/>
      <c r="M989" s="738"/>
      <c r="N989" s="738"/>
      <c r="O989" s="738"/>
      <c r="P989" s="738"/>
      <c r="Q989" s="738"/>
      <c r="R989" s="738"/>
      <c r="S989" s="738"/>
      <c r="T989" s="738"/>
      <c r="U989" s="738"/>
      <c r="V989" s="738"/>
      <c r="W989" s="738"/>
      <c r="X989" s="738"/>
      <c r="Y989" s="738"/>
      <c r="Z989" s="738"/>
    </row>
    <row r="990" ht="18.0" customHeight="1">
      <c r="A990" s="738"/>
      <c r="B990" s="738"/>
      <c r="C990" s="738"/>
      <c r="D990" s="738"/>
      <c r="E990" s="738"/>
      <c r="F990" s="738"/>
      <c r="G990" s="738"/>
      <c r="H990" s="738"/>
      <c r="I990" s="738"/>
      <c r="J990" s="738"/>
      <c r="K990" s="738"/>
      <c r="L990" s="738"/>
      <c r="M990" s="738"/>
      <c r="N990" s="738"/>
      <c r="O990" s="738"/>
      <c r="P990" s="738"/>
      <c r="Q990" s="738"/>
      <c r="R990" s="738"/>
      <c r="S990" s="738"/>
      <c r="T990" s="738"/>
      <c r="U990" s="738"/>
      <c r="V990" s="738"/>
      <c r="W990" s="738"/>
      <c r="X990" s="738"/>
      <c r="Y990" s="738"/>
      <c r="Z990" s="738"/>
    </row>
    <row r="991" ht="18.0" customHeight="1">
      <c r="A991" s="738"/>
      <c r="B991" s="738"/>
      <c r="C991" s="738"/>
      <c r="D991" s="738"/>
      <c r="E991" s="738"/>
      <c r="F991" s="738"/>
      <c r="G991" s="738"/>
      <c r="H991" s="738"/>
      <c r="I991" s="738"/>
      <c r="J991" s="738"/>
      <c r="K991" s="738"/>
      <c r="L991" s="738"/>
      <c r="M991" s="738"/>
      <c r="N991" s="738"/>
      <c r="O991" s="738"/>
      <c r="P991" s="738"/>
      <c r="Q991" s="738"/>
      <c r="R991" s="738"/>
      <c r="S991" s="738"/>
      <c r="T991" s="738"/>
      <c r="U991" s="738"/>
      <c r="V991" s="738"/>
      <c r="W991" s="738"/>
      <c r="X991" s="738"/>
      <c r="Y991" s="738"/>
      <c r="Z991" s="738"/>
    </row>
    <row r="992" ht="18.0" customHeight="1">
      <c r="A992" s="738"/>
      <c r="B992" s="738"/>
      <c r="C992" s="738"/>
      <c r="D992" s="738"/>
      <c r="E992" s="738"/>
      <c r="F992" s="738"/>
      <c r="G992" s="738"/>
      <c r="H992" s="738"/>
      <c r="I992" s="738"/>
      <c r="J992" s="738"/>
      <c r="K992" s="738"/>
      <c r="L992" s="738"/>
      <c r="M992" s="738"/>
      <c r="N992" s="738"/>
      <c r="O992" s="738"/>
      <c r="P992" s="738"/>
      <c r="Q992" s="738"/>
      <c r="R992" s="738"/>
      <c r="S992" s="738"/>
      <c r="T992" s="738"/>
      <c r="U992" s="738"/>
      <c r="V992" s="738"/>
      <c r="W992" s="738"/>
      <c r="X992" s="738"/>
      <c r="Y992" s="738"/>
      <c r="Z992" s="738"/>
    </row>
    <row r="993" ht="18.0" customHeight="1">
      <c r="A993" s="738"/>
      <c r="B993" s="738"/>
      <c r="C993" s="738"/>
      <c r="D993" s="738"/>
      <c r="E993" s="738"/>
      <c r="F993" s="738"/>
      <c r="G993" s="738"/>
      <c r="H993" s="738"/>
      <c r="I993" s="738"/>
      <c r="J993" s="738"/>
      <c r="K993" s="738"/>
      <c r="L993" s="738"/>
      <c r="M993" s="738"/>
      <c r="N993" s="738"/>
      <c r="O993" s="738"/>
      <c r="P993" s="738"/>
      <c r="Q993" s="738"/>
      <c r="R993" s="738"/>
      <c r="S993" s="738"/>
      <c r="T993" s="738"/>
      <c r="U993" s="738"/>
      <c r="V993" s="738"/>
      <c r="W993" s="738"/>
      <c r="X993" s="738"/>
      <c r="Y993" s="738"/>
      <c r="Z993" s="738"/>
    </row>
    <row r="994" ht="18.0" customHeight="1">
      <c r="A994" s="738"/>
      <c r="B994" s="738"/>
      <c r="C994" s="738"/>
      <c r="D994" s="738"/>
      <c r="E994" s="738"/>
      <c r="F994" s="738"/>
      <c r="G994" s="738"/>
      <c r="H994" s="738"/>
      <c r="I994" s="738"/>
      <c r="J994" s="738"/>
      <c r="K994" s="738"/>
      <c r="L994" s="738"/>
      <c r="M994" s="738"/>
      <c r="N994" s="738"/>
      <c r="O994" s="738"/>
      <c r="P994" s="738"/>
      <c r="Q994" s="738"/>
      <c r="R994" s="738"/>
      <c r="S994" s="738"/>
      <c r="T994" s="738"/>
      <c r="U994" s="738"/>
      <c r="V994" s="738"/>
      <c r="W994" s="738"/>
      <c r="X994" s="738"/>
      <c r="Y994" s="738"/>
      <c r="Z994" s="738"/>
    </row>
    <row r="995" ht="18.0" customHeight="1">
      <c r="A995" s="738"/>
      <c r="B995" s="738"/>
      <c r="C995" s="738"/>
      <c r="D995" s="738"/>
      <c r="E995" s="738"/>
      <c r="F995" s="738"/>
      <c r="G995" s="738"/>
      <c r="H995" s="738"/>
      <c r="I995" s="738"/>
      <c r="J995" s="738"/>
      <c r="K995" s="738"/>
      <c r="L995" s="738"/>
      <c r="M995" s="738"/>
      <c r="N995" s="738"/>
      <c r="O995" s="738"/>
      <c r="P995" s="738"/>
      <c r="Q995" s="738"/>
      <c r="R995" s="738"/>
      <c r="S995" s="738"/>
      <c r="T995" s="738"/>
      <c r="U995" s="738"/>
      <c r="V995" s="738"/>
      <c r="W995" s="738"/>
      <c r="X995" s="738"/>
      <c r="Y995" s="738"/>
      <c r="Z995" s="738"/>
    </row>
    <row r="996" ht="18.0" customHeight="1">
      <c r="A996" s="738"/>
      <c r="B996" s="738"/>
      <c r="C996" s="738"/>
      <c r="D996" s="738"/>
      <c r="E996" s="738"/>
      <c r="F996" s="738"/>
      <c r="G996" s="738"/>
      <c r="H996" s="738"/>
      <c r="I996" s="738"/>
      <c r="J996" s="738"/>
      <c r="K996" s="738"/>
      <c r="L996" s="738"/>
      <c r="M996" s="738"/>
      <c r="N996" s="738"/>
      <c r="O996" s="738"/>
      <c r="P996" s="738"/>
      <c r="Q996" s="738"/>
      <c r="R996" s="738"/>
      <c r="S996" s="738"/>
      <c r="T996" s="738"/>
      <c r="U996" s="738"/>
      <c r="V996" s="738"/>
      <c r="W996" s="738"/>
      <c r="X996" s="738"/>
      <c r="Y996" s="738"/>
      <c r="Z996" s="738"/>
    </row>
    <row r="997" ht="18.0" customHeight="1">
      <c r="A997" s="738"/>
      <c r="B997" s="738"/>
      <c r="C997" s="738"/>
      <c r="D997" s="738"/>
      <c r="E997" s="738"/>
      <c r="F997" s="738"/>
      <c r="G997" s="738"/>
      <c r="H997" s="738"/>
      <c r="I997" s="738"/>
      <c r="J997" s="738"/>
      <c r="K997" s="738"/>
      <c r="L997" s="738"/>
      <c r="M997" s="738"/>
      <c r="N997" s="738"/>
      <c r="O997" s="738"/>
      <c r="P997" s="738"/>
      <c r="Q997" s="738"/>
      <c r="R997" s="738"/>
      <c r="S997" s="738"/>
      <c r="T997" s="738"/>
      <c r="U997" s="738"/>
      <c r="V997" s="738"/>
      <c r="W997" s="738"/>
      <c r="X997" s="738"/>
      <c r="Y997" s="738"/>
      <c r="Z997" s="738"/>
    </row>
    <row r="998" ht="18.0" customHeight="1">
      <c r="A998" s="738"/>
      <c r="B998" s="738"/>
      <c r="C998" s="738"/>
      <c r="D998" s="738"/>
      <c r="E998" s="738"/>
      <c r="F998" s="738"/>
      <c r="G998" s="738"/>
      <c r="H998" s="738"/>
      <c r="I998" s="738"/>
      <c r="J998" s="738"/>
      <c r="K998" s="738"/>
      <c r="L998" s="738"/>
      <c r="M998" s="738"/>
      <c r="N998" s="738"/>
      <c r="O998" s="738"/>
      <c r="P998" s="738"/>
      <c r="Q998" s="738"/>
      <c r="R998" s="738"/>
      <c r="S998" s="738"/>
      <c r="T998" s="738"/>
      <c r="U998" s="738"/>
      <c r="V998" s="738"/>
      <c r="W998" s="738"/>
      <c r="X998" s="738"/>
      <c r="Y998" s="738"/>
      <c r="Z998" s="738"/>
    </row>
    <row r="999" ht="18.0" customHeight="1">
      <c r="A999" s="738"/>
      <c r="B999" s="738"/>
      <c r="C999" s="738"/>
      <c r="D999" s="738"/>
      <c r="E999" s="738"/>
      <c r="F999" s="738"/>
      <c r="G999" s="738"/>
      <c r="H999" s="738"/>
      <c r="I999" s="738"/>
      <c r="J999" s="738"/>
      <c r="K999" s="738"/>
      <c r="L999" s="738"/>
      <c r="M999" s="738"/>
      <c r="N999" s="738"/>
      <c r="O999" s="738"/>
      <c r="P999" s="738"/>
      <c r="Q999" s="738"/>
      <c r="R999" s="738"/>
      <c r="S999" s="738"/>
      <c r="T999" s="738"/>
      <c r="U999" s="738"/>
      <c r="V999" s="738"/>
      <c r="W999" s="738"/>
      <c r="X999" s="738"/>
      <c r="Y999" s="738"/>
      <c r="Z999" s="738"/>
    </row>
    <row r="1000" ht="18.0" customHeight="1">
      <c r="A1000" s="738"/>
      <c r="B1000" s="738"/>
      <c r="C1000" s="738"/>
      <c r="D1000" s="738"/>
      <c r="E1000" s="738"/>
      <c r="F1000" s="738"/>
      <c r="G1000" s="738"/>
      <c r="H1000" s="738"/>
      <c r="I1000" s="738"/>
      <c r="J1000" s="738"/>
      <c r="K1000" s="738"/>
      <c r="L1000" s="738"/>
      <c r="M1000" s="738"/>
      <c r="N1000" s="738"/>
      <c r="O1000" s="738"/>
      <c r="P1000" s="738"/>
      <c r="Q1000" s="738"/>
      <c r="R1000" s="738"/>
      <c r="S1000" s="738"/>
      <c r="T1000" s="738"/>
      <c r="U1000" s="738"/>
      <c r="V1000" s="738"/>
      <c r="W1000" s="738"/>
      <c r="X1000" s="738"/>
      <c r="Y1000" s="738"/>
      <c r="Z1000" s="738"/>
    </row>
  </sheetData>
  <printOptions/>
  <pageMargins bottom="0.75" footer="0.0" header="0.0" left="0.7" right="0.7" top="0.75"/>
  <pageSetup orientation="portrait"/>
  <drawing r:id="rId1"/>
</worksheet>
</file>