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pnil Kumari\Desktop\GIT Project\"/>
    </mc:Choice>
  </mc:AlternateContent>
  <xr:revisionPtr revIDLastSave="0" documentId="8_{91158A0E-6C4A-49BD-BFA5-6396505E603F}" xr6:coauthVersionLast="47" xr6:coauthVersionMax="47" xr10:uidLastSave="{00000000-0000-0000-0000-000000000000}"/>
  <bookViews>
    <workbookView xWindow="-110" yWindow="-110" windowWidth="19420" windowHeight="10300" tabRatio="601" xr2:uid="{00000000-000D-0000-FFFF-FFFF00000000}"/>
  </bookViews>
  <sheets>
    <sheet name="Sensitivity Report 1" sheetId="5" r:id="rId1"/>
    <sheet name="550_Final_LP_RegularDays" sheetId="4" r:id="rId2"/>
    <sheet name="Sensitivity Report 2" sheetId="8" r:id="rId3"/>
    <sheet name="550_Final_LP_Holidays" sheetId="7" r:id="rId4"/>
    <sheet name="550_LP_STS" sheetId="6" state="veryHidden" r:id="rId5"/>
  </sheets>
  <definedNames>
    <definedName name="_xlnm._FilterDatabase" localSheetId="1" hidden="1">'550_Final_LP_RegularDays'!$A$7:$I$38</definedName>
    <definedName name="solver_adj" localSheetId="3" hidden="1">'550_Final_LP_Holidays'!$N$19:$T$28</definedName>
    <definedName name="solver_adj" localSheetId="1" hidden="1">'550_Final_LP_RegularDays'!$O$8:$U$14</definedName>
    <definedName name="solver_cvg" localSheetId="3" hidden="1">0.0001</definedName>
    <definedName name="solver_cvg" localSheetId="1" hidden="1">0.0001</definedName>
    <definedName name="solver_drv" localSheetId="3" hidden="1">2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'550_Final_LP_Holidays'!$N$19:$N$28</definedName>
    <definedName name="solver_lhs1" localSheetId="1" hidden="1">'550_Final_LP_RegularDays'!$O$8:$O$14</definedName>
    <definedName name="solver_lhs2" localSheetId="3" hidden="1">'550_Final_LP_Holidays'!$N$19:$T$28</definedName>
    <definedName name="solver_lhs2" localSheetId="1" hidden="1">'550_Final_LP_RegularDays'!$O$8:$U$14</definedName>
    <definedName name="solver_lhs3" localSheetId="3" hidden="1">'550_Final_LP_Holidays'!$O$19:$O$28</definedName>
    <definedName name="solver_lhs3" localSheetId="1" hidden="1">'550_Final_LP_RegularDays'!$P$8:$P$14</definedName>
    <definedName name="solver_lhs4" localSheetId="3" hidden="1">'550_Final_LP_Holidays'!$P$19:$P$28</definedName>
    <definedName name="solver_lhs4" localSheetId="1" hidden="1">'550_Final_LP_RegularDays'!$Q$8:$Q$14</definedName>
    <definedName name="solver_lhs5" localSheetId="3" hidden="1">'550_Final_LP_Holidays'!$Q$19:$Q$28</definedName>
    <definedName name="solver_lhs5" localSheetId="1" hidden="1">'550_Final_LP_RegularDays'!$R$8:$R$14</definedName>
    <definedName name="solver_lhs6" localSheetId="3" hidden="1">'550_Final_LP_Holidays'!$R$19:$R$28</definedName>
    <definedName name="solver_lhs6" localSheetId="1" hidden="1">'550_Final_LP_RegularDays'!$S$8:$S$14</definedName>
    <definedName name="solver_lhs7" localSheetId="3" hidden="1">'550_Final_LP_Holidays'!$S$19:$S$28</definedName>
    <definedName name="solver_lhs7" localSheetId="1" hidden="1">'550_Final_LP_RegularDays'!$T$8:$T$14</definedName>
    <definedName name="solver_lhs8" localSheetId="3" hidden="1">'550_Final_LP_Holidays'!$T$19:$T$28</definedName>
    <definedName name="solver_lhs8" localSheetId="1" hidden="1">'550_Final_LP_RegularDays'!$U$8:$U$14</definedName>
    <definedName name="solver_lhs9" localSheetId="3" hidden="1">'550_Final_LP_Holidays'!$U$19:$U$28</definedName>
    <definedName name="solver_lhs9" localSheetId="1" hidden="1">'550_Final_LP_RegularDays'!$V$8:$V$14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9</definedName>
    <definedName name="solver_num" localSheetId="1" hidden="1">9</definedName>
    <definedName name="solver_nwt" localSheetId="3" hidden="1">1</definedName>
    <definedName name="solver_nwt" localSheetId="1" hidden="1">1</definedName>
    <definedName name="solver_opt" localSheetId="3" hidden="1">'550_Final_LP_Holidays'!$M$48</definedName>
    <definedName name="solver_opt" localSheetId="1" hidden="1">'550_Final_LP_RegularDays'!$N$32</definedName>
    <definedName name="solver_pre" localSheetId="3" hidden="1">0.000001</definedName>
    <definedName name="solver_pre" localSheetId="1" hidden="1">0.000001</definedName>
    <definedName name="solver_rbv" localSheetId="3" hidden="1">2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2" localSheetId="3" hidden="1">3</definedName>
    <definedName name="solver_rel2" localSheetId="1" hidden="1">3</definedName>
    <definedName name="solver_rel3" localSheetId="3" hidden="1">1</definedName>
    <definedName name="solver_rel3" localSheetId="1" hidden="1">1</definedName>
    <definedName name="solver_rel4" localSheetId="3" hidden="1">1</definedName>
    <definedName name="solver_rel4" localSheetId="1" hidden="1">1</definedName>
    <definedName name="solver_rel5" localSheetId="3" hidden="1">1</definedName>
    <definedName name="solver_rel5" localSheetId="1" hidden="1">1</definedName>
    <definedName name="solver_rel6" localSheetId="3" hidden="1">1</definedName>
    <definedName name="solver_rel6" localSheetId="1" hidden="1">1</definedName>
    <definedName name="solver_rel7" localSheetId="3" hidden="1">1</definedName>
    <definedName name="solver_rel7" localSheetId="1" hidden="1">1</definedName>
    <definedName name="solver_rel8" localSheetId="3" hidden="1">1</definedName>
    <definedName name="solver_rel8" localSheetId="1" hidden="1">1</definedName>
    <definedName name="solver_rel9" localSheetId="3" hidden="1">1</definedName>
    <definedName name="solver_rel9" localSheetId="1" hidden="1">1</definedName>
    <definedName name="solver_rhs1" localSheetId="3" hidden="1">'550_Final_LP_Holidays'!$Z$19:$Z$28</definedName>
    <definedName name="solver_rhs1" localSheetId="1" hidden="1">'550_Final_LP_RegularDays'!$AA$8:$AA$14</definedName>
    <definedName name="solver_rhs2" localSheetId="3" hidden="1">0</definedName>
    <definedName name="solver_rhs2" localSheetId="1" hidden="1">0</definedName>
    <definedName name="solver_rhs3" localSheetId="3" hidden="1">'550_Final_LP_Holidays'!$AB$19:$AB$28</definedName>
    <definedName name="solver_rhs3" localSheetId="1" hidden="1">'550_Final_LP_RegularDays'!$AC$8:$AC$14</definedName>
    <definedName name="solver_rhs4" localSheetId="3" hidden="1">'550_Final_LP_Holidays'!$AD$19:$AD$28</definedName>
    <definedName name="solver_rhs4" localSheetId="1" hidden="1">'550_Final_LP_RegularDays'!$AE$8:$AE$14</definedName>
    <definedName name="solver_rhs5" localSheetId="3" hidden="1">'550_Final_LP_Holidays'!$AF$19:$AF$28</definedName>
    <definedName name="solver_rhs5" localSheetId="1" hidden="1">'550_Final_LP_RegularDays'!$AG$8:$AG$14</definedName>
    <definedName name="solver_rhs6" localSheetId="3" hidden="1">'550_Final_LP_Holidays'!$AH$19:$AH$28</definedName>
    <definedName name="solver_rhs6" localSheetId="1" hidden="1">'550_Final_LP_RegularDays'!$AI$8:$AI$14</definedName>
    <definedName name="solver_rhs7" localSheetId="3" hidden="1">'550_Final_LP_Holidays'!$AJ$19:$AJ$28</definedName>
    <definedName name="solver_rhs7" localSheetId="1" hidden="1">'550_Final_LP_RegularDays'!$AK$8:$AK$14</definedName>
    <definedName name="solver_rhs8" localSheetId="3" hidden="1">'550_Final_LP_Holidays'!$AL$19:$AL$28</definedName>
    <definedName name="solver_rhs8" localSheetId="1" hidden="1">'550_Final_LP_RegularDays'!$AM$8:$AM$14</definedName>
    <definedName name="solver_rhs9" localSheetId="3" hidden="1">'550_Final_LP_Holidays'!$W$19:$W$28</definedName>
    <definedName name="solver_rhs9" localSheetId="1" hidden="1">'550_Final_LP_RegularDays'!$X$8:$X$14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2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4" l="1"/>
  <c r="W15" i="7"/>
  <c r="AD5" i="7"/>
  <c r="AD6" i="7"/>
  <c r="AD7" i="7"/>
  <c r="AD8" i="7"/>
  <c r="AD9" i="7"/>
  <c r="AD10" i="7"/>
  <c r="AD11" i="7"/>
  <c r="AD12" i="7"/>
  <c r="AD13" i="7"/>
  <c r="AC5" i="7"/>
  <c r="AC6" i="7"/>
  <c r="AC7" i="7"/>
  <c r="AC8" i="7"/>
  <c r="AC9" i="7"/>
  <c r="AC10" i="7"/>
  <c r="AC11" i="7"/>
  <c r="AC12" i="7"/>
  <c r="AC13" i="7"/>
  <c r="AB5" i="7"/>
  <c r="AB6" i="7"/>
  <c r="AB7" i="7"/>
  <c r="AB8" i="7"/>
  <c r="AB9" i="7"/>
  <c r="AB10" i="7"/>
  <c r="AB11" i="7"/>
  <c r="AB12" i="7"/>
  <c r="AB13" i="7"/>
  <c r="AA5" i="7"/>
  <c r="AA6" i="7"/>
  <c r="AA7" i="7"/>
  <c r="AA8" i="7"/>
  <c r="AA9" i="7"/>
  <c r="AA10" i="7"/>
  <c r="AA11" i="7"/>
  <c r="AA12" i="7"/>
  <c r="AA13" i="7"/>
  <c r="Z5" i="7"/>
  <c r="Z6" i="7"/>
  <c r="Z7" i="7"/>
  <c r="Z8" i="7"/>
  <c r="Z9" i="7"/>
  <c r="Z10" i="7"/>
  <c r="Z11" i="7"/>
  <c r="Z12" i="7"/>
  <c r="Z13" i="7"/>
  <c r="Y5" i="7"/>
  <c r="Y6" i="7"/>
  <c r="Y7" i="7"/>
  <c r="Y8" i="7"/>
  <c r="Y9" i="7"/>
  <c r="Y10" i="7"/>
  <c r="Y11" i="7"/>
  <c r="Y12" i="7"/>
  <c r="Y13" i="7"/>
  <c r="X5" i="7"/>
  <c r="X6" i="7"/>
  <c r="X7" i="7"/>
  <c r="X8" i="7"/>
  <c r="X9" i="7"/>
  <c r="X10" i="7"/>
  <c r="X11" i="7"/>
  <c r="X12" i="7"/>
  <c r="X13" i="7"/>
  <c r="AD4" i="7"/>
  <c r="AC4" i="7"/>
  <c r="AB4" i="7"/>
  <c r="AA4" i="7"/>
  <c r="Z4" i="7"/>
  <c r="Y4" i="7"/>
  <c r="X4" i="7"/>
  <c r="U20" i="7"/>
  <c r="U21" i="7"/>
  <c r="U22" i="7"/>
  <c r="U23" i="7"/>
  <c r="U24" i="7"/>
  <c r="U25" i="7"/>
  <c r="U26" i="7"/>
  <c r="U27" i="7"/>
  <c r="U28" i="7"/>
  <c r="U19" i="7"/>
  <c r="T35" i="7"/>
  <c r="T36" i="7"/>
  <c r="T37" i="7"/>
  <c r="T38" i="7"/>
  <c r="T39" i="7"/>
  <c r="T40" i="7"/>
  <c r="T41" i="7"/>
  <c r="T42" i="7"/>
  <c r="T43" i="7"/>
  <c r="S35" i="7"/>
  <c r="S36" i="7"/>
  <c r="S37" i="7"/>
  <c r="S38" i="7"/>
  <c r="S39" i="7"/>
  <c r="S40" i="7"/>
  <c r="S41" i="7"/>
  <c r="S42" i="7"/>
  <c r="S43" i="7"/>
  <c r="R35" i="7"/>
  <c r="R36" i="7"/>
  <c r="R37" i="7"/>
  <c r="R38" i="7"/>
  <c r="R39" i="7"/>
  <c r="R40" i="7"/>
  <c r="R41" i="7"/>
  <c r="R42" i="7"/>
  <c r="R43" i="7"/>
  <c r="Q35" i="7"/>
  <c r="Q36" i="7"/>
  <c r="Q37" i="7"/>
  <c r="Q38" i="7"/>
  <c r="Q39" i="7"/>
  <c r="Q40" i="7"/>
  <c r="Q41" i="7"/>
  <c r="Q42" i="7"/>
  <c r="Q43" i="7"/>
  <c r="P35" i="7"/>
  <c r="P36" i="7"/>
  <c r="P37" i="7"/>
  <c r="P38" i="7"/>
  <c r="P39" i="7"/>
  <c r="P40" i="7"/>
  <c r="P41" i="7"/>
  <c r="P42" i="7"/>
  <c r="P43" i="7"/>
  <c r="O35" i="7"/>
  <c r="O36" i="7"/>
  <c r="O37" i="7"/>
  <c r="O38" i="7"/>
  <c r="O39" i="7"/>
  <c r="O40" i="7"/>
  <c r="O41" i="7"/>
  <c r="O42" i="7"/>
  <c r="O43" i="7"/>
  <c r="N35" i="7"/>
  <c r="N36" i="7"/>
  <c r="N37" i="7"/>
  <c r="N38" i="7"/>
  <c r="N39" i="7"/>
  <c r="N40" i="7"/>
  <c r="N41" i="7"/>
  <c r="N42" i="7"/>
  <c r="N43" i="7"/>
  <c r="T34" i="7"/>
  <c r="S34" i="7"/>
  <c r="R34" i="7"/>
  <c r="Q34" i="7"/>
  <c r="P34" i="7"/>
  <c r="O34" i="7"/>
  <c r="N34" i="7"/>
  <c r="B8" i="7"/>
  <c r="H4" i="7"/>
  <c r="G4" i="7"/>
  <c r="F4" i="7"/>
  <c r="E4" i="7"/>
  <c r="D4" i="7"/>
  <c r="C4" i="7"/>
  <c r="B4" i="7"/>
  <c r="C4" i="4"/>
  <c r="D4" i="4"/>
  <c r="E4" i="4"/>
  <c r="F4" i="4"/>
  <c r="G4" i="4"/>
  <c r="H4" i="4"/>
  <c r="B4" i="4"/>
  <c r="U22" i="4"/>
  <c r="U23" i="4"/>
  <c r="U24" i="4"/>
  <c r="U25" i="4"/>
  <c r="U26" i="4"/>
  <c r="U27" i="4"/>
  <c r="S22" i="4"/>
  <c r="S23" i="4"/>
  <c r="S24" i="4"/>
  <c r="S25" i="4"/>
  <c r="S26" i="4"/>
  <c r="S27" i="4"/>
  <c r="S21" i="4"/>
  <c r="T22" i="4"/>
  <c r="T23" i="4"/>
  <c r="T24" i="4"/>
  <c r="T25" i="4"/>
  <c r="T26" i="4"/>
  <c r="T27" i="4"/>
  <c r="R22" i="4"/>
  <c r="R23" i="4"/>
  <c r="R24" i="4"/>
  <c r="R25" i="4"/>
  <c r="R26" i="4"/>
  <c r="R27" i="4"/>
  <c r="Q22" i="4"/>
  <c r="Q23" i="4"/>
  <c r="Q24" i="4"/>
  <c r="Q25" i="4"/>
  <c r="Q26" i="4"/>
  <c r="Q27" i="4"/>
  <c r="P22" i="4"/>
  <c r="P23" i="4"/>
  <c r="P24" i="4"/>
  <c r="P25" i="4"/>
  <c r="P26" i="4"/>
  <c r="P27" i="4"/>
  <c r="O22" i="4"/>
  <c r="O23" i="4"/>
  <c r="O24" i="4"/>
  <c r="O25" i="4"/>
  <c r="O26" i="4"/>
  <c r="O27" i="4"/>
  <c r="U21" i="4"/>
  <c r="T21" i="4"/>
  <c r="R21" i="4"/>
  <c r="Q21" i="4"/>
  <c r="P21" i="4"/>
  <c r="O21" i="4"/>
  <c r="H47" i="4"/>
  <c r="H48" i="4"/>
  <c r="H49" i="4"/>
  <c r="H50" i="4"/>
  <c r="H51" i="4"/>
  <c r="H52" i="4"/>
  <c r="H57" i="4"/>
  <c r="H58" i="4"/>
  <c r="H59" i="4"/>
  <c r="H60" i="4"/>
  <c r="H61" i="4"/>
  <c r="H62" i="4"/>
  <c r="H63" i="4"/>
  <c r="G47" i="4"/>
  <c r="G48" i="4"/>
  <c r="G49" i="4"/>
  <c r="G50" i="4"/>
  <c r="G51" i="4"/>
  <c r="G52" i="4"/>
  <c r="G57" i="4"/>
  <c r="G58" i="4"/>
  <c r="G59" i="4"/>
  <c r="G60" i="4"/>
  <c r="G61" i="4"/>
  <c r="G62" i="4"/>
  <c r="G63" i="4"/>
  <c r="F47" i="4"/>
  <c r="F48" i="4"/>
  <c r="F49" i="4"/>
  <c r="F50" i="4"/>
  <c r="F51" i="4"/>
  <c r="F52" i="4"/>
  <c r="F57" i="4"/>
  <c r="F58" i="4"/>
  <c r="F59" i="4"/>
  <c r="F60" i="4"/>
  <c r="F61" i="4"/>
  <c r="F62" i="4"/>
  <c r="F63" i="4"/>
  <c r="E47" i="4"/>
  <c r="E48" i="4"/>
  <c r="E49" i="4"/>
  <c r="E50" i="4"/>
  <c r="E51" i="4"/>
  <c r="E52" i="4"/>
  <c r="E57" i="4"/>
  <c r="E58" i="4"/>
  <c r="E59" i="4"/>
  <c r="E60" i="4"/>
  <c r="E61" i="4"/>
  <c r="E62" i="4"/>
  <c r="E63" i="4"/>
  <c r="D47" i="4"/>
  <c r="D48" i="4"/>
  <c r="D49" i="4"/>
  <c r="D50" i="4"/>
  <c r="D51" i="4"/>
  <c r="D52" i="4"/>
  <c r="D57" i="4"/>
  <c r="D58" i="4"/>
  <c r="D59" i="4"/>
  <c r="D60" i="4"/>
  <c r="D61" i="4"/>
  <c r="D62" i="4"/>
  <c r="D63" i="4"/>
  <c r="C47" i="4"/>
  <c r="C48" i="4"/>
  <c r="C49" i="4"/>
  <c r="C50" i="4"/>
  <c r="C51" i="4"/>
  <c r="C52" i="4"/>
  <c r="C57" i="4"/>
  <c r="C58" i="4"/>
  <c r="C59" i="4"/>
  <c r="C60" i="4"/>
  <c r="C61" i="4"/>
  <c r="C62" i="4"/>
  <c r="C63" i="4"/>
  <c r="H46" i="4"/>
  <c r="G46" i="4"/>
  <c r="F46" i="4"/>
  <c r="E46" i="4"/>
  <c r="D46" i="4"/>
  <c r="C46" i="4"/>
  <c r="B47" i="4"/>
  <c r="B48" i="4"/>
  <c r="B49" i="4"/>
  <c r="B50" i="4"/>
  <c r="B51" i="4"/>
  <c r="B52" i="4"/>
  <c r="B57" i="4"/>
  <c r="B58" i="4"/>
  <c r="B59" i="4"/>
  <c r="B60" i="4"/>
  <c r="B61" i="4"/>
  <c r="B62" i="4"/>
  <c r="B63" i="4"/>
  <c r="B46" i="4"/>
  <c r="B8" i="4"/>
  <c r="V9" i="4"/>
  <c r="V10" i="4"/>
  <c r="V11" i="4"/>
  <c r="V12" i="4"/>
  <c r="V13" i="4"/>
  <c r="V14" i="4"/>
  <c r="V8" i="4"/>
  <c r="M48" i="7" l="1"/>
  <c r="M53" i="7" s="1"/>
  <c r="K63" i="4"/>
  <c r="K52" i="4"/>
  <c r="N32" i="4"/>
</calcChain>
</file>

<file path=xl/sharedStrings.xml><?xml version="1.0" encoding="utf-8"?>
<sst xmlns="http://schemas.openxmlformats.org/spreadsheetml/2006/main" count="583" uniqueCount="249">
  <si>
    <t>Cost</t>
  </si>
  <si>
    <t>&lt;=</t>
  </si>
  <si>
    <t>No.of Available rooms</t>
  </si>
  <si>
    <t>Average Price for room</t>
  </si>
  <si>
    <t>Dates</t>
  </si>
  <si>
    <t>RoomType1</t>
  </si>
  <si>
    <t>RoomType2</t>
  </si>
  <si>
    <t>RoomType3</t>
  </si>
  <si>
    <t>RoomType4</t>
  </si>
  <si>
    <t>RoomType5</t>
  </si>
  <si>
    <t>RoomType6</t>
  </si>
  <si>
    <t>RoomType7</t>
  </si>
  <si>
    <t>Saturday</t>
  </si>
  <si>
    <t>Sunday</t>
  </si>
  <si>
    <t>Monday</t>
  </si>
  <si>
    <t>Tuesday</t>
  </si>
  <si>
    <t>Wednesday</t>
  </si>
  <si>
    <t>Thursday</t>
  </si>
  <si>
    <t>Friday</t>
  </si>
  <si>
    <t>Demand</t>
  </si>
  <si>
    <t>RT_1 &gt;</t>
  </si>
  <si>
    <t>RT_2 &gt;</t>
  </si>
  <si>
    <t>RT 3 &gt;</t>
  </si>
  <si>
    <t>RT 4  &gt;</t>
  </si>
  <si>
    <t>RT 5 &gt;</t>
  </si>
  <si>
    <t>RT 6  &gt;</t>
  </si>
  <si>
    <t>RT 7 &gt;</t>
  </si>
  <si>
    <t>Original Revenue</t>
  </si>
  <si>
    <t>Revenue</t>
  </si>
  <si>
    <t>Decision Variables</t>
  </si>
  <si>
    <t>Microsoft Excel 16.0 Sensitivity Report</t>
  </si>
  <si>
    <t>Worksheet: [hotelResev_550.xlsx]Sheet3</t>
  </si>
  <si>
    <t>Report Created: 3/9/2023 7:16:37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</si>
  <si>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</si>
  <si>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</si>
  <si>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</si>
  <si>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</si>
  <si>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</si>
  <si>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</si>
  <si>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</si>
  <si>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</si>
  <si>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</si>
  <si>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</si>
  <si>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</si>
  <si>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</si>
  <si>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</si>
  <si>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</si>
  <si>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</si>
  <si>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</si>
  <si>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$O$8</t>
  </si>
  <si>
    <t>$P$8</t>
  </si>
  <si>
    <t>$Q$8</t>
  </si>
  <si>
    <t>$R$8</t>
  </si>
  <si>
    <t>$S$8</t>
  </si>
  <si>
    <t>$T$8</t>
  </si>
  <si>
    <t>$U$8</t>
  </si>
  <si>
    <t>$O$9</t>
  </si>
  <si>
    <t>$P$9</t>
  </si>
  <si>
    <t>$Q$9</t>
  </si>
  <si>
    <t>$R$9</t>
  </si>
  <si>
    <t>$S$9</t>
  </si>
  <si>
    <t>$T$9</t>
  </si>
  <si>
    <t>$U$9</t>
  </si>
  <si>
    <t>$O$10</t>
  </si>
  <si>
    <t>$P$10</t>
  </si>
  <si>
    <t>$Q$10</t>
  </si>
  <si>
    <t>$R$10</t>
  </si>
  <si>
    <t>$S$10</t>
  </si>
  <si>
    <t>$T$10</t>
  </si>
  <si>
    <t>$U$10</t>
  </si>
  <si>
    <t>$O$11</t>
  </si>
  <si>
    <t>$P$11</t>
  </si>
  <si>
    <t>$Q$11</t>
  </si>
  <si>
    <t>$R$11</t>
  </si>
  <si>
    <t>$S$11</t>
  </si>
  <si>
    <t>$T$11</t>
  </si>
  <si>
    <t>$U$11</t>
  </si>
  <si>
    <t>$O$12</t>
  </si>
  <si>
    <t>$P$12</t>
  </si>
  <si>
    <t>$Q$12</t>
  </si>
  <si>
    <t>$R$12</t>
  </si>
  <si>
    <t>$S$12</t>
  </si>
  <si>
    <t>$T$12</t>
  </si>
  <si>
    <t>$U$12</t>
  </si>
  <si>
    <t>$O$13</t>
  </si>
  <si>
    <t>$P$13</t>
  </si>
  <si>
    <t>$Q$13</t>
  </si>
  <si>
    <t>$R$13</t>
  </si>
  <si>
    <t>$S$13</t>
  </si>
  <si>
    <t>$T$13</t>
  </si>
  <si>
    <t>$U$13</t>
  </si>
  <si>
    <t>$O$14</t>
  </si>
  <si>
    <t>$P$14</t>
  </si>
  <si>
    <t>$Q$14</t>
  </si>
  <si>
    <t>$R$14</t>
  </si>
  <si>
    <t>$S$14</t>
  </si>
  <si>
    <t>$T$14</t>
  </si>
  <si>
    <t>$U$14</t>
  </si>
  <si>
    <t>$V$8</t>
  </si>
  <si>
    <t>$V$9</t>
  </si>
  <si>
    <t>$V$10</t>
  </si>
  <si>
    <t>$V$11</t>
  </si>
  <si>
    <t>$V$12</t>
  </si>
  <si>
    <t>$V$13</t>
  </si>
  <si>
    <t>$V$14</t>
  </si>
  <si>
    <t>$O$8:$U$14</t>
  </si>
  <si>
    <t>$V$8:$V$14 &lt;= $X$8:$X$14</t>
  </si>
  <si>
    <t>Average Price during Holiday Season</t>
  </si>
  <si>
    <t>Holiday Season</t>
  </si>
  <si>
    <t>Day</t>
  </si>
  <si>
    <t>Revenue Generated during Holiday Season:</t>
  </si>
  <si>
    <t>Actual Revenue Generated during Holidays season</t>
  </si>
  <si>
    <t>Worksheet: [hotelResev_550.xlsx]550_Final_LP_Holidays</t>
  </si>
  <si>
    <t>Report Created: 3/10/2023 7:44:05 PM</t>
  </si>
  <si>
    <t>$N$19</t>
  </si>
  <si>
    <t>Wednesday RoomType1</t>
  </si>
  <si>
    <t>$O$19</t>
  </si>
  <si>
    <t>Wednesday RoomType2</t>
  </si>
  <si>
    <t>$P$19</t>
  </si>
  <si>
    <t>Wednesday RoomType3</t>
  </si>
  <si>
    <t>$Q$19</t>
  </si>
  <si>
    <t>Wednesday RoomType4</t>
  </si>
  <si>
    <t>$R$19</t>
  </si>
  <si>
    <t>Wednesday RoomType5</t>
  </si>
  <si>
    <t>$S$19</t>
  </si>
  <si>
    <t>Wednesday RoomType6</t>
  </si>
  <si>
    <t>$T$19</t>
  </si>
  <si>
    <t>Wednesday RoomType7</t>
  </si>
  <si>
    <t>$N$20</t>
  </si>
  <si>
    <t>Thursday RoomType1</t>
  </si>
  <si>
    <t>$O$20</t>
  </si>
  <si>
    <t>Thursday RoomType2</t>
  </si>
  <si>
    <t>$P$20</t>
  </si>
  <si>
    <t>Thursday RoomType3</t>
  </si>
  <si>
    <t>$Q$20</t>
  </si>
  <si>
    <t>Thursday RoomType4</t>
  </si>
  <si>
    <t>$R$20</t>
  </si>
  <si>
    <t>Thursday RoomType5</t>
  </si>
  <si>
    <t>$S$20</t>
  </si>
  <si>
    <t>Thursday RoomType6</t>
  </si>
  <si>
    <t>$T$20</t>
  </si>
  <si>
    <t>Thursday RoomType7</t>
  </si>
  <si>
    <t>$N$21</t>
  </si>
  <si>
    <t>Friday RoomType1</t>
  </si>
  <si>
    <t>$O$21</t>
  </si>
  <si>
    <t>Friday RoomType2</t>
  </si>
  <si>
    <t>$P$21</t>
  </si>
  <si>
    <t>Friday RoomType3</t>
  </si>
  <si>
    <t>$Q$21</t>
  </si>
  <si>
    <t>Friday RoomType4</t>
  </si>
  <si>
    <t>$R$21</t>
  </si>
  <si>
    <t>Friday RoomType5</t>
  </si>
  <si>
    <t>$S$21</t>
  </si>
  <si>
    <t>Friday RoomType6</t>
  </si>
  <si>
    <t>$T$21</t>
  </si>
  <si>
    <t>Friday RoomType7</t>
  </si>
  <si>
    <t>$N$22</t>
  </si>
  <si>
    <t>Saturday RoomType1</t>
  </si>
  <si>
    <t>$O$22</t>
  </si>
  <si>
    <t>Saturday RoomType2</t>
  </si>
  <si>
    <t>$P$22</t>
  </si>
  <si>
    <t>Saturday RoomType3</t>
  </si>
  <si>
    <t>$Q$22</t>
  </si>
  <si>
    <t>Saturday RoomType4</t>
  </si>
  <si>
    <t>$R$22</t>
  </si>
  <si>
    <t>Saturday RoomType5</t>
  </si>
  <si>
    <t>$S$22</t>
  </si>
  <si>
    <t>Saturday RoomType6</t>
  </si>
  <si>
    <t>$T$22</t>
  </si>
  <si>
    <t>Saturday RoomType7</t>
  </si>
  <si>
    <t>$N$23</t>
  </si>
  <si>
    <t>Sunday RoomType1</t>
  </si>
  <si>
    <t>$O$23</t>
  </si>
  <si>
    <t>Sunday RoomType2</t>
  </si>
  <si>
    <t>$P$23</t>
  </si>
  <si>
    <t>Sunday RoomType3</t>
  </si>
  <si>
    <t>$Q$23</t>
  </si>
  <si>
    <t>Sunday RoomType4</t>
  </si>
  <si>
    <t>$R$23</t>
  </si>
  <si>
    <t>Sunday RoomType5</t>
  </si>
  <si>
    <t>$S$23</t>
  </si>
  <si>
    <t>Sunday RoomType6</t>
  </si>
  <si>
    <t>$T$23</t>
  </si>
  <si>
    <t>Sunday RoomType7</t>
  </si>
  <si>
    <t>$N$24</t>
  </si>
  <si>
    <t>Monday RoomType1</t>
  </si>
  <si>
    <t>$O$24</t>
  </si>
  <si>
    <t>Monday RoomType2</t>
  </si>
  <si>
    <t>$P$24</t>
  </si>
  <si>
    <t>Monday RoomType3</t>
  </si>
  <si>
    <t>$Q$24</t>
  </si>
  <si>
    <t>Monday RoomType4</t>
  </si>
  <si>
    <t>$R$24</t>
  </si>
  <si>
    <t>Monday RoomType5</t>
  </si>
  <si>
    <t>$S$24</t>
  </si>
  <si>
    <t>Monday RoomType6</t>
  </si>
  <si>
    <t>$T$24</t>
  </si>
  <si>
    <t>Monday RoomType7</t>
  </si>
  <si>
    <t>$N$25</t>
  </si>
  <si>
    <t>Tuesday RoomType1</t>
  </si>
  <si>
    <t>$O$25</t>
  </si>
  <si>
    <t>Tuesday RoomType2</t>
  </si>
  <si>
    <t>$P$25</t>
  </si>
  <si>
    <t>Tuesday RoomType3</t>
  </si>
  <si>
    <t>$Q$25</t>
  </si>
  <si>
    <t>Tuesday RoomType4</t>
  </si>
  <si>
    <t>$R$25</t>
  </si>
  <si>
    <t>Tuesday RoomType5</t>
  </si>
  <si>
    <t>$S$25</t>
  </si>
  <si>
    <t>Tuesday RoomType6</t>
  </si>
  <si>
    <t>$T$25</t>
  </si>
  <si>
    <t>Tuesday RoomType7</t>
  </si>
  <si>
    <t>$N$26</t>
  </si>
  <si>
    <t>$O$26</t>
  </si>
  <si>
    <t>$P$26</t>
  </si>
  <si>
    <t>$Q$26</t>
  </si>
  <si>
    <t>$R$26</t>
  </si>
  <si>
    <t>$S$26</t>
  </si>
  <si>
    <t>$T$26</t>
  </si>
  <si>
    <t>$N$27</t>
  </si>
  <si>
    <t>$O$27</t>
  </si>
  <si>
    <t>$P$27</t>
  </si>
  <si>
    <t>$Q$27</t>
  </si>
  <si>
    <t>$R$27</t>
  </si>
  <si>
    <t>$S$27</t>
  </si>
  <si>
    <t>$T$27</t>
  </si>
  <si>
    <t>$N$28</t>
  </si>
  <si>
    <t>$O$28</t>
  </si>
  <si>
    <t>$P$28</t>
  </si>
  <si>
    <t>$Q$28</t>
  </si>
  <si>
    <t>$R$28</t>
  </si>
  <si>
    <t>$S$28</t>
  </si>
  <si>
    <t>$T$28</t>
  </si>
  <si>
    <t>$U$19</t>
  </si>
  <si>
    <t>$U$20</t>
  </si>
  <si>
    <t>$U$21</t>
  </si>
  <si>
    <t>$U$22</t>
  </si>
  <si>
    <t>$U$23</t>
  </si>
  <si>
    <t>$U$24</t>
  </si>
  <si>
    <t>$U$25</t>
  </si>
  <si>
    <t>$U$26</t>
  </si>
  <si>
    <t>$U$27</t>
  </si>
  <si>
    <t>$U$28</t>
  </si>
  <si>
    <t>Percentage Increased</t>
  </si>
  <si>
    <t>Actual Revenue Generated during week 1</t>
  </si>
  <si>
    <t>Actual Revenue Generated during week 2</t>
  </si>
  <si>
    <t>Optimized Revenue-Objective</t>
  </si>
  <si>
    <t>Percentage Increase</t>
  </si>
  <si>
    <t>Deccision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</si>
</sst>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</cellStyleXfs>
  <cellXfs count="33">
    <xf numFmtId="0" fontId="0" fillId="0" borderId="0" xfId="0"/>
    <xf numFmtId="0" fontId="2" fillId="0" borderId="0" xfId="42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" fillId="0" borderId="10" xfId="42" applyBorder="1" applyAlignment="1">
      <alignment horizontal="center"/>
    </xf>
    <xf numFmtId="0" fontId="0" fillId="0" borderId="10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42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18" fillId="0" borderId="10" xfId="42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0" fillId="8" borderId="8" xfId="43" applyFont="1"/>
    <xf numFmtId="0" fontId="3" fillId="8" borderId="8" xfId="43" applyFont="1" applyAlignment="1">
      <alignment horizontal="center"/>
    </xf>
    <xf numFmtId="0" fontId="0" fillId="8" borderId="8" xfId="43" applyFont="1" applyAlignment="1">
      <alignment horizontal="center"/>
    </xf>
    <xf numFmtId="0" fontId="2" fillId="8" borderId="8" xfId="43" applyAlignment="1">
      <alignment horizontal="center"/>
    </xf>
    <xf numFmtId="0" fontId="1" fillId="0" borderId="0" xfId="42" applyFont="1" applyAlignment="1">
      <alignment horizontal="center"/>
    </xf>
    <xf numFmtId="0" fontId="0" fillId="0" borderId="10" xfId="0" applyBorder="1"/>
    <xf numFmtId="0" fontId="0" fillId="34" borderId="10" xfId="0" applyFill="1" applyBorder="1"/>
    <xf numFmtId="0" fontId="21" fillId="0" borderId="10" xfId="0" applyFont="1" applyBorder="1"/>
    <xf numFmtId="0" fontId="21" fillId="34" borderId="10" xfId="0" applyFont="1" applyFill="1" applyBorder="1" applyAlignment="1">
      <alignment horizontal="center"/>
    </xf>
    <xf numFmtId="0" fontId="8" fillId="2" borderId="10" xfId="7" applyBorder="1"/>
    <xf numFmtId="0" fontId="8" fillId="2" borderId="10" xfId="7" applyBorder="1" applyAlignment="1">
      <alignment horizontal="center"/>
    </xf>
    <xf numFmtId="0" fontId="2" fillId="27" borderId="10" xfId="36" applyBorder="1"/>
    <xf numFmtId="0" fontId="2" fillId="27" borderId="10" xfId="36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A2236F94-A081-472A-94FD-0FD565882FA3}"/>
    <cellStyle name="Normal 3" xfId="42" xr:uid="{ED3D3104-FCC4-4907-AB56-97E54316C86A}"/>
    <cellStyle name="Note 2" xfId="43" xr:uid="{CC3360A4-6DEE-447A-A7F8-EC542D665099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40AC-E57B-4FE8-A63F-70593D08746C}">
  <dimension ref="A1:H71"/>
  <sheetViews>
    <sheetView showGridLines="0" tabSelected="1" topLeftCell="A29" zoomScale="80" zoomScaleNormal="80" workbookViewId="0">
      <selection activeCell="AF16" sqref="AF16"/>
    </sheetView>
  </sheetViews>
  <sheetFormatPr defaultRowHeight="12.5" outlineLevelRow="1" x14ac:dyDescent="0.25"/>
  <cols>
    <col min="1" max="1" width="2.36328125" customWidth="1"/>
    <col min="2" max="2" width="6.36328125" bestFit="1" customWidth="1"/>
    <col min="3" max="3" width="10.6328125" bestFit="1" customWidth="1"/>
    <col min="4" max="4" width="6.08984375" bestFit="1" customWidth="1"/>
    <col min="5" max="5" width="12.6328125" bestFit="1" customWidth="1"/>
    <col min="6" max="6" width="12" bestFit="1" customWidth="1"/>
    <col min="7" max="7" width="35.1796875" bestFit="1" customWidth="1"/>
    <col min="8" max="8" width="12" bestFit="1" customWidth="1"/>
  </cols>
  <sheetData>
    <row r="1" spans="1:8" ht="13" x14ac:dyDescent="0.3">
      <c r="A1" s="3" t="s">
        <v>30</v>
      </c>
    </row>
    <row r="2" spans="1:8" ht="13" x14ac:dyDescent="0.3">
      <c r="A2" s="3" t="s">
        <v>31</v>
      </c>
    </row>
    <row r="3" spans="1:8" ht="13" x14ac:dyDescent="0.3">
      <c r="A3" s="3" t="s">
        <v>32</v>
      </c>
    </row>
    <row r="6" spans="1:8" ht="13" thickBot="1" x14ac:dyDescent="0.3">
      <c r="A6" t="s">
        <v>33</v>
      </c>
    </row>
    <row r="7" spans="1:8" ht="13" x14ac:dyDescent="0.3">
      <c r="B7" s="13"/>
      <c r="C7" s="13"/>
      <c r="D7" s="13" t="s">
        <v>36</v>
      </c>
      <c r="E7" s="13" t="s">
        <v>38</v>
      </c>
      <c r="F7" s="13" t="s">
        <v>39</v>
      </c>
      <c r="G7" s="13" t="s">
        <v>41</v>
      </c>
      <c r="H7" s="13" t="s">
        <v>41</v>
      </c>
    </row>
    <row r="8" spans="1:8" ht="13.5" thickBot="1" x14ac:dyDescent="0.35">
      <c r="B8" s="14" t="s">
        <v>34</v>
      </c>
      <c r="C8" s="14" t="s">
        <v>35</v>
      </c>
      <c r="D8" s="14" t="s">
        <v>37</v>
      </c>
      <c r="E8" s="14" t="s">
        <v>0</v>
      </c>
      <c r="F8" s="14" t="s">
        <v>40</v>
      </c>
      <c r="G8" s="14" t="s">
        <v>42</v>
      </c>
      <c r="H8" s="14" t="s">
        <v>43</v>
      </c>
    </row>
    <row r="9" spans="1:8" ht="13" x14ac:dyDescent="0.3">
      <c r="B9" s="16" t="s">
        <v>105</v>
      </c>
      <c r="C9" s="15"/>
      <c r="D9" s="15"/>
      <c r="E9" s="15"/>
      <c r="F9" s="15"/>
      <c r="G9" s="15"/>
      <c r="H9" s="15"/>
    </row>
    <row r="10" spans="1:8" outlineLevel="1" x14ac:dyDescent="0.25">
      <c r="B10" s="11" t="s">
        <v>49</v>
      </c>
      <c r="C10" s="11" t="s">
        <v>5</v>
      </c>
      <c r="D10" s="11">
        <v>60</v>
      </c>
      <c r="E10" s="11">
        <v>95.918532172057141</v>
      </c>
      <c r="F10" s="11">
        <v>95.918532172057141</v>
      </c>
      <c r="G10" s="11">
        <v>1E+30</v>
      </c>
      <c r="H10" s="11">
        <v>95.918532172057141</v>
      </c>
    </row>
    <row r="11" spans="1:8" outlineLevel="1" x14ac:dyDescent="0.25">
      <c r="B11" s="11" t="s">
        <v>50</v>
      </c>
      <c r="C11" s="11" t="s">
        <v>6</v>
      </c>
      <c r="D11" s="11">
        <v>8</v>
      </c>
      <c r="E11" s="11">
        <v>87.848554913294876</v>
      </c>
      <c r="F11" s="11">
        <v>87.848554913294876</v>
      </c>
      <c r="G11" s="11">
        <v>1E+30</v>
      </c>
      <c r="H11" s="11">
        <v>87.848554913294876</v>
      </c>
    </row>
    <row r="12" spans="1:8" outlineLevel="1" x14ac:dyDescent="0.25">
      <c r="B12" s="11" t="s">
        <v>51</v>
      </c>
      <c r="C12" s="11" t="s">
        <v>7</v>
      </c>
      <c r="D12" s="11">
        <v>10</v>
      </c>
      <c r="E12" s="11">
        <v>73.678571428571416</v>
      </c>
      <c r="F12" s="11">
        <v>73.678571428571416</v>
      </c>
      <c r="G12" s="11">
        <v>1E+30</v>
      </c>
      <c r="H12" s="11">
        <v>73.678571428571416</v>
      </c>
    </row>
    <row r="13" spans="1:8" outlineLevel="1" x14ac:dyDescent="0.25">
      <c r="B13" s="11" t="s">
        <v>52</v>
      </c>
      <c r="C13" s="11" t="s">
        <v>8</v>
      </c>
      <c r="D13" s="11">
        <v>10</v>
      </c>
      <c r="E13" s="11">
        <v>125.28731715370725</v>
      </c>
      <c r="F13" s="11">
        <v>125.28731715370725</v>
      </c>
      <c r="G13" s="11">
        <v>1E+30</v>
      </c>
      <c r="H13" s="11">
        <v>125.28731715370725</v>
      </c>
    </row>
    <row r="14" spans="1:8" outlineLevel="1" x14ac:dyDescent="0.25">
      <c r="B14" s="11" t="s">
        <v>53</v>
      </c>
      <c r="C14" s="11" t="s">
        <v>9</v>
      </c>
      <c r="D14" s="11">
        <v>10</v>
      </c>
      <c r="E14" s="11">
        <v>123.73362264150938</v>
      </c>
      <c r="F14" s="11">
        <v>123.73362264150938</v>
      </c>
      <c r="G14" s="11">
        <v>1E+30</v>
      </c>
      <c r="H14" s="11">
        <v>123.73362264150938</v>
      </c>
    </row>
    <row r="15" spans="1:8" outlineLevel="1" x14ac:dyDescent="0.25">
      <c r="B15" s="11" t="s">
        <v>54</v>
      </c>
      <c r="C15" s="11" t="s">
        <v>10</v>
      </c>
      <c r="D15" s="11">
        <v>10</v>
      </c>
      <c r="E15" s="11">
        <v>182.21283643892286</v>
      </c>
      <c r="F15" s="11">
        <v>182.21283643892286</v>
      </c>
      <c r="G15" s="11">
        <v>1E+30</v>
      </c>
      <c r="H15" s="11">
        <v>182.21283643892286</v>
      </c>
    </row>
    <row r="16" spans="1:8" outlineLevel="1" x14ac:dyDescent="0.25">
      <c r="B16" s="11" t="s">
        <v>55</v>
      </c>
      <c r="C16" s="11" t="s">
        <v>11</v>
      </c>
      <c r="D16" s="11">
        <v>5</v>
      </c>
      <c r="E16" s="11">
        <v>155.19829113924038</v>
      </c>
      <c r="F16" s="11">
        <v>155.19829113924038</v>
      </c>
      <c r="G16" s="11">
        <v>1E+30</v>
      </c>
      <c r="H16" s="11">
        <v>155.19829113924038</v>
      </c>
    </row>
    <row r="17" spans="2:8" outlineLevel="1" x14ac:dyDescent="0.25">
      <c r="B17" s="11" t="s">
        <v>56</v>
      </c>
      <c r="C17" s="11" t="s">
        <v>5</v>
      </c>
      <c r="D17" s="11">
        <v>20</v>
      </c>
      <c r="E17" s="11">
        <v>22.239960743485767</v>
      </c>
      <c r="F17" s="11">
        <v>95.918532172057098</v>
      </c>
      <c r="G17" s="11">
        <v>1E+30</v>
      </c>
      <c r="H17" s="11">
        <v>22.239960743485767</v>
      </c>
    </row>
    <row r="18" spans="2:8" outlineLevel="1" x14ac:dyDescent="0.25">
      <c r="B18" s="11" t="s">
        <v>57</v>
      </c>
      <c r="C18" s="11" t="s">
        <v>6</v>
      </c>
      <c r="D18" s="11">
        <v>4</v>
      </c>
      <c r="E18" s="11">
        <v>14.169983484723502</v>
      </c>
      <c r="F18" s="11">
        <v>87.848554913294834</v>
      </c>
      <c r="G18" s="11">
        <v>1E+30</v>
      </c>
      <c r="H18" s="11">
        <v>14.169983484723502</v>
      </c>
    </row>
    <row r="19" spans="2:8" outlineLevel="1" x14ac:dyDescent="0.25">
      <c r="B19" s="11" t="s">
        <v>58</v>
      </c>
      <c r="C19" s="11" t="s">
        <v>7</v>
      </c>
      <c r="D19" s="11">
        <v>4</v>
      </c>
      <c r="E19" s="11">
        <v>0</v>
      </c>
      <c r="F19" s="11">
        <v>73.678571428571331</v>
      </c>
      <c r="G19" s="11">
        <v>14.169983484723502</v>
      </c>
      <c r="H19" s="11">
        <v>73.678571428571331</v>
      </c>
    </row>
    <row r="20" spans="2:8" outlineLevel="1" x14ac:dyDescent="0.25">
      <c r="B20" s="11" t="s">
        <v>59</v>
      </c>
      <c r="C20" s="11" t="s">
        <v>8</v>
      </c>
      <c r="D20" s="11">
        <v>5</v>
      </c>
      <c r="E20" s="11">
        <v>51.608745725135805</v>
      </c>
      <c r="F20" s="11">
        <v>125.28731715370714</v>
      </c>
      <c r="G20" s="11">
        <v>1E+30</v>
      </c>
      <c r="H20" s="11">
        <v>51.608745725135805</v>
      </c>
    </row>
    <row r="21" spans="2:8" outlineLevel="1" x14ac:dyDescent="0.25">
      <c r="B21" s="11" t="s">
        <v>60</v>
      </c>
      <c r="C21" s="11" t="s">
        <v>9</v>
      </c>
      <c r="D21" s="11">
        <v>1</v>
      </c>
      <c r="E21" s="11">
        <v>50.055051212937997</v>
      </c>
      <c r="F21" s="11">
        <v>123.73362264150933</v>
      </c>
      <c r="G21" s="11">
        <v>1E+30</v>
      </c>
      <c r="H21" s="11">
        <v>50.055051212937997</v>
      </c>
    </row>
    <row r="22" spans="2:8" outlineLevel="1" x14ac:dyDescent="0.25">
      <c r="B22" s="11" t="s">
        <v>61</v>
      </c>
      <c r="C22" s="11" t="s">
        <v>10</v>
      </c>
      <c r="D22" s="11">
        <v>5</v>
      </c>
      <c r="E22" s="11">
        <v>108.53426501035165</v>
      </c>
      <c r="F22" s="11">
        <v>182.21283643892298</v>
      </c>
      <c r="G22" s="11">
        <v>1E+30</v>
      </c>
      <c r="H22" s="11">
        <v>108.53426501035165</v>
      </c>
    </row>
    <row r="23" spans="2:8" outlineLevel="1" x14ac:dyDescent="0.25">
      <c r="B23" s="11" t="s">
        <v>62</v>
      </c>
      <c r="C23" s="11" t="s">
        <v>11</v>
      </c>
      <c r="D23" s="11">
        <v>1</v>
      </c>
      <c r="E23" s="11">
        <v>81.519719710669051</v>
      </c>
      <c r="F23" s="11">
        <v>155.19829113924038</v>
      </c>
      <c r="G23" s="11">
        <v>1E+30</v>
      </c>
      <c r="H23" s="11">
        <v>81.519719710669051</v>
      </c>
    </row>
    <row r="24" spans="2:8" outlineLevel="1" x14ac:dyDescent="0.25">
      <c r="B24" s="11" t="s">
        <v>63</v>
      </c>
      <c r="C24" s="11" t="s">
        <v>5</v>
      </c>
      <c r="D24" s="11">
        <v>15</v>
      </c>
      <c r="E24" s="11">
        <v>8.0699772587622647</v>
      </c>
      <c r="F24" s="11">
        <v>95.918532172057212</v>
      </c>
      <c r="G24" s="11">
        <v>1E+30</v>
      </c>
      <c r="H24" s="11">
        <v>8.0699772587622647</v>
      </c>
    </row>
    <row r="25" spans="2:8" outlineLevel="1" x14ac:dyDescent="0.25">
      <c r="B25" s="11" t="s">
        <v>64</v>
      </c>
      <c r="C25" s="11" t="s">
        <v>6</v>
      </c>
      <c r="D25" s="11">
        <v>3</v>
      </c>
      <c r="E25" s="11">
        <v>0</v>
      </c>
      <c r="F25" s="11">
        <v>87.848554913294947</v>
      </c>
      <c r="G25" s="11">
        <v>8.0699772587622647</v>
      </c>
      <c r="H25" s="11">
        <v>14.169983484723616</v>
      </c>
    </row>
    <row r="26" spans="2:8" outlineLevel="1" x14ac:dyDescent="0.25">
      <c r="B26" s="11" t="s">
        <v>65</v>
      </c>
      <c r="C26" s="11" t="s">
        <v>7</v>
      </c>
      <c r="D26" s="11">
        <v>0</v>
      </c>
      <c r="E26" s="11">
        <v>-14.169983484723616</v>
      </c>
      <c r="F26" s="11">
        <v>73.678571428571331</v>
      </c>
      <c r="G26" s="11">
        <v>14.169983484723616</v>
      </c>
      <c r="H26" s="11">
        <v>1E+30</v>
      </c>
    </row>
    <row r="27" spans="2:8" outlineLevel="1" x14ac:dyDescent="0.25">
      <c r="B27" s="11" t="s">
        <v>66</v>
      </c>
      <c r="C27" s="11" t="s">
        <v>8</v>
      </c>
      <c r="D27" s="11">
        <v>5</v>
      </c>
      <c r="E27" s="11">
        <v>37.438762240412188</v>
      </c>
      <c r="F27" s="11">
        <v>125.28731715370714</v>
      </c>
      <c r="G27" s="11">
        <v>1E+30</v>
      </c>
      <c r="H27" s="11">
        <v>37.438762240412188</v>
      </c>
    </row>
    <row r="28" spans="2:8" outlineLevel="1" x14ac:dyDescent="0.25">
      <c r="B28" s="11" t="s">
        <v>67</v>
      </c>
      <c r="C28" s="11" t="s">
        <v>9</v>
      </c>
      <c r="D28" s="11">
        <v>1</v>
      </c>
      <c r="E28" s="11">
        <v>35.885067728214608</v>
      </c>
      <c r="F28" s="11">
        <v>123.73362264150956</v>
      </c>
      <c r="G28" s="11">
        <v>1E+30</v>
      </c>
      <c r="H28" s="11">
        <v>35.885067728214608</v>
      </c>
    </row>
    <row r="29" spans="2:8" outlineLevel="1" x14ac:dyDescent="0.25">
      <c r="B29" s="11" t="s">
        <v>68</v>
      </c>
      <c r="C29" s="11" t="s">
        <v>10</v>
      </c>
      <c r="D29" s="11">
        <v>5</v>
      </c>
      <c r="E29" s="11">
        <v>94.364281525627803</v>
      </c>
      <c r="F29" s="11">
        <v>182.21283643892275</v>
      </c>
      <c r="G29" s="11">
        <v>1E+30</v>
      </c>
      <c r="H29" s="11">
        <v>94.364281525627803</v>
      </c>
    </row>
    <row r="30" spans="2:8" outlineLevel="1" x14ac:dyDescent="0.25">
      <c r="B30" s="11" t="s">
        <v>69</v>
      </c>
      <c r="C30" s="11" t="s">
        <v>11</v>
      </c>
      <c r="D30" s="11">
        <v>1</v>
      </c>
      <c r="E30" s="11">
        <v>67.349736225945662</v>
      </c>
      <c r="F30" s="11">
        <v>155.19829113924061</v>
      </c>
      <c r="G30" s="11">
        <v>1E+30</v>
      </c>
      <c r="H30" s="11">
        <v>67.349736225945662</v>
      </c>
    </row>
    <row r="31" spans="2:8" outlineLevel="1" x14ac:dyDescent="0.25">
      <c r="B31" s="11" t="s">
        <v>70</v>
      </c>
      <c r="C31" s="11" t="s">
        <v>5</v>
      </c>
      <c r="D31" s="11">
        <v>15</v>
      </c>
      <c r="E31" s="11">
        <v>8.0699772587622647</v>
      </c>
      <c r="F31" s="11">
        <v>95.918532172056985</v>
      </c>
      <c r="G31" s="11">
        <v>1E+30</v>
      </c>
      <c r="H31" s="11">
        <v>8.0699772587622647</v>
      </c>
    </row>
    <row r="32" spans="2:8" outlineLevel="1" x14ac:dyDescent="0.25">
      <c r="B32" s="11" t="s">
        <v>71</v>
      </c>
      <c r="C32" s="11" t="s">
        <v>6</v>
      </c>
      <c r="D32" s="11">
        <v>3</v>
      </c>
      <c r="E32" s="11">
        <v>0</v>
      </c>
      <c r="F32" s="11">
        <v>87.84855491329472</v>
      </c>
      <c r="G32" s="11">
        <v>8.0699772587622647</v>
      </c>
      <c r="H32" s="11">
        <v>14.169983484723161</v>
      </c>
    </row>
    <row r="33" spans="2:8" outlineLevel="1" x14ac:dyDescent="0.25">
      <c r="B33" s="11" t="s">
        <v>72</v>
      </c>
      <c r="C33" s="11" t="s">
        <v>7</v>
      </c>
      <c r="D33" s="11">
        <v>0</v>
      </c>
      <c r="E33" s="11">
        <v>-14.169983484723161</v>
      </c>
      <c r="F33" s="11">
        <v>73.678571428571558</v>
      </c>
      <c r="G33" s="11">
        <v>14.169983484723161</v>
      </c>
      <c r="H33" s="11">
        <v>1E+30</v>
      </c>
    </row>
    <row r="34" spans="2:8" outlineLevel="1" x14ac:dyDescent="0.25">
      <c r="B34" s="11" t="s">
        <v>73</v>
      </c>
      <c r="C34" s="11" t="s">
        <v>8</v>
      </c>
      <c r="D34" s="11">
        <v>5</v>
      </c>
      <c r="E34" s="11">
        <v>37.438762240412416</v>
      </c>
      <c r="F34" s="11">
        <v>125.28731715370714</v>
      </c>
      <c r="G34" s="11">
        <v>1E+30</v>
      </c>
      <c r="H34" s="11">
        <v>37.438762240412416</v>
      </c>
    </row>
    <row r="35" spans="2:8" outlineLevel="1" x14ac:dyDescent="0.25">
      <c r="B35" s="11" t="s">
        <v>74</v>
      </c>
      <c r="C35" s="11" t="s">
        <v>9</v>
      </c>
      <c r="D35" s="11">
        <v>1</v>
      </c>
      <c r="E35" s="11">
        <v>35.885067728214835</v>
      </c>
      <c r="F35" s="11">
        <v>123.73362264150956</v>
      </c>
      <c r="G35" s="11">
        <v>1E+30</v>
      </c>
      <c r="H35" s="11">
        <v>35.885067728214835</v>
      </c>
    </row>
    <row r="36" spans="2:8" outlineLevel="1" x14ac:dyDescent="0.25">
      <c r="B36" s="11" t="s">
        <v>75</v>
      </c>
      <c r="C36" s="11" t="s">
        <v>10</v>
      </c>
      <c r="D36" s="11">
        <v>5</v>
      </c>
      <c r="E36" s="11">
        <v>94.36428152562803</v>
      </c>
      <c r="F36" s="11">
        <v>182.21283643892275</v>
      </c>
      <c r="G36" s="11">
        <v>1E+30</v>
      </c>
      <c r="H36" s="11">
        <v>94.36428152562803</v>
      </c>
    </row>
    <row r="37" spans="2:8" outlineLevel="1" x14ac:dyDescent="0.25">
      <c r="B37" s="11" t="s">
        <v>76</v>
      </c>
      <c r="C37" s="11" t="s">
        <v>11</v>
      </c>
      <c r="D37" s="11">
        <v>1</v>
      </c>
      <c r="E37" s="11">
        <v>67.34973622594589</v>
      </c>
      <c r="F37" s="11">
        <v>155.19829113924061</v>
      </c>
      <c r="G37" s="11">
        <v>1E+30</v>
      </c>
      <c r="H37" s="11">
        <v>67.34973622594589</v>
      </c>
    </row>
    <row r="38" spans="2:8" outlineLevel="1" x14ac:dyDescent="0.25">
      <c r="B38" s="11" t="s">
        <v>77</v>
      </c>
      <c r="C38" s="11" t="s">
        <v>5</v>
      </c>
      <c r="D38" s="11">
        <v>25</v>
      </c>
      <c r="E38" s="11">
        <v>0</v>
      </c>
      <c r="F38" s="11">
        <v>95.918532172056985</v>
      </c>
      <c r="G38" s="11">
        <v>27.815090469452571</v>
      </c>
      <c r="H38" s="11">
        <v>8.0699772587622647</v>
      </c>
    </row>
    <row r="39" spans="2:8" outlineLevel="1" x14ac:dyDescent="0.25">
      <c r="B39" s="11" t="s">
        <v>78</v>
      </c>
      <c r="C39" s="11" t="s">
        <v>6</v>
      </c>
      <c r="D39" s="11">
        <v>0</v>
      </c>
      <c r="E39" s="11">
        <v>-8.0699772587622647</v>
      </c>
      <c r="F39" s="11">
        <v>87.84855491329472</v>
      </c>
      <c r="G39" s="11">
        <v>8.0699772587622647</v>
      </c>
      <c r="H39" s="11">
        <v>1E+30</v>
      </c>
    </row>
    <row r="40" spans="2:8" outlineLevel="1" x14ac:dyDescent="0.25">
      <c r="B40" s="11" t="s">
        <v>79</v>
      </c>
      <c r="C40" s="11" t="s">
        <v>7</v>
      </c>
      <c r="D40" s="11">
        <v>0</v>
      </c>
      <c r="E40" s="11">
        <v>-22.239960743485426</v>
      </c>
      <c r="F40" s="11">
        <v>73.678571428571558</v>
      </c>
      <c r="G40" s="11">
        <v>22.239960743485426</v>
      </c>
      <c r="H40" s="11">
        <v>1E+30</v>
      </c>
    </row>
    <row r="41" spans="2:8" outlineLevel="1" x14ac:dyDescent="0.25">
      <c r="B41" s="11" t="s">
        <v>80</v>
      </c>
      <c r="C41" s="11" t="s">
        <v>8</v>
      </c>
      <c r="D41" s="11">
        <v>5</v>
      </c>
      <c r="E41" s="11">
        <v>29.368784981650151</v>
      </c>
      <c r="F41" s="11">
        <v>125.28731715370714</v>
      </c>
      <c r="G41" s="11">
        <v>1E+30</v>
      </c>
      <c r="H41" s="11">
        <v>29.368784981650151</v>
      </c>
    </row>
    <row r="42" spans="2:8" outlineLevel="1" x14ac:dyDescent="0.25">
      <c r="B42" s="11" t="s">
        <v>81</v>
      </c>
      <c r="C42" s="11" t="s">
        <v>9</v>
      </c>
      <c r="D42" s="11">
        <v>1</v>
      </c>
      <c r="E42" s="11">
        <v>27.815090469452571</v>
      </c>
      <c r="F42" s="11">
        <v>123.73362264150956</v>
      </c>
      <c r="G42" s="11">
        <v>1E+30</v>
      </c>
      <c r="H42" s="11">
        <v>27.815090469452571</v>
      </c>
    </row>
    <row r="43" spans="2:8" outlineLevel="1" x14ac:dyDescent="0.25">
      <c r="B43" s="11" t="s">
        <v>82</v>
      </c>
      <c r="C43" s="11" t="s">
        <v>10</v>
      </c>
      <c r="D43" s="11">
        <v>3</v>
      </c>
      <c r="E43" s="11">
        <v>86.294304266865765</v>
      </c>
      <c r="F43" s="11">
        <v>182.21283643892275</v>
      </c>
      <c r="G43" s="11">
        <v>1E+30</v>
      </c>
      <c r="H43" s="11">
        <v>86.294304266865765</v>
      </c>
    </row>
    <row r="44" spans="2:8" outlineLevel="1" x14ac:dyDescent="0.25">
      <c r="B44" s="11" t="s">
        <v>83</v>
      </c>
      <c r="C44" s="11" t="s">
        <v>11</v>
      </c>
      <c r="D44" s="11">
        <v>1</v>
      </c>
      <c r="E44" s="11">
        <v>59.279758967183625</v>
      </c>
      <c r="F44" s="11">
        <v>155.19829113924061</v>
      </c>
      <c r="G44" s="11">
        <v>1E+30</v>
      </c>
      <c r="H44" s="11">
        <v>59.279758967183625</v>
      </c>
    </row>
    <row r="45" spans="2:8" outlineLevel="1" x14ac:dyDescent="0.25">
      <c r="B45" s="11" t="s">
        <v>84</v>
      </c>
      <c r="C45" s="11" t="s">
        <v>5</v>
      </c>
      <c r="D45" s="11">
        <v>50</v>
      </c>
      <c r="E45" s="11">
        <v>8.0699772587622647</v>
      </c>
      <c r="F45" s="11">
        <v>95.918532172056985</v>
      </c>
      <c r="G45" s="11">
        <v>1E+30</v>
      </c>
      <c r="H45" s="11">
        <v>8.0699772587622647</v>
      </c>
    </row>
    <row r="46" spans="2:8" outlineLevel="1" x14ac:dyDescent="0.25">
      <c r="B46" s="11" t="s">
        <v>85</v>
      </c>
      <c r="C46" s="11" t="s">
        <v>6</v>
      </c>
      <c r="D46" s="11">
        <v>1</v>
      </c>
      <c r="E46" s="11">
        <v>0</v>
      </c>
      <c r="F46" s="11">
        <v>87.84855491329472</v>
      </c>
      <c r="G46" s="11">
        <v>8.0699772587622647</v>
      </c>
      <c r="H46" s="11">
        <v>14.169983484723161</v>
      </c>
    </row>
    <row r="47" spans="2:8" outlineLevel="1" x14ac:dyDescent="0.25">
      <c r="B47" s="11" t="s">
        <v>86</v>
      </c>
      <c r="C47" s="11" t="s">
        <v>7</v>
      </c>
      <c r="D47" s="11">
        <v>0</v>
      </c>
      <c r="E47" s="11">
        <v>-14.169983484723161</v>
      </c>
      <c r="F47" s="11">
        <v>73.678571428571558</v>
      </c>
      <c r="G47" s="11">
        <v>14.169983484723161</v>
      </c>
      <c r="H47" s="11">
        <v>1E+30</v>
      </c>
    </row>
    <row r="48" spans="2:8" outlineLevel="1" x14ac:dyDescent="0.25">
      <c r="B48" s="11" t="s">
        <v>87</v>
      </c>
      <c r="C48" s="11" t="s">
        <v>8</v>
      </c>
      <c r="D48" s="11">
        <v>8</v>
      </c>
      <c r="E48" s="11">
        <v>37.438762240412871</v>
      </c>
      <c r="F48" s="11">
        <v>125.28731715370759</v>
      </c>
      <c r="G48" s="11">
        <v>1E+30</v>
      </c>
      <c r="H48" s="11">
        <v>37.438762240412871</v>
      </c>
    </row>
    <row r="49" spans="1:8" outlineLevel="1" x14ac:dyDescent="0.25">
      <c r="B49" s="11" t="s">
        <v>88</v>
      </c>
      <c r="C49" s="11" t="s">
        <v>9</v>
      </c>
      <c r="D49" s="11">
        <v>8</v>
      </c>
      <c r="E49" s="11">
        <v>35.885067728214381</v>
      </c>
      <c r="F49" s="11">
        <v>123.7336226415091</v>
      </c>
      <c r="G49" s="11">
        <v>1E+30</v>
      </c>
      <c r="H49" s="11">
        <v>35.885067728214381</v>
      </c>
    </row>
    <row r="50" spans="1:8" outlineLevel="1" x14ac:dyDescent="0.25">
      <c r="B50" s="11" t="s">
        <v>89</v>
      </c>
      <c r="C50" s="11" t="s">
        <v>10</v>
      </c>
      <c r="D50" s="11">
        <v>8</v>
      </c>
      <c r="E50" s="11">
        <v>94.36428152562803</v>
      </c>
      <c r="F50" s="11">
        <v>182.21283643892275</v>
      </c>
      <c r="G50" s="11">
        <v>1E+30</v>
      </c>
      <c r="H50" s="11">
        <v>94.36428152562803</v>
      </c>
    </row>
    <row r="51" spans="1:8" outlineLevel="1" x14ac:dyDescent="0.25">
      <c r="B51" s="11" t="s">
        <v>90</v>
      </c>
      <c r="C51" s="11" t="s">
        <v>11</v>
      </c>
      <c r="D51" s="11">
        <v>5</v>
      </c>
      <c r="E51" s="11">
        <v>67.34973622594589</v>
      </c>
      <c r="F51" s="11">
        <v>155.19829113924061</v>
      </c>
      <c r="G51" s="11">
        <v>1E+30</v>
      </c>
      <c r="H51" s="11">
        <v>67.34973622594589</v>
      </c>
    </row>
    <row r="52" spans="1:8" outlineLevel="1" x14ac:dyDescent="0.25">
      <c r="B52" s="11" t="s">
        <v>91</v>
      </c>
      <c r="C52" s="11" t="s">
        <v>5</v>
      </c>
      <c r="D52" s="11">
        <v>45</v>
      </c>
      <c r="E52" s="11">
        <v>0</v>
      </c>
      <c r="F52" s="11">
        <v>95.918532172056985</v>
      </c>
      <c r="G52" s="11">
        <v>27.815090469452116</v>
      </c>
      <c r="H52" s="11">
        <v>8.0699772587622647</v>
      </c>
    </row>
    <row r="53" spans="1:8" outlineLevel="1" x14ac:dyDescent="0.25">
      <c r="B53" s="11" t="s">
        <v>92</v>
      </c>
      <c r="C53" s="11" t="s">
        <v>6</v>
      </c>
      <c r="D53" s="11">
        <v>0</v>
      </c>
      <c r="E53" s="11">
        <v>-8.0699772587622647</v>
      </c>
      <c r="F53" s="11">
        <v>87.84855491329472</v>
      </c>
      <c r="G53" s="11">
        <v>8.0699772587622647</v>
      </c>
      <c r="H53" s="11">
        <v>1E+30</v>
      </c>
    </row>
    <row r="54" spans="1:8" outlineLevel="1" x14ac:dyDescent="0.25">
      <c r="B54" s="11" t="s">
        <v>93</v>
      </c>
      <c r="C54" s="11" t="s">
        <v>7</v>
      </c>
      <c r="D54" s="11">
        <v>0</v>
      </c>
      <c r="E54" s="11">
        <v>-22.239960743485426</v>
      </c>
      <c r="F54" s="11">
        <v>73.678571428571558</v>
      </c>
      <c r="G54" s="11">
        <v>22.239960743485426</v>
      </c>
      <c r="H54" s="11">
        <v>1E+30</v>
      </c>
    </row>
    <row r="55" spans="1:8" outlineLevel="1" x14ac:dyDescent="0.25">
      <c r="B55" s="11" t="s">
        <v>94</v>
      </c>
      <c r="C55" s="11" t="s">
        <v>8</v>
      </c>
      <c r="D55" s="11">
        <v>10</v>
      </c>
      <c r="E55" s="11">
        <v>29.368784981650606</v>
      </c>
      <c r="F55" s="11">
        <v>125.28731715370759</v>
      </c>
      <c r="G55" s="11">
        <v>1E+30</v>
      </c>
      <c r="H55" s="11">
        <v>29.368784981650606</v>
      </c>
    </row>
    <row r="56" spans="1:8" outlineLevel="1" x14ac:dyDescent="0.25">
      <c r="B56" s="11" t="s">
        <v>95</v>
      </c>
      <c r="C56" s="11" t="s">
        <v>9</v>
      </c>
      <c r="D56" s="11">
        <v>10</v>
      </c>
      <c r="E56" s="11">
        <v>27.815090469452116</v>
      </c>
      <c r="F56" s="11">
        <v>123.7336226415091</v>
      </c>
      <c r="G56" s="11">
        <v>1E+30</v>
      </c>
      <c r="H56" s="11">
        <v>27.815090469452116</v>
      </c>
    </row>
    <row r="57" spans="1:8" outlineLevel="1" x14ac:dyDescent="0.25">
      <c r="B57" s="11" t="s">
        <v>96</v>
      </c>
      <c r="C57" s="11" t="s">
        <v>10</v>
      </c>
      <c r="D57" s="11">
        <v>10</v>
      </c>
      <c r="E57" s="11">
        <v>86.294304266865765</v>
      </c>
      <c r="F57" s="11">
        <v>182.21283643892275</v>
      </c>
      <c r="G57" s="11">
        <v>1E+30</v>
      </c>
      <c r="H57" s="11">
        <v>86.294304266865765</v>
      </c>
    </row>
    <row r="58" spans="1:8" ht="13" outlineLevel="1" thickBot="1" x14ac:dyDescent="0.3">
      <c r="B58" s="12" t="s">
        <v>97</v>
      </c>
      <c r="C58" s="12" t="s">
        <v>11</v>
      </c>
      <c r="D58" s="12">
        <v>5</v>
      </c>
      <c r="E58" s="12">
        <v>59.279758967183625</v>
      </c>
      <c r="F58" s="12">
        <v>155.19829113924061</v>
      </c>
      <c r="G58" s="12">
        <v>1E+30</v>
      </c>
      <c r="H58" s="12">
        <v>59.279758967183625</v>
      </c>
    </row>
    <row r="61" spans="1:8" ht="13" thickBot="1" x14ac:dyDescent="0.3">
      <c r="A61" t="s">
        <v>44</v>
      </c>
    </row>
    <row r="62" spans="1:8" ht="13" x14ac:dyDescent="0.3">
      <c r="B62" s="13"/>
      <c r="C62" s="13"/>
      <c r="D62" s="13" t="s">
        <v>36</v>
      </c>
      <c r="E62" s="13" t="s">
        <v>45</v>
      </c>
      <c r="F62" s="13" t="s">
        <v>47</v>
      </c>
      <c r="G62" s="13" t="s">
        <v>41</v>
      </c>
      <c r="H62" s="13" t="s">
        <v>41</v>
      </c>
    </row>
    <row r="63" spans="1:8" ht="13.5" thickBot="1" x14ac:dyDescent="0.35">
      <c r="B63" s="14" t="s">
        <v>34</v>
      </c>
      <c r="C63" s="14" t="s">
        <v>35</v>
      </c>
      <c r="D63" s="14" t="s">
        <v>37</v>
      </c>
      <c r="E63" s="14" t="s">
        <v>46</v>
      </c>
      <c r="F63" s="14" t="s">
        <v>48</v>
      </c>
      <c r="G63" s="14" t="s">
        <v>42</v>
      </c>
      <c r="H63" s="14" t="s">
        <v>43</v>
      </c>
    </row>
    <row r="64" spans="1:8" ht="13" x14ac:dyDescent="0.3">
      <c r="B64" s="16" t="s">
        <v>106</v>
      </c>
      <c r="C64" s="15"/>
      <c r="D64" s="15"/>
      <c r="E64" s="15"/>
      <c r="F64" s="15"/>
      <c r="G64" s="15"/>
      <c r="H64" s="15"/>
    </row>
    <row r="65" spans="2:8" outlineLevel="1" x14ac:dyDescent="0.25">
      <c r="B65" s="11" t="s">
        <v>98</v>
      </c>
      <c r="C65" s="11"/>
      <c r="D65" s="11">
        <v>113</v>
      </c>
      <c r="E65" s="11">
        <v>0</v>
      </c>
      <c r="F65" s="11">
        <v>120</v>
      </c>
      <c r="G65" s="11">
        <v>1E+30</v>
      </c>
      <c r="H65" s="11">
        <v>7</v>
      </c>
    </row>
    <row r="66" spans="2:8" outlineLevel="1" x14ac:dyDescent="0.25">
      <c r="B66" s="11" t="s">
        <v>99</v>
      </c>
      <c r="C66" s="11"/>
      <c r="D66" s="11">
        <v>40</v>
      </c>
      <c r="E66" s="11">
        <v>73.678571428571331</v>
      </c>
      <c r="F66" s="11">
        <v>40</v>
      </c>
      <c r="G66" s="11">
        <v>1</v>
      </c>
      <c r="H66" s="11">
        <v>4</v>
      </c>
    </row>
    <row r="67" spans="2:8" outlineLevel="1" x14ac:dyDescent="0.25">
      <c r="B67" s="11" t="s">
        <v>100</v>
      </c>
      <c r="C67" s="11"/>
      <c r="D67" s="11">
        <v>30</v>
      </c>
      <c r="E67" s="11">
        <v>87.848554913294947</v>
      </c>
      <c r="F67" s="11">
        <v>30</v>
      </c>
      <c r="G67" s="11">
        <v>1</v>
      </c>
      <c r="H67" s="11">
        <v>3</v>
      </c>
    </row>
    <row r="68" spans="2:8" outlineLevel="1" x14ac:dyDescent="0.25">
      <c r="B68" s="11" t="s">
        <v>101</v>
      </c>
      <c r="C68" s="11"/>
      <c r="D68" s="11">
        <v>30</v>
      </c>
      <c r="E68" s="11">
        <v>87.84855491329472</v>
      </c>
      <c r="F68" s="11">
        <v>30</v>
      </c>
      <c r="G68" s="11">
        <v>1</v>
      </c>
      <c r="H68" s="11">
        <v>3</v>
      </c>
    </row>
    <row r="69" spans="2:8" outlineLevel="1" x14ac:dyDescent="0.25">
      <c r="B69" s="11" t="s">
        <v>102</v>
      </c>
      <c r="C69" s="11"/>
      <c r="D69" s="11">
        <v>35</v>
      </c>
      <c r="E69" s="11">
        <v>95.918532172056985</v>
      </c>
      <c r="F69" s="11">
        <v>35</v>
      </c>
      <c r="G69" s="11">
        <v>5</v>
      </c>
      <c r="H69" s="11">
        <v>25</v>
      </c>
    </row>
    <row r="70" spans="2:8" outlineLevel="1" x14ac:dyDescent="0.25">
      <c r="B70" s="11" t="s">
        <v>103</v>
      </c>
      <c r="C70" s="11"/>
      <c r="D70" s="11">
        <v>80</v>
      </c>
      <c r="E70" s="11">
        <v>87.84855491329472</v>
      </c>
      <c r="F70" s="11">
        <v>80</v>
      </c>
      <c r="G70" s="11">
        <v>3</v>
      </c>
      <c r="H70" s="11">
        <v>1</v>
      </c>
    </row>
    <row r="71" spans="2:8" ht="13" outlineLevel="1" thickBot="1" x14ac:dyDescent="0.3">
      <c r="B71" s="12" t="s">
        <v>104</v>
      </c>
      <c r="C71" s="12"/>
      <c r="D71" s="12">
        <v>80</v>
      </c>
      <c r="E71" s="12">
        <v>95.918532172056985</v>
      </c>
      <c r="F71" s="12">
        <v>80</v>
      </c>
      <c r="G71" s="12">
        <v>35</v>
      </c>
      <c r="H71" s="12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102E-1B65-48B3-8F17-0B353222C00D}">
  <dimension ref="A1:AM94"/>
  <sheetViews>
    <sheetView topLeftCell="A3" zoomScale="80" zoomScaleNormal="80" workbookViewId="0">
      <selection activeCell="M55" sqref="M55"/>
    </sheetView>
  </sheetViews>
  <sheetFormatPr defaultColWidth="8.90625" defaultRowHeight="12.5" x14ac:dyDescent="0.25"/>
  <cols>
    <col min="1" max="1" width="18.08984375" style="2" customWidth="1"/>
    <col min="2" max="2" width="15.54296875" style="2" customWidth="1"/>
    <col min="3" max="3" width="14.36328125" style="2" customWidth="1"/>
    <col min="4" max="5" width="14.90625" style="2" customWidth="1"/>
    <col min="6" max="7" width="15.1796875" style="2" customWidth="1"/>
    <col min="8" max="8" width="12.6328125" style="2" customWidth="1"/>
    <col min="9" max="9" width="11.1796875" style="2" bestFit="1" customWidth="1"/>
    <col min="10" max="10" width="41.90625" style="2" bestFit="1" customWidth="1"/>
    <col min="11" max="11" width="8.81640625" style="2" customWidth="1"/>
    <col min="12" max="12" width="8.08984375" style="2" customWidth="1"/>
    <col min="13" max="13" width="33.6328125" style="2" customWidth="1"/>
    <col min="14" max="14" width="18.36328125" style="2" customWidth="1"/>
    <col min="15" max="21" width="12.6328125" style="2" bestFit="1" customWidth="1"/>
    <col min="22" max="22" width="8.36328125" style="2" customWidth="1"/>
    <col min="23" max="23" width="6.36328125" style="2" customWidth="1"/>
    <col min="24" max="24" width="8.90625" style="2"/>
    <col min="25" max="25" width="12.36328125" style="2" bestFit="1" customWidth="1"/>
    <col min="26" max="16384" width="8.90625" style="2"/>
  </cols>
  <sheetData>
    <row r="1" spans="1:39" ht="13" x14ac:dyDescent="0.3">
      <c r="A1" s="5"/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</row>
    <row r="2" spans="1:39" ht="14.5" x14ac:dyDescent="0.35">
      <c r="A2" s="6" t="s">
        <v>2</v>
      </c>
      <c r="B2" s="4">
        <v>120</v>
      </c>
      <c r="C2" s="4">
        <v>10</v>
      </c>
      <c r="D2" s="4">
        <v>15</v>
      </c>
      <c r="E2" s="4">
        <v>50</v>
      </c>
      <c r="F2" s="4">
        <v>10</v>
      </c>
      <c r="G2" s="4">
        <v>10</v>
      </c>
      <c r="H2" s="4">
        <v>5</v>
      </c>
    </row>
    <row r="3" spans="1:39" ht="14.5" x14ac:dyDescent="0.35">
      <c r="A3" s="6" t="s">
        <v>3</v>
      </c>
      <c r="B3" s="4">
        <v>95.918532172057141</v>
      </c>
      <c r="C3" s="4">
        <v>87.848554913294876</v>
      </c>
      <c r="D3" s="4">
        <v>73.678571428571431</v>
      </c>
      <c r="E3" s="4">
        <v>125.28731715370725</v>
      </c>
      <c r="F3" s="4">
        <v>123.73362264150941</v>
      </c>
      <c r="G3" s="4">
        <v>182.21283643892286</v>
      </c>
      <c r="H3" s="4">
        <v>155.19829113924041</v>
      </c>
    </row>
    <row r="4" spans="1:39" x14ac:dyDescent="0.25">
      <c r="A4" s="19" t="s">
        <v>107</v>
      </c>
      <c r="B4" s="5">
        <f>B3*1.5</f>
        <v>143.8777982580857</v>
      </c>
      <c r="C4" s="5">
        <f t="shared" ref="C4:H4" si="0">C3*1.5</f>
        <v>131.77283236994231</v>
      </c>
      <c r="D4" s="5">
        <f t="shared" si="0"/>
        <v>110.51785714285714</v>
      </c>
      <c r="E4" s="5">
        <f t="shared" si="0"/>
        <v>187.93097573056087</v>
      </c>
      <c r="F4" s="5">
        <f t="shared" si="0"/>
        <v>185.60043396226411</v>
      </c>
      <c r="G4" s="5">
        <f t="shared" si="0"/>
        <v>273.3192546583843</v>
      </c>
      <c r="H4" s="5">
        <f t="shared" si="0"/>
        <v>232.79743670886063</v>
      </c>
    </row>
    <row r="6" spans="1:39" ht="13" x14ac:dyDescent="0.3">
      <c r="N6" s="7" t="s">
        <v>29</v>
      </c>
    </row>
    <row r="7" spans="1:39" ht="13" x14ac:dyDescent="0.3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19" t="s">
        <v>109</v>
      </c>
      <c r="N7" s="7" t="s">
        <v>4</v>
      </c>
      <c r="O7" s="7" t="s">
        <v>5</v>
      </c>
      <c r="P7" s="7" t="s">
        <v>6</v>
      </c>
      <c r="Q7" s="7" t="s">
        <v>7</v>
      </c>
      <c r="R7" s="7" t="s">
        <v>8</v>
      </c>
      <c r="S7" s="7" t="s">
        <v>9</v>
      </c>
      <c r="T7" s="7" t="s">
        <v>10</v>
      </c>
      <c r="U7" s="7" t="s">
        <v>11</v>
      </c>
      <c r="V7" s="7"/>
      <c r="W7" s="7"/>
      <c r="X7" s="7" t="s">
        <v>19</v>
      </c>
      <c r="Y7" s="7"/>
      <c r="Z7" s="7" t="s">
        <v>20</v>
      </c>
      <c r="AA7" s="7" t="s">
        <v>1</v>
      </c>
      <c r="AB7" s="7" t="s">
        <v>21</v>
      </c>
      <c r="AC7" s="7" t="s">
        <v>1</v>
      </c>
      <c r="AD7" s="7" t="s">
        <v>22</v>
      </c>
      <c r="AE7" s="7" t="s">
        <v>1</v>
      </c>
      <c r="AF7" s="7" t="s">
        <v>23</v>
      </c>
      <c r="AG7" s="7" t="s">
        <v>1</v>
      </c>
      <c r="AH7" s="7" t="s">
        <v>24</v>
      </c>
      <c r="AI7" s="7" t="s">
        <v>1</v>
      </c>
      <c r="AJ7" s="7" t="s">
        <v>25</v>
      </c>
      <c r="AK7" s="7" t="s">
        <v>1</v>
      </c>
      <c r="AL7" s="7" t="s">
        <v>26</v>
      </c>
      <c r="AM7" s="7" t="s">
        <v>1</v>
      </c>
    </row>
    <row r="8" spans="1:39" ht="14.5" x14ac:dyDescent="0.35">
      <c r="A8" s="4">
        <v>1</v>
      </c>
      <c r="B8" s="5">
        <f>52</f>
        <v>52</v>
      </c>
      <c r="C8" s="5"/>
      <c r="D8" s="5"/>
      <c r="E8" s="5">
        <v>14</v>
      </c>
      <c r="F8" s="5"/>
      <c r="G8" s="5">
        <v>4</v>
      </c>
      <c r="H8" s="5"/>
      <c r="I8" s="19" t="s">
        <v>12</v>
      </c>
      <c r="N8" s="8">
        <v>9</v>
      </c>
      <c r="O8" s="9">
        <v>60</v>
      </c>
      <c r="P8" s="9">
        <v>8</v>
      </c>
      <c r="Q8" s="9">
        <v>10</v>
      </c>
      <c r="R8" s="9">
        <v>10</v>
      </c>
      <c r="S8" s="9">
        <v>10</v>
      </c>
      <c r="T8" s="9">
        <v>10</v>
      </c>
      <c r="U8" s="9">
        <v>5</v>
      </c>
      <c r="V8" s="22">
        <f>SUM(O8:U8)</f>
        <v>113</v>
      </c>
      <c r="W8" s="21" t="s">
        <v>1</v>
      </c>
      <c r="X8" s="23">
        <v>120</v>
      </c>
      <c r="Y8" s="7" t="s">
        <v>13</v>
      </c>
      <c r="Z8" s="2">
        <v>0</v>
      </c>
      <c r="AA8" s="2">
        <v>60</v>
      </c>
      <c r="AB8" s="2">
        <v>0</v>
      </c>
      <c r="AC8" s="2">
        <v>8</v>
      </c>
      <c r="AD8" s="2">
        <v>0</v>
      </c>
      <c r="AE8" s="2">
        <v>10</v>
      </c>
      <c r="AF8" s="2">
        <v>0</v>
      </c>
      <c r="AG8" s="2">
        <v>10</v>
      </c>
      <c r="AH8" s="2">
        <v>0</v>
      </c>
      <c r="AI8" s="2">
        <v>10</v>
      </c>
      <c r="AJ8" s="2">
        <v>0</v>
      </c>
      <c r="AK8" s="2">
        <v>10</v>
      </c>
      <c r="AL8" s="2">
        <v>0</v>
      </c>
      <c r="AM8" s="2">
        <v>5</v>
      </c>
    </row>
    <row r="9" spans="1:39" ht="14.5" x14ac:dyDescent="0.35">
      <c r="A9" s="4">
        <v>2</v>
      </c>
      <c r="B9" s="5">
        <v>115</v>
      </c>
      <c r="C9" s="5">
        <v>4</v>
      </c>
      <c r="D9" s="5"/>
      <c r="E9" s="5">
        <v>16</v>
      </c>
      <c r="F9" s="5"/>
      <c r="G9" s="5">
        <v>3</v>
      </c>
      <c r="H9" s="5"/>
      <c r="I9" s="19" t="s">
        <v>13</v>
      </c>
      <c r="N9" s="8">
        <v>10</v>
      </c>
      <c r="O9" s="9">
        <v>20</v>
      </c>
      <c r="P9" s="9">
        <v>4</v>
      </c>
      <c r="Q9" s="9">
        <v>4</v>
      </c>
      <c r="R9" s="9">
        <v>5</v>
      </c>
      <c r="S9" s="9">
        <v>1</v>
      </c>
      <c r="T9" s="9">
        <v>5</v>
      </c>
      <c r="U9" s="9">
        <v>1</v>
      </c>
      <c r="V9" s="22">
        <f t="shared" ref="V9:V14" si="1">SUM(O9:U9)</f>
        <v>40</v>
      </c>
      <c r="W9" s="21" t="s">
        <v>1</v>
      </c>
      <c r="X9" s="22">
        <v>40</v>
      </c>
      <c r="Y9" s="7" t="s">
        <v>14</v>
      </c>
      <c r="Z9" s="2">
        <v>0</v>
      </c>
      <c r="AA9" s="2">
        <v>20</v>
      </c>
      <c r="AB9" s="2">
        <v>0</v>
      </c>
      <c r="AC9" s="2">
        <v>4</v>
      </c>
      <c r="AD9" s="2">
        <v>0</v>
      </c>
      <c r="AE9" s="2">
        <v>5</v>
      </c>
      <c r="AF9" s="2">
        <v>0</v>
      </c>
      <c r="AG9" s="2">
        <v>5</v>
      </c>
      <c r="AH9" s="2">
        <v>0</v>
      </c>
      <c r="AI9" s="2">
        <v>1</v>
      </c>
      <c r="AJ9" s="2">
        <v>0</v>
      </c>
      <c r="AK9" s="2">
        <v>5</v>
      </c>
      <c r="AL9" s="2">
        <v>0</v>
      </c>
      <c r="AM9" s="2">
        <v>1</v>
      </c>
    </row>
    <row r="10" spans="1:39" ht="14.5" x14ac:dyDescent="0.35">
      <c r="A10" s="4">
        <v>3</v>
      </c>
      <c r="B10" s="5">
        <v>60</v>
      </c>
      <c r="C10" s="5"/>
      <c r="D10" s="5"/>
      <c r="E10" s="5">
        <v>11</v>
      </c>
      <c r="F10" s="5"/>
      <c r="G10" s="5">
        <v>7</v>
      </c>
      <c r="H10" s="5"/>
      <c r="I10" s="19" t="s">
        <v>14</v>
      </c>
      <c r="N10" s="8">
        <v>11</v>
      </c>
      <c r="O10" s="9">
        <v>15</v>
      </c>
      <c r="P10" s="9">
        <v>3</v>
      </c>
      <c r="Q10" s="9">
        <v>0</v>
      </c>
      <c r="R10" s="9">
        <v>5</v>
      </c>
      <c r="S10" s="9">
        <v>1</v>
      </c>
      <c r="T10" s="9">
        <v>5</v>
      </c>
      <c r="U10" s="9">
        <v>1</v>
      </c>
      <c r="V10" s="22">
        <f t="shared" si="1"/>
        <v>30</v>
      </c>
      <c r="W10" s="21" t="s">
        <v>1</v>
      </c>
      <c r="X10" s="23">
        <v>30</v>
      </c>
      <c r="Y10" s="7" t="s">
        <v>15</v>
      </c>
      <c r="Z10" s="2">
        <v>0</v>
      </c>
      <c r="AA10" s="2">
        <v>15</v>
      </c>
      <c r="AB10" s="2">
        <v>0</v>
      </c>
      <c r="AC10" s="2">
        <v>4</v>
      </c>
      <c r="AD10" s="2">
        <v>0</v>
      </c>
      <c r="AE10" s="2">
        <v>5</v>
      </c>
      <c r="AF10" s="2">
        <v>0</v>
      </c>
      <c r="AG10" s="2">
        <v>5</v>
      </c>
      <c r="AH10" s="2">
        <v>0</v>
      </c>
      <c r="AI10" s="2">
        <v>1</v>
      </c>
      <c r="AJ10" s="2">
        <v>0</v>
      </c>
      <c r="AK10" s="2">
        <v>5</v>
      </c>
      <c r="AL10" s="2">
        <v>0</v>
      </c>
      <c r="AM10" s="2">
        <v>1</v>
      </c>
    </row>
    <row r="11" spans="1:39" ht="14.5" x14ac:dyDescent="0.35">
      <c r="A11" s="4">
        <v>4</v>
      </c>
      <c r="B11" s="5">
        <v>50</v>
      </c>
      <c r="C11" s="5"/>
      <c r="D11" s="5"/>
      <c r="E11" s="5">
        <v>13</v>
      </c>
      <c r="F11" s="5"/>
      <c r="G11" s="5">
        <v>1</v>
      </c>
      <c r="H11" s="5"/>
      <c r="I11" s="19" t="s">
        <v>15</v>
      </c>
      <c r="N11" s="8">
        <v>12</v>
      </c>
      <c r="O11" s="9">
        <v>15</v>
      </c>
      <c r="P11" s="9">
        <v>3</v>
      </c>
      <c r="Q11" s="9">
        <v>0</v>
      </c>
      <c r="R11" s="9">
        <v>5</v>
      </c>
      <c r="S11" s="9">
        <v>1</v>
      </c>
      <c r="T11" s="9">
        <v>5</v>
      </c>
      <c r="U11" s="9">
        <v>1</v>
      </c>
      <c r="V11" s="22">
        <f t="shared" si="1"/>
        <v>30</v>
      </c>
      <c r="W11" s="21" t="s">
        <v>1</v>
      </c>
      <c r="X11" s="23">
        <v>30</v>
      </c>
      <c r="Y11" s="7" t="s">
        <v>16</v>
      </c>
      <c r="Z11" s="2">
        <v>0</v>
      </c>
      <c r="AA11" s="2">
        <v>15</v>
      </c>
      <c r="AB11" s="2">
        <v>0</v>
      </c>
      <c r="AC11" s="2">
        <v>4</v>
      </c>
      <c r="AD11" s="2">
        <v>0</v>
      </c>
      <c r="AE11" s="2">
        <v>5</v>
      </c>
      <c r="AF11" s="2">
        <v>0</v>
      </c>
      <c r="AG11" s="2">
        <v>5</v>
      </c>
      <c r="AH11" s="2">
        <v>0</v>
      </c>
      <c r="AI11" s="2">
        <v>1</v>
      </c>
      <c r="AJ11" s="2">
        <v>0</v>
      </c>
      <c r="AK11" s="2">
        <v>5</v>
      </c>
      <c r="AL11" s="2">
        <v>0</v>
      </c>
      <c r="AM11" s="2">
        <v>1</v>
      </c>
    </row>
    <row r="12" spans="1:39" ht="14.5" x14ac:dyDescent="0.35">
      <c r="A12" s="4">
        <v>5</v>
      </c>
      <c r="B12" s="5">
        <v>66</v>
      </c>
      <c r="C12" s="5"/>
      <c r="D12" s="5"/>
      <c r="E12" s="5">
        <v>6</v>
      </c>
      <c r="F12" s="5">
        <v>1</v>
      </c>
      <c r="G12" s="5">
        <v>1</v>
      </c>
      <c r="H12" s="5"/>
      <c r="I12" s="19" t="s">
        <v>16</v>
      </c>
      <c r="N12" s="8">
        <v>13</v>
      </c>
      <c r="O12" s="9">
        <v>25</v>
      </c>
      <c r="P12" s="9">
        <v>0</v>
      </c>
      <c r="Q12" s="9">
        <v>0</v>
      </c>
      <c r="R12" s="9">
        <v>5</v>
      </c>
      <c r="S12" s="9">
        <v>1</v>
      </c>
      <c r="T12" s="9">
        <v>3</v>
      </c>
      <c r="U12" s="9">
        <v>1</v>
      </c>
      <c r="V12" s="22">
        <f t="shared" si="1"/>
        <v>35</v>
      </c>
      <c r="W12" s="21" t="s">
        <v>1</v>
      </c>
      <c r="X12" s="23">
        <v>35</v>
      </c>
      <c r="Y12" s="7" t="s">
        <v>17</v>
      </c>
      <c r="Z12" s="2">
        <v>0</v>
      </c>
      <c r="AA12" s="2">
        <v>30</v>
      </c>
      <c r="AB12" s="2">
        <v>0</v>
      </c>
      <c r="AC12" s="2">
        <v>4</v>
      </c>
      <c r="AD12" s="2">
        <v>0</v>
      </c>
      <c r="AE12" s="2">
        <v>5</v>
      </c>
      <c r="AF12" s="2">
        <v>0</v>
      </c>
      <c r="AG12" s="2">
        <v>5</v>
      </c>
      <c r="AH12" s="2">
        <v>0</v>
      </c>
      <c r="AI12" s="2">
        <v>1</v>
      </c>
      <c r="AJ12" s="2">
        <v>0</v>
      </c>
      <c r="AK12" s="2">
        <v>3</v>
      </c>
      <c r="AL12" s="2">
        <v>0</v>
      </c>
      <c r="AM12" s="2">
        <v>1</v>
      </c>
    </row>
    <row r="13" spans="1:39" ht="14.5" x14ac:dyDescent="0.35">
      <c r="A13" s="4">
        <v>6</v>
      </c>
      <c r="B13" s="5">
        <v>46</v>
      </c>
      <c r="C13" s="5"/>
      <c r="D13" s="5"/>
      <c r="E13" s="5">
        <v>8</v>
      </c>
      <c r="F13" s="5">
        <v>1</v>
      </c>
      <c r="G13" s="5">
        <v>2</v>
      </c>
      <c r="H13" s="5"/>
      <c r="I13" s="19" t="s">
        <v>17</v>
      </c>
      <c r="N13" s="8">
        <v>14</v>
      </c>
      <c r="O13" s="9">
        <v>50</v>
      </c>
      <c r="P13" s="9">
        <v>1</v>
      </c>
      <c r="Q13" s="9">
        <v>0</v>
      </c>
      <c r="R13" s="9">
        <v>8</v>
      </c>
      <c r="S13" s="9">
        <v>8</v>
      </c>
      <c r="T13" s="9">
        <v>8</v>
      </c>
      <c r="U13" s="9">
        <v>5</v>
      </c>
      <c r="V13" s="22">
        <f t="shared" si="1"/>
        <v>80</v>
      </c>
      <c r="W13" s="21" t="s">
        <v>1</v>
      </c>
      <c r="X13" s="23">
        <v>80</v>
      </c>
      <c r="Y13" s="7" t="s">
        <v>18</v>
      </c>
      <c r="Z13" s="2">
        <v>0</v>
      </c>
      <c r="AA13" s="2">
        <v>50</v>
      </c>
      <c r="AB13" s="2">
        <v>0</v>
      </c>
      <c r="AC13" s="2">
        <v>4</v>
      </c>
      <c r="AD13" s="2">
        <v>0</v>
      </c>
      <c r="AE13" s="2">
        <v>8</v>
      </c>
      <c r="AF13" s="2">
        <v>0</v>
      </c>
      <c r="AG13" s="2">
        <v>8</v>
      </c>
      <c r="AH13" s="2">
        <v>0</v>
      </c>
      <c r="AI13" s="2">
        <v>8</v>
      </c>
      <c r="AJ13" s="2">
        <v>0</v>
      </c>
      <c r="AK13" s="2">
        <v>8</v>
      </c>
      <c r="AL13" s="2">
        <v>0</v>
      </c>
      <c r="AM13" s="2">
        <v>5</v>
      </c>
    </row>
    <row r="14" spans="1:39" ht="14.5" x14ac:dyDescent="0.35">
      <c r="A14" s="4">
        <v>7</v>
      </c>
      <c r="B14" s="5">
        <v>58</v>
      </c>
      <c r="C14" s="5">
        <v>5</v>
      </c>
      <c r="D14" s="5"/>
      <c r="E14" s="5">
        <v>21</v>
      </c>
      <c r="F14" s="5">
        <v>1</v>
      </c>
      <c r="G14" s="5"/>
      <c r="H14" s="5"/>
      <c r="I14" s="19" t="s">
        <v>18</v>
      </c>
      <c r="N14" s="8">
        <v>15</v>
      </c>
      <c r="O14" s="9">
        <v>45</v>
      </c>
      <c r="P14" s="9">
        <v>0</v>
      </c>
      <c r="Q14" s="9">
        <v>0</v>
      </c>
      <c r="R14" s="9">
        <v>10</v>
      </c>
      <c r="S14" s="9">
        <v>10</v>
      </c>
      <c r="T14" s="9">
        <v>10</v>
      </c>
      <c r="U14" s="9">
        <v>5</v>
      </c>
      <c r="V14" s="22">
        <f t="shared" si="1"/>
        <v>80</v>
      </c>
      <c r="W14" s="21" t="s">
        <v>1</v>
      </c>
      <c r="X14" s="23">
        <v>80</v>
      </c>
      <c r="Y14" s="7" t="s">
        <v>12</v>
      </c>
      <c r="Z14" s="2">
        <v>0</v>
      </c>
      <c r="AA14" s="2">
        <v>80</v>
      </c>
      <c r="AB14" s="2">
        <v>0</v>
      </c>
      <c r="AC14" s="2">
        <v>8</v>
      </c>
      <c r="AD14" s="2">
        <v>0</v>
      </c>
      <c r="AE14" s="2">
        <v>10</v>
      </c>
      <c r="AF14" s="2">
        <v>0</v>
      </c>
      <c r="AG14" s="2">
        <v>10</v>
      </c>
      <c r="AH14" s="2">
        <v>0</v>
      </c>
      <c r="AI14" s="2">
        <v>10</v>
      </c>
      <c r="AJ14" s="2">
        <v>0</v>
      </c>
      <c r="AK14" s="2">
        <v>10</v>
      </c>
      <c r="AL14" s="2">
        <v>0</v>
      </c>
      <c r="AM14" s="2">
        <v>5</v>
      </c>
    </row>
    <row r="15" spans="1:39" ht="14.5" x14ac:dyDescent="0.35">
      <c r="A15" s="4">
        <v>8</v>
      </c>
      <c r="B15" s="5">
        <v>107</v>
      </c>
      <c r="C15" s="5">
        <v>4</v>
      </c>
      <c r="D15" s="5"/>
      <c r="E15" s="5">
        <v>14</v>
      </c>
      <c r="F15" s="5"/>
      <c r="G15" s="5">
        <v>8</v>
      </c>
      <c r="H15" s="5">
        <v>1</v>
      </c>
      <c r="I15" s="19" t="s">
        <v>12</v>
      </c>
    </row>
    <row r="16" spans="1:39" ht="14.5" x14ac:dyDescent="0.35">
      <c r="A16" s="4">
        <v>9</v>
      </c>
      <c r="B16" s="5">
        <v>73</v>
      </c>
      <c r="C16" s="5"/>
      <c r="D16" s="5"/>
      <c r="E16" s="5">
        <v>12</v>
      </c>
      <c r="F16" s="5"/>
      <c r="G16" s="5"/>
      <c r="H16" s="5"/>
      <c r="I16" s="19" t="s">
        <v>13</v>
      </c>
    </row>
    <row r="17" spans="1:21" ht="14.5" x14ac:dyDescent="0.35">
      <c r="A17" s="4">
        <v>10</v>
      </c>
      <c r="B17" s="5">
        <v>37</v>
      </c>
      <c r="C17" s="5">
        <v>1</v>
      </c>
      <c r="D17" s="5"/>
      <c r="E17" s="5">
        <v>5</v>
      </c>
      <c r="F17" s="5"/>
      <c r="G17" s="5">
        <v>5</v>
      </c>
      <c r="H17" s="5">
        <v>2</v>
      </c>
      <c r="I17" s="19" t="s">
        <v>14</v>
      </c>
    </row>
    <row r="18" spans="1:21" ht="14.5" x14ac:dyDescent="0.35">
      <c r="A18" s="4">
        <v>11</v>
      </c>
      <c r="B18" s="5">
        <v>15</v>
      </c>
      <c r="C18" s="5"/>
      <c r="D18" s="5"/>
      <c r="E18" s="5">
        <v>4</v>
      </c>
      <c r="F18" s="5"/>
      <c r="G18" s="5">
        <v>1</v>
      </c>
      <c r="H18" s="5"/>
      <c r="I18" s="19" t="s">
        <v>15</v>
      </c>
    </row>
    <row r="19" spans="1:21" ht="14.5" x14ac:dyDescent="0.35">
      <c r="A19" s="4">
        <v>12</v>
      </c>
      <c r="B19" s="5">
        <v>31</v>
      </c>
      <c r="C19" s="5"/>
      <c r="D19" s="5"/>
      <c r="E19" s="5">
        <v>3</v>
      </c>
      <c r="F19" s="5">
        <v>1</v>
      </c>
      <c r="G19" s="5"/>
      <c r="H19" s="5"/>
      <c r="I19" s="19" t="s">
        <v>16</v>
      </c>
      <c r="N19" s="6" t="s">
        <v>28</v>
      </c>
      <c r="O19" s="5"/>
      <c r="P19" s="5"/>
      <c r="Q19" s="5"/>
      <c r="R19" s="5"/>
      <c r="S19" s="5"/>
      <c r="T19" s="5"/>
      <c r="U19" s="5"/>
    </row>
    <row r="20" spans="1:21" ht="14.5" x14ac:dyDescent="0.35">
      <c r="A20" s="4">
        <v>13</v>
      </c>
      <c r="B20" s="5">
        <v>33</v>
      </c>
      <c r="C20" s="5"/>
      <c r="D20" s="5"/>
      <c r="E20" s="5">
        <v>3</v>
      </c>
      <c r="F20" s="5"/>
      <c r="G20" s="5">
        <v>1</v>
      </c>
      <c r="H20" s="5"/>
      <c r="I20" s="19" t="s">
        <v>17</v>
      </c>
      <c r="N20" s="6" t="s">
        <v>4</v>
      </c>
      <c r="O20" s="6" t="s">
        <v>5</v>
      </c>
      <c r="P20" s="6" t="s">
        <v>6</v>
      </c>
      <c r="Q20" s="6" t="s">
        <v>7</v>
      </c>
      <c r="R20" s="6" t="s">
        <v>8</v>
      </c>
      <c r="S20" s="6" t="s">
        <v>9</v>
      </c>
      <c r="T20" s="6" t="s">
        <v>10</v>
      </c>
      <c r="U20" s="6" t="s">
        <v>11</v>
      </c>
    </row>
    <row r="21" spans="1:21" ht="14.5" x14ac:dyDescent="0.35">
      <c r="A21" s="4">
        <v>14</v>
      </c>
      <c r="B21" s="5">
        <v>28</v>
      </c>
      <c r="C21" s="5"/>
      <c r="D21" s="5"/>
      <c r="E21" s="5">
        <v>5</v>
      </c>
      <c r="F21" s="5"/>
      <c r="G21" s="5"/>
      <c r="H21" s="5"/>
      <c r="I21" s="19" t="s">
        <v>18</v>
      </c>
      <c r="N21" s="10">
        <v>9</v>
      </c>
      <c r="O21" s="5">
        <f>O8*$B$3</f>
        <v>5755.1119303234282</v>
      </c>
      <c r="P21" s="5">
        <f>P8*$C$3</f>
        <v>702.78843930635901</v>
      </c>
      <c r="Q21" s="5">
        <f>Q8*$D$3</f>
        <v>736.78571428571433</v>
      </c>
      <c r="R21" s="5">
        <f>R8*$E$3</f>
        <v>1252.8731715370725</v>
      </c>
      <c r="S21" s="5">
        <f>S8*$F$3</f>
        <v>1237.3362264150942</v>
      </c>
      <c r="T21" s="5">
        <f>T8*$G$3</f>
        <v>1822.1283643892286</v>
      </c>
      <c r="U21" s="5">
        <f>U8*$H$3</f>
        <v>775.99145569620202</v>
      </c>
    </row>
    <row r="22" spans="1:21" ht="14.5" x14ac:dyDescent="0.35">
      <c r="A22" s="4">
        <v>15</v>
      </c>
      <c r="B22" s="5">
        <v>28</v>
      </c>
      <c r="C22" s="5"/>
      <c r="D22" s="5"/>
      <c r="E22" s="5">
        <v>5</v>
      </c>
      <c r="F22" s="5">
        <v>1</v>
      </c>
      <c r="G22" s="5">
        <v>1</v>
      </c>
      <c r="H22" s="5"/>
      <c r="I22" s="19" t="s">
        <v>12</v>
      </c>
      <c r="N22" s="10">
        <v>10</v>
      </c>
      <c r="O22" s="5">
        <f t="shared" ref="O22:O27" si="2">O9*$B$3</f>
        <v>1918.3706434411429</v>
      </c>
      <c r="P22" s="5">
        <f t="shared" ref="P22:P27" si="3">P9*$C$3</f>
        <v>351.3942196531795</v>
      </c>
      <c r="Q22" s="5">
        <f t="shared" ref="Q22:Q27" si="4">Q9*$D$3</f>
        <v>294.71428571428572</v>
      </c>
      <c r="R22" s="5">
        <f t="shared" ref="R22:R27" si="5">R9*$E$3</f>
        <v>626.43658576853625</v>
      </c>
      <c r="S22" s="5">
        <f t="shared" ref="S22:S27" si="6">S9*$F$3</f>
        <v>123.73362264150941</v>
      </c>
      <c r="T22" s="5">
        <f t="shared" ref="T22:T27" si="7">T9*$G$3</f>
        <v>911.06418219461432</v>
      </c>
      <c r="U22" s="5">
        <f t="shared" ref="U22:U27" si="8">U9*$H$3</f>
        <v>155.19829113924041</v>
      </c>
    </row>
    <row r="23" spans="1:21" ht="14.5" x14ac:dyDescent="0.35">
      <c r="A23" s="4">
        <v>16</v>
      </c>
      <c r="B23" s="5">
        <v>68</v>
      </c>
      <c r="C23" s="5">
        <v>2</v>
      </c>
      <c r="D23" s="5"/>
      <c r="E23" s="5">
        <v>15</v>
      </c>
      <c r="F23" s="5"/>
      <c r="G23" s="5">
        <v>1</v>
      </c>
      <c r="H23" s="5"/>
      <c r="I23" s="19" t="s">
        <v>13</v>
      </c>
      <c r="N23" s="10">
        <v>11</v>
      </c>
      <c r="O23" s="5">
        <f t="shared" si="2"/>
        <v>1438.777982580857</v>
      </c>
      <c r="P23" s="5">
        <f t="shared" si="3"/>
        <v>263.54566473988461</v>
      </c>
      <c r="Q23" s="5">
        <f t="shared" si="4"/>
        <v>0</v>
      </c>
      <c r="R23" s="5">
        <f t="shared" si="5"/>
        <v>626.43658576853625</v>
      </c>
      <c r="S23" s="5">
        <f t="shared" si="6"/>
        <v>123.73362264150941</v>
      </c>
      <c r="T23" s="5">
        <f t="shared" si="7"/>
        <v>911.06418219461432</v>
      </c>
      <c r="U23" s="5">
        <f t="shared" si="8"/>
        <v>155.19829113924041</v>
      </c>
    </row>
    <row r="24" spans="1:21" ht="14.5" x14ac:dyDescent="0.35">
      <c r="A24" s="4">
        <v>17</v>
      </c>
      <c r="B24" s="5">
        <v>39</v>
      </c>
      <c r="C24" s="5"/>
      <c r="D24" s="5"/>
      <c r="E24" s="5">
        <v>5</v>
      </c>
      <c r="F24" s="5"/>
      <c r="G24" s="5">
        <v>3</v>
      </c>
      <c r="H24" s="5"/>
      <c r="I24" s="19" t="s">
        <v>14</v>
      </c>
      <c r="N24" s="10">
        <v>12</v>
      </c>
      <c r="O24" s="5">
        <f t="shared" si="2"/>
        <v>1438.777982580857</v>
      </c>
      <c r="P24" s="5">
        <f t="shared" si="3"/>
        <v>263.54566473988461</v>
      </c>
      <c r="Q24" s="5">
        <f t="shared" si="4"/>
        <v>0</v>
      </c>
      <c r="R24" s="5">
        <f t="shared" si="5"/>
        <v>626.43658576853625</v>
      </c>
      <c r="S24" s="5">
        <f t="shared" si="6"/>
        <v>123.73362264150941</v>
      </c>
      <c r="T24" s="5">
        <f t="shared" si="7"/>
        <v>911.06418219461432</v>
      </c>
      <c r="U24" s="5">
        <f t="shared" si="8"/>
        <v>155.19829113924041</v>
      </c>
    </row>
    <row r="25" spans="1:21" ht="14.5" x14ac:dyDescent="0.35">
      <c r="A25" s="4">
        <v>18</v>
      </c>
      <c r="B25" s="5">
        <v>39</v>
      </c>
      <c r="C25" s="5"/>
      <c r="D25" s="5"/>
      <c r="E25" s="5">
        <v>2</v>
      </c>
      <c r="F25" s="5"/>
      <c r="G25" s="5">
        <v>2</v>
      </c>
      <c r="H25" s="5"/>
      <c r="I25" s="19" t="s">
        <v>15</v>
      </c>
      <c r="N25" s="10">
        <v>13</v>
      </c>
      <c r="O25" s="5">
        <f t="shared" si="2"/>
        <v>2397.9633043014287</v>
      </c>
      <c r="P25" s="5">
        <f t="shared" si="3"/>
        <v>0</v>
      </c>
      <c r="Q25" s="5">
        <f t="shared" si="4"/>
        <v>0</v>
      </c>
      <c r="R25" s="5">
        <f t="shared" si="5"/>
        <v>626.43658576853625</v>
      </c>
      <c r="S25" s="5">
        <f t="shared" si="6"/>
        <v>123.73362264150941</v>
      </c>
      <c r="T25" s="5">
        <f t="shared" si="7"/>
        <v>546.63850931676859</v>
      </c>
      <c r="U25" s="5">
        <f t="shared" si="8"/>
        <v>155.19829113924041</v>
      </c>
    </row>
    <row r="26" spans="1:21" ht="14.5" x14ac:dyDescent="0.35">
      <c r="A26" s="4">
        <v>19</v>
      </c>
      <c r="B26" s="5">
        <v>39</v>
      </c>
      <c r="C26" s="5"/>
      <c r="D26" s="5"/>
      <c r="E26" s="5">
        <v>5</v>
      </c>
      <c r="F26" s="5">
        <v>1</v>
      </c>
      <c r="G26" s="5">
        <v>4</v>
      </c>
      <c r="H26" s="5">
        <v>1</v>
      </c>
      <c r="I26" s="19" t="s">
        <v>16</v>
      </c>
      <c r="N26" s="10">
        <v>14</v>
      </c>
      <c r="O26" s="5">
        <f t="shared" si="2"/>
        <v>4795.9266086028574</v>
      </c>
      <c r="P26" s="5">
        <f t="shared" si="3"/>
        <v>87.848554913294876</v>
      </c>
      <c r="Q26" s="5">
        <f t="shared" si="4"/>
        <v>0</v>
      </c>
      <c r="R26" s="5">
        <f t="shared" si="5"/>
        <v>1002.298537229658</v>
      </c>
      <c r="S26" s="5">
        <f t="shared" si="6"/>
        <v>989.86898113207531</v>
      </c>
      <c r="T26" s="5">
        <f t="shared" si="7"/>
        <v>1457.7026915113829</v>
      </c>
      <c r="U26" s="5">
        <f t="shared" si="8"/>
        <v>775.99145569620202</v>
      </c>
    </row>
    <row r="27" spans="1:21" ht="14.5" x14ac:dyDescent="0.35">
      <c r="A27" s="4">
        <v>20</v>
      </c>
      <c r="B27" s="5">
        <v>37</v>
      </c>
      <c r="C27" s="5"/>
      <c r="D27" s="5"/>
      <c r="E27" s="5">
        <v>2</v>
      </c>
      <c r="F27" s="5"/>
      <c r="G27" s="5"/>
      <c r="H27" s="5"/>
      <c r="I27" s="19" t="s">
        <v>17</v>
      </c>
      <c r="N27" s="10">
        <v>15</v>
      </c>
      <c r="O27" s="5">
        <f t="shared" si="2"/>
        <v>4316.3339477425716</v>
      </c>
      <c r="P27" s="5">
        <f t="shared" si="3"/>
        <v>0</v>
      </c>
      <c r="Q27" s="5">
        <f t="shared" si="4"/>
        <v>0</v>
      </c>
      <c r="R27" s="5">
        <f t="shared" si="5"/>
        <v>1252.8731715370725</v>
      </c>
      <c r="S27" s="5">
        <f t="shared" si="6"/>
        <v>1237.3362264150942</v>
      </c>
      <c r="T27" s="5">
        <f t="shared" si="7"/>
        <v>1822.1283643892286</v>
      </c>
      <c r="U27" s="5">
        <f t="shared" si="8"/>
        <v>775.99145569620202</v>
      </c>
    </row>
    <row r="28" spans="1:21" ht="14.5" x14ac:dyDescent="0.35">
      <c r="A28" s="4">
        <v>21</v>
      </c>
      <c r="B28" s="5">
        <v>45</v>
      </c>
      <c r="C28" s="5"/>
      <c r="D28" s="5"/>
      <c r="E28" s="5">
        <v>5</v>
      </c>
      <c r="F28" s="5">
        <v>1</v>
      </c>
      <c r="G28" s="5">
        <v>1</v>
      </c>
      <c r="H28" s="5"/>
      <c r="I28" s="19" t="s">
        <v>18</v>
      </c>
    </row>
    <row r="29" spans="1:21" ht="14.5" x14ac:dyDescent="0.35">
      <c r="A29" s="4">
        <v>22</v>
      </c>
      <c r="B29" s="5">
        <v>32</v>
      </c>
      <c r="C29" s="5">
        <v>2</v>
      </c>
      <c r="D29" s="5"/>
      <c r="E29" s="5">
        <v>9</v>
      </c>
      <c r="F29" s="5">
        <v>1</v>
      </c>
      <c r="G29" s="5">
        <v>4</v>
      </c>
      <c r="H29" s="5"/>
      <c r="I29" s="19" t="s">
        <v>12</v>
      </c>
    </row>
    <row r="30" spans="1:21" ht="14.5" x14ac:dyDescent="0.35">
      <c r="A30" s="4">
        <v>23</v>
      </c>
      <c r="B30" s="5">
        <v>35</v>
      </c>
      <c r="C30" s="5">
        <v>4</v>
      </c>
      <c r="D30" s="5"/>
      <c r="E30" s="5">
        <v>14</v>
      </c>
      <c r="F30" s="5">
        <v>1</v>
      </c>
      <c r="G30" s="5">
        <v>6</v>
      </c>
      <c r="H30" s="5">
        <v>1</v>
      </c>
      <c r="I30" s="19" t="s">
        <v>13</v>
      </c>
    </row>
    <row r="31" spans="1:21" ht="14.5" x14ac:dyDescent="0.35">
      <c r="A31" s="4">
        <v>24</v>
      </c>
      <c r="B31" s="5">
        <v>35</v>
      </c>
      <c r="C31" s="5">
        <v>2</v>
      </c>
      <c r="D31" s="5"/>
      <c r="E31" s="5">
        <v>15</v>
      </c>
      <c r="F31" s="5">
        <v>2</v>
      </c>
      <c r="G31" s="5">
        <v>1</v>
      </c>
      <c r="H31" s="5"/>
      <c r="I31" s="19" t="s">
        <v>14</v>
      </c>
      <c r="N31" s="6"/>
    </row>
    <row r="32" spans="1:21" ht="14.5" x14ac:dyDescent="0.35">
      <c r="A32" s="4">
        <v>25</v>
      </c>
      <c r="B32" s="5">
        <v>28</v>
      </c>
      <c r="C32" s="5">
        <v>4</v>
      </c>
      <c r="D32" s="5"/>
      <c r="E32" s="5">
        <v>11</v>
      </c>
      <c r="F32" s="5"/>
      <c r="G32" s="5">
        <v>2</v>
      </c>
      <c r="H32" s="5">
        <v>2</v>
      </c>
      <c r="I32" s="19" t="s">
        <v>15</v>
      </c>
      <c r="M32" s="6" t="s">
        <v>246</v>
      </c>
      <c r="N32" s="28">
        <f>SUM(O21:U27)</f>
        <v>46065.710098668031</v>
      </c>
    </row>
    <row r="33" spans="1:21" ht="14.5" x14ac:dyDescent="0.35">
      <c r="A33" s="4">
        <v>26</v>
      </c>
      <c r="B33" s="5">
        <v>46</v>
      </c>
      <c r="C33" s="5">
        <v>2</v>
      </c>
      <c r="D33" s="5"/>
      <c r="E33" s="5">
        <v>46</v>
      </c>
      <c r="F33" s="5"/>
      <c r="G33" s="5">
        <v>7</v>
      </c>
      <c r="H33" s="5"/>
      <c r="I33" s="19" t="s">
        <v>16</v>
      </c>
    </row>
    <row r="34" spans="1:21" ht="14.5" x14ac:dyDescent="0.35">
      <c r="A34" s="4">
        <v>27</v>
      </c>
      <c r="B34" s="5">
        <v>112</v>
      </c>
      <c r="C34" s="5"/>
      <c r="D34" s="5"/>
      <c r="E34" s="5">
        <v>25</v>
      </c>
      <c r="F34" s="5">
        <v>4</v>
      </c>
      <c r="G34" s="5">
        <v>5</v>
      </c>
      <c r="H34" s="5">
        <v>1</v>
      </c>
      <c r="I34" s="19" t="s">
        <v>17</v>
      </c>
    </row>
    <row r="35" spans="1:21" ht="14.5" x14ac:dyDescent="0.35">
      <c r="A35" s="4">
        <v>28</v>
      </c>
      <c r="B35" s="5">
        <v>56</v>
      </c>
      <c r="C35" s="5">
        <v>4</v>
      </c>
      <c r="D35" s="5"/>
      <c r="E35" s="5">
        <v>21</v>
      </c>
      <c r="F35" s="5"/>
      <c r="G35" s="5">
        <v>2</v>
      </c>
      <c r="H35" s="5">
        <v>1</v>
      </c>
      <c r="I35" s="19" t="s">
        <v>18</v>
      </c>
      <c r="M35" s="6" t="s">
        <v>243</v>
      </c>
      <c r="N35" s="30">
        <f>((N32 - K63)/K63)*100</f>
        <v>35.25630446802176</v>
      </c>
    </row>
    <row r="36" spans="1:21" ht="14.5" x14ac:dyDescent="0.35">
      <c r="A36" s="4">
        <v>29</v>
      </c>
      <c r="B36" s="5">
        <v>72</v>
      </c>
      <c r="C36" s="5">
        <v>2</v>
      </c>
      <c r="D36" s="5"/>
      <c r="E36" s="5">
        <v>23</v>
      </c>
      <c r="F36" s="5"/>
      <c r="G36" s="5">
        <v>7</v>
      </c>
      <c r="H36" s="5">
        <v>1</v>
      </c>
      <c r="I36" s="19" t="s">
        <v>12</v>
      </c>
    </row>
    <row r="37" spans="1:21" ht="14.5" x14ac:dyDescent="0.35">
      <c r="A37" s="4">
        <v>30</v>
      </c>
      <c r="B37" s="5">
        <v>55</v>
      </c>
      <c r="C37" s="5"/>
      <c r="D37" s="5"/>
      <c r="E37" s="5">
        <v>33</v>
      </c>
      <c r="F37" s="5"/>
      <c r="G37" s="5">
        <v>4</v>
      </c>
      <c r="H37" s="5">
        <v>1</v>
      </c>
      <c r="I37" s="19" t="s">
        <v>13</v>
      </c>
    </row>
    <row r="38" spans="1:21" ht="14.5" x14ac:dyDescent="0.35">
      <c r="A38" s="4">
        <v>31</v>
      </c>
      <c r="B38" s="5">
        <v>26</v>
      </c>
      <c r="C38" s="5"/>
      <c r="D38" s="5"/>
      <c r="E38" s="5">
        <v>11</v>
      </c>
      <c r="F38" s="5"/>
      <c r="G38" s="5">
        <v>3</v>
      </c>
      <c r="H38" s="5"/>
      <c r="I38" s="19" t="s">
        <v>14</v>
      </c>
    </row>
    <row r="43" spans="1:21" ht="13" x14ac:dyDescent="0.3">
      <c r="M43" s="7"/>
    </row>
    <row r="44" spans="1:21" ht="13" x14ac:dyDescent="0.3">
      <c r="N44" s="7"/>
      <c r="O44" s="7"/>
      <c r="P44" s="7"/>
      <c r="Q44" s="7"/>
      <c r="R44" s="7"/>
      <c r="S44" s="7"/>
      <c r="T44" s="7"/>
      <c r="U44" s="7"/>
    </row>
    <row r="45" spans="1:21" ht="14.5" x14ac:dyDescent="0.35">
      <c r="A45" s="10" t="s">
        <v>27</v>
      </c>
      <c r="B45" s="6" t="s">
        <v>5</v>
      </c>
      <c r="C45" s="6" t="s">
        <v>6</v>
      </c>
      <c r="D45" s="6" t="s">
        <v>7</v>
      </c>
      <c r="E45" s="6" t="s">
        <v>8</v>
      </c>
      <c r="F45" s="6" t="s">
        <v>9</v>
      </c>
      <c r="G45" s="6" t="s">
        <v>10</v>
      </c>
      <c r="H45" s="6" t="s">
        <v>11</v>
      </c>
      <c r="N45" s="1"/>
    </row>
    <row r="46" spans="1:21" ht="14.5" x14ac:dyDescent="0.35">
      <c r="A46" s="10">
        <v>2</v>
      </c>
      <c r="B46" s="5">
        <f>B9*$B$3</f>
        <v>11030.631199786571</v>
      </c>
      <c r="C46" s="5">
        <f>C9*$C$3</f>
        <v>351.3942196531795</v>
      </c>
      <c r="D46" s="5">
        <f>D9*$D$3</f>
        <v>0</v>
      </c>
      <c r="E46" s="5">
        <f>E9*$E$3</f>
        <v>2004.597074459316</v>
      </c>
      <c r="F46" s="5">
        <f>F9*$F$3</f>
        <v>0</v>
      </c>
      <c r="G46" s="5">
        <f>G9*$G$3</f>
        <v>546.63850931676859</v>
      </c>
      <c r="H46" s="5">
        <f>H9*$H$3</f>
        <v>0</v>
      </c>
      <c r="N46" s="1"/>
    </row>
    <row r="47" spans="1:21" ht="14.5" x14ac:dyDescent="0.35">
      <c r="A47" s="10">
        <v>3</v>
      </c>
      <c r="B47" s="5">
        <f t="shared" ref="B47:B63" si="9">B10*$B$3</f>
        <v>5755.1119303234282</v>
      </c>
      <c r="C47" s="5">
        <f t="shared" ref="C47:C63" si="10">C10*$C$3</f>
        <v>0</v>
      </c>
      <c r="D47" s="5">
        <f t="shared" ref="D47:D63" si="11">D10*$D$3</f>
        <v>0</v>
      </c>
      <c r="E47" s="5">
        <f t="shared" ref="E47:E63" si="12">E10*$E$3</f>
        <v>1378.1604886907799</v>
      </c>
      <c r="F47" s="5">
        <f t="shared" ref="F47:F63" si="13">F10*$F$3</f>
        <v>0</v>
      </c>
      <c r="G47" s="5">
        <f t="shared" ref="G47:G63" si="14">G10*$G$3</f>
        <v>1275.4898550724602</v>
      </c>
      <c r="H47" s="5">
        <f t="shared" ref="H47:H63" si="15">H10*$H$3</f>
        <v>0</v>
      </c>
      <c r="N47" s="1"/>
    </row>
    <row r="48" spans="1:21" ht="14.5" x14ac:dyDescent="0.35">
      <c r="A48" s="10">
        <v>4</v>
      </c>
      <c r="B48" s="5">
        <f t="shared" si="9"/>
        <v>4795.9266086028574</v>
      </c>
      <c r="C48" s="5">
        <f t="shared" si="10"/>
        <v>0</v>
      </c>
      <c r="D48" s="5">
        <f t="shared" si="11"/>
        <v>0</v>
      </c>
      <c r="E48" s="5">
        <f t="shared" si="12"/>
        <v>1628.7351229981941</v>
      </c>
      <c r="F48" s="5">
        <f t="shared" si="13"/>
        <v>0</v>
      </c>
      <c r="G48" s="5">
        <f t="shared" si="14"/>
        <v>182.21283643892286</v>
      </c>
      <c r="H48" s="5">
        <f t="shared" si="15"/>
        <v>0</v>
      </c>
      <c r="N48" s="1"/>
    </row>
    <row r="49" spans="1:39" ht="14.5" x14ac:dyDescent="0.35">
      <c r="A49" s="10">
        <v>5</v>
      </c>
      <c r="B49" s="5">
        <f t="shared" si="9"/>
        <v>6330.623123355771</v>
      </c>
      <c r="C49" s="5">
        <f t="shared" si="10"/>
        <v>0</v>
      </c>
      <c r="D49" s="5">
        <f t="shared" si="11"/>
        <v>0</v>
      </c>
      <c r="E49" s="5">
        <f t="shared" si="12"/>
        <v>751.7239029222435</v>
      </c>
      <c r="F49" s="5">
        <f t="shared" si="13"/>
        <v>123.73362264150941</v>
      </c>
      <c r="G49" s="5">
        <f t="shared" si="14"/>
        <v>182.21283643892286</v>
      </c>
      <c r="H49" s="5">
        <f t="shared" si="15"/>
        <v>0</v>
      </c>
      <c r="N49" s="1"/>
    </row>
    <row r="50" spans="1:39" ht="14.5" x14ac:dyDescent="0.35">
      <c r="A50" s="10">
        <v>6</v>
      </c>
      <c r="B50" s="5">
        <f t="shared" si="9"/>
        <v>4412.2524799146286</v>
      </c>
      <c r="C50" s="5">
        <f t="shared" si="10"/>
        <v>0</v>
      </c>
      <c r="D50" s="5">
        <f t="shared" si="11"/>
        <v>0</v>
      </c>
      <c r="E50" s="5">
        <f t="shared" si="12"/>
        <v>1002.298537229658</v>
      </c>
      <c r="F50" s="5">
        <f t="shared" si="13"/>
        <v>123.73362264150941</v>
      </c>
      <c r="G50" s="5">
        <f t="shared" si="14"/>
        <v>364.42567287784573</v>
      </c>
      <c r="H50" s="5">
        <f t="shared" si="15"/>
        <v>0</v>
      </c>
      <c r="N50" s="7"/>
      <c r="O50" s="7"/>
      <c r="P50" s="7"/>
      <c r="Q50" s="7"/>
      <c r="R50" s="7"/>
      <c r="S50" s="7"/>
      <c r="T50" s="7"/>
      <c r="U50" s="7"/>
      <c r="V50" s="7"/>
    </row>
    <row r="51" spans="1:39" ht="14.5" x14ac:dyDescent="0.35">
      <c r="A51" s="10">
        <v>7</v>
      </c>
      <c r="B51" s="5">
        <f t="shared" si="9"/>
        <v>5563.2748659793142</v>
      </c>
      <c r="C51" s="5">
        <f t="shared" si="10"/>
        <v>439.2427745664744</v>
      </c>
      <c r="D51" s="5">
        <f t="shared" si="11"/>
        <v>0</v>
      </c>
      <c r="E51" s="5">
        <f t="shared" si="12"/>
        <v>2631.0336602278521</v>
      </c>
      <c r="F51" s="5">
        <f t="shared" si="13"/>
        <v>123.73362264150941</v>
      </c>
      <c r="G51" s="5">
        <f t="shared" si="14"/>
        <v>0</v>
      </c>
      <c r="H51" s="5">
        <f t="shared" si="15"/>
        <v>0</v>
      </c>
      <c r="N51" s="8"/>
      <c r="V51" s="18"/>
    </row>
    <row r="52" spans="1:39" ht="14.5" x14ac:dyDescent="0.35">
      <c r="A52" s="10">
        <v>8</v>
      </c>
      <c r="B52" s="5">
        <f t="shared" si="9"/>
        <v>10263.282942410115</v>
      </c>
      <c r="C52" s="5">
        <f t="shared" si="10"/>
        <v>351.3942196531795</v>
      </c>
      <c r="D52" s="5">
        <f t="shared" si="11"/>
        <v>0</v>
      </c>
      <c r="E52" s="5">
        <f t="shared" si="12"/>
        <v>1754.0224401519015</v>
      </c>
      <c r="F52" s="5">
        <f t="shared" si="13"/>
        <v>0</v>
      </c>
      <c r="G52" s="5">
        <f t="shared" si="14"/>
        <v>1457.7026915113829</v>
      </c>
      <c r="H52" s="5">
        <f t="shared" si="15"/>
        <v>155.19829113924041</v>
      </c>
      <c r="J52" s="7" t="s">
        <v>244</v>
      </c>
      <c r="K52" s="7">
        <f>SUM(B46:H52)</f>
        <v>64978.787151645534</v>
      </c>
      <c r="N52" s="8"/>
      <c r="V52" s="18"/>
    </row>
    <row r="53" spans="1:39" ht="14.5" x14ac:dyDescent="0.35">
      <c r="A53" s="8"/>
      <c r="N53" s="8"/>
      <c r="V53" s="18"/>
    </row>
    <row r="54" spans="1:39" ht="14.5" x14ac:dyDescent="0.35">
      <c r="A54" s="8"/>
      <c r="N54" s="8"/>
      <c r="V54" s="18"/>
    </row>
    <row r="55" spans="1:39" ht="14.5" x14ac:dyDescent="0.35">
      <c r="A55" s="8"/>
      <c r="N55" s="8"/>
      <c r="V55" s="18"/>
    </row>
    <row r="56" spans="1:39" ht="14.5" x14ac:dyDescent="0.35">
      <c r="A56" s="8"/>
      <c r="N56" s="8"/>
      <c r="V56" s="18"/>
    </row>
    <row r="57" spans="1:39" ht="14.5" x14ac:dyDescent="0.35">
      <c r="A57" s="10">
        <v>9</v>
      </c>
      <c r="B57" s="5">
        <f t="shared" si="9"/>
        <v>3165.3115616778855</v>
      </c>
      <c r="C57" s="5">
        <f t="shared" si="10"/>
        <v>0</v>
      </c>
      <c r="D57" s="5">
        <f t="shared" si="11"/>
        <v>0</v>
      </c>
      <c r="E57" s="5">
        <f t="shared" si="12"/>
        <v>375.86195146112175</v>
      </c>
      <c r="F57" s="5">
        <f t="shared" si="13"/>
        <v>0</v>
      </c>
      <c r="G57" s="5">
        <f t="shared" si="14"/>
        <v>182.21283643892286</v>
      </c>
      <c r="H57" s="5">
        <f t="shared" si="15"/>
        <v>0</v>
      </c>
      <c r="N57" s="8"/>
      <c r="V57" s="18"/>
    </row>
    <row r="58" spans="1:39" ht="14.5" x14ac:dyDescent="0.35">
      <c r="A58" s="10">
        <v>10</v>
      </c>
      <c r="B58" s="5">
        <f t="shared" si="9"/>
        <v>2685.7189008176001</v>
      </c>
      <c r="C58" s="5">
        <f t="shared" si="10"/>
        <v>0</v>
      </c>
      <c r="D58" s="5">
        <f t="shared" si="11"/>
        <v>0</v>
      </c>
      <c r="E58" s="5">
        <f t="shared" si="12"/>
        <v>626.43658576853625</v>
      </c>
      <c r="F58" s="5">
        <f t="shared" si="13"/>
        <v>0</v>
      </c>
      <c r="G58" s="5">
        <f t="shared" si="14"/>
        <v>0</v>
      </c>
      <c r="H58" s="5">
        <f t="shared" si="15"/>
        <v>0</v>
      </c>
    </row>
    <row r="59" spans="1:39" ht="14.5" x14ac:dyDescent="0.35">
      <c r="A59" s="10">
        <v>11</v>
      </c>
      <c r="B59" s="5">
        <f t="shared" si="9"/>
        <v>2685.7189008176001</v>
      </c>
      <c r="C59" s="5">
        <f t="shared" si="10"/>
        <v>0</v>
      </c>
      <c r="D59" s="5">
        <f t="shared" si="11"/>
        <v>0</v>
      </c>
      <c r="E59" s="5">
        <f t="shared" si="12"/>
        <v>626.43658576853625</v>
      </c>
      <c r="F59" s="5">
        <f t="shared" si="13"/>
        <v>123.73362264150941</v>
      </c>
      <c r="G59" s="5">
        <f t="shared" si="14"/>
        <v>182.21283643892286</v>
      </c>
      <c r="H59" s="5">
        <f t="shared" si="15"/>
        <v>0</v>
      </c>
    </row>
    <row r="60" spans="1:39" ht="14.5" x14ac:dyDescent="0.35">
      <c r="A60" s="10">
        <v>12</v>
      </c>
      <c r="B60" s="5">
        <f t="shared" si="9"/>
        <v>6522.4601876998859</v>
      </c>
      <c r="C60" s="5">
        <f t="shared" si="10"/>
        <v>175.69710982658975</v>
      </c>
      <c r="D60" s="5">
        <f t="shared" si="11"/>
        <v>0</v>
      </c>
      <c r="E60" s="5">
        <f t="shared" si="12"/>
        <v>1879.3097573056089</v>
      </c>
      <c r="F60" s="5">
        <f t="shared" si="13"/>
        <v>0</v>
      </c>
      <c r="G60" s="5">
        <f t="shared" si="14"/>
        <v>182.21283643892286</v>
      </c>
      <c r="H60" s="5">
        <f t="shared" si="15"/>
        <v>0</v>
      </c>
    </row>
    <row r="61" spans="1:39" ht="14.5" x14ac:dyDescent="0.35">
      <c r="A61" s="10">
        <v>13</v>
      </c>
      <c r="B61" s="5">
        <f t="shared" si="9"/>
        <v>3740.8227547102283</v>
      </c>
      <c r="C61" s="5">
        <f t="shared" si="10"/>
        <v>0</v>
      </c>
      <c r="D61" s="5">
        <f t="shared" si="11"/>
        <v>0</v>
      </c>
      <c r="E61" s="5">
        <f t="shared" si="12"/>
        <v>626.43658576853625</v>
      </c>
      <c r="F61" s="5">
        <f t="shared" si="13"/>
        <v>0</v>
      </c>
      <c r="G61" s="5">
        <f t="shared" si="14"/>
        <v>546.63850931676859</v>
      </c>
      <c r="H61" s="5">
        <f t="shared" si="15"/>
        <v>0</v>
      </c>
      <c r="N61" s="18"/>
      <c r="O61" s="18"/>
      <c r="P61" s="18"/>
      <c r="Q61" s="18"/>
      <c r="R61" s="18"/>
      <c r="S61" s="18"/>
      <c r="T61" s="18"/>
      <c r="U61" s="18"/>
      <c r="X61" s="18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ht="14.5" x14ac:dyDescent="0.35">
      <c r="A62" s="10">
        <v>14</v>
      </c>
      <c r="B62" s="5">
        <f t="shared" si="9"/>
        <v>3740.8227547102283</v>
      </c>
      <c r="C62" s="5">
        <f t="shared" si="10"/>
        <v>0</v>
      </c>
      <c r="D62" s="5">
        <f t="shared" si="11"/>
        <v>0</v>
      </c>
      <c r="E62" s="5">
        <f t="shared" si="12"/>
        <v>250.5746343074145</v>
      </c>
      <c r="F62" s="5">
        <f t="shared" si="13"/>
        <v>0</v>
      </c>
      <c r="G62" s="5">
        <f t="shared" si="14"/>
        <v>364.42567287784573</v>
      </c>
      <c r="H62" s="5">
        <f t="shared" si="15"/>
        <v>0</v>
      </c>
      <c r="N62" s="24"/>
      <c r="O62" s="18"/>
      <c r="P62" s="18"/>
      <c r="Q62" s="18"/>
      <c r="R62" s="18"/>
      <c r="S62" s="18"/>
      <c r="T62" s="18"/>
      <c r="U62" s="18"/>
      <c r="W62" s="18"/>
      <c r="Y62" s="7"/>
    </row>
    <row r="63" spans="1:39" ht="14.5" x14ac:dyDescent="0.35">
      <c r="A63" s="10">
        <v>15</v>
      </c>
      <c r="B63" s="5">
        <f t="shared" si="9"/>
        <v>3740.8227547102283</v>
      </c>
      <c r="C63" s="5">
        <f t="shared" si="10"/>
        <v>0</v>
      </c>
      <c r="D63" s="5">
        <f t="shared" si="11"/>
        <v>0</v>
      </c>
      <c r="E63" s="5">
        <f t="shared" si="12"/>
        <v>626.43658576853625</v>
      </c>
      <c r="F63" s="5">
        <f t="shared" si="13"/>
        <v>123.73362264150941</v>
      </c>
      <c r="G63" s="5">
        <f t="shared" si="14"/>
        <v>728.85134575569145</v>
      </c>
      <c r="H63" s="5">
        <f t="shared" si="15"/>
        <v>155.19829113924041</v>
      </c>
      <c r="J63" s="6" t="s">
        <v>245</v>
      </c>
      <c r="K63" s="32">
        <f>SUM(B57:H63)</f>
        <v>34058.087184807868</v>
      </c>
      <c r="N63" s="24"/>
      <c r="O63" s="18"/>
      <c r="P63" s="18"/>
      <c r="Q63" s="18"/>
      <c r="R63" s="18"/>
      <c r="S63" s="18"/>
      <c r="T63" s="18"/>
      <c r="U63" s="18"/>
      <c r="W63" s="18"/>
      <c r="Y63" s="7"/>
    </row>
    <row r="64" spans="1:39" ht="14.5" x14ac:dyDescent="0.35">
      <c r="N64" s="24"/>
      <c r="O64" s="18"/>
      <c r="P64" s="18"/>
      <c r="Q64" s="18"/>
      <c r="R64" s="18"/>
      <c r="S64" s="18"/>
      <c r="T64" s="18"/>
      <c r="U64" s="18"/>
      <c r="W64" s="18"/>
      <c r="Y64" s="7"/>
    </row>
    <row r="65" spans="1:29" ht="14.5" x14ac:dyDescent="0.35">
      <c r="N65" s="24"/>
      <c r="O65" s="18"/>
      <c r="P65" s="18"/>
      <c r="Q65" s="18"/>
      <c r="R65" s="18"/>
      <c r="S65" s="18"/>
      <c r="T65" s="18"/>
      <c r="U65" s="18"/>
      <c r="W65" s="18"/>
      <c r="Y65" s="7"/>
    </row>
    <row r="66" spans="1:29" ht="14.5" x14ac:dyDescent="0.35">
      <c r="N66" s="24"/>
      <c r="O66" s="18"/>
      <c r="P66" s="18"/>
      <c r="Q66" s="18"/>
      <c r="R66" s="18"/>
      <c r="S66" s="18"/>
      <c r="T66" s="18"/>
      <c r="U66" s="18"/>
      <c r="W66" s="18"/>
      <c r="Y66" s="7"/>
      <c r="AC66" s="18"/>
    </row>
    <row r="67" spans="1:29" ht="14.5" x14ac:dyDescent="0.35">
      <c r="N67" s="24"/>
      <c r="O67" s="18"/>
      <c r="P67" s="18"/>
      <c r="Q67" s="18"/>
      <c r="R67" s="18"/>
      <c r="S67" s="18"/>
      <c r="T67" s="18"/>
      <c r="U67" s="18"/>
      <c r="W67" s="18"/>
      <c r="Y67" s="7"/>
    </row>
    <row r="68" spans="1:29" ht="14.5" x14ac:dyDescent="0.35">
      <c r="N68" s="24"/>
      <c r="O68" s="18"/>
      <c r="P68" s="18"/>
      <c r="Q68" s="18"/>
      <c r="R68" s="18"/>
      <c r="S68" s="18"/>
      <c r="T68" s="18"/>
      <c r="U68" s="18"/>
      <c r="W68" s="18"/>
      <c r="Y68" s="7"/>
    </row>
    <row r="69" spans="1:29" ht="14.5" x14ac:dyDescent="0.35">
      <c r="A69" s="6" t="s">
        <v>4</v>
      </c>
      <c r="B69" s="6" t="s">
        <v>5</v>
      </c>
      <c r="C69" s="6" t="s">
        <v>6</v>
      </c>
      <c r="D69" s="6" t="s">
        <v>7</v>
      </c>
      <c r="E69" s="6" t="s">
        <v>8</v>
      </c>
      <c r="F69" s="6" t="s">
        <v>9</v>
      </c>
      <c r="G69" s="6" t="s">
        <v>10</v>
      </c>
      <c r="H69" s="6" t="s">
        <v>11</v>
      </c>
      <c r="I69" s="6" t="s">
        <v>109</v>
      </c>
      <c r="N69" s="24"/>
      <c r="O69" s="18"/>
      <c r="P69" s="18"/>
      <c r="Q69" s="18"/>
      <c r="R69" s="18"/>
      <c r="S69" s="18"/>
      <c r="T69" s="18"/>
      <c r="U69" s="18"/>
      <c r="W69" s="18"/>
      <c r="Y69" s="7"/>
    </row>
    <row r="70" spans="1:29" ht="14.5" x14ac:dyDescent="0.35">
      <c r="A70" s="10">
        <v>9</v>
      </c>
      <c r="B70" s="5">
        <v>73</v>
      </c>
      <c r="C70" s="5"/>
      <c r="D70" s="5"/>
      <c r="E70" s="5">
        <v>12</v>
      </c>
      <c r="F70" s="5"/>
      <c r="G70" s="5"/>
      <c r="H70" s="5"/>
      <c r="I70" s="19" t="s">
        <v>13</v>
      </c>
      <c r="N70" s="24"/>
      <c r="O70" s="18"/>
      <c r="P70" s="18"/>
      <c r="Q70" s="18"/>
      <c r="R70" s="18"/>
      <c r="S70" s="18"/>
      <c r="T70" s="18"/>
      <c r="U70" s="18"/>
      <c r="W70" s="18"/>
      <c r="Y70" s="7"/>
    </row>
    <row r="71" spans="1:29" ht="14.5" x14ac:dyDescent="0.35">
      <c r="A71" s="10">
        <v>10</v>
      </c>
      <c r="B71" s="5">
        <v>37</v>
      </c>
      <c r="C71" s="5">
        <v>1</v>
      </c>
      <c r="D71" s="5"/>
      <c r="E71" s="5">
        <v>5</v>
      </c>
      <c r="F71" s="5"/>
      <c r="G71" s="5">
        <v>5</v>
      </c>
      <c r="H71" s="5">
        <v>2</v>
      </c>
      <c r="I71" s="19" t="s">
        <v>14</v>
      </c>
      <c r="N71" s="24"/>
      <c r="O71" s="18"/>
      <c r="P71" s="18"/>
      <c r="Q71" s="18"/>
      <c r="R71" s="18"/>
      <c r="S71" s="18"/>
      <c r="T71" s="18"/>
      <c r="U71" s="18"/>
      <c r="W71" s="18"/>
      <c r="Y71" s="7"/>
    </row>
    <row r="72" spans="1:29" ht="14.5" x14ac:dyDescent="0.35">
      <c r="A72" s="10">
        <v>11</v>
      </c>
      <c r="B72" s="5">
        <v>15</v>
      </c>
      <c r="C72" s="5"/>
      <c r="D72" s="5"/>
      <c r="E72" s="5">
        <v>4</v>
      </c>
      <c r="F72" s="5"/>
      <c r="G72" s="5">
        <v>1</v>
      </c>
      <c r="H72" s="5"/>
      <c r="I72" s="19" t="s">
        <v>15</v>
      </c>
    </row>
    <row r="73" spans="1:29" ht="14.5" x14ac:dyDescent="0.35">
      <c r="A73" s="10">
        <v>12</v>
      </c>
      <c r="B73" s="5">
        <v>31</v>
      </c>
      <c r="C73" s="5"/>
      <c r="D73" s="5"/>
      <c r="E73" s="5">
        <v>3</v>
      </c>
      <c r="F73" s="5">
        <v>1</v>
      </c>
      <c r="G73" s="5"/>
      <c r="H73" s="5"/>
      <c r="I73" s="19" t="s">
        <v>16</v>
      </c>
    </row>
    <row r="74" spans="1:29" ht="14.5" x14ac:dyDescent="0.35">
      <c r="A74" s="10">
        <v>13</v>
      </c>
      <c r="B74" s="5">
        <v>33</v>
      </c>
      <c r="C74" s="5"/>
      <c r="D74" s="5"/>
      <c r="E74" s="5">
        <v>3</v>
      </c>
      <c r="F74" s="5"/>
      <c r="G74" s="5">
        <v>1</v>
      </c>
      <c r="H74" s="5"/>
      <c r="I74" s="19" t="s">
        <v>17</v>
      </c>
    </row>
    <row r="75" spans="1:29" ht="14.5" x14ac:dyDescent="0.35">
      <c r="A75" s="10">
        <v>14</v>
      </c>
      <c r="B75" s="5">
        <v>28</v>
      </c>
      <c r="C75" s="5"/>
      <c r="D75" s="5"/>
      <c r="E75" s="5">
        <v>5</v>
      </c>
      <c r="F75" s="5"/>
      <c r="G75" s="5"/>
      <c r="H75" s="5"/>
      <c r="I75" s="19" t="s">
        <v>18</v>
      </c>
    </row>
    <row r="76" spans="1:29" ht="14.5" x14ac:dyDescent="0.35">
      <c r="A76" s="10">
        <v>15</v>
      </c>
      <c r="B76" s="5">
        <v>28</v>
      </c>
      <c r="C76" s="5"/>
      <c r="D76" s="5"/>
      <c r="E76" s="5">
        <v>5</v>
      </c>
      <c r="F76" s="5">
        <v>1</v>
      </c>
      <c r="G76" s="5">
        <v>1</v>
      </c>
      <c r="H76" s="5"/>
      <c r="I76" s="19" t="s">
        <v>12</v>
      </c>
    </row>
    <row r="78" spans="1:29" ht="13" x14ac:dyDescent="0.3">
      <c r="N78" s="7"/>
      <c r="O78" s="7"/>
      <c r="P78" s="7"/>
      <c r="Q78" s="7"/>
      <c r="R78" s="7"/>
      <c r="S78" s="7"/>
      <c r="T78" s="7"/>
      <c r="U78" s="7"/>
    </row>
    <row r="79" spans="1:29" ht="14.5" x14ac:dyDescent="0.35">
      <c r="N79" s="1"/>
    </row>
    <row r="80" spans="1:29" ht="14.5" x14ac:dyDescent="0.35">
      <c r="N80" s="1"/>
    </row>
    <row r="81" spans="14:14" ht="14.5" x14ac:dyDescent="0.35">
      <c r="N81" s="1"/>
    </row>
    <row r="82" spans="14:14" ht="14.5" x14ac:dyDescent="0.35">
      <c r="N82" s="1"/>
    </row>
    <row r="83" spans="14:14" ht="14.5" x14ac:dyDescent="0.35">
      <c r="N83" s="1"/>
    </row>
    <row r="84" spans="14:14" ht="14.5" x14ac:dyDescent="0.35">
      <c r="N84" s="1"/>
    </row>
    <row r="85" spans="14:14" ht="14.5" x14ac:dyDescent="0.35">
      <c r="N85" s="1"/>
    </row>
    <row r="86" spans="14:14" ht="14.5" x14ac:dyDescent="0.35">
      <c r="N86" s="1"/>
    </row>
    <row r="87" spans="14:14" ht="14.5" x14ac:dyDescent="0.35">
      <c r="N87" s="1"/>
    </row>
    <row r="88" spans="14:14" ht="14.5" x14ac:dyDescent="0.35">
      <c r="N88" s="1"/>
    </row>
    <row r="94" spans="14:14" ht="13" x14ac:dyDescent="0.3">
      <c r="N94" s="7"/>
    </row>
  </sheetData>
  <autoFilter ref="A7:I38" xr:uid="{FE10102E-1B65-48B3-8F17-0B353222C00D}"/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8AFD-DC43-46B5-837C-CC6792678045}">
  <dimension ref="A1:H92"/>
  <sheetViews>
    <sheetView showGridLines="0" topLeftCell="N1" zoomScale="80" zoomScaleNormal="80" workbookViewId="0"/>
  </sheetViews>
  <sheetFormatPr defaultRowHeight="12.5" x14ac:dyDescent="0.25"/>
  <cols>
    <col min="1" max="1" width="2.36328125" customWidth="1"/>
    <col min="2" max="2" width="6.36328125" bestFit="1" customWidth="1"/>
    <col min="3" max="3" width="21.36328125" bestFit="1" customWidth="1"/>
    <col min="4" max="4" width="6.08984375" bestFit="1" customWidth="1"/>
    <col min="5" max="5" width="20.7265625" customWidth="1"/>
    <col min="6" max="6" width="21.36328125" customWidth="1"/>
    <col min="7" max="7" width="19.54296875" customWidth="1"/>
    <col min="8" max="8" width="20" customWidth="1"/>
  </cols>
  <sheetData>
    <row r="1" spans="1:8" ht="13" x14ac:dyDescent="0.3">
      <c r="A1" s="3" t="s">
        <v>30</v>
      </c>
    </row>
    <row r="2" spans="1:8" ht="13" x14ac:dyDescent="0.3">
      <c r="A2" s="3" t="s">
        <v>112</v>
      </c>
    </row>
    <row r="3" spans="1:8" ht="13" x14ac:dyDescent="0.3">
      <c r="A3" s="3" t="s">
        <v>113</v>
      </c>
    </row>
    <row r="6" spans="1:8" ht="13" thickBot="1" x14ac:dyDescent="0.3">
      <c r="A6" t="s">
        <v>33</v>
      </c>
    </row>
    <row r="7" spans="1:8" ht="13" x14ac:dyDescent="0.3">
      <c r="B7" s="13"/>
      <c r="C7" s="13"/>
      <c r="D7" s="13" t="s">
        <v>36</v>
      </c>
      <c r="E7" s="13" t="s">
        <v>38</v>
      </c>
      <c r="F7" s="13" t="s">
        <v>39</v>
      </c>
      <c r="G7" s="13" t="s">
        <v>41</v>
      </c>
      <c r="H7" s="13" t="s">
        <v>41</v>
      </c>
    </row>
    <row r="8" spans="1:8" ht="13.5" thickBot="1" x14ac:dyDescent="0.35">
      <c r="B8" s="14" t="s">
        <v>34</v>
      </c>
      <c r="C8" s="14" t="s">
        <v>35</v>
      </c>
      <c r="D8" s="14" t="s">
        <v>37</v>
      </c>
      <c r="E8" s="14" t="s">
        <v>0</v>
      </c>
      <c r="F8" s="14" t="s">
        <v>40</v>
      </c>
      <c r="G8" s="14" t="s">
        <v>42</v>
      </c>
      <c r="H8" s="14" t="s">
        <v>43</v>
      </c>
    </row>
    <row r="9" spans="1:8" x14ac:dyDescent="0.25">
      <c r="B9" s="11" t="s">
        <v>114</v>
      </c>
      <c r="C9" s="11" t="s">
        <v>115</v>
      </c>
      <c r="D9" s="11">
        <v>20</v>
      </c>
      <c r="E9" s="11">
        <v>0</v>
      </c>
      <c r="F9" s="11">
        <v>143.8777982580857</v>
      </c>
      <c r="G9" s="11">
        <v>41.722635704178401</v>
      </c>
      <c r="H9" s="11">
        <v>12.104965888143397</v>
      </c>
    </row>
    <row r="10" spans="1:8" x14ac:dyDescent="0.25">
      <c r="B10" s="11" t="s">
        <v>116</v>
      </c>
      <c r="C10" s="11" t="s">
        <v>117</v>
      </c>
      <c r="D10" s="11">
        <v>0</v>
      </c>
      <c r="E10" s="11">
        <v>-12.104965888143397</v>
      </c>
      <c r="F10" s="11">
        <v>131.77283236994231</v>
      </c>
      <c r="G10" s="11">
        <v>12.104965888143397</v>
      </c>
      <c r="H10" s="11">
        <v>1E+30</v>
      </c>
    </row>
    <row r="11" spans="1:8" x14ac:dyDescent="0.25">
      <c r="B11" s="11" t="s">
        <v>118</v>
      </c>
      <c r="C11" s="11" t="s">
        <v>119</v>
      </c>
      <c r="D11" s="11">
        <v>0</v>
      </c>
      <c r="E11" s="11">
        <v>-33.359941115228594</v>
      </c>
      <c r="F11" s="11">
        <v>110.51785714285711</v>
      </c>
      <c r="G11" s="11">
        <v>33.359941115228594</v>
      </c>
      <c r="H11" s="11">
        <v>1E+30</v>
      </c>
    </row>
    <row r="12" spans="1:8" x14ac:dyDescent="0.25">
      <c r="B12" s="11" t="s">
        <v>120</v>
      </c>
      <c r="C12" s="11" t="s">
        <v>121</v>
      </c>
      <c r="D12" s="11">
        <v>40</v>
      </c>
      <c r="E12" s="11">
        <v>44.053177472475227</v>
      </c>
      <c r="F12" s="11">
        <v>187.93097573056093</v>
      </c>
      <c r="G12" s="11">
        <v>1E+30</v>
      </c>
      <c r="H12" s="11">
        <v>44.053177472475227</v>
      </c>
    </row>
    <row r="13" spans="1:8" x14ac:dyDescent="0.25">
      <c r="B13" s="11" t="s">
        <v>122</v>
      </c>
      <c r="C13" s="11" t="s">
        <v>123</v>
      </c>
      <c r="D13" s="11">
        <v>8</v>
      </c>
      <c r="E13" s="11">
        <v>41.722635704178401</v>
      </c>
      <c r="F13" s="11">
        <v>185.60043396226411</v>
      </c>
      <c r="G13" s="11">
        <v>1E+30</v>
      </c>
      <c r="H13" s="11">
        <v>41.722635704178401</v>
      </c>
    </row>
    <row r="14" spans="1:8" x14ac:dyDescent="0.25">
      <c r="B14" s="11" t="s">
        <v>124</v>
      </c>
      <c r="C14" s="11" t="s">
        <v>125</v>
      </c>
      <c r="D14" s="11">
        <v>7</v>
      </c>
      <c r="E14" s="11">
        <v>129.44145640029865</v>
      </c>
      <c r="F14" s="11">
        <v>273.31925465838435</v>
      </c>
      <c r="G14" s="11">
        <v>1E+30</v>
      </c>
      <c r="H14" s="11">
        <v>129.44145640029865</v>
      </c>
    </row>
    <row r="15" spans="1:8" x14ac:dyDescent="0.25">
      <c r="B15" s="11" t="s">
        <v>126</v>
      </c>
      <c r="C15" s="11" t="s">
        <v>127</v>
      </c>
      <c r="D15" s="11">
        <v>5</v>
      </c>
      <c r="E15" s="11">
        <v>88.919638450774983</v>
      </c>
      <c r="F15" s="11">
        <v>232.79743670886069</v>
      </c>
      <c r="G15" s="11">
        <v>1E+30</v>
      </c>
      <c r="H15" s="11">
        <v>88.919638450774983</v>
      </c>
    </row>
    <row r="16" spans="1:8" x14ac:dyDescent="0.25">
      <c r="B16" s="11" t="s">
        <v>128</v>
      </c>
      <c r="C16" s="11" t="s">
        <v>129</v>
      </c>
      <c r="D16" s="11">
        <v>12</v>
      </c>
      <c r="E16" s="11">
        <v>0</v>
      </c>
      <c r="F16" s="11">
        <v>143.8777982580857</v>
      </c>
      <c r="G16" s="11">
        <v>41.722635704178401</v>
      </c>
      <c r="H16" s="11">
        <v>12.104965888143397</v>
      </c>
    </row>
    <row r="17" spans="2:8" x14ac:dyDescent="0.25">
      <c r="B17" s="11" t="s">
        <v>130</v>
      </c>
      <c r="C17" s="11" t="s">
        <v>131</v>
      </c>
      <c r="D17" s="11">
        <v>0</v>
      </c>
      <c r="E17" s="11">
        <v>-12.104965888143397</v>
      </c>
      <c r="F17" s="11">
        <v>131.77283236994231</v>
      </c>
      <c r="G17" s="11">
        <v>12.104965888143397</v>
      </c>
      <c r="H17" s="11">
        <v>1E+30</v>
      </c>
    </row>
    <row r="18" spans="2:8" x14ac:dyDescent="0.25">
      <c r="B18" s="11" t="s">
        <v>132</v>
      </c>
      <c r="C18" s="11" t="s">
        <v>133</v>
      </c>
      <c r="D18" s="11">
        <v>0</v>
      </c>
      <c r="E18" s="11">
        <v>-33.359941115228594</v>
      </c>
      <c r="F18" s="11">
        <v>110.51785714285711</v>
      </c>
      <c r="G18" s="11">
        <v>33.359941115228594</v>
      </c>
      <c r="H18" s="11">
        <v>1E+30</v>
      </c>
    </row>
    <row r="19" spans="2:8" x14ac:dyDescent="0.25">
      <c r="B19" s="11" t="s">
        <v>134</v>
      </c>
      <c r="C19" s="11" t="s">
        <v>135</v>
      </c>
      <c r="D19" s="11">
        <v>30</v>
      </c>
      <c r="E19" s="11">
        <v>44.053177472475227</v>
      </c>
      <c r="F19" s="11">
        <v>187.93097573056093</v>
      </c>
      <c r="G19" s="11">
        <v>1E+30</v>
      </c>
      <c r="H19" s="11">
        <v>44.053177472475227</v>
      </c>
    </row>
    <row r="20" spans="2:8" x14ac:dyDescent="0.25">
      <c r="B20" s="11" t="s">
        <v>136</v>
      </c>
      <c r="C20" s="11" t="s">
        <v>137</v>
      </c>
      <c r="D20" s="11">
        <v>8</v>
      </c>
      <c r="E20" s="11">
        <v>41.722635704178401</v>
      </c>
      <c r="F20" s="11">
        <v>185.60043396226411</v>
      </c>
      <c r="G20" s="11">
        <v>1E+30</v>
      </c>
      <c r="H20" s="11">
        <v>41.722635704178401</v>
      </c>
    </row>
    <row r="21" spans="2:8" x14ac:dyDescent="0.25">
      <c r="B21" s="11" t="s">
        <v>138</v>
      </c>
      <c r="C21" s="11" t="s">
        <v>139</v>
      </c>
      <c r="D21" s="11">
        <v>7</v>
      </c>
      <c r="E21" s="11">
        <v>129.44145640029842</v>
      </c>
      <c r="F21" s="11">
        <v>273.31925465838412</v>
      </c>
      <c r="G21" s="11">
        <v>1E+30</v>
      </c>
      <c r="H21" s="11">
        <v>129.44145640029842</v>
      </c>
    </row>
    <row r="22" spans="2:8" x14ac:dyDescent="0.25">
      <c r="B22" s="11" t="s">
        <v>140</v>
      </c>
      <c r="C22" s="11" t="s">
        <v>141</v>
      </c>
      <c r="D22" s="11">
        <v>5</v>
      </c>
      <c r="E22" s="11">
        <v>88.919638450774755</v>
      </c>
      <c r="F22" s="11">
        <v>232.79743670886046</v>
      </c>
      <c r="G22" s="11">
        <v>1E+30</v>
      </c>
      <c r="H22" s="11">
        <v>88.919638450774755</v>
      </c>
    </row>
    <row r="23" spans="2:8" x14ac:dyDescent="0.25">
      <c r="B23" s="11" t="s">
        <v>142</v>
      </c>
      <c r="C23" s="11" t="s">
        <v>143</v>
      </c>
      <c r="D23" s="11">
        <v>12</v>
      </c>
      <c r="E23" s="11">
        <v>0</v>
      </c>
      <c r="F23" s="11">
        <v>143.87779825808593</v>
      </c>
      <c r="G23" s="11">
        <v>41.722635704178174</v>
      </c>
      <c r="H23" s="11">
        <v>12.104965888143852</v>
      </c>
    </row>
    <row r="24" spans="2:8" x14ac:dyDescent="0.25">
      <c r="B24" s="11" t="s">
        <v>144</v>
      </c>
      <c r="C24" s="11" t="s">
        <v>145</v>
      </c>
      <c r="D24" s="11">
        <v>0</v>
      </c>
      <c r="E24" s="11">
        <v>-12.104965888143852</v>
      </c>
      <c r="F24" s="11">
        <v>131.77283236994208</v>
      </c>
      <c r="G24" s="11">
        <v>12.104965888143852</v>
      </c>
      <c r="H24" s="11">
        <v>1E+30</v>
      </c>
    </row>
    <row r="25" spans="2:8" x14ac:dyDescent="0.25">
      <c r="B25" s="11" t="s">
        <v>146</v>
      </c>
      <c r="C25" s="11" t="s">
        <v>147</v>
      </c>
      <c r="D25" s="11">
        <v>0</v>
      </c>
      <c r="E25" s="11">
        <v>-33.359941115228594</v>
      </c>
      <c r="F25" s="11">
        <v>110.51785714285734</v>
      </c>
      <c r="G25" s="11">
        <v>33.359941115228594</v>
      </c>
      <c r="H25" s="11">
        <v>1E+30</v>
      </c>
    </row>
    <row r="26" spans="2:8" x14ac:dyDescent="0.25">
      <c r="B26" s="11" t="s">
        <v>148</v>
      </c>
      <c r="C26" s="11" t="s">
        <v>149</v>
      </c>
      <c r="D26" s="11">
        <v>30</v>
      </c>
      <c r="E26" s="11">
        <v>44.053177472474999</v>
      </c>
      <c r="F26" s="11">
        <v>187.93097573056093</v>
      </c>
      <c r="G26" s="11">
        <v>1E+30</v>
      </c>
      <c r="H26" s="11">
        <v>44.053177472474999</v>
      </c>
    </row>
    <row r="27" spans="2:8" x14ac:dyDescent="0.25">
      <c r="B27" s="11" t="s">
        <v>150</v>
      </c>
      <c r="C27" s="11" t="s">
        <v>151</v>
      </c>
      <c r="D27" s="11">
        <v>8</v>
      </c>
      <c r="E27" s="11">
        <v>41.722635704178174</v>
      </c>
      <c r="F27" s="11">
        <v>185.60043396226411</v>
      </c>
      <c r="G27" s="11">
        <v>1E+30</v>
      </c>
      <c r="H27" s="11">
        <v>41.722635704178174</v>
      </c>
    </row>
    <row r="28" spans="2:8" x14ac:dyDescent="0.25">
      <c r="B28" s="11" t="s">
        <v>152</v>
      </c>
      <c r="C28" s="11" t="s">
        <v>153</v>
      </c>
      <c r="D28" s="11">
        <v>7</v>
      </c>
      <c r="E28" s="11">
        <v>129.44145640029819</v>
      </c>
      <c r="F28" s="11">
        <v>273.31925465838412</v>
      </c>
      <c r="G28" s="11">
        <v>1E+30</v>
      </c>
      <c r="H28" s="11">
        <v>129.44145640029819</v>
      </c>
    </row>
    <row r="29" spans="2:8" x14ac:dyDescent="0.25">
      <c r="B29" s="11" t="s">
        <v>154</v>
      </c>
      <c r="C29" s="11" t="s">
        <v>155</v>
      </c>
      <c r="D29" s="11">
        <v>3</v>
      </c>
      <c r="E29" s="11">
        <v>88.919638450774528</v>
      </c>
      <c r="F29" s="11">
        <v>232.79743670886046</v>
      </c>
      <c r="G29" s="11">
        <v>1E+30</v>
      </c>
      <c r="H29" s="11">
        <v>88.919638450774528</v>
      </c>
    </row>
    <row r="30" spans="2:8" x14ac:dyDescent="0.25">
      <c r="B30" s="11" t="s">
        <v>156</v>
      </c>
      <c r="C30" s="11" t="s">
        <v>157</v>
      </c>
      <c r="D30" s="11">
        <v>0</v>
      </c>
      <c r="E30" s="11">
        <v>-41.722635704178174</v>
      </c>
      <c r="F30" s="11">
        <v>143.87779825808593</v>
      </c>
      <c r="G30" s="11">
        <v>41.722635704178174</v>
      </c>
      <c r="H30" s="11">
        <v>1E+30</v>
      </c>
    </row>
    <row r="31" spans="2:8" x14ac:dyDescent="0.25">
      <c r="B31" s="11" t="s">
        <v>158</v>
      </c>
      <c r="C31" s="11" t="s">
        <v>159</v>
      </c>
      <c r="D31" s="11">
        <v>0</v>
      </c>
      <c r="E31" s="11">
        <v>-53.827601592322026</v>
      </c>
      <c r="F31" s="11">
        <v>131.77283236994208</v>
      </c>
      <c r="G31" s="11">
        <v>53.827601592322026</v>
      </c>
      <c r="H31" s="11">
        <v>1E+30</v>
      </c>
    </row>
    <row r="32" spans="2:8" x14ac:dyDescent="0.25">
      <c r="B32" s="11" t="s">
        <v>160</v>
      </c>
      <c r="C32" s="11" t="s">
        <v>161</v>
      </c>
      <c r="D32" s="11">
        <v>0</v>
      </c>
      <c r="E32" s="11">
        <v>-75.082576819407223</v>
      </c>
      <c r="F32" s="11">
        <v>110.51785714285688</v>
      </c>
      <c r="G32" s="11">
        <v>75.082576819407223</v>
      </c>
      <c r="H32" s="11">
        <v>1E+30</v>
      </c>
    </row>
    <row r="33" spans="2:8" x14ac:dyDescent="0.25">
      <c r="B33" s="11" t="s">
        <v>162</v>
      </c>
      <c r="C33" s="11" t="s">
        <v>163</v>
      </c>
      <c r="D33" s="11">
        <v>45</v>
      </c>
      <c r="E33" s="11">
        <v>2.3305417682968255</v>
      </c>
      <c r="F33" s="11">
        <v>187.93097573056093</v>
      </c>
      <c r="G33" s="11">
        <v>1E+30</v>
      </c>
      <c r="H33" s="11">
        <v>2.3305417682968255</v>
      </c>
    </row>
    <row r="34" spans="2:8" x14ac:dyDescent="0.25">
      <c r="B34" s="11" t="s">
        <v>164</v>
      </c>
      <c r="C34" s="11" t="s">
        <v>165</v>
      </c>
      <c r="D34" s="11">
        <v>1</v>
      </c>
      <c r="E34" s="11">
        <v>0</v>
      </c>
      <c r="F34" s="11">
        <v>185.60043396226411</v>
      </c>
      <c r="G34" s="11">
        <v>2.3305417682968255</v>
      </c>
      <c r="H34" s="11">
        <v>41.722635704178174</v>
      </c>
    </row>
    <row r="35" spans="2:8" x14ac:dyDescent="0.25">
      <c r="B35" s="11" t="s">
        <v>166</v>
      </c>
      <c r="C35" s="11" t="s">
        <v>167</v>
      </c>
      <c r="D35" s="11">
        <v>3</v>
      </c>
      <c r="E35" s="11">
        <v>87.718820696120019</v>
      </c>
      <c r="F35" s="11">
        <v>273.31925465838412</v>
      </c>
      <c r="G35" s="11">
        <v>1E+30</v>
      </c>
      <c r="H35" s="11">
        <v>87.718820696120019</v>
      </c>
    </row>
    <row r="36" spans="2:8" x14ac:dyDescent="0.25">
      <c r="B36" s="11" t="s">
        <v>168</v>
      </c>
      <c r="C36" s="11" t="s">
        <v>169</v>
      </c>
      <c r="D36" s="11">
        <v>1</v>
      </c>
      <c r="E36" s="11">
        <v>47.197002746596809</v>
      </c>
      <c r="F36" s="11">
        <v>232.79743670886091</v>
      </c>
      <c r="G36" s="11">
        <v>1E+30</v>
      </c>
      <c r="H36" s="11">
        <v>47.197002746596809</v>
      </c>
    </row>
    <row r="37" spans="2:8" x14ac:dyDescent="0.25">
      <c r="B37" s="11" t="s">
        <v>170</v>
      </c>
      <c r="C37" s="11" t="s">
        <v>171</v>
      </c>
      <c r="D37" s="11">
        <v>20</v>
      </c>
      <c r="E37" s="11">
        <v>143.87779825808593</v>
      </c>
      <c r="F37" s="11">
        <v>143.87779825808593</v>
      </c>
      <c r="G37" s="11">
        <v>1E+30</v>
      </c>
      <c r="H37" s="11">
        <v>143.87779825808593</v>
      </c>
    </row>
    <row r="38" spans="2:8" x14ac:dyDescent="0.25">
      <c r="B38" s="11" t="s">
        <v>172</v>
      </c>
      <c r="C38" s="11" t="s">
        <v>173</v>
      </c>
      <c r="D38" s="11">
        <v>5</v>
      </c>
      <c r="E38" s="11">
        <v>131.77283236994208</v>
      </c>
      <c r="F38" s="11">
        <v>131.77283236994208</v>
      </c>
      <c r="G38" s="11">
        <v>1E+30</v>
      </c>
      <c r="H38" s="11">
        <v>131.77283236994208</v>
      </c>
    </row>
    <row r="39" spans="2:8" x14ac:dyDescent="0.25">
      <c r="B39" s="11" t="s">
        <v>174</v>
      </c>
      <c r="C39" s="11" t="s">
        <v>175</v>
      </c>
      <c r="D39" s="11">
        <v>10</v>
      </c>
      <c r="E39" s="11">
        <v>110.51785714285688</v>
      </c>
      <c r="F39" s="11">
        <v>110.51785714285688</v>
      </c>
      <c r="G39" s="11">
        <v>1E+30</v>
      </c>
      <c r="H39" s="11">
        <v>110.51785714285688</v>
      </c>
    </row>
    <row r="40" spans="2:8" x14ac:dyDescent="0.25">
      <c r="B40" s="11" t="s">
        <v>176</v>
      </c>
      <c r="C40" s="11" t="s">
        <v>177</v>
      </c>
      <c r="D40" s="11">
        <v>45</v>
      </c>
      <c r="E40" s="11">
        <v>187.93097573056093</v>
      </c>
      <c r="F40" s="11">
        <v>187.93097573056093</v>
      </c>
      <c r="G40" s="11">
        <v>1E+30</v>
      </c>
      <c r="H40" s="11">
        <v>187.93097573056093</v>
      </c>
    </row>
    <row r="41" spans="2:8" x14ac:dyDescent="0.25">
      <c r="B41" s="11" t="s">
        <v>178</v>
      </c>
      <c r="C41" s="11" t="s">
        <v>179</v>
      </c>
      <c r="D41" s="11">
        <v>5</v>
      </c>
      <c r="E41" s="11">
        <v>185.60043396226411</v>
      </c>
      <c r="F41" s="11">
        <v>185.60043396226411</v>
      </c>
      <c r="G41" s="11">
        <v>1E+30</v>
      </c>
      <c r="H41" s="11">
        <v>185.60043396226411</v>
      </c>
    </row>
    <row r="42" spans="2:8" x14ac:dyDescent="0.25">
      <c r="B42" s="11" t="s">
        <v>180</v>
      </c>
      <c r="C42" s="11" t="s">
        <v>181</v>
      </c>
      <c r="D42" s="11">
        <v>2</v>
      </c>
      <c r="E42" s="11">
        <v>273.31925465838412</v>
      </c>
      <c r="F42" s="11">
        <v>273.31925465838412</v>
      </c>
      <c r="G42" s="11">
        <v>1E+30</v>
      </c>
      <c r="H42" s="11">
        <v>273.31925465838412</v>
      </c>
    </row>
    <row r="43" spans="2:8" x14ac:dyDescent="0.25">
      <c r="B43" s="11" t="s">
        <v>182</v>
      </c>
      <c r="C43" s="11" t="s">
        <v>183</v>
      </c>
      <c r="D43" s="11">
        <v>1</v>
      </c>
      <c r="E43" s="11">
        <v>232.79743670886091</v>
      </c>
      <c r="F43" s="11">
        <v>232.79743670886091</v>
      </c>
      <c r="G43" s="11">
        <v>1E+30</v>
      </c>
      <c r="H43" s="11">
        <v>232.79743670886091</v>
      </c>
    </row>
    <row r="44" spans="2:8" x14ac:dyDescent="0.25">
      <c r="B44" s="11" t="s">
        <v>184</v>
      </c>
      <c r="C44" s="11" t="s">
        <v>185</v>
      </c>
      <c r="D44" s="11">
        <v>20</v>
      </c>
      <c r="E44" s="11">
        <v>143.87779825808593</v>
      </c>
      <c r="F44" s="11">
        <v>143.87779825808593</v>
      </c>
      <c r="G44" s="11">
        <v>1E+30</v>
      </c>
      <c r="H44" s="11">
        <v>143.87779825808593</v>
      </c>
    </row>
    <row r="45" spans="2:8" x14ac:dyDescent="0.25">
      <c r="B45" s="11" t="s">
        <v>186</v>
      </c>
      <c r="C45" s="11" t="s">
        <v>187</v>
      </c>
      <c r="D45" s="11">
        <v>5</v>
      </c>
      <c r="E45" s="11">
        <v>131.77283236994208</v>
      </c>
      <c r="F45" s="11">
        <v>131.77283236994208</v>
      </c>
      <c r="G45" s="11">
        <v>1E+30</v>
      </c>
      <c r="H45" s="11">
        <v>131.77283236994208</v>
      </c>
    </row>
    <row r="46" spans="2:8" x14ac:dyDescent="0.25">
      <c r="B46" s="11" t="s">
        <v>188</v>
      </c>
      <c r="C46" s="11" t="s">
        <v>189</v>
      </c>
      <c r="D46" s="11">
        <v>8</v>
      </c>
      <c r="E46" s="11">
        <v>110.51785714285688</v>
      </c>
      <c r="F46" s="11">
        <v>110.51785714285688</v>
      </c>
      <c r="G46" s="11">
        <v>1E+30</v>
      </c>
      <c r="H46" s="11">
        <v>110.51785714285688</v>
      </c>
    </row>
    <row r="47" spans="2:8" x14ac:dyDescent="0.25">
      <c r="B47" s="11" t="s">
        <v>190</v>
      </c>
      <c r="C47" s="11" t="s">
        <v>191</v>
      </c>
      <c r="D47" s="11">
        <v>30</v>
      </c>
      <c r="E47" s="11">
        <v>187.93097573056093</v>
      </c>
      <c r="F47" s="11">
        <v>187.93097573056093</v>
      </c>
      <c r="G47" s="11">
        <v>1E+30</v>
      </c>
      <c r="H47" s="11">
        <v>187.93097573056093</v>
      </c>
    </row>
    <row r="48" spans="2:8" x14ac:dyDescent="0.25">
      <c r="B48" s="11" t="s">
        <v>192</v>
      </c>
      <c r="C48" s="11" t="s">
        <v>193</v>
      </c>
      <c r="D48" s="11">
        <v>5</v>
      </c>
      <c r="E48" s="11">
        <v>185.60043396226411</v>
      </c>
      <c r="F48" s="11">
        <v>185.60043396226411</v>
      </c>
      <c r="G48" s="11">
        <v>1E+30</v>
      </c>
      <c r="H48" s="11">
        <v>185.60043396226411</v>
      </c>
    </row>
    <row r="49" spans="2:8" x14ac:dyDescent="0.25">
      <c r="B49" s="11" t="s">
        <v>194</v>
      </c>
      <c r="C49" s="11" t="s">
        <v>195</v>
      </c>
      <c r="D49" s="11">
        <v>2</v>
      </c>
      <c r="E49" s="11">
        <v>273.31925465838412</v>
      </c>
      <c r="F49" s="11">
        <v>273.31925465838412</v>
      </c>
      <c r="G49" s="11">
        <v>1E+30</v>
      </c>
      <c r="H49" s="11">
        <v>273.31925465838412</v>
      </c>
    </row>
    <row r="50" spans="2:8" x14ac:dyDescent="0.25">
      <c r="B50" s="11" t="s">
        <v>196</v>
      </c>
      <c r="C50" s="11" t="s">
        <v>197</v>
      </c>
      <c r="D50" s="11">
        <v>2</v>
      </c>
      <c r="E50" s="11">
        <v>232.79743670886091</v>
      </c>
      <c r="F50" s="11">
        <v>232.79743670886091</v>
      </c>
      <c r="G50" s="11">
        <v>1E+30</v>
      </c>
      <c r="H50" s="11">
        <v>232.79743670886091</v>
      </c>
    </row>
    <row r="51" spans="2:8" x14ac:dyDescent="0.25">
      <c r="B51" s="11" t="s">
        <v>198</v>
      </c>
      <c r="C51" s="11" t="s">
        <v>199</v>
      </c>
      <c r="D51" s="11">
        <v>37</v>
      </c>
      <c r="E51" s="11">
        <v>0</v>
      </c>
      <c r="F51" s="11">
        <v>143.87779825808593</v>
      </c>
      <c r="G51" s="11">
        <v>41.722635704178174</v>
      </c>
      <c r="H51" s="11">
        <v>12.104965888143852</v>
      </c>
    </row>
    <row r="52" spans="2:8" x14ac:dyDescent="0.25">
      <c r="B52" s="11" t="s">
        <v>200</v>
      </c>
      <c r="C52" s="11" t="s">
        <v>201</v>
      </c>
      <c r="D52" s="11">
        <v>0</v>
      </c>
      <c r="E52" s="11">
        <v>-12.104965888143852</v>
      </c>
      <c r="F52" s="11">
        <v>131.77283236994208</v>
      </c>
      <c r="G52" s="11">
        <v>12.104965888143852</v>
      </c>
      <c r="H52" s="11">
        <v>1E+30</v>
      </c>
    </row>
    <row r="53" spans="2:8" x14ac:dyDescent="0.25">
      <c r="B53" s="11" t="s">
        <v>202</v>
      </c>
      <c r="C53" s="11" t="s">
        <v>203</v>
      </c>
      <c r="D53" s="11">
        <v>0</v>
      </c>
      <c r="E53" s="11">
        <v>-33.359941115229049</v>
      </c>
      <c r="F53" s="11">
        <v>110.51785714285688</v>
      </c>
      <c r="G53" s="11">
        <v>33.359941115229049</v>
      </c>
      <c r="H53" s="11">
        <v>1E+30</v>
      </c>
    </row>
    <row r="54" spans="2:8" x14ac:dyDescent="0.25">
      <c r="B54" s="11" t="s">
        <v>204</v>
      </c>
      <c r="C54" s="11" t="s">
        <v>205</v>
      </c>
      <c r="D54" s="11">
        <v>30</v>
      </c>
      <c r="E54" s="11">
        <v>44.053177472474999</v>
      </c>
      <c r="F54" s="11">
        <v>187.93097573056093</v>
      </c>
      <c r="G54" s="11">
        <v>1E+30</v>
      </c>
      <c r="H54" s="11">
        <v>44.053177472474999</v>
      </c>
    </row>
    <row r="55" spans="2:8" x14ac:dyDescent="0.25">
      <c r="B55" s="11" t="s">
        <v>206</v>
      </c>
      <c r="C55" s="11" t="s">
        <v>207</v>
      </c>
      <c r="D55" s="11">
        <v>10</v>
      </c>
      <c r="E55" s="11">
        <v>41.722635704178174</v>
      </c>
      <c r="F55" s="11">
        <v>185.60043396226411</v>
      </c>
      <c r="G55" s="11">
        <v>1E+30</v>
      </c>
      <c r="H55" s="11">
        <v>41.722635704178174</v>
      </c>
    </row>
    <row r="56" spans="2:8" x14ac:dyDescent="0.25">
      <c r="B56" s="11" t="s">
        <v>208</v>
      </c>
      <c r="C56" s="11" t="s">
        <v>209</v>
      </c>
      <c r="D56" s="11">
        <v>7</v>
      </c>
      <c r="E56" s="11">
        <v>129.4414564002991</v>
      </c>
      <c r="F56" s="11">
        <v>273.31925465838503</v>
      </c>
      <c r="G56" s="11">
        <v>1E+30</v>
      </c>
      <c r="H56" s="11">
        <v>129.4414564002991</v>
      </c>
    </row>
    <row r="57" spans="2:8" x14ac:dyDescent="0.25">
      <c r="B57" s="11" t="s">
        <v>210</v>
      </c>
      <c r="C57" s="11" t="s">
        <v>211</v>
      </c>
      <c r="D57" s="11">
        <v>4</v>
      </c>
      <c r="E57" s="11">
        <v>88.919638450774983</v>
      </c>
      <c r="F57" s="11">
        <v>232.79743670886091</v>
      </c>
      <c r="G57" s="11">
        <v>1E+30</v>
      </c>
      <c r="H57" s="11">
        <v>88.919638450774983</v>
      </c>
    </row>
    <row r="58" spans="2:8" x14ac:dyDescent="0.25">
      <c r="B58" s="11" t="s">
        <v>212</v>
      </c>
      <c r="C58" s="11" t="s">
        <v>115</v>
      </c>
      <c r="D58" s="11">
        <v>55</v>
      </c>
      <c r="E58" s="11">
        <v>12.104965888142033</v>
      </c>
      <c r="F58" s="11">
        <v>143.87779825808502</v>
      </c>
      <c r="G58" s="11">
        <v>1E+30</v>
      </c>
      <c r="H58" s="11">
        <v>12.104965888142033</v>
      </c>
    </row>
    <row r="59" spans="2:8" x14ac:dyDescent="0.25">
      <c r="B59" s="11" t="s">
        <v>213</v>
      </c>
      <c r="C59" s="11" t="s">
        <v>117</v>
      </c>
      <c r="D59" s="11">
        <v>9</v>
      </c>
      <c r="E59" s="11">
        <v>0</v>
      </c>
      <c r="F59" s="11">
        <v>131.77283236994299</v>
      </c>
      <c r="G59" s="11">
        <v>12.104965888142033</v>
      </c>
      <c r="H59" s="11">
        <v>21.254975227086106</v>
      </c>
    </row>
    <row r="60" spans="2:8" x14ac:dyDescent="0.25">
      <c r="B60" s="11" t="s">
        <v>214</v>
      </c>
      <c r="C60" s="11" t="s">
        <v>119</v>
      </c>
      <c r="D60" s="11">
        <v>0</v>
      </c>
      <c r="E60" s="11">
        <v>-21.254975227086106</v>
      </c>
      <c r="F60" s="11">
        <v>110.51785714285688</v>
      </c>
      <c r="G60" s="11">
        <v>21.254975227086106</v>
      </c>
      <c r="H60" s="11">
        <v>1E+30</v>
      </c>
    </row>
    <row r="61" spans="2:8" x14ac:dyDescent="0.25">
      <c r="B61" s="11" t="s">
        <v>215</v>
      </c>
      <c r="C61" s="11" t="s">
        <v>121</v>
      </c>
      <c r="D61" s="11">
        <v>25</v>
      </c>
      <c r="E61" s="11">
        <v>56.158143360617032</v>
      </c>
      <c r="F61" s="11">
        <v>187.93097573056002</v>
      </c>
      <c r="G61" s="11">
        <v>1E+30</v>
      </c>
      <c r="H61" s="11">
        <v>56.158143360617032</v>
      </c>
    </row>
    <row r="62" spans="2:8" x14ac:dyDescent="0.25">
      <c r="B62" s="11" t="s">
        <v>216</v>
      </c>
      <c r="C62" s="11" t="s">
        <v>123</v>
      </c>
      <c r="D62" s="11">
        <v>10</v>
      </c>
      <c r="E62" s="11">
        <v>53.827601592320207</v>
      </c>
      <c r="F62" s="11">
        <v>185.6004339622632</v>
      </c>
      <c r="G62" s="11">
        <v>1E+30</v>
      </c>
      <c r="H62" s="11">
        <v>53.827601592320207</v>
      </c>
    </row>
    <row r="63" spans="2:8" x14ac:dyDescent="0.25">
      <c r="B63" s="11" t="s">
        <v>217</v>
      </c>
      <c r="C63" s="11" t="s">
        <v>125</v>
      </c>
      <c r="D63" s="11">
        <v>7</v>
      </c>
      <c r="E63" s="11">
        <v>141.54642228844205</v>
      </c>
      <c r="F63" s="11">
        <v>273.31925465838503</v>
      </c>
      <c r="G63" s="11">
        <v>1E+30</v>
      </c>
      <c r="H63" s="11">
        <v>141.54642228844205</v>
      </c>
    </row>
    <row r="64" spans="2:8" x14ac:dyDescent="0.25">
      <c r="B64" s="11" t="s">
        <v>218</v>
      </c>
      <c r="C64" s="11" t="s">
        <v>127</v>
      </c>
      <c r="D64" s="11">
        <v>4</v>
      </c>
      <c r="E64" s="11">
        <v>101.02460433891792</v>
      </c>
      <c r="F64" s="11">
        <v>232.79743670886091</v>
      </c>
      <c r="G64" s="11">
        <v>1E+30</v>
      </c>
      <c r="H64" s="11">
        <v>101.02460433891792</v>
      </c>
    </row>
    <row r="65" spans="1:8" x14ac:dyDescent="0.25">
      <c r="B65" s="11" t="s">
        <v>219</v>
      </c>
      <c r="C65" s="11" t="s">
        <v>129</v>
      </c>
      <c r="D65" s="11">
        <v>53</v>
      </c>
      <c r="E65" s="11">
        <v>0</v>
      </c>
      <c r="F65" s="11">
        <v>143.87779825808502</v>
      </c>
      <c r="G65" s="11">
        <v>41.722635704179993</v>
      </c>
      <c r="H65" s="11">
        <v>12.104965888142033</v>
      </c>
    </row>
    <row r="66" spans="1:8" x14ac:dyDescent="0.25">
      <c r="B66" s="11" t="s">
        <v>220</v>
      </c>
      <c r="C66" s="11" t="s">
        <v>131</v>
      </c>
      <c r="D66" s="11">
        <v>0</v>
      </c>
      <c r="E66" s="11">
        <v>-12.104965888142033</v>
      </c>
      <c r="F66" s="11">
        <v>131.77283236994299</v>
      </c>
      <c r="G66" s="11">
        <v>12.104965888142033</v>
      </c>
      <c r="H66" s="11">
        <v>1E+30</v>
      </c>
    </row>
    <row r="67" spans="1:8" x14ac:dyDescent="0.25">
      <c r="B67" s="11" t="s">
        <v>221</v>
      </c>
      <c r="C67" s="11" t="s">
        <v>133</v>
      </c>
      <c r="D67" s="11">
        <v>0</v>
      </c>
      <c r="E67" s="11">
        <v>-33.359941115228139</v>
      </c>
      <c r="F67" s="11">
        <v>110.51785714285688</v>
      </c>
      <c r="G67" s="11">
        <v>33.359941115228139</v>
      </c>
      <c r="H67" s="11">
        <v>1E+30</v>
      </c>
    </row>
    <row r="68" spans="1:8" x14ac:dyDescent="0.25">
      <c r="B68" s="11" t="s">
        <v>222</v>
      </c>
      <c r="C68" s="11" t="s">
        <v>135</v>
      </c>
      <c r="D68" s="11">
        <v>30</v>
      </c>
      <c r="E68" s="11">
        <v>44.053177472474999</v>
      </c>
      <c r="F68" s="11">
        <v>187.93097573056002</v>
      </c>
      <c r="G68" s="11">
        <v>1E+30</v>
      </c>
      <c r="H68" s="11">
        <v>44.053177472474999</v>
      </c>
    </row>
    <row r="69" spans="1:8" x14ac:dyDescent="0.25">
      <c r="B69" s="11" t="s">
        <v>223</v>
      </c>
      <c r="C69" s="11" t="s">
        <v>137</v>
      </c>
      <c r="D69" s="11">
        <v>5</v>
      </c>
      <c r="E69" s="11">
        <v>41.722635704179993</v>
      </c>
      <c r="F69" s="11">
        <v>185.60043396226501</v>
      </c>
      <c r="G69" s="11">
        <v>1E+30</v>
      </c>
      <c r="H69" s="11">
        <v>41.722635704179993</v>
      </c>
    </row>
    <row r="70" spans="1:8" x14ac:dyDescent="0.25">
      <c r="B70" s="11" t="s">
        <v>224</v>
      </c>
      <c r="C70" s="11" t="s">
        <v>139</v>
      </c>
      <c r="D70" s="11">
        <v>7</v>
      </c>
      <c r="E70" s="11">
        <v>129.44145640030001</v>
      </c>
      <c r="F70" s="11">
        <v>273.31925465838503</v>
      </c>
      <c r="G70" s="11">
        <v>1E+30</v>
      </c>
      <c r="H70" s="11">
        <v>129.44145640030001</v>
      </c>
    </row>
    <row r="71" spans="1:8" x14ac:dyDescent="0.25">
      <c r="B71" s="11" t="s">
        <v>225</v>
      </c>
      <c r="C71" s="11" t="s">
        <v>141</v>
      </c>
      <c r="D71" s="11">
        <v>5</v>
      </c>
      <c r="E71" s="11">
        <v>88.919638450775892</v>
      </c>
      <c r="F71" s="11">
        <v>232.79743670886091</v>
      </c>
      <c r="G71" s="11">
        <v>1E+30</v>
      </c>
      <c r="H71" s="11">
        <v>88.919638450775892</v>
      </c>
    </row>
    <row r="72" spans="1:8" x14ac:dyDescent="0.25">
      <c r="B72" s="11" t="s">
        <v>226</v>
      </c>
      <c r="C72" s="11" t="s">
        <v>143</v>
      </c>
      <c r="D72" s="11">
        <v>15</v>
      </c>
      <c r="E72" s="11">
        <v>0</v>
      </c>
      <c r="F72" s="11">
        <v>143.87779825808502</v>
      </c>
      <c r="G72" s="11">
        <v>41.722635704179993</v>
      </c>
      <c r="H72" s="11">
        <v>12.104965888142033</v>
      </c>
    </row>
    <row r="73" spans="1:8" x14ac:dyDescent="0.25">
      <c r="B73" s="11" t="s">
        <v>227</v>
      </c>
      <c r="C73" s="11" t="s">
        <v>145</v>
      </c>
      <c r="D73" s="11">
        <v>0</v>
      </c>
      <c r="E73" s="11">
        <v>-12.104965888142033</v>
      </c>
      <c r="F73" s="11">
        <v>131.77283236994299</v>
      </c>
      <c r="G73" s="11">
        <v>12.104965888142033</v>
      </c>
      <c r="H73" s="11">
        <v>1E+30</v>
      </c>
    </row>
    <row r="74" spans="1:8" x14ac:dyDescent="0.25">
      <c r="B74" s="11" t="s">
        <v>228</v>
      </c>
      <c r="C74" s="11" t="s">
        <v>147</v>
      </c>
      <c r="D74" s="11">
        <v>0</v>
      </c>
      <c r="E74" s="11">
        <v>-33.359941115228139</v>
      </c>
      <c r="F74" s="11">
        <v>110.51785714285688</v>
      </c>
      <c r="G74" s="11">
        <v>33.359941115228139</v>
      </c>
      <c r="H74" s="11">
        <v>1E+30</v>
      </c>
    </row>
    <row r="75" spans="1:8" x14ac:dyDescent="0.25">
      <c r="B75" s="11" t="s">
        <v>229</v>
      </c>
      <c r="C75" s="11" t="s">
        <v>149</v>
      </c>
      <c r="D75" s="11">
        <v>25</v>
      </c>
      <c r="E75" s="11">
        <v>44.053177472474999</v>
      </c>
      <c r="F75" s="11">
        <v>187.93097573056002</v>
      </c>
      <c r="G75" s="11">
        <v>1E+30</v>
      </c>
      <c r="H75" s="11">
        <v>44.053177472474999</v>
      </c>
    </row>
    <row r="76" spans="1:8" x14ac:dyDescent="0.25">
      <c r="B76" s="11" t="s">
        <v>230</v>
      </c>
      <c r="C76" s="11" t="s">
        <v>151</v>
      </c>
      <c r="D76" s="11">
        <v>5</v>
      </c>
      <c r="E76" s="11">
        <v>41.722635704179993</v>
      </c>
      <c r="F76" s="11">
        <v>185.60043396226501</v>
      </c>
      <c r="G76" s="11">
        <v>1E+30</v>
      </c>
      <c r="H76" s="11">
        <v>41.722635704179993</v>
      </c>
    </row>
    <row r="77" spans="1:8" x14ac:dyDescent="0.25">
      <c r="B77" s="11" t="s">
        <v>231</v>
      </c>
      <c r="C77" s="11" t="s">
        <v>153</v>
      </c>
      <c r="D77" s="11">
        <v>2</v>
      </c>
      <c r="E77" s="11">
        <v>129.44145640030001</v>
      </c>
      <c r="F77" s="11">
        <v>273.31925465838503</v>
      </c>
      <c r="G77" s="11">
        <v>1E+30</v>
      </c>
      <c r="H77" s="11">
        <v>129.44145640030001</v>
      </c>
    </row>
    <row r="78" spans="1:8" ht="13" thickBot="1" x14ac:dyDescent="0.3">
      <c r="B78" s="12" t="s">
        <v>232</v>
      </c>
      <c r="C78" s="12" t="s">
        <v>155</v>
      </c>
      <c r="D78" s="12">
        <v>3</v>
      </c>
      <c r="E78" s="12">
        <v>88.919638450775892</v>
      </c>
      <c r="F78" s="12">
        <v>232.79743670886091</v>
      </c>
      <c r="G78" s="12">
        <v>1E+30</v>
      </c>
      <c r="H78" s="12">
        <v>88.919638450775892</v>
      </c>
    </row>
    <row r="80" spans="1:8" ht="13" thickBot="1" x14ac:dyDescent="0.3">
      <c r="A80" t="s">
        <v>44</v>
      </c>
    </row>
    <row r="81" spans="2:8" ht="13" x14ac:dyDescent="0.3">
      <c r="B81" s="13"/>
      <c r="C81" s="13"/>
      <c r="D81" s="13" t="s">
        <v>36</v>
      </c>
      <c r="E81" s="13" t="s">
        <v>45</v>
      </c>
      <c r="F81" s="13" t="s">
        <v>47</v>
      </c>
      <c r="G81" s="13" t="s">
        <v>41</v>
      </c>
      <c r="H81" s="13" t="s">
        <v>41</v>
      </c>
    </row>
    <row r="82" spans="2:8" ht="13.5" thickBot="1" x14ac:dyDescent="0.35">
      <c r="B82" s="14" t="s">
        <v>34</v>
      </c>
      <c r="C82" s="14" t="s">
        <v>35</v>
      </c>
      <c r="D82" s="14" t="s">
        <v>37</v>
      </c>
      <c r="E82" s="14" t="s">
        <v>46</v>
      </c>
      <c r="F82" s="14" t="s">
        <v>48</v>
      </c>
      <c r="G82" s="14" t="s">
        <v>42</v>
      </c>
      <c r="H82" s="14" t="s">
        <v>43</v>
      </c>
    </row>
    <row r="83" spans="2:8" x14ac:dyDescent="0.25">
      <c r="B83" s="11" t="s">
        <v>233</v>
      </c>
      <c r="C83" s="11" t="s">
        <v>16</v>
      </c>
      <c r="D83" s="11">
        <v>80</v>
      </c>
      <c r="E83" s="11">
        <v>143.8777982580857</v>
      </c>
      <c r="F83" s="11">
        <v>80</v>
      </c>
      <c r="G83" s="11">
        <v>10</v>
      </c>
      <c r="H83" s="11">
        <v>20</v>
      </c>
    </row>
    <row r="84" spans="2:8" x14ac:dyDescent="0.25">
      <c r="B84" s="11" t="s">
        <v>234</v>
      </c>
      <c r="C84" s="11" t="s">
        <v>17</v>
      </c>
      <c r="D84" s="11">
        <v>62</v>
      </c>
      <c r="E84" s="11">
        <v>143.8777982580857</v>
      </c>
      <c r="F84" s="11">
        <v>62</v>
      </c>
      <c r="G84" s="11">
        <v>8</v>
      </c>
      <c r="H84" s="11">
        <v>12</v>
      </c>
    </row>
    <row r="85" spans="2:8" x14ac:dyDescent="0.25">
      <c r="B85" s="11" t="s">
        <v>235</v>
      </c>
      <c r="C85" s="11" t="s">
        <v>18</v>
      </c>
      <c r="D85" s="11">
        <v>60</v>
      </c>
      <c r="E85" s="11">
        <v>143.87779825808593</v>
      </c>
      <c r="F85" s="11">
        <v>60</v>
      </c>
      <c r="G85" s="11">
        <v>8</v>
      </c>
      <c r="H85" s="11">
        <v>12</v>
      </c>
    </row>
    <row r="86" spans="2:8" x14ac:dyDescent="0.25">
      <c r="B86" s="11" t="s">
        <v>236</v>
      </c>
      <c r="C86" s="11" t="s">
        <v>12</v>
      </c>
      <c r="D86" s="11">
        <v>50</v>
      </c>
      <c r="E86" s="11">
        <v>185.60043396226411</v>
      </c>
      <c r="F86" s="11">
        <v>50</v>
      </c>
      <c r="G86" s="11">
        <v>4</v>
      </c>
      <c r="H86" s="11">
        <v>1</v>
      </c>
    </row>
    <row r="87" spans="2:8" x14ac:dyDescent="0.25">
      <c r="B87" s="11" t="s">
        <v>237</v>
      </c>
      <c r="C87" s="11" t="s">
        <v>13</v>
      </c>
      <c r="D87" s="11">
        <v>88</v>
      </c>
      <c r="E87" s="11">
        <v>0</v>
      </c>
      <c r="F87" s="11">
        <v>105</v>
      </c>
      <c r="G87" s="11">
        <v>1E+30</v>
      </c>
      <c r="H87" s="11">
        <v>17</v>
      </c>
    </row>
    <row r="88" spans="2:8" x14ac:dyDescent="0.25">
      <c r="B88" s="11" t="s">
        <v>238</v>
      </c>
      <c r="C88" s="11" t="s">
        <v>14</v>
      </c>
      <c r="D88" s="11">
        <v>72</v>
      </c>
      <c r="E88" s="11">
        <v>0</v>
      </c>
      <c r="F88" s="11">
        <v>150</v>
      </c>
      <c r="G88" s="11">
        <v>1E+30</v>
      </c>
      <c r="H88" s="11">
        <v>78</v>
      </c>
    </row>
    <row r="89" spans="2:8" x14ac:dyDescent="0.25">
      <c r="B89" s="11" t="s">
        <v>239</v>
      </c>
      <c r="C89" s="11" t="s">
        <v>15</v>
      </c>
      <c r="D89" s="11">
        <v>88</v>
      </c>
      <c r="E89" s="11">
        <v>143.87779825808593</v>
      </c>
      <c r="F89" s="11">
        <v>88</v>
      </c>
      <c r="G89" s="11">
        <v>3</v>
      </c>
      <c r="H89" s="11">
        <v>37</v>
      </c>
    </row>
    <row r="90" spans="2:8" x14ac:dyDescent="0.25">
      <c r="B90" s="11" t="s">
        <v>240</v>
      </c>
      <c r="C90" s="11" t="s">
        <v>16</v>
      </c>
      <c r="D90" s="11">
        <v>110</v>
      </c>
      <c r="E90" s="11">
        <v>131.77283236994299</v>
      </c>
      <c r="F90" s="11">
        <v>110</v>
      </c>
      <c r="G90" s="11">
        <v>1</v>
      </c>
      <c r="H90" s="11">
        <v>9</v>
      </c>
    </row>
    <row r="91" spans="2:8" x14ac:dyDescent="0.25">
      <c r="B91" s="11" t="s">
        <v>241</v>
      </c>
      <c r="C91" s="11" t="s">
        <v>17</v>
      </c>
      <c r="D91" s="11">
        <v>100</v>
      </c>
      <c r="E91" s="11">
        <v>143.87779825808502</v>
      </c>
      <c r="F91" s="11">
        <v>100</v>
      </c>
      <c r="G91" s="11">
        <v>2</v>
      </c>
      <c r="H91" s="11">
        <v>53</v>
      </c>
    </row>
    <row r="92" spans="2:8" ht="13" thickBot="1" x14ac:dyDescent="0.3">
      <c r="B92" s="12" t="s">
        <v>242</v>
      </c>
      <c r="C92" s="12" t="s">
        <v>18</v>
      </c>
      <c r="D92" s="12">
        <v>50</v>
      </c>
      <c r="E92" s="12">
        <v>143.87779825808502</v>
      </c>
      <c r="F92" s="12">
        <v>50</v>
      </c>
      <c r="G92" s="12">
        <v>35</v>
      </c>
      <c r="H92" s="1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47EF-B1B2-4FD9-B880-B4FD49FD301A}">
  <dimension ref="A1:AL53"/>
  <sheetViews>
    <sheetView zoomScale="80" zoomScaleNormal="80" workbookViewId="0">
      <selection activeCell="L27" sqref="L27"/>
    </sheetView>
  </sheetViews>
  <sheetFormatPr defaultRowHeight="12.5" x14ac:dyDescent="0.25"/>
  <cols>
    <col min="1" max="1" width="34.90625" bestFit="1" customWidth="1"/>
    <col min="2" max="8" width="12" bestFit="1" customWidth="1"/>
    <col min="9" max="9" width="10.81640625" bestFit="1" customWidth="1"/>
    <col min="12" max="12" width="25.54296875" customWidth="1"/>
    <col min="13" max="13" width="15.1796875" customWidth="1"/>
    <col min="14" max="19" width="12.6328125" bestFit="1" customWidth="1"/>
    <col min="20" max="20" width="12" customWidth="1"/>
    <col min="21" max="21" width="14" customWidth="1"/>
    <col min="22" max="22" width="51" bestFit="1" customWidth="1"/>
    <col min="24" max="24" width="12.6328125" bestFit="1" customWidth="1"/>
  </cols>
  <sheetData>
    <row r="1" spans="1:30" ht="13" x14ac:dyDescent="0.3">
      <c r="A1" s="5"/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2"/>
    </row>
    <row r="2" spans="1:30" ht="14.5" x14ac:dyDescent="0.35">
      <c r="A2" s="6" t="s">
        <v>2</v>
      </c>
      <c r="B2" s="4">
        <v>120</v>
      </c>
      <c r="C2" s="4">
        <v>10</v>
      </c>
      <c r="D2" s="4">
        <v>15</v>
      </c>
      <c r="E2" s="4">
        <v>50</v>
      </c>
      <c r="F2" s="4">
        <v>10</v>
      </c>
      <c r="G2" s="4">
        <v>10</v>
      </c>
      <c r="H2" s="4">
        <v>5</v>
      </c>
      <c r="I2" s="2"/>
      <c r="M2" s="6" t="s">
        <v>108</v>
      </c>
      <c r="N2" s="2"/>
      <c r="O2" s="2"/>
      <c r="P2" s="2"/>
      <c r="Q2" s="2"/>
      <c r="R2" s="2"/>
      <c r="S2" s="2"/>
      <c r="T2" s="2"/>
      <c r="U2" s="2"/>
    </row>
    <row r="3" spans="1:30" ht="14.5" x14ac:dyDescent="0.35">
      <c r="A3" s="6" t="s">
        <v>3</v>
      </c>
      <c r="B3" s="4">
        <v>95.918532172057141</v>
      </c>
      <c r="C3" s="4">
        <v>87.848554913294876</v>
      </c>
      <c r="D3" s="4">
        <v>73.678571428571431</v>
      </c>
      <c r="E3" s="4">
        <v>125.28731715370725</v>
      </c>
      <c r="F3" s="4">
        <v>123.73362264150941</v>
      </c>
      <c r="G3" s="4">
        <v>182.21283643892286</v>
      </c>
      <c r="H3" s="4">
        <v>155.19829113924041</v>
      </c>
      <c r="I3" s="2"/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6" t="s">
        <v>11</v>
      </c>
      <c r="U3" s="6" t="s">
        <v>109</v>
      </c>
      <c r="W3" s="6" t="s">
        <v>4</v>
      </c>
      <c r="X3" s="6" t="s">
        <v>5</v>
      </c>
      <c r="Y3" s="6" t="s">
        <v>6</v>
      </c>
      <c r="Z3" s="6" t="s">
        <v>7</v>
      </c>
      <c r="AA3" s="6" t="s">
        <v>8</v>
      </c>
      <c r="AB3" s="6" t="s">
        <v>9</v>
      </c>
      <c r="AC3" s="6" t="s">
        <v>10</v>
      </c>
      <c r="AD3" s="6" t="s">
        <v>11</v>
      </c>
    </row>
    <row r="4" spans="1:30" ht="14.5" x14ac:dyDescent="0.35">
      <c r="A4" s="6" t="s">
        <v>107</v>
      </c>
      <c r="B4" s="5">
        <f>B3*1.5</f>
        <v>143.8777982580857</v>
      </c>
      <c r="C4" s="5">
        <f t="shared" ref="C4:H4" si="0">C3*1.5</f>
        <v>131.77283236994231</v>
      </c>
      <c r="D4" s="5">
        <f t="shared" si="0"/>
        <v>110.51785714285714</v>
      </c>
      <c r="E4" s="5">
        <f t="shared" si="0"/>
        <v>187.93097573056087</v>
      </c>
      <c r="F4" s="5">
        <f t="shared" si="0"/>
        <v>185.60043396226411</v>
      </c>
      <c r="G4" s="5">
        <f t="shared" si="0"/>
        <v>273.3192546583843</v>
      </c>
      <c r="H4" s="5">
        <f t="shared" si="0"/>
        <v>232.79743670886063</v>
      </c>
      <c r="I4" s="2"/>
      <c r="M4" s="10">
        <v>22</v>
      </c>
      <c r="N4" s="5">
        <v>32</v>
      </c>
      <c r="O4" s="5">
        <v>2</v>
      </c>
      <c r="P4" s="5"/>
      <c r="Q4" s="5">
        <v>9</v>
      </c>
      <c r="R4" s="5">
        <v>1</v>
      </c>
      <c r="S4" s="5">
        <v>4</v>
      </c>
      <c r="T4" s="5"/>
      <c r="U4" s="19" t="s">
        <v>12</v>
      </c>
      <c r="W4" s="10">
        <v>22</v>
      </c>
      <c r="X4" s="5">
        <f>N4*$B$4</f>
        <v>4604.0895442587425</v>
      </c>
      <c r="Y4" s="5">
        <f>O4*$C$4</f>
        <v>263.54566473988461</v>
      </c>
      <c r="Z4" s="5">
        <f>P4*$D$4</f>
        <v>0</v>
      </c>
      <c r="AA4" s="5">
        <f>Q4*$E$4</f>
        <v>1691.3787815750479</v>
      </c>
      <c r="AB4" s="5">
        <f>R4*$F$4</f>
        <v>185.60043396226411</v>
      </c>
      <c r="AC4" s="5">
        <f>S4*$G$4</f>
        <v>1093.2770186335372</v>
      </c>
      <c r="AD4" s="5">
        <f>T4*$H$4</f>
        <v>0</v>
      </c>
    </row>
    <row r="5" spans="1:30" ht="14.5" x14ac:dyDescent="0.35">
      <c r="A5" s="2"/>
      <c r="B5" s="2"/>
      <c r="C5" s="2"/>
      <c r="D5" s="2"/>
      <c r="E5" s="2"/>
      <c r="F5" s="2"/>
      <c r="G5" s="2"/>
      <c r="H5" s="2"/>
      <c r="I5" s="2"/>
      <c r="M5" s="10">
        <v>23</v>
      </c>
      <c r="N5" s="5">
        <v>35</v>
      </c>
      <c r="O5" s="5">
        <v>4</v>
      </c>
      <c r="P5" s="5"/>
      <c r="Q5" s="5">
        <v>14</v>
      </c>
      <c r="R5" s="5">
        <v>1</v>
      </c>
      <c r="S5" s="5">
        <v>6</v>
      </c>
      <c r="T5" s="5">
        <v>1</v>
      </c>
      <c r="U5" s="19" t="s">
        <v>13</v>
      </c>
      <c r="W5" s="10">
        <v>23</v>
      </c>
      <c r="X5" s="5">
        <f t="shared" ref="X5:X13" si="1">N5*$B$4</f>
        <v>5035.7229390329994</v>
      </c>
      <c r="Y5" s="5">
        <f t="shared" ref="Y5:Y13" si="2">O5*$C$4</f>
        <v>527.09132947976923</v>
      </c>
      <c r="Z5" s="5">
        <f t="shared" ref="Z5:Z13" si="3">P5*$D$4</f>
        <v>0</v>
      </c>
      <c r="AA5" s="5">
        <f t="shared" ref="AA5:AA13" si="4">Q5*$E$4</f>
        <v>2631.0336602278521</v>
      </c>
      <c r="AB5" s="5">
        <f t="shared" ref="AB5:AB13" si="5">R5*$F$4</f>
        <v>185.60043396226411</v>
      </c>
      <c r="AC5" s="5">
        <f t="shared" ref="AC5:AC13" si="6">S5*$G$4</f>
        <v>1639.9155279503057</v>
      </c>
      <c r="AD5" s="5">
        <f t="shared" ref="AD5:AD13" si="7">T5*$H$4</f>
        <v>232.79743670886063</v>
      </c>
    </row>
    <row r="6" spans="1:30" ht="14.5" x14ac:dyDescent="0.35">
      <c r="A6" s="2"/>
      <c r="B6" s="2"/>
      <c r="C6" s="2"/>
      <c r="D6" s="2"/>
      <c r="E6" s="2"/>
      <c r="F6" s="2"/>
      <c r="G6" s="2"/>
      <c r="H6" s="2"/>
      <c r="I6" s="2"/>
      <c r="M6" s="10">
        <v>24</v>
      </c>
      <c r="N6" s="5">
        <v>35</v>
      </c>
      <c r="O6" s="5">
        <v>2</v>
      </c>
      <c r="P6" s="5"/>
      <c r="Q6" s="5">
        <v>15</v>
      </c>
      <c r="R6" s="5">
        <v>2</v>
      </c>
      <c r="S6" s="5">
        <v>1</v>
      </c>
      <c r="T6" s="5"/>
      <c r="U6" s="19" t="s">
        <v>14</v>
      </c>
      <c r="W6" s="10">
        <v>24</v>
      </c>
      <c r="X6" s="5">
        <f t="shared" si="1"/>
        <v>5035.7229390329994</v>
      </c>
      <c r="Y6" s="5">
        <f t="shared" si="2"/>
        <v>263.54566473988461</v>
      </c>
      <c r="Z6" s="5">
        <f t="shared" si="3"/>
        <v>0</v>
      </c>
      <c r="AA6" s="5">
        <f t="shared" si="4"/>
        <v>2818.9646359584131</v>
      </c>
      <c r="AB6" s="5">
        <f t="shared" si="5"/>
        <v>371.20086792452821</v>
      </c>
      <c r="AC6" s="5">
        <f t="shared" si="6"/>
        <v>273.3192546583843</v>
      </c>
      <c r="AD6" s="5">
        <f t="shared" si="7"/>
        <v>0</v>
      </c>
    </row>
    <row r="7" spans="1:30" ht="14.5" x14ac:dyDescent="0.35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109</v>
      </c>
      <c r="M7" s="10">
        <v>25</v>
      </c>
      <c r="N7" s="5">
        <v>28</v>
      </c>
      <c r="O7" s="5">
        <v>4</v>
      </c>
      <c r="P7" s="5"/>
      <c r="Q7" s="5">
        <v>11</v>
      </c>
      <c r="R7" s="5"/>
      <c r="S7" s="5">
        <v>2</v>
      </c>
      <c r="T7" s="5">
        <v>2</v>
      </c>
      <c r="U7" s="19" t="s">
        <v>15</v>
      </c>
      <c r="W7" s="10">
        <v>25</v>
      </c>
      <c r="X7" s="5">
        <f t="shared" si="1"/>
        <v>4028.5783512263997</v>
      </c>
      <c r="Y7" s="5">
        <f t="shared" si="2"/>
        <v>527.09132947976923</v>
      </c>
      <c r="Z7" s="5">
        <f t="shared" si="3"/>
        <v>0</v>
      </c>
      <c r="AA7" s="5">
        <f t="shared" si="4"/>
        <v>2067.2407330361698</v>
      </c>
      <c r="AB7" s="5">
        <f t="shared" si="5"/>
        <v>0</v>
      </c>
      <c r="AC7" s="5">
        <f t="shared" si="6"/>
        <v>546.63850931676859</v>
      </c>
      <c r="AD7" s="5">
        <f t="shared" si="7"/>
        <v>465.59487341772126</v>
      </c>
    </row>
    <row r="8" spans="1:30" ht="14.5" x14ac:dyDescent="0.35">
      <c r="A8" s="10">
        <v>1</v>
      </c>
      <c r="B8" s="5">
        <f>52</f>
        <v>52</v>
      </c>
      <c r="C8" s="5"/>
      <c r="D8" s="5"/>
      <c r="E8" s="5">
        <v>14</v>
      </c>
      <c r="F8" s="5"/>
      <c r="G8" s="5">
        <v>4</v>
      </c>
      <c r="H8" s="5"/>
      <c r="I8" s="19" t="s">
        <v>12</v>
      </c>
      <c r="M8" s="10">
        <v>26</v>
      </c>
      <c r="N8" s="5">
        <v>46</v>
      </c>
      <c r="O8" s="5">
        <v>2</v>
      </c>
      <c r="P8" s="5"/>
      <c r="Q8" s="5">
        <v>46</v>
      </c>
      <c r="R8" s="5"/>
      <c r="S8" s="5">
        <v>7</v>
      </c>
      <c r="T8" s="5"/>
      <c r="U8" s="19" t="s">
        <v>16</v>
      </c>
      <c r="W8" s="10">
        <v>26</v>
      </c>
      <c r="X8" s="5">
        <f t="shared" si="1"/>
        <v>6618.3787198719419</v>
      </c>
      <c r="Y8" s="5">
        <f t="shared" si="2"/>
        <v>263.54566473988461</v>
      </c>
      <c r="Z8" s="5">
        <f t="shared" si="3"/>
        <v>0</v>
      </c>
      <c r="AA8" s="5">
        <f t="shared" si="4"/>
        <v>8644.824883605801</v>
      </c>
      <c r="AB8" s="5">
        <f t="shared" si="5"/>
        <v>0</v>
      </c>
      <c r="AC8" s="5">
        <f t="shared" si="6"/>
        <v>1913.23478260869</v>
      </c>
      <c r="AD8" s="5">
        <f t="shared" si="7"/>
        <v>0</v>
      </c>
    </row>
    <row r="9" spans="1:30" ht="14.5" x14ac:dyDescent="0.35">
      <c r="A9" s="10">
        <v>2</v>
      </c>
      <c r="B9" s="5">
        <v>115</v>
      </c>
      <c r="C9" s="5">
        <v>4</v>
      </c>
      <c r="D9" s="5"/>
      <c r="E9" s="5">
        <v>16</v>
      </c>
      <c r="F9" s="5"/>
      <c r="G9" s="5">
        <v>3</v>
      </c>
      <c r="H9" s="5"/>
      <c r="I9" s="19" t="s">
        <v>13</v>
      </c>
      <c r="M9" s="10">
        <v>27</v>
      </c>
      <c r="N9" s="5">
        <v>112</v>
      </c>
      <c r="O9" s="5"/>
      <c r="P9" s="5"/>
      <c r="Q9" s="5">
        <v>25</v>
      </c>
      <c r="R9" s="5">
        <v>4</v>
      </c>
      <c r="S9" s="5">
        <v>5</v>
      </c>
      <c r="T9" s="5">
        <v>1</v>
      </c>
      <c r="U9" s="19" t="s">
        <v>17</v>
      </c>
      <c r="W9" s="10">
        <v>27</v>
      </c>
      <c r="X9" s="5">
        <f t="shared" si="1"/>
        <v>16114.313404905599</v>
      </c>
      <c r="Y9" s="5">
        <f t="shared" si="2"/>
        <v>0</v>
      </c>
      <c r="Z9" s="5">
        <f t="shared" si="3"/>
        <v>0</v>
      </c>
      <c r="AA9" s="5">
        <f t="shared" si="4"/>
        <v>4698.2743932640215</v>
      </c>
      <c r="AB9" s="5">
        <f t="shared" si="5"/>
        <v>742.40173584905642</v>
      </c>
      <c r="AC9" s="5">
        <f t="shared" si="6"/>
        <v>1366.5962732919215</v>
      </c>
      <c r="AD9" s="5">
        <f t="shared" si="7"/>
        <v>232.79743670886063</v>
      </c>
    </row>
    <row r="10" spans="1:30" ht="14.5" x14ac:dyDescent="0.35">
      <c r="A10" s="10">
        <v>3</v>
      </c>
      <c r="B10" s="5">
        <v>60</v>
      </c>
      <c r="C10" s="5"/>
      <c r="D10" s="5"/>
      <c r="E10" s="5">
        <v>11</v>
      </c>
      <c r="F10" s="5"/>
      <c r="G10" s="5">
        <v>7</v>
      </c>
      <c r="H10" s="5"/>
      <c r="I10" s="19" t="s">
        <v>14</v>
      </c>
      <c r="M10" s="10">
        <v>28</v>
      </c>
      <c r="N10" s="5">
        <v>56</v>
      </c>
      <c r="O10" s="5">
        <v>4</v>
      </c>
      <c r="P10" s="5"/>
      <c r="Q10" s="5">
        <v>21</v>
      </c>
      <c r="R10" s="5"/>
      <c r="S10" s="5">
        <v>2</v>
      </c>
      <c r="T10" s="5">
        <v>1</v>
      </c>
      <c r="U10" s="19" t="s">
        <v>18</v>
      </c>
      <c r="W10" s="10">
        <v>28</v>
      </c>
      <c r="X10" s="5">
        <f t="shared" si="1"/>
        <v>8057.1567024527994</v>
      </c>
      <c r="Y10" s="5">
        <f t="shared" si="2"/>
        <v>527.09132947976923</v>
      </c>
      <c r="Z10" s="5">
        <f t="shared" si="3"/>
        <v>0</v>
      </c>
      <c r="AA10" s="5">
        <f t="shared" si="4"/>
        <v>3946.5504903417782</v>
      </c>
      <c r="AB10" s="5">
        <f t="shared" si="5"/>
        <v>0</v>
      </c>
      <c r="AC10" s="5">
        <f t="shared" si="6"/>
        <v>546.63850931676859</v>
      </c>
      <c r="AD10" s="5">
        <f t="shared" si="7"/>
        <v>232.79743670886063</v>
      </c>
    </row>
    <row r="11" spans="1:30" ht="14.5" x14ac:dyDescent="0.35">
      <c r="A11" s="10">
        <v>4</v>
      </c>
      <c r="B11" s="5">
        <v>50</v>
      </c>
      <c r="C11" s="5"/>
      <c r="D11" s="5"/>
      <c r="E11" s="5">
        <v>13</v>
      </c>
      <c r="F11" s="5"/>
      <c r="G11" s="5">
        <v>1</v>
      </c>
      <c r="H11" s="5"/>
      <c r="I11" s="19" t="s">
        <v>15</v>
      </c>
      <c r="M11" s="10">
        <v>29</v>
      </c>
      <c r="N11" s="5">
        <v>72</v>
      </c>
      <c r="O11" s="5">
        <v>2</v>
      </c>
      <c r="P11" s="5"/>
      <c r="Q11" s="5">
        <v>23</v>
      </c>
      <c r="R11" s="5"/>
      <c r="S11" s="5">
        <v>7</v>
      </c>
      <c r="T11" s="5">
        <v>1</v>
      </c>
      <c r="U11" s="19" t="s">
        <v>12</v>
      </c>
      <c r="W11" s="10">
        <v>29</v>
      </c>
      <c r="X11" s="5">
        <f t="shared" si="1"/>
        <v>10359.201474582171</v>
      </c>
      <c r="Y11" s="5">
        <f t="shared" si="2"/>
        <v>263.54566473988461</v>
      </c>
      <c r="Z11" s="5">
        <f t="shared" si="3"/>
        <v>0</v>
      </c>
      <c r="AA11" s="5">
        <f t="shared" si="4"/>
        <v>4322.4124418029005</v>
      </c>
      <c r="AB11" s="5">
        <f t="shared" si="5"/>
        <v>0</v>
      </c>
      <c r="AC11" s="5">
        <f t="shared" si="6"/>
        <v>1913.23478260869</v>
      </c>
      <c r="AD11" s="5">
        <f t="shared" si="7"/>
        <v>232.79743670886063</v>
      </c>
    </row>
    <row r="12" spans="1:30" ht="14.5" x14ac:dyDescent="0.35">
      <c r="A12" s="10">
        <v>5</v>
      </c>
      <c r="B12" s="5">
        <v>66</v>
      </c>
      <c r="C12" s="5"/>
      <c r="D12" s="5"/>
      <c r="E12" s="5">
        <v>6</v>
      </c>
      <c r="F12" s="5">
        <v>1</v>
      </c>
      <c r="G12" s="5">
        <v>1</v>
      </c>
      <c r="H12" s="5"/>
      <c r="I12" s="19" t="s">
        <v>16</v>
      </c>
      <c r="M12" s="10">
        <v>30</v>
      </c>
      <c r="N12" s="5">
        <v>55</v>
      </c>
      <c r="O12" s="5"/>
      <c r="P12" s="5"/>
      <c r="Q12" s="5">
        <v>33</v>
      </c>
      <c r="R12" s="5"/>
      <c r="S12" s="5">
        <v>4</v>
      </c>
      <c r="T12" s="5">
        <v>1</v>
      </c>
      <c r="U12" s="19" t="s">
        <v>13</v>
      </c>
      <c r="W12" s="10">
        <v>30</v>
      </c>
      <c r="X12" s="5">
        <f t="shared" si="1"/>
        <v>7913.2789041947135</v>
      </c>
      <c r="Y12" s="5">
        <f t="shared" si="2"/>
        <v>0</v>
      </c>
      <c r="Z12" s="5">
        <f t="shared" si="3"/>
        <v>0</v>
      </c>
      <c r="AA12" s="5">
        <f t="shared" si="4"/>
        <v>6201.7221991085089</v>
      </c>
      <c r="AB12" s="5">
        <f t="shared" si="5"/>
        <v>0</v>
      </c>
      <c r="AC12" s="5">
        <f t="shared" si="6"/>
        <v>1093.2770186335372</v>
      </c>
      <c r="AD12" s="5">
        <f t="shared" si="7"/>
        <v>232.79743670886063</v>
      </c>
    </row>
    <row r="13" spans="1:30" ht="14.5" x14ac:dyDescent="0.35">
      <c r="A13" s="10">
        <v>6</v>
      </c>
      <c r="B13" s="5">
        <v>46</v>
      </c>
      <c r="C13" s="5"/>
      <c r="D13" s="5"/>
      <c r="E13" s="5">
        <v>8</v>
      </c>
      <c r="F13" s="5">
        <v>1</v>
      </c>
      <c r="G13" s="5">
        <v>2</v>
      </c>
      <c r="H13" s="5"/>
      <c r="I13" s="19" t="s">
        <v>17</v>
      </c>
      <c r="M13" s="10">
        <v>31</v>
      </c>
      <c r="N13" s="5">
        <v>26</v>
      </c>
      <c r="O13" s="5"/>
      <c r="P13" s="5"/>
      <c r="Q13" s="5">
        <v>11</v>
      </c>
      <c r="R13" s="5"/>
      <c r="S13" s="5">
        <v>3</v>
      </c>
      <c r="T13" s="5"/>
      <c r="U13" s="19" t="s">
        <v>14</v>
      </c>
      <c r="W13" s="10">
        <v>31</v>
      </c>
      <c r="X13" s="5">
        <f t="shared" si="1"/>
        <v>3740.8227547102283</v>
      </c>
      <c r="Y13" s="5">
        <f t="shared" si="2"/>
        <v>0</v>
      </c>
      <c r="Z13" s="5">
        <f t="shared" si="3"/>
        <v>0</v>
      </c>
      <c r="AA13" s="5">
        <f t="shared" si="4"/>
        <v>2067.2407330361698</v>
      </c>
      <c r="AB13" s="5">
        <f t="shared" si="5"/>
        <v>0</v>
      </c>
      <c r="AC13" s="5">
        <f t="shared" si="6"/>
        <v>819.95776397515283</v>
      </c>
      <c r="AD13" s="5">
        <f t="shared" si="7"/>
        <v>0</v>
      </c>
    </row>
    <row r="14" spans="1:30" ht="14.5" x14ac:dyDescent="0.35">
      <c r="A14" s="10">
        <v>7</v>
      </c>
      <c r="B14" s="5">
        <v>58</v>
      </c>
      <c r="C14" s="5">
        <v>5</v>
      </c>
      <c r="D14" s="5"/>
      <c r="E14" s="5">
        <v>21</v>
      </c>
      <c r="F14" s="5">
        <v>1</v>
      </c>
      <c r="G14" s="5"/>
      <c r="H14" s="5"/>
      <c r="I14" s="19" t="s">
        <v>18</v>
      </c>
    </row>
    <row r="15" spans="1:30" ht="14.5" x14ac:dyDescent="0.35">
      <c r="A15" s="10">
        <v>8</v>
      </c>
      <c r="B15" s="5">
        <v>107</v>
      </c>
      <c r="C15" s="5">
        <v>4</v>
      </c>
      <c r="D15" s="5"/>
      <c r="E15" s="5">
        <v>14</v>
      </c>
      <c r="F15" s="5"/>
      <c r="G15" s="5">
        <v>8</v>
      </c>
      <c r="H15" s="5">
        <v>1</v>
      </c>
      <c r="I15" s="19" t="s">
        <v>12</v>
      </c>
      <c r="V15" s="27" t="s">
        <v>111</v>
      </c>
      <c r="W15" s="31">
        <f>SUM(X4:AD13)</f>
        <v>127552.84030327796</v>
      </c>
    </row>
    <row r="16" spans="1:30" ht="14.5" x14ac:dyDescent="0.35">
      <c r="A16" s="10">
        <v>9</v>
      </c>
      <c r="B16" s="5">
        <v>73</v>
      </c>
      <c r="C16" s="5"/>
      <c r="D16" s="5"/>
      <c r="E16" s="5">
        <v>12</v>
      </c>
      <c r="F16" s="5"/>
      <c r="G16" s="5"/>
      <c r="H16" s="5"/>
      <c r="I16" s="19" t="s">
        <v>13</v>
      </c>
    </row>
    <row r="17" spans="1:38" ht="14.5" x14ac:dyDescent="0.35">
      <c r="A17" s="10">
        <v>10</v>
      </c>
      <c r="B17" s="5">
        <v>37</v>
      </c>
      <c r="C17" s="5">
        <v>1</v>
      </c>
      <c r="D17" s="5"/>
      <c r="E17" s="5">
        <v>5</v>
      </c>
      <c r="F17" s="5"/>
      <c r="G17" s="5">
        <v>5</v>
      </c>
      <c r="H17" s="5">
        <v>2</v>
      </c>
      <c r="I17" s="19" t="s">
        <v>14</v>
      </c>
      <c r="M17" s="27" t="s">
        <v>248</v>
      </c>
    </row>
    <row r="18" spans="1:38" ht="14.5" x14ac:dyDescent="0.35">
      <c r="A18" s="10">
        <v>11</v>
      </c>
      <c r="B18" s="5">
        <v>15</v>
      </c>
      <c r="C18" s="5"/>
      <c r="D18" s="5"/>
      <c r="E18" s="5">
        <v>4</v>
      </c>
      <c r="F18" s="5"/>
      <c r="G18" s="5">
        <v>1</v>
      </c>
      <c r="H18" s="5"/>
      <c r="I18" s="19" t="s">
        <v>15</v>
      </c>
      <c r="M18" s="6" t="s">
        <v>4</v>
      </c>
      <c r="N18" s="6" t="s">
        <v>5</v>
      </c>
      <c r="O18" s="6" t="s">
        <v>6</v>
      </c>
      <c r="P18" s="6" t="s">
        <v>7</v>
      </c>
      <c r="Q18" s="6" t="s">
        <v>8</v>
      </c>
      <c r="R18" s="6" t="s">
        <v>9</v>
      </c>
      <c r="S18" s="6" t="s">
        <v>10</v>
      </c>
      <c r="T18" s="6" t="s">
        <v>11</v>
      </c>
      <c r="V18" s="2"/>
      <c r="W18" s="7" t="s">
        <v>19</v>
      </c>
      <c r="X18" s="2"/>
      <c r="Y18" s="7" t="s">
        <v>20</v>
      </c>
      <c r="Z18" s="7" t="s">
        <v>1</v>
      </c>
      <c r="AA18" s="7" t="s">
        <v>21</v>
      </c>
      <c r="AB18" s="7" t="s">
        <v>1</v>
      </c>
      <c r="AC18" s="7" t="s">
        <v>22</v>
      </c>
      <c r="AD18" s="7" t="s">
        <v>1</v>
      </c>
      <c r="AE18" s="7" t="s">
        <v>23</v>
      </c>
      <c r="AF18" s="7" t="s">
        <v>1</v>
      </c>
      <c r="AG18" s="7" t="s">
        <v>24</v>
      </c>
      <c r="AH18" s="7" t="s">
        <v>1</v>
      </c>
      <c r="AI18" s="7" t="s">
        <v>25</v>
      </c>
      <c r="AJ18" s="7" t="s">
        <v>1</v>
      </c>
      <c r="AK18" s="7" t="s">
        <v>26</v>
      </c>
      <c r="AL18" s="7" t="s">
        <v>1</v>
      </c>
    </row>
    <row r="19" spans="1:38" ht="14.5" x14ac:dyDescent="0.35">
      <c r="A19" s="10">
        <v>12</v>
      </c>
      <c r="B19" s="5">
        <v>31</v>
      </c>
      <c r="C19" s="5"/>
      <c r="D19" s="5"/>
      <c r="E19" s="5">
        <v>3</v>
      </c>
      <c r="F19" s="5">
        <v>1</v>
      </c>
      <c r="G19" s="5"/>
      <c r="H19" s="5"/>
      <c r="I19" s="19" t="s">
        <v>16</v>
      </c>
      <c r="M19" s="4">
        <v>22</v>
      </c>
      <c r="N19" s="9">
        <v>20</v>
      </c>
      <c r="O19" s="9">
        <v>0</v>
      </c>
      <c r="P19" s="9">
        <v>0</v>
      </c>
      <c r="Q19" s="9">
        <v>40</v>
      </c>
      <c r="R19" s="9">
        <v>8</v>
      </c>
      <c r="S19" s="9">
        <v>7</v>
      </c>
      <c r="T19" s="9">
        <v>5</v>
      </c>
      <c r="U19" s="20">
        <f>SUM(N19:T19)</f>
        <v>80</v>
      </c>
      <c r="V19" s="21" t="s">
        <v>1</v>
      </c>
      <c r="W19" s="22">
        <v>80</v>
      </c>
      <c r="X19" s="7" t="s">
        <v>12</v>
      </c>
      <c r="Y19" s="2">
        <v>0</v>
      </c>
      <c r="Z19" s="2">
        <v>30</v>
      </c>
      <c r="AA19" s="2">
        <v>0</v>
      </c>
      <c r="AB19" s="2">
        <v>10</v>
      </c>
      <c r="AC19" s="2">
        <v>0</v>
      </c>
      <c r="AD19" s="2">
        <v>15</v>
      </c>
      <c r="AE19" s="2">
        <v>0</v>
      </c>
      <c r="AF19" s="2">
        <v>40</v>
      </c>
      <c r="AG19" s="2">
        <v>0</v>
      </c>
      <c r="AH19" s="2">
        <v>8</v>
      </c>
      <c r="AI19" s="2">
        <v>0</v>
      </c>
      <c r="AJ19" s="2">
        <v>7</v>
      </c>
      <c r="AK19" s="2">
        <v>0</v>
      </c>
      <c r="AL19" s="2">
        <v>5</v>
      </c>
    </row>
    <row r="20" spans="1:38" ht="14.5" x14ac:dyDescent="0.35">
      <c r="A20" s="10">
        <v>13</v>
      </c>
      <c r="B20" s="5">
        <v>33</v>
      </c>
      <c r="C20" s="5"/>
      <c r="D20" s="5"/>
      <c r="E20" s="5">
        <v>3</v>
      </c>
      <c r="F20" s="5"/>
      <c r="G20" s="5">
        <v>1</v>
      </c>
      <c r="H20" s="5"/>
      <c r="I20" s="19" t="s">
        <v>17</v>
      </c>
      <c r="M20" s="4">
        <v>23</v>
      </c>
      <c r="N20" s="9">
        <v>12</v>
      </c>
      <c r="O20" s="9">
        <v>0</v>
      </c>
      <c r="P20" s="9">
        <v>0</v>
      </c>
      <c r="Q20" s="9">
        <v>30</v>
      </c>
      <c r="R20" s="9">
        <v>8</v>
      </c>
      <c r="S20" s="9">
        <v>7</v>
      </c>
      <c r="T20" s="9">
        <v>5</v>
      </c>
      <c r="U20" s="20">
        <f t="shared" ref="U20:U28" si="8">SUM(N20:T20)</f>
        <v>62</v>
      </c>
      <c r="V20" s="21" t="s">
        <v>1</v>
      </c>
      <c r="W20" s="22">
        <v>62</v>
      </c>
      <c r="X20" s="7" t="s">
        <v>13</v>
      </c>
      <c r="Y20" s="2">
        <v>0</v>
      </c>
      <c r="Z20" s="2">
        <v>20</v>
      </c>
      <c r="AA20" s="2">
        <v>0</v>
      </c>
      <c r="AB20" s="2">
        <v>8</v>
      </c>
      <c r="AC20" s="2">
        <v>0</v>
      </c>
      <c r="AD20" s="2">
        <v>15</v>
      </c>
      <c r="AE20" s="2">
        <v>0</v>
      </c>
      <c r="AF20" s="2">
        <v>30</v>
      </c>
      <c r="AG20" s="2">
        <v>0</v>
      </c>
      <c r="AH20" s="2">
        <v>8</v>
      </c>
      <c r="AI20" s="2">
        <v>0</v>
      </c>
      <c r="AJ20" s="2">
        <v>7</v>
      </c>
      <c r="AK20" s="2">
        <v>0</v>
      </c>
      <c r="AL20" s="2">
        <v>5</v>
      </c>
    </row>
    <row r="21" spans="1:38" ht="14.5" x14ac:dyDescent="0.35">
      <c r="A21" s="10">
        <v>14</v>
      </c>
      <c r="B21" s="5">
        <v>28</v>
      </c>
      <c r="C21" s="5"/>
      <c r="D21" s="5"/>
      <c r="E21" s="5">
        <v>5</v>
      </c>
      <c r="F21" s="5"/>
      <c r="G21" s="5"/>
      <c r="H21" s="5"/>
      <c r="I21" s="19" t="s">
        <v>18</v>
      </c>
      <c r="M21" s="4">
        <v>24</v>
      </c>
      <c r="N21" s="9">
        <v>12</v>
      </c>
      <c r="O21" s="9">
        <v>0</v>
      </c>
      <c r="P21" s="9">
        <v>0</v>
      </c>
      <c r="Q21" s="9">
        <v>30</v>
      </c>
      <c r="R21" s="9">
        <v>8</v>
      </c>
      <c r="S21" s="9">
        <v>7</v>
      </c>
      <c r="T21" s="9">
        <v>3</v>
      </c>
      <c r="U21" s="20">
        <f t="shared" si="8"/>
        <v>60</v>
      </c>
      <c r="V21" s="21" t="s">
        <v>1</v>
      </c>
      <c r="W21" s="22">
        <v>60</v>
      </c>
      <c r="X21" s="7" t="s">
        <v>14</v>
      </c>
      <c r="Y21" s="2">
        <v>0</v>
      </c>
      <c r="Z21" s="2">
        <v>20</v>
      </c>
      <c r="AA21" s="2">
        <v>0</v>
      </c>
      <c r="AB21" s="2">
        <v>8</v>
      </c>
      <c r="AC21" s="2">
        <v>0</v>
      </c>
      <c r="AD21" s="2">
        <v>15</v>
      </c>
      <c r="AE21" s="2">
        <v>0</v>
      </c>
      <c r="AF21" s="2">
        <v>30</v>
      </c>
      <c r="AG21" s="2">
        <v>0</v>
      </c>
      <c r="AH21" s="2">
        <v>8</v>
      </c>
      <c r="AI21" s="2">
        <v>0</v>
      </c>
      <c r="AJ21" s="2">
        <v>7</v>
      </c>
      <c r="AK21" s="2">
        <v>0</v>
      </c>
      <c r="AL21" s="2">
        <v>3</v>
      </c>
    </row>
    <row r="22" spans="1:38" ht="14.5" x14ac:dyDescent="0.35">
      <c r="A22" s="10">
        <v>15</v>
      </c>
      <c r="B22" s="5">
        <v>28</v>
      </c>
      <c r="C22" s="5"/>
      <c r="D22" s="5"/>
      <c r="E22" s="5">
        <v>5</v>
      </c>
      <c r="F22" s="5">
        <v>1</v>
      </c>
      <c r="G22" s="5">
        <v>1</v>
      </c>
      <c r="H22" s="5"/>
      <c r="I22" s="19" t="s">
        <v>12</v>
      </c>
      <c r="M22" s="4">
        <v>25</v>
      </c>
      <c r="N22" s="9">
        <v>0</v>
      </c>
      <c r="O22" s="9">
        <v>0</v>
      </c>
      <c r="P22" s="9">
        <v>0</v>
      </c>
      <c r="Q22" s="9">
        <v>45</v>
      </c>
      <c r="R22" s="9">
        <v>1</v>
      </c>
      <c r="S22" s="9">
        <v>3</v>
      </c>
      <c r="T22" s="9">
        <v>1</v>
      </c>
      <c r="U22" s="20">
        <f t="shared" si="8"/>
        <v>50</v>
      </c>
      <c r="V22" s="21" t="s">
        <v>1</v>
      </c>
      <c r="W22" s="22">
        <v>50</v>
      </c>
      <c r="X22" s="7" t="s">
        <v>15</v>
      </c>
      <c r="Y22" s="2">
        <v>0</v>
      </c>
      <c r="Z22" s="2">
        <v>25</v>
      </c>
      <c r="AA22" s="2">
        <v>0</v>
      </c>
      <c r="AB22" s="2">
        <v>10</v>
      </c>
      <c r="AC22" s="2">
        <v>0</v>
      </c>
      <c r="AD22" s="2">
        <v>10</v>
      </c>
      <c r="AE22" s="2">
        <v>0</v>
      </c>
      <c r="AF22" s="2">
        <v>45</v>
      </c>
      <c r="AG22" s="2">
        <v>0</v>
      </c>
      <c r="AH22" s="2">
        <v>5</v>
      </c>
      <c r="AI22" s="2">
        <v>0</v>
      </c>
      <c r="AJ22" s="2">
        <v>3</v>
      </c>
      <c r="AK22" s="2">
        <v>0</v>
      </c>
      <c r="AL22" s="2">
        <v>1</v>
      </c>
    </row>
    <row r="23" spans="1:38" ht="14.5" x14ac:dyDescent="0.35">
      <c r="A23" s="10">
        <v>16</v>
      </c>
      <c r="B23" s="5">
        <v>68</v>
      </c>
      <c r="C23" s="5">
        <v>2</v>
      </c>
      <c r="D23" s="5"/>
      <c r="E23" s="5">
        <v>15</v>
      </c>
      <c r="F23" s="5"/>
      <c r="G23" s="5">
        <v>1</v>
      </c>
      <c r="H23" s="5"/>
      <c r="I23" s="19" t="s">
        <v>13</v>
      </c>
      <c r="M23" s="4">
        <v>26</v>
      </c>
      <c r="N23" s="9">
        <v>20</v>
      </c>
      <c r="O23" s="9">
        <v>5</v>
      </c>
      <c r="P23" s="9">
        <v>10</v>
      </c>
      <c r="Q23" s="9">
        <v>45</v>
      </c>
      <c r="R23" s="9">
        <v>5</v>
      </c>
      <c r="S23" s="9">
        <v>2</v>
      </c>
      <c r="T23" s="9">
        <v>1</v>
      </c>
      <c r="U23" s="20">
        <f t="shared" si="8"/>
        <v>88</v>
      </c>
      <c r="V23" s="21" t="s">
        <v>1</v>
      </c>
      <c r="W23" s="22">
        <v>105</v>
      </c>
      <c r="X23" s="7" t="s">
        <v>16</v>
      </c>
      <c r="Y23" s="2">
        <v>0</v>
      </c>
      <c r="Z23" s="2">
        <v>20</v>
      </c>
      <c r="AA23" s="2">
        <v>0</v>
      </c>
      <c r="AB23" s="18">
        <v>5</v>
      </c>
      <c r="AC23" s="2">
        <v>0</v>
      </c>
      <c r="AD23" s="2">
        <v>10</v>
      </c>
      <c r="AE23" s="2">
        <v>0</v>
      </c>
      <c r="AF23" s="2">
        <v>45</v>
      </c>
      <c r="AG23" s="2">
        <v>0</v>
      </c>
      <c r="AH23" s="2">
        <v>5</v>
      </c>
      <c r="AI23" s="2">
        <v>0</v>
      </c>
      <c r="AJ23" s="2">
        <v>2</v>
      </c>
      <c r="AK23" s="2">
        <v>0</v>
      </c>
      <c r="AL23" s="2">
        <v>1</v>
      </c>
    </row>
    <row r="24" spans="1:38" ht="14.5" x14ac:dyDescent="0.35">
      <c r="A24" s="10">
        <v>17</v>
      </c>
      <c r="B24" s="5">
        <v>39</v>
      </c>
      <c r="C24" s="5"/>
      <c r="D24" s="5"/>
      <c r="E24" s="5">
        <v>5</v>
      </c>
      <c r="F24" s="5"/>
      <c r="G24" s="5">
        <v>3</v>
      </c>
      <c r="H24" s="5"/>
      <c r="I24" s="19" t="s">
        <v>14</v>
      </c>
      <c r="M24" s="4">
        <v>27</v>
      </c>
      <c r="N24" s="9">
        <v>20</v>
      </c>
      <c r="O24" s="9">
        <v>5</v>
      </c>
      <c r="P24" s="9">
        <v>8</v>
      </c>
      <c r="Q24" s="9">
        <v>30</v>
      </c>
      <c r="R24" s="9">
        <v>5</v>
      </c>
      <c r="S24" s="9">
        <v>2</v>
      </c>
      <c r="T24" s="9">
        <v>2</v>
      </c>
      <c r="U24" s="20">
        <f t="shared" si="8"/>
        <v>72</v>
      </c>
      <c r="V24" s="21" t="s">
        <v>1</v>
      </c>
      <c r="W24" s="22">
        <v>150</v>
      </c>
      <c r="X24" s="7" t="s">
        <v>17</v>
      </c>
      <c r="Y24" s="2">
        <v>0</v>
      </c>
      <c r="Z24" s="2">
        <v>20</v>
      </c>
      <c r="AA24" s="2">
        <v>0</v>
      </c>
      <c r="AB24" s="2">
        <v>5</v>
      </c>
      <c r="AC24" s="2">
        <v>0</v>
      </c>
      <c r="AD24" s="2">
        <v>8</v>
      </c>
      <c r="AE24" s="2">
        <v>0</v>
      </c>
      <c r="AF24" s="2">
        <v>30</v>
      </c>
      <c r="AG24" s="2">
        <v>0</v>
      </c>
      <c r="AH24" s="2">
        <v>5</v>
      </c>
      <c r="AI24" s="2">
        <v>0</v>
      </c>
      <c r="AJ24" s="2">
        <v>2</v>
      </c>
      <c r="AK24" s="2">
        <v>0</v>
      </c>
      <c r="AL24" s="2">
        <v>2</v>
      </c>
    </row>
    <row r="25" spans="1:38" ht="14.5" x14ac:dyDescent="0.35">
      <c r="A25" s="10">
        <v>18</v>
      </c>
      <c r="B25" s="5">
        <v>39</v>
      </c>
      <c r="C25" s="5"/>
      <c r="D25" s="5"/>
      <c r="E25" s="5">
        <v>2</v>
      </c>
      <c r="F25" s="5"/>
      <c r="G25" s="5">
        <v>2</v>
      </c>
      <c r="H25" s="5"/>
      <c r="I25" s="19" t="s">
        <v>15</v>
      </c>
      <c r="M25" s="4">
        <v>28</v>
      </c>
      <c r="N25" s="9">
        <v>37</v>
      </c>
      <c r="O25" s="9">
        <v>0</v>
      </c>
      <c r="P25" s="9">
        <v>0</v>
      </c>
      <c r="Q25" s="9">
        <v>30</v>
      </c>
      <c r="R25" s="9">
        <v>10</v>
      </c>
      <c r="S25" s="9">
        <v>7</v>
      </c>
      <c r="T25" s="9">
        <v>4</v>
      </c>
      <c r="U25" s="20">
        <f t="shared" si="8"/>
        <v>88</v>
      </c>
      <c r="V25" s="21" t="s">
        <v>1</v>
      </c>
      <c r="W25" s="22">
        <v>88</v>
      </c>
      <c r="X25" s="7" t="s">
        <v>18</v>
      </c>
      <c r="Y25" s="2">
        <v>0</v>
      </c>
      <c r="Z25" s="2">
        <v>40</v>
      </c>
      <c r="AA25" s="2">
        <v>0</v>
      </c>
      <c r="AB25" s="2">
        <v>10</v>
      </c>
      <c r="AC25" s="2">
        <v>0</v>
      </c>
      <c r="AD25" s="2">
        <v>15</v>
      </c>
      <c r="AE25" s="2">
        <v>0</v>
      </c>
      <c r="AF25" s="2">
        <v>30</v>
      </c>
      <c r="AG25" s="2">
        <v>0</v>
      </c>
      <c r="AH25" s="2">
        <v>10</v>
      </c>
      <c r="AI25" s="2">
        <v>0</v>
      </c>
      <c r="AJ25" s="2">
        <v>7</v>
      </c>
      <c r="AK25" s="2">
        <v>0</v>
      </c>
      <c r="AL25" s="2">
        <v>4</v>
      </c>
    </row>
    <row r="26" spans="1:38" ht="14.5" x14ac:dyDescent="0.35">
      <c r="A26" s="10">
        <v>19</v>
      </c>
      <c r="B26" s="5">
        <v>39</v>
      </c>
      <c r="C26" s="5"/>
      <c r="D26" s="5"/>
      <c r="E26" s="5">
        <v>5</v>
      </c>
      <c r="F26" s="5">
        <v>1</v>
      </c>
      <c r="G26" s="5">
        <v>4</v>
      </c>
      <c r="H26" s="5">
        <v>1</v>
      </c>
      <c r="I26" s="19" t="s">
        <v>16</v>
      </c>
      <c r="M26" s="4">
        <v>29</v>
      </c>
      <c r="N26" s="9">
        <v>55</v>
      </c>
      <c r="O26" s="9">
        <v>9</v>
      </c>
      <c r="P26" s="9">
        <v>0</v>
      </c>
      <c r="Q26" s="9">
        <v>25</v>
      </c>
      <c r="R26" s="9">
        <v>10</v>
      </c>
      <c r="S26" s="9">
        <v>7</v>
      </c>
      <c r="T26" s="9">
        <v>4</v>
      </c>
      <c r="U26" s="20">
        <f t="shared" si="8"/>
        <v>110</v>
      </c>
      <c r="V26" s="21" t="s">
        <v>1</v>
      </c>
      <c r="W26" s="22">
        <v>110</v>
      </c>
      <c r="X26" s="7" t="s">
        <v>12</v>
      </c>
      <c r="Y26" s="2">
        <v>0</v>
      </c>
      <c r="Z26" s="2">
        <v>55</v>
      </c>
      <c r="AA26" s="2">
        <v>0</v>
      </c>
      <c r="AB26" s="2">
        <v>10</v>
      </c>
      <c r="AC26" s="2">
        <v>0</v>
      </c>
      <c r="AD26" s="2">
        <v>15</v>
      </c>
      <c r="AE26" s="2">
        <v>0</v>
      </c>
      <c r="AF26" s="2">
        <v>25</v>
      </c>
      <c r="AG26" s="2">
        <v>0</v>
      </c>
      <c r="AH26" s="2">
        <v>10</v>
      </c>
      <c r="AI26" s="2">
        <v>0</v>
      </c>
      <c r="AJ26" s="2">
        <v>7</v>
      </c>
      <c r="AK26" s="2">
        <v>0</v>
      </c>
      <c r="AL26" s="2">
        <v>4</v>
      </c>
    </row>
    <row r="27" spans="1:38" ht="14.5" x14ac:dyDescent="0.35">
      <c r="A27" s="10">
        <v>20</v>
      </c>
      <c r="B27" s="5">
        <v>37</v>
      </c>
      <c r="C27" s="5"/>
      <c r="D27" s="5"/>
      <c r="E27" s="5">
        <v>2</v>
      </c>
      <c r="F27" s="5"/>
      <c r="G27" s="5"/>
      <c r="H27" s="5"/>
      <c r="I27" s="19" t="s">
        <v>17</v>
      </c>
      <c r="M27" s="4">
        <v>30</v>
      </c>
      <c r="N27" s="9">
        <v>53</v>
      </c>
      <c r="O27" s="9">
        <v>0</v>
      </c>
      <c r="P27" s="9">
        <v>0</v>
      </c>
      <c r="Q27" s="9">
        <v>30</v>
      </c>
      <c r="R27" s="9">
        <v>5</v>
      </c>
      <c r="S27" s="9">
        <v>7</v>
      </c>
      <c r="T27" s="9">
        <v>5</v>
      </c>
      <c r="U27" s="20">
        <f t="shared" si="8"/>
        <v>100</v>
      </c>
      <c r="V27" s="21" t="s">
        <v>1</v>
      </c>
      <c r="W27" s="22">
        <v>100</v>
      </c>
      <c r="X27" s="7" t="s">
        <v>13</v>
      </c>
      <c r="Y27" s="2">
        <v>0</v>
      </c>
      <c r="Z27" s="2">
        <v>55</v>
      </c>
      <c r="AA27" s="2">
        <v>0</v>
      </c>
      <c r="AB27" s="2">
        <v>8</v>
      </c>
      <c r="AC27" s="2">
        <v>0</v>
      </c>
      <c r="AD27" s="2">
        <v>15</v>
      </c>
      <c r="AE27" s="2">
        <v>0</v>
      </c>
      <c r="AF27" s="2">
        <v>30</v>
      </c>
      <c r="AG27" s="2">
        <v>0</v>
      </c>
      <c r="AH27" s="2">
        <v>5</v>
      </c>
      <c r="AI27" s="2">
        <v>0</v>
      </c>
      <c r="AJ27" s="2">
        <v>7</v>
      </c>
      <c r="AK27" s="2">
        <v>0</v>
      </c>
      <c r="AL27" s="2">
        <v>5</v>
      </c>
    </row>
    <row r="28" spans="1:38" ht="14.5" x14ac:dyDescent="0.35">
      <c r="A28" s="10">
        <v>21</v>
      </c>
      <c r="B28" s="5">
        <v>45</v>
      </c>
      <c r="C28" s="5"/>
      <c r="D28" s="5"/>
      <c r="E28" s="5">
        <v>5</v>
      </c>
      <c r="F28" s="5">
        <v>1</v>
      </c>
      <c r="G28" s="5">
        <v>1</v>
      </c>
      <c r="H28" s="5"/>
      <c r="I28" s="19" t="s">
        <v>18</v>
      </c>
      <c r="M28" s="4">
        <v>31</v>
      </c>
      <c r="N28" s="9">
        <v>15</v>
      </c>
      <c r="O28" s="9">
        <v>0</v>
      </c>
      <c r="P28" s="9">
        <v>0</v>
      </c>
      <c r="Q28" s="9">
        <v>25</v>
      </c>
      <c r="R28" s="9">
        <v>5</v>
      </c>
      <c r="S28" s="9">
        <v>2</v>
      </c>
      <c r="T28" s="9">
        <v>3</v>
      </c>
      <c r="U28" s="20">
        <f t="shared" si="8"/>
        <v>50</v>
      </c>
      <c r="V28" s="21" t="s">
        <v>1</v>
      </c>
      <c r="W28" s="22">
        <v>50</v>
      </c>
      <c r="X28" s="7" t="s">
        <v>14</v>
      </c>
      <c r="Y28" s="2">
        <v>0</v>
      </c>
      <c r="Z28" s="2">
        <v>50</v>
      </c>
      <c r="AA28" s="2">
        <v>0</v>
      </c>
      <c r="AB28" s="2">
        <v>5</v>
      </c>
      <c r="AC28" s="2">
        <v>0</v>
      </c>
      <c r="AD28" s="2">
        <v>10</v>
      </c>
      <c r="AE28" s="2">
        <v>0</v>
      </c>
      <c r="AF28" s="2">
        <v>25</v>
      </c>
      <c r="AG28" s="2">
        <v>0</v>
      </c>
      <c r="AH28" s="2">
        <v>5</v>
      </c>
      <c r="AI28" s="2">
        <v>0</v>
      </c>
      <c r="AJ28" s="2">
        <v>2</v>
      </c>
      <c r="AK28" s="2">
        <v>0</v>
      </c>
      <c r="AL28" s="2">
        <v>3</v>
      </c>
    </row>
    <row r="29" spans="1:38" ht="14.5" x14ac:dyDescent="0.35">
      <c r="A29" s="10">
        <v>22</v>
      </c>
      <c r="B29" s="5">
        <v>32</v>
      </c>
      <c r="C29" s="5">
        <v>2</v>
      </c>
      <c r="D29" s="5"/>
      <c r="E29" s="5">
        <v>9</v>
      </c>
      <c r="F29" s="5">
        <v>1</v>
      </c>
      <c r="G29" s="5">
        <v>4</v>
      </c>
      <c r="H29" s="5"/>
      <c r="I29" s="19" t="s">
        <v>12</v>
      </c>
    </row>
    <row r="30" spans="1:38" ht="14.5" x14ac:dyDescent="0.35">
      <c r="A30" s="10">
        <v>23</v>
      </c>
      <c r="B30" s="5">
        <v>35</v>
      </c>
      <c r="C30" s="5">
        <v>4</v>
      </c>
      <c r="D30" s="5"/>
      <c r="E30" s="5">
        <v>14</v>
      </c>
      <c r="F30" s="5">
        <v>1</v>
      </c>
      <c r="G30" s="5">
        <v>6</v>
      </c>
      <c r="H30" s="5">
        <v>1</v>
      </c>
      <c r="I30" s="19" t="s">
        <v>13</v>
      </c>
    </row>
    <row r="31" spans="1:38" ht="14.5" x14ac:dyDescent="0.35">
      <c r="A31" s="10">
        <v>24</v>
      </c>
      <c r="B31" s="5">
        <v>35</v>
      </c>
      <c r="C31" s="5">
        <v>2</v>
      </c>
      <c r="D31" s="5"/>
      <c r="E31" s="5">
        <v>15</v>
      </c>
      <c r="F31" s="5">
        <v>2</v>
      </c>
      <c r="G31" s="5">
        <v>1</v>
      </c>
      <c r="H31" s="5"/>
      <c r="I31" s="19" t="s">
        <v>14</v>
      </c>
    </row>
    <row r="32" spans="1:38" ht="14.5" x14ac:dyDescent="0.35">
      <c r="A32" s="10">
        <v>25</v>
      </c>
      <c r="B32" s="5">
        <v>28</v>
      </c>
      <c r="C32" s="5">
        <v>4</v>
      </c>
      <c r="D32" s="5"/>
      <c r="E32" s="5">
        <v>11</v>
      </c>
      <c r="F32" s="5"/>
      <c r="G32" s="5">
        <v>2</v>
      </c>
      <c r="H32" s="5">
        <v>2</v>
      </c>
      <c r="I32" s="19" t="s">
        <v>15</v>
      </c>
    </row>
    <row r="33" spans="1:20" ht="14.5" x14ac:dyDescent="0.35">
      <c r="A33" s="10">
        <v>26</v>
      </c>
      <c r="B33" s="5">
        <v>46</v>
      </c>
      <c r="C33" s="5">
        <v>2</v>
      </c>
      <c r="D33" s="5"/>
      <c r="E33" s="5">
        <v>46</v>
      </c>
      <c r="F33" s="5"/>
      <c r="G33" s="5">
        <v>7</v>
      </c>
      <c r="H33" s="5"/>
      <c r="I33" s="19" t="s">
        <v>16</v>
      </c>
      <c r="M33" s="6" t="s">
        <v>4</v>
      </c>
      <c r="N33" s="6" t="s">
        <v>5</v>
      </c>
      <c r="O33" s="6" t="s">
        <v>6</v>
      </c>
      <c r="P33" s="6" t="s">
        <v>7</v>
      </c>
      <c r="Q33" s="6" t="s">
        <v>8</v>
      </c>
      <c r="R33" s="6" t="s">
        <v>9</v>
      </c>
      <c r="S33" s="6" t="s">
        <v>10</v>
      </c>
      <c r="T33" s="6" t="s">
        <v>11</v>
      </c>
    </row>
    <row r="34" spans="1:20" ht="14.5" x14ac:dyDescent="0.35">
      <c r="A34" s="10">
        <v>27</v>
      </c>
      <c r="B34" s="5">
        <v>112</v>
      </c>
      <c r="C34" s="5"/>
      <c r="D34" s="5"/>
      <c r="E34" s="5">
        <v>25</v>
      </c>
      <c r="F34" s="5">
        <v>4</v>
      </c>
      <c r="G34" s="5">
        <v>5</v>
      </c>
      <c r="H34" s="5">
        <v>1</v>
      </c>
      <c r="I34" s="19" t="s">
        <v>17</v>
      </c>
      <c r="M34" s="10">
        <v>22</v>
      </c>
      <c r="N34" s="5">
        <f>$B$4*N19</f>
        <v>2877.5559651617141</v>
      </c>
      <c r="O34" s="5">
        <f>$C$4*O19</f>
        <v>0</v>
      </c>
      <c r="P34" s="5">
        <f>$D$4*P19</f>
        <v>0</v>
      </c>
      <c r="Q34" s="5">
        <f>$E$4*Q19</f>
        <v>7517.2390292224354</v>
      </c>
      <c r="R34" s="5">
        <f>$F$4*R19</f>
        <v>1484.8034716981128</v>
      </c>
      <c r="S34" s="5">
        <f>$G$4*S19</f>
        <v>1913.23478260869</v>
      </c>
      <c r="T34" s="5">
        <f>$H$4*T19</f>
        <v>1163.9871835443032</v>
      </c>
    </row>
    <row r="35" spans="1:20" ht="14.5" x14ac:dyDescent="0.35">
      <c r="A35" s="10">
        <v>28</v>
      </c>
      <c r="B35" s="5">
        <v>56</v>
      </c>
      <c r="C35" s="5">
        <v>4</v>
      </c>
      <c r="D35" s="5"/>
      <c r="E35" s="5">
        <v>21</v>
      </c>
      <c r="F35" s="5"/>
      <c r="G35" s="5">
        <v>2</v>
      </c>
      <c r="H35" s="5">
        <v>1</v>
      </c>
      <c r="I35" s="19" t="s">
        <v>18</v>
      </c>
      <c r="M35" s="10">
        <v>23</v>
      </c>
      <c r="N35" s="5">
        <f t="shared" ref="N35:N43" si="9">$B$4*N20</f>
        <v>1726.5335790970285</v>
      </c>
      <c r="O35" s="5">
        <f t="shared" ref="O35:O43" si="10">$C$4*O20</f>
        <v>0</v>
      </c>
      <c r="P35" s="5">
        <f t="shared" ref="P35:P43" si="11">$D$4*P20</f>
        <v>0</v>
      </c>
      <c r="Q35" s="5">
        <f t="shared" ref="Q35:Q43" si="12">$E$4*Q20</f>
        <v>5637.9292719168261</v>
      </c>
      <c r="R35" s="5">
        <f t="shared" ref="R35:R43" si="13">$F$4*R20</f>
        <v>1484.8034716981128</v>
      </c>
      <c r="S35" s="5">
        <f t="shared" ref="S35:S43" si="14">$G$4*S20</f>
        <v>1913.23478260869</v>
      </c>
      <c r="T35" s="5">
        <f t="shared" ref="T35:T43" si="15">$H$4*T20</f>
        <v>1163.9871835443032</v>
      </c>
    </row>
    <row r="36" spans="1:20" ht="14.5" x14ac:dyDescent="0.35">
      <c r="A36" s="10">
        <v>29</v>
      </c>
      <c r="B36" s="5">
        <v>72</v>
      </c>
      <c r="C36" s="5">
        <v>2</v>
      </c>
      <c r="D36" s="5"/>
      <c r="E36" s="5">
        <v>23</v>
      </c>
      <c r="F36" s="5"/>
      <c r="G36" s="5">
        <v>7</v>
      </c>
      <c r="H36" s="5">
        <v>1</v>
      </c>
      <c r="I36" s="19" t="s">
        <v>12</v>
      </c>
      <c r="M36" s="10">
        <v>24</v>
      </c>
      <c r="N36" s="5">
        <f t="shared" si="9"/>
        <v>1726.5335790970285</v>
      </c>
      <c r="O36" s="5">
        <f t="shared" si="10"/>
        <v>0</v>
      </c>
      <c r="P36" s="5">
        <f t="shared" si="11"/>
        <v>0</v>
      </c>
      <c r="Q36" s="5">
        <f t="shared" si="12"/>
        <v>5637.9292719168261</v>
      </c>
      <c r="R36" s="5">
        <f t="shared" si="13"/>
        <v>1484.8034716981128</v>
      </c>
      <c r="S36" s="5">
        <f t="shared" si="14"/>
        <v>1913.23478260869</v>
      </c>
      <c r="T36" s="5">
        <f t="shared" si="15"/>
        <v>698.39231012658183</v>
      </c>
    </row>
    <row r="37" spans="1:20" ht="14.5" x14ac:dyDescent="0.35">
      <c r="A37" s="10">
        <v>30</v>
      </c>
      <c r="B37" s="5">
        <v>55</v>
      </c>
      <c r="C37" s="5"/>
      <c r="D37" s="5"/>
      <c r="E37" s="5">
        <v>33</v>
      </c>
      <c r="F37" s="5"/>
      <c r="G37" s="5">
        <v>4</v>
      </c>
      <c r="H37" s="5">
        <v>1</v>
      </c>
      <c r="I37" s="19" t="s">
        <v>13</v>
      </c>
      <c r="M37" s="10">
        <v>25</v>
      </c>
      <c r="N37" s="5">
        <f t="shared" si="9"/>
        <v>0</v>
      </c>
      <c r="O37" s="5">
        <f t="shared" si="10"/>
        <v>0</v>
      </c>
      <c r="P37" s="5">
        <f t="shared" si="11"/>
        <v>0</v>
      </c>
      <c r="Q37" s="5">
        <f t="shared" si="12"/>
        <v>8456.8939078752392</v>
      </c>
      <c r="R37" s="5">
        <f t="shared" si="13"/>
        <v>185.60043396226411</v>
      </c>
      <c r="S37" s="5">
        <f t="shared" si="14"/>
        <v>819.95776397515283</v>
      </c>
      <c r="T37" s="5">
        <f t="shared" si="15"/>
        <v>232.79743670886063</v>
      </c>
    </row>
    <row r="38" spans="1:20" ht="14.5" x14ac:dyDescent="0.35">
      <c r="A38" s="10">
        <v>31</v>
      </c>
      <c r="B38" s="5">
        <v>26</v>
      </c>
      <c r="C38" s="5"/>
      <c r="D38" s="5"/>
      <c r="E38" s="5">
        <v>11</v>
      </c>
      <c r="F38" s="5"/>
      <c r="G38" s="5">
        <v>3</v>
      </c>
      <c r="H38" s="5"/>
      <c r="I38" s="19" t="s">
        <v>14</v>
      </c>
      <c r="M38" s="10">
        <v>26</v>
      </c>
      <c r="N38" s="5">
        <f t="shared" si="9"/>
        <v>2877.5559651617141</v>
      </c>
      <c r="O38" s="5">
        <f t="shared" si="10"/>
        <v>658.86416184971154</v>
      </c>
      <c r="P38" s="5">
        <f t="shared" si="11"/>
        <v>1105.1785714285713</v>
      </c>
      <c r="Q38" s="5">
        <f t="shared" si="12"/>
        <v>8456.8939078752392</v>
      </c>
      <c r="R38" s="5">
        <f t="shared" si="13"/>
        <v>928.00216981132053</v>
      </c>
      <c r="S38" s="5">
        <f t="shared" si="14"/>
        <v>546.63850931676859</v>
      </c>
      <c r="T38" s="5">
        <f t="shared" si="15"/>
        <v>232.79743670886063</v>
      </c>
    </row>
    <row r="39" spans="1:20" ht="14.5" x14ac:dyDescent="0.35">
      <c r="M39" s="10">
        <v>27</v>
      </c>
      <c r="N39" s="5">
        <f t="shared" si="9"/>
        <v>2877.5559651617141</v>
      </c>
      <c r="O39" s="5">
        <f t="shared" si="10"/>
        <v>658.86416184971154</v>
      </c>
      <c r="P39" s="5">
        <f t="shared" si="11"/>
        <v>884.14285714285711</v>
      </c>
      <c r="Q39" s="5">
        <f t="shared" si="12"/>
        <v>5637.9292719168261</v>
      </c>
      <c r="R39" s="5">
        <f t="shared" si="13"/>
        <v>928.00216981132053</v>
      </c>
      <c r="S39" s="5">
        <f t="shared" si="14"/>
        <v>546.63850931676859</v>
      </c>
      <c r="T39" s="5">
        <f t="shared" si="15"/>
        <v>465.59487341772126</v>
      </c>
    </row>
    <row r="40" spans="1:20" ht="14.5" x14ac:dyDescent="0.35">
      <c r="M40" s="10">
        <v>28</v>
      </c>
      <c r="N40" s="5">
        <f t="shared" si="9"/>
        <v>5323.4785355491713</v>
      </c>
      <c r="O40" s="5">
        <f t="shared" si="10"/>
        <v>0</v>
      </c>
      <c r="P40" s="5">
        <f t="shared" si="11"/>
        <v>0</v>
      </c>
      <c r="Q40" s="5">
        <f t="shared" si="12"/>
        <v>5637.9292719168261</v>
      </c>
      <c r="R40" s="5">
        <f t="shared" si="13"/>
        <v>1856.0043396226411</v>
      </c>
      <c r="S40" s="5">
        <f t="shared" si="14"/>
        <v>1913.23478260869</v>
      </c>
      <c r="T40" s="5">
        <f t="shared" si="15"/>
        <v>931.18974683544252</v>
      </c>
    </row>
    <row r="41" spans="1:20" ht="14.5" x14ac:dyDescent="0.35">
      <c r="M41" s="10">
        <v>29</v>
      </c>
      <c r="N41" s="5">
        <f t="shared" si="9"/>
        <v>7913.2789041947135</v>
      </c>
      <c r="O41" s="5">
        <f t="shared" si="10"/>
        <v>1185.9554913294808</v>
      </c>
      <c r="P41" s="5">
        <f t="shared" si="11"/>
        <v>0</v>
      </c>
      <c r="Q41" s="5">
        <f t="shared" si="12"/>
        <v>4698.2743932640215</v>
      </c>
      <c r="R41" s="5">
        <f t="shared" si="13"/>
        <v>1856.0043396226411</v>
      </c>
      <c r="S41" s="5">
        <f t="shared" si="14"/>
        <v>1913.23478260869</v>
      </c>
      <c r="T41" s="5">
        <f t="shared" si="15"/>
        <v>931.18974683544252</v>
      </c>
    </row>
    <row r="42" spans="1:20" ht="14.5" x14ac:dyDescent="0.35">
      <c r="M42" s="10">
        <v>30</v>
      </c>
      <c r="N42" s="5">
        <f t="shared" si="9"/>
        <v>7625.5233076785426</v>
      </c>
      <c r="O42" s="5">
        <f t="shared" si="10"/>
        <v>0</v>
      </c>
      <c r="P42" s="5">
        <f t="shared" si="11"/>
        <v>0</v>
      </c>
      <c r="Q42" s="5">
        <f t="shared" si="12"/>
        <v>5637.9292719168261</v>
      </c>
      <c r="R42" s="5">
        <f t="shared" si="13"/>
        <v>928.00216981132053</v>
      </c>
      <c r="S42" s="5">
        <f t="shared" si="14"/>
        <v>1913.23478260869</v>
      </c>
      <c r="T42" s="5">
        <f t="shared" si="15"/>
        <v>1163.9871835443032</v>
      </c>
    </row>
    <row r="43" spans="1:20" ht="14.5" x14ac:dyDescent="0.35">
      <c r="M43" s="10">
        <v>31</v>
      </c>
      <c r="N43" s="5">
        <f t="shared" si="9"/>
        <v>2158.1669738712853</v>
      </c>
      <c r="O43" s="5">
        <f t="shared" si="10"/>
        <v>0</v>
      </c>
      <c r="P43" s="5">
        <f t="shared" si="11"/>
        <v>0</v>
      </c>
      <c r="Q43" s="5">
        <f t="shared" si="12"/>
        <v>4698.2743932640215</v>
      </c>
      <c r="R43" s="5">
        <f t="shared" si="13"/>
        <v>928.00216981132053</v>
      </c>
      <c r="S43" s="5">
        <f t="shared" si="14"/>
        <v>546.63850931676859</v>
      </c>
      <c r="T43" s="5">
        <f t="shared" si="15"/>
        <v>698.39231012658183</v>
      </c>
    </row>
    <row r="47" spans="1:20" x14ac:dyDescent="0.25">
      <c r="M47" s="25"/>
    </row>
    <row r="48" spans="1:20" ht="13" x14ac:dyDescent="0.3">
      <c r="L48" s="6" t="s">
        <v>110</v>
      </c>
      <c r="M48" s="26">
        <f>SUM(N34:T43)</f>
        <v>135302.0356161755</v>
      </c>
    </row>
    <row r="53" spans="12:13" ht="14.5" x14ac:dyDescent="0.35">
      <c r="L53" s="6" t="s">
        <v>247</v>
      </c>
      <c r="M53" s="29">
        <f>((M48-W15)/W15)*100</f>
        <v>6.0752824433172563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1A52-6FA2-419D-BFBC-7EAE01E7A2F5}">
  <dimension ref="A8:B15"/>
  <sheetViews>
    <sheetView workbookViewId="0"/>
  </sheetViews>
  <sheetFormatPr defaultRowHeight="12.5" x14ac:dyDescent="0.25"/>
  <sheetData>
    <row r="8" spans="1:2" x14ac:dyDescent="0.25">
      <c r="A8" s="17"/>
      <c r="B8" s="17"/>
    </row>
    <row r="15" spans="1:2" x14ac:dyDescent="0.25">
      <c r="B1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550_Final_LP_RegularDays</vt:lpstr>
      <vt:lpstr>Sensitivity Report 2</vt:lpstr>
      <vt:lpstr>550_Final_LP_Holidays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Swapnil Kumari</cp:lastModifiedBy>
  <cp:revision/>
  <dcterms:created xsi:type="dcterms:W3CDTF">1999-12-10T02:49:06Z</dcterms:created>
  <dcterms:modified xsi:type="dcterms:W3CDTF">2023-07-28T21:05:08Z</dcterms:modified>
  <cp:category/>
  <cp:contentStatus/>
</cp:coreProperties>
</file>