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a\Downloads\"/>
    </mc:Choice>
  </mc:AlternateContent>
  <xr:revisionPtr revIDLastSave="0" documentId="8_{41A04781-5A3E-4853-8A50-CA7FBDB8ED50}" xr6:coauthVersionLast="46" xr6:coauthVersionMax="46" xr10:uidLastSave="{00000000-0000-0000-0000-000000000000}"/>
  <bookViews>
    <workbookView xWindow="-110" yWindow="-110" windowWidth="19420" windowHeight="10420" tabRatio="821" activeTab="1" xr2:uid="{D46D9EE3-E75A-4798-90DA-551424BFF96F}"/>
  </bookViews>
  <sheets>
    <sheet name="12.23-1.5" sheetId="13" r:id="rId1"/>
    <sheet name="1.6-1.20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4" l="1"/>
  <c r="H12" i="14"/>
  <c r="K12" i="14" s="1"/>
  <c r="H11" i="14"/>
  <c r="K11" i="14" s="1"/>
  <c r="H10" i="14"/>
  <c r="K10" i="14" s="1"/>
  <c r="H9" i="14"/>
  <c r="K9" i="14" s="1"/>
  <c r="H8" i="14"/>
  <c r="K8" i="14" s="1"/>
  <c r="H7" i="14"/>
  <c r="K7" i="14" s="1"/>
  <c r="H12" i="13"/>
  <c r="J12" i="13" s="1"/>
  <c r="H11" i="13"/>
  <c r="I11" i="13" s="1"/>
  <c r="H10" i="13"/>
  <c r="J10" i="13" s="1"/>
  <c r="H9" i="13"/>
  <c r="J9" i="13" s="1"/>
  <c r="H8" i="13"/>
  <c r="J8" i="13" s="1"/>
  <c r="H7" i="13"/>
  <c r="J7" i="13" s="1"/>
  <c r="I7" i="14" l="1"/>
  <c r="L7" i="14" s="1"/>
  <c r="I9" i="14"/>
  <c r="L9" i="14" s="1"/>
  <c r="I11" i="14"/>
  <c r="L11" i="14" s="1"/>
  <c r="I8" i="14"/>
  <c r="L8" i="14" s="1"/>
  <c r="I10" i="14"/>
  <c r="L10" i="14" s="1"/>
  <c r="I12" i="14"/>
  <c r="L12" i="14" s="1"/>
  <c r="J11" i="13"/>
  <c r="K11" i="13" s="1"/>
  <c r="I7" i="13"/>
  <c r="K7" i="13" s="1"/>
  <c r="K13" i="13" s="1"/>
  <c r="M17" i="14" s="1"/>
  <c r="I12" i="13"/>
  <c r="K12" i="13" s="1"/>
  <c r="I9" i="13"/>
  <c r="K9" i="13" s="1"/>
  <c r="I8" i="13"/>
  <c r="K8" i="13" s="1"/>
  <c r="I10" i="13"/>
  <c r="K10" i="13" s="1"/>
  <c r="L13" i="14" l="1"/>
  <c r="L17" i="13" l="1"/>
</calcChain>
</file>

<file path=xl/sharedStrings.xml><?xml version="1.0" encoding="utf-8"?>
<sst xmlns="http://schemas.openxmlformats.org/spreadsheetml/2006/main" count="125" uniqueCount="42">
  <si>
    <t>Product Owner</t>
  </si>
  <si>
    <t>Co-Product Owner</t>
  </si>
  <si>
    <t>Scrum Master</t>
  </si>
  <si>
    <t>Business Analyst</t>
  </si>
  <si>
    <t>Developer</t>
  </si>
  <si>
    <t xml:space="preserve">Total Days </t>
  </si>
  <si>
    <t xml:space="preserve">Holidays </t>
  </si>
  <si>
    <t>Planned leave</t>
  </si>
  <si>
    <t xml:space="preserve">Role </t>
  </si>
  <si>
    <t>Name</t>
  </si>
  <si>
    <t>Total work days</t>
  </si>
  <si>
    <t>Total Work hours</t>
  </si>
  <si>
    <t>Total Productive hours</t>
  </si>
  <si>
    <t xml:space="preserve">Total </t>
  </si>
  <si>
    <t>N/A</t>
  </si>
  <si>
    <t xml:space="preserve">Period </t>
  </si>
  <si>
    <t xml:space="preserve">Team </t>
  </si>
  <si>
    <t>Meeting / Training</t>
  </si>
  <si>
    <t xml:space="preserve">ID </t>
  </si>
  <si>
    <t>Un planned</t>
  </si>
  <si>
    <t>% Project Allocation</t>
  </si>
  <si>
    <t>Sprint 11</t>
  </si>
  <si>
    <t>Sprint 13</t>
  </si>
  <si>
    <t xml:space="preserve">Sprint 12: </t>
  </si>
  <si>
    <t xml:space="preserve">Story Points Committed </t>
  </si>
  <si>
    <t xml:space="preserve">Story Points Completed  </t>
  </si>
  <si>
    <t xml:space="preserve">Sprint 11: </t>
  </si>
  <si>
    <t xml:space="preserve">Sprint 10 Capacity : </t>
  </si>
  <si>
    <t>Sprint 11 Capacity (Hours)</t>
  </si>
  <si>
    <t>Jan 6 - Jan 20</t>
  </si>
  <si>
    <t>Dec 23 - Jan 5</t>
  </si>
  <si>
    <t>Ro</t>
  </si>
  <si>
    <t>Sa</t>
  </si>
  <si>
    <t>Sw</t>
  </si>
  <si>
    <t>Br</t>
  </si>
  <si>
    <t>Je</t>
  </si>
  <si>
    <t>Na</t>
  </si>
  <si>
    <t>Sh</t>
  </si>
  <si>
    <t>Ra</t>
  </si>
  <si>
    <t>Kr</t>
  </si>
  <si>
    <t>An</t>
  </si>
  <si>
    <t>Business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</si>
</sst>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" fontId="0" fillId="0" borderId="1" xfId="0" applyNumberFormat="1" applyBorder="1" applyAlignment="1">
      <alignment horizontal="right"/>
    </xf>
    <xf numFmtId="0" fontId="3" fillId="0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7" xfId="0" applyFill="1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F80E-F67A-4507-A8D4-64043286A8FF}">
  <dimension ref="A1:L21"/>
  <sheetViews>
    <sheetView workbookViewId="0">
      <selection activeCell="G15" sqref="G15"/>
    </sheetView>
  </sheetViews>
  <sheetFormatPr defaultRowHeight="14.5" x14ac:dyDescent="0.35"/>
  <cols>
    <col min="1" max="1" width="3.7265625" bestFit="1" customWidth="1"/>
    <col min="2" max="2" width="11.26953125" bestFit="1" customWidth="1"/>
    <col min="3" max="3" width="8.7265625" bestFit="1" customWidth="1"/>
    <col min="4" max="4" width="15.81640625" bestFit="1" customWidth="1"/>
    <col min="5" max="5" width="10.453125" bestFit="1" customWidth="1"/>
    <col min="6" max="6" width="9" bestFit="1" customWidth="1"/>
    <col min="7" max="7" width="13.7265625" bestFit="1" customWidth="1"/>
    <col min="8" max="8" width="14.81640625" bestFit="1" customWidth="1"/>
    <col min="9" max="9" width="16.26953125" bestFit="1" customWidth="1"/>
    <col min="10" max="10" width="17.7265625" bestFit="1" customWidth="1"/>
    <col min="11" max="11" width="21.1796875" bestFit="1" customWidth="1"/>
  </cols>
  <sheetData>
    <row r="1" spans="1:11" x14ac:dyDescent="0.35">
      <c r="B1" s="2" t="s">
        <v>15</v>
      </c>
      <c r="C1" s="2"/>
      <c r="D1" s="2" t="s">
        <v>30</v>
      </c>
      <c r="H1" s="11" t="s">
        <v>21</v>
      </c>
      <c r="I1" s="12"/>
      <c r="J1" s="12"/>
      <c r="K1" s="13"/>
    </row>
    <row r="2" spans="1:11" x14ac:dyDescent="0.35">
      <c r="B2" s="5" t="s">
        <v>9</v>
      </c>
      <c r="C2" s="5" t="s">
        <v>18</v>
      </c>
      <c r="D2" s="5" t="s">
        <v>8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11</v>
      </c>
      <c r="J2" s="5" t="s">
        <v>17</v>
      </c>
      <c r="K2" s="5" t="s">
        <v>12</v>
      </c>
    </row>
    <row r="3" spans="1:11" x14ac:dyDescent="0.35">
      <c r="B3" s="6" t="s">
        <v>31</v>
      </c>
      <c r="C3" s="5">
        <v>1234</v>
      </c>
      <c r="D3" s="1" t="s">
        <v>0</v>
      </c>
      <c r="E3" s="3">
        <v>10</v>
      </c>
      <c r="F3" s="4"/>
      <c r="G3" s="7"/>
      <c r="H3" s="4" t="s">
        <v>14</v>
      </c>
      <c r="I3" s="4" t="s">
        <v>14</v>
      </c>
      <c r="J3" s="4" t="s">
        <v>14</v>
      </c>
      <c r="K3" s="4" t="s">
        <v>14</v>
      </c>
    </row>
    <row r="4" spans="1:11" ht="29" x14ac:dyDescent="0.35">
      <c r="B4" s="6" t="s">
        <v>32</v>
      </c>
      <c r="C4" s="5">
        <v>12345</v>
      </c>
      <c r="D4" s="1" t="s">
        <v>1</v>
      </c>
      <c r="E4" s="3">
        <v>10</v>
      </c>
      <c r="F4" s="4"/>
      <c r="G4" s="4"/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35">
      <c r="B5" s="6" t="s">
        <v>33</v>
      </c>
      <c r="C5" s="5">
        <v>23456</v>
      </c>
      <c r="D5" s="1" t="s">
        <v>2</v>
      </c>
      <c r="E5" s="3">
        <v>10</v>
      </c>
      <c r="F5" s="4"/>
      <c r="G5" s="4"/>
      <c r="H5" s="4" t="s">
        <v>14</v>
      </c>
      <c r="I5" s="4" t="s">
        <v>14</v>
      </c>
      <c r="J5" s="4" t="s">
        <v>14</v>
      </c>
      <c r="K5" s="4" t="s">
        <v>14</v>
      </c>
    </row>
    <row r="6" spans="1:11" x14ac:dyDescent="0.35">
      <c r="B6" s="6" t="s">
        <v>34</v>
      </c>
      <c r="C6" s="5">
        <v>34567</v>
      </c>
      <c r="D6" s="1" t="s">
        <v>3</v>
      </c>
      <c r="E6" s="3">
        <v>10</v>
      </c>
      <c r="F6" s="4"/>
      <c r="G6" s="4"/>
      <c r="H6" s="4" t="s">
        <v>14</v>
      </c>
      <c r="I6" s="4" t="s">
        <v>14</v>
      </c>
      <c r="J6" s="4" t="s">
        <v>14</v>
      </c>
      <c r="K6" s="4" t="s">
        <v>14</v>
      </c>
    </row>
    <row r="7" spans="1:11" ht="15" customHeight="1" x14ac:dyDescent="0.35">
      <c r="A7" s="10" t="s">
        <v>16</v>
      </c>
      <c r="B7" s="6" t="s">
        <v>35</v>
      </c>
      <c r="C7" s="5">
        <v>45678</v>
      </c>
      <c r="D7" s="1" t="s">
        <v>4</v>
      </c>
      <c r="E7" s="3">
        <v>10</v>
      </c>
      <c r="F7" s="4">
        <v>3</v>
      </c>
      <c r="G7" s="4">
        <v>6</v>
      </c>
      <c r="H7" s="4">
        <f t="shared" ref="H7:H12" si="0">E7-F7-G7</f>
        <v>1</v>
      </c>
      <c r="I7" s="4">
        <f t="shared" ref="I7:I12" si="1">H7*8</f>
        <v>8</v>
      </c>
      <c r="J7" s="4">
        <f>H7*2</f>
        <v>2</v>
      </c>
      <c r="K7" s="4">
        <f t="shared" ref="K7:K12" si="2">I7-J7</f>
        <v>6</v>
      </c>
    </row>
    <row r="8" spans="1:11" x14ac:dyDescent="0.35">
      <c r="A8" s="10"/>
      <c r="B8" s="6" t="s">
        <v>36</v>
      </c>
      <c r="C8" s="5">
        <v>56789</v>
      </c>
      <c r="D8" s="1" t="s">
        <v>4</v>
      </c>
      <c r="E8" s="3">
        <v>10</v>
      </c>
      <c r="F8" s="4">
        <v>2</v>
      </c>
      <c r="G8" s="4"/>
      <c r="H8" s="4">
        <f t="shared" si="0"/>
        <v>8</v>
      </c>
      <c r="I8" s="4">
        <f t="shared" si="1"/>
        <v>64</v>
      </c>
      <c r="J8" s="4">
        <f t="shared" ref="J8:J12" si="3">H8*2</f>
        <v>16</v>
      </c>
      <c r="K8" s="4">
        <f t="shared" si="2"/>
        <v>48</v>
      </c>
    </row>
    <row r="9" spans="1:11" x14ac:dyDescent="0.35">
      <c r="A9" s="10"/>
      <c r="B9" s="6" t="s">
        <v>37</v>
      </c>
      <c r="C9" s="5">
        <v>67900</v>
      </c>
      <c r="D9" s="1" t="s">
        <v>4</v>
      </c>
      <c r="E9" s="3">
        <v>10</v>
      </c>
      <c r="F9" s="4">
        <v>2</v>
      </c>
      <c r="G9" s="4">
        <v>1</v>
      </c>
      <c r="H9" s="4">
        <f t="shared" si="0"/>
        <v>7</v>
      </c>
      <c r="I9" s="4">
        <f t="shared" si="1"/>
        <v>56</v>
      </c>
      <c r="J9" s="4">
        <f t="shared" si="3"/>
        <v>14</v>
      </c>
      <c r="K9" s="4">
        <f t="shared" si="2"/>
        <v>42</v>
      </c>
    </row>
    <row r="10" spans="1:11" x14ac:dyDescent="0.35">
      <c r="A10" s="10"/>
      <c r="B10" s="6" t="s">
        <v>38</v>
      </c>
      <c r="C10" s="5">
        <v>79011</v>
      </c>
      <c r="D10" s="1" t="s">
        <v>4</v>
      </c>
      <c r="E10" s="3">
        <v>10</v>
      </c>
      <c r="F10" s="4">
        <v>2</v>
      </c>
      <c r="G10" s="4"/>
      <c r="H10" s="4">
        <f t="shared" si="0"/>
        <v>8</v>
      </c>
      <c r="I10" s="4">
        <f t="shared" si="1"/>
        <v>64</v>
      </c>
      <c r="J10" s="4">
        <f t="shared" si="3"/>
        <v>16</v>
      </c>
      <c r="K10" s="4">
        <f t="shared" si="2"/>
        <v>48</v>
      </c>
    </row>
    <row r="11" spans="1:11" x14ac:dyDescent="0.35">
      <c r="A11" s="10"/>
      <c r="B11" s="6" t="s">
        <v>39</v>
      </c>
      <c r="C11" s="5">
        <v>90122</v>
      </c>
      <c r="D11" s="1" t="s">
        <v>4</v>
      </c>
      <c r="E11" s="3">
        <v>10</v>
      </c>
      <c r="F11" s="4">
        <v>2</v>
      </c>
      <c r="G11" s="4"/>
      <c r="H11" s="4">
        <f t="shared" si="0"/>
        <v>8</v>
      </c>
      <c r="I11" s="4">
        <f t="shared" si="1"/>
        <v>64</v>
      </c>
      <c r="J11" s="4">
        <f t="shared" si="3"/>
        <v>16</v>
      </c>
      <c r="K11" s="4">
        <f t="shared" si="2"/>
        <v>48</v>
      </c>
    </row>
    <row r="12" spans="1:11" ht="15" thickBot="1" x14ac:dyDescent="0.4">
      <c r="A12" s="10"/>
      <c r="B12" s="6" t="s">
        <v>40</v>
      </c>
      <c r="C12" s="5">
        <v>101233</v>
      </c>
      <c r="D12" s="1" t="s">
        <v>4</v>
      </c>
      <c r="E12" s="3">
        <v>10</v>
      </c>
      <c r="F12" s="4">
        <v>2</v>
      </c>
      <c r="G12" s="4">
        <v>1</v>
      </c>
      <c r="H12" s="4">
        <f t="shared" si="0"/>
        <v>7</v>
      </c>
      <c r="I12" s="4">
        <f t="shared" si="1"/>
        <v>56</v>
      </c>
      <c r="J12" s="18">
        <f t="shared" si="3"/>
        <v>14</v>
      </c>
      <c r="K12" s="17">
        <f t="shared" si="2"/>
        <v>42</v>
      </c>
    </row>
    <row r="13" spans="1:11" ht="15" thickTop="1" x14ac:dyDescent="0.35">
      <c r="D13" s="8"/>
      <c r="J13" s="2" t="s">
        <v>13</v>
      </c>
      <c r="K13" s="16">
        <f>SUM(K3:K12)</f>
        <v>234</v>
      </c>
    </row>
    <row r="14" spans="1:11" x14ac:dyDescent="0.35">
      <c r="B14" s="9" t="s">
        <v>19</v>
      </c>
    </row>
    <row r="15" spans="1:11" x14ac:dyDescent="0.35">
      <c r="J15" t="s">
        <v>26</v>
      </c>
    </row>
    <row r="16" spans="1:11" x14ac:dyDescent="0.35">
      <c r="B16" s="6" t="s">
        <v>35</v>
      </c>
      <c r="C16">
        <v>0</v>
      </c>
    </row>
    <row r="17" spans="2:12" x14ac:dyDescent="0.35">
      <c r="B17" s="6" t="s">
        <v>36</v>
      </c>
      <c r="C17">
        <v>0</v>
      </c>
      <c r="I17" s="14" t="s">
        <v>24</v>
      </c>
      <c r="J17" s="14"/>
      <c r="K17" s="15">
        <v>36</v>
      </c>
      <c r="L17" s="2">
        <f>K19/K18</f>
        <v>7.3793103448275863</v>
      </c>
    </row>
    <row r="18" spans="2:12" x14ac:dyDescent="0.35">
      <c r="B18" s="6" t="s">
        <v>37</v>
      </c>
      <c r="C18">
        <v>0</v>
      </c>
      <c r="I18" s="14" t="s">
        <v>25</v>
      </c>
      <c r="J18" s="14"/>
      <c r="K18" s="15">
        <v>29</v>
      </c>
    </row>
    <row r="19" spans="2:12" x14ac:dyDescent="0.35">
      <c r="B19" s="6" t="s">
        <v>38</v>
      </c>
      <c r="C19">
        <v>0</v>
      </c>
      <c r="I19" s="14" t="s">
        <v>27</v>
      </c>
      <c r="J19" s="14"/>
      <c r="K19" s="15">
        <v>214</v>
      </c>
    </row>
    <row r="20" spans="2:12" x14ac:dyDescent="0.35">
      <c r="B20" s="6" t="s">
        <v>39</v>
      </c>
      <c r="C20">
        <v>0</v>
      </c>
    </row>
    <row r="21" spans="2:12" x14ac:dyDescent="0.35">
      <c r="B21" s="6" t="s">
        <v>40</v>
      </c>
    </row>
  </sheetData>
  <mergeCells count="5">
    <mergeCell ref="H1:K1"/>
    <mergeCell ref="A7:A12"/>
    <mergeCell ref="I17:J17"/>
    <mergeCell ref="I18:J18"/>
    <mergeCell ref="I19:J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AF06-1857-48E2-980E-8AF2A8BE20DE}">
  <dimension ref="A1:M21"/>
  <sheetViews>
    <sheetView tabSelected="1" zoomScale="85" zoomScaleNormal="85" workbookViewId="0">
      <selection activeCell="D8" sqref="D8"/>
    </sheetView>
  </sheetViews>
  <sheetFormatPr defaultRowHeight="14.5" x14ac:dyDescent="0.35"/>
  <cols>
    <col min="1" max="1" width="3.7265625" bestFit="1" customWidth="1"/>
    <col min="2" max="2" width="11.26953125" bestFit="1" customWidth="1"/>
    <col min="3" max="3" width="8.7265625" bestFit="1" customWidth="1"/>
    <col min="4" max="4" width="16.26953125" customWidth="1"/>
    <col min="5" max="5" width="10.453125" bestFit="1" customWidth="1"/>
    <col min="6" max="6" width="9" bestFit="1" customWidth="1"/>
    <col min="7" max="7" width="11.54296875" customWidth="1"/>
    <col min="8" max="8" width="14.81640625" bestFit="1" customWidth="1"/>
    <col min="9" max="9" width="16.26953125" bestFit="1" customWidth="1"/>
    <col min="10" max="10" width="19" bestFit="1" customWidth="1"/>
    <col min="11" max="11" width="17.7265625" bestFit="1" customWidth="1"/>
    <col min="12" max="12" width="21.1796875" bestFit="1" customWidth="1"/>
  </cols>
  <sheetData>
    <row r="1" spans="1:12" x14ac:dyDescent="0.35">
      <c r="B1" s="2" t="s">
        <v>15</v>
      </c>
      <c r="C1" s="2"/>
      <c r="D1" s="2" t="s">
        <v>29</v>
      </c>
      <c r="H1" s="11" t="s">
        <v>22</v>
      </c>
      <c r="I1" s="12"/>
      <c r="J1" s="12"/>
      <c r="K1" s="12"/>
      <c r="L1" s="13"/>
    </row>
    <row r="2" spans="1:12" x14ac:dyDescent="0.35">
      <c r="B2" s="5" t="s">
        <v>9</v>
      </c>
      <c r="C2" s="5" t="s">
        <v>18</v>
      </c>
      <c r="D2" s="5" t="s">
        <v>8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11</v>
      </c>
      <c r="J2" s="5" t="s">
        <v>20</v>
      </c>
      <c r="K2" s="5" t="s">
        <v>17</v>
      </c>
      <c r="L2" s="5" t="s">
        <v>12</v>
      </c>
    </row>
    <row r="3" spans="1:12" x14ac:dyDescent="0.35">
      <c r="B3" s="6" t="s">
        <v>31</v>
      </c>
      <c r="C3" s="5">
        <v>1234</v>
      </c>
      <c r="D3" s="1" t="s">
        <v>0</v>
      </c>
      <c r="E3" s="3">
        <v>10</v>
      </c>
      <c r="F3" s="4"/>
      <c r="G3" s="7"/>
      <c r="H3" s="4" t="s">
        <v>14</v>
      </c>
      <c r="I3" s="4" t="s">
        <v>14</v>
      </c>
      <c r="J3" s="4">
        <v>1</v>
      </c>
      <c r="K3" s="4" t="s">
        <v>14</v>
      </c>
      <c r="L3" s="4" t="s">
        <v>14</v>
      </c>
    </row>
    <row r="4" spans="1:12" x14ac:dyDescent="0.35">
      <c r="B4" s="6" t="s">
        <v>32</v>
      </c>
      <c r="C4" s="5">
        <v>12345</v>
      </c>
      <c r="D4" s="1" t="s">
        <v>41</v>
      </c>
      <c r="E4" s="3">
        <v>10</v>
      </c>
      <c r="F4" s="4"/>
      <c r="G4" s="4"/>
      <c r="H4" s="4" t="s">
        <v>14</v>
      </c>
      <c r="I4" s="4" t="s">
        <v>14</v>
      </c>
      <c r="J4" s="4">
        <v>1</v>
      </c>
      <c r="K4" s="4" t="s">
        <v>14</v>
      </c>
      <c r="L4" s="4" t="s">
        <v>14</v>
      </c>
    </row>
    <row r="5" spans="1:12" x14ac:dyDescent="0.35">
      <c r="B5" s="6" t="s">
        <v>33</v>
      </c>
      <c r="C5" s="5">
        <v>23456</v>
      </c>
      <c r="D5" s="1" t="s">
        <v>2</v>
      </c>
      <c r="E5" s="3">
        <v>10</v>
      </c>
      <c r="F5" s="4"/>
      <c r="G5" s="4"/>
      <c r="H5" s="4" t="s">
        <v>14</v>
      </c>
      <c r="I5" s="4" t="s">
        <v>14</v>
      </c>
      <c r="J5" s="4">
        <v>1</v>
      </c>
      <c r="K5" s="4" t="s">
        <v>14</v>
      </c>
      <c r="L5" s="4" t="s">
        <v>14</v>
      </c>
    </row>
    <row r="6" spans="1:12" x14ac:dyDescent="0.35">
      <c r="B6" s="6" t="s">
        <v>34</v>
      </c>
      <c r="C6" s="5">
        <v>34567</v>
      </c>
      <c r="D6" s="1" t="s">
        <v>3</v>
      </c>
      <c r="E6" s="3">
        <v>10</v>
      </c>
      <c r="F6" s="4"/>
      <c r="G6" s="4"/>
      <c r="H6" s="4" t="s">
        <v>14</v>
      </c>
      <c r="I6" s="4" t="s">
        <v>14</v>
      </c>
      <c r="J6" s="4">
        <v>1</v>
      </c>
      <c r="K6" s="4" t="s">
        <v>14</v>
      </c>
      <c r="L6" s="4" t="s">
        <v>14</v>
      </c>
    </row>
    <row r="7" spans="1:12" ht="15" customHeight="1" x14ac:dyDescent="0.35">
      <c r="A7" s="10" t="s">
        <v>16</v>
      </c>
      <c r="B7" s="6" t="s">
        <v>35</v>
      </c>
      <c r="C7" s="5">
        <v>45678</v>
      </c>
      <c r="D7" s="1" t="s">
        <v>4</v>
      </c>
      <c r="E7" s="3">
        <v>10</v>
      </c>
      <c r="F7" s="4">
        <v>1</v>
      </c>
      <c r="G7" s="4"/>
      <c r="H7" s="4">
        <f t="shared" ref="H7:H12" si="0">E7-F7-G7</f>
        <v>9</v>
      </c>
      <c r="I7" s="4">
        <f t="shared" ref="I7:I12" si="1">H7*8</f>
        <v>72</v>
      </c>
      <c r="J7" s="4">
        <v>0.25</v>
      </c>
      <c r="K7" s="4">
        <f>H7*2*J7</f>
        <v>4.5</v>
      </c>
      <c r="L7" s="4">
        <f t="shared" ref="L7:L12" si="2">I7-K7</f>
        <v>67.5</v>
      </c>
    </row>
    <row r="8" spans="1:12" x14ac:dyDescent="0.35">
      <c r="A8" s="10"/>
      <c r="B8" s="6" t="s">
        <v>36</v>
      </c>
      <c r="C8" s="5">
        <v>56789</v>
      </c>
      <c r="D8" s="1" t="s">
        <v>4</v>
      </c>
      <c r="E8" s="3">
        <v>0</v>
      </c>
      <c r="F8" s="4"/>
      <c r="G8" s="4"/>
      <c r="H8" s="4">
        <f t="shared" si="0"/>
        <v>0</v>
      </c>
      <c r="I8" s="4">
        <f t="shared" si="1"/>
        <v>0</v>
      </c>
      <c r="J8" s="4">
        <v>0</v>
      </c>
      <c r="K8" s="4">
        <f t="shared" ref="K8:K12" si="3">H8*2*J8</f>
        <v>0</v>
      </c>
      <c r="L8" s="4">
        <f t="shared" si="2"/>
        <v>0</v>
      </c>
    </row>
    <row r="9" spans="1:12" x14ac:dyDescent="0.35">
      <c r="A9" s="10"/>
      <c r="B9" s="6" t="s">
        <v>37</v>
      </c>
      <c r="C9" s="5">
        <v>67900</v>
      </c>
      <c r="D9" s="1" t="s">
        <v>4</v>
      </c>
      <c r="E9" s="3">
        <v>10</v>
      </c>
      <c r="F9" s="4">
        <v>2</v>
      </c>
      <c r="G9" s="4"/>
      <c r="H9" s="4">
        <f t="shared" si="0"/>
        <v>8</v>
      </c>
      <c r="I9" s="4">
        <f t="shared" si="1"/>
        <v>64</v>
      </c>
      <c r="J9" s="4">
        <v>0.5</v>
      </c>
      <c r="K9" s="4">
        <f t="shared" si="3"/>
        <v>8</v>
      </c>
      <c r="L9" s="4">
        <f t="shared" si="2"/>
        <v>56</v>
      </c>
    </row>
    <row r="10" spans="1:12" x14ac:dyDescent="0.35">
      <c r="A10" s="10"/>
      <c r="B10" s="6" t="s">
        <v>38</v>
      </c>
      <c r="C10" s="5">
        <v>79011</v>
      </c>
      <c r="D10" s="1" t="s">
        <v>4</v>
      </c>
      <c r="E10" s="3">
        <v>10</v>
      </c>
      <c r="F10" s="4">
        <v>2</v>
      </c>
      <c r="G10" s="4"/>
      <c r="H10" s="4">
        <f t="shared" si="0"/>
        <v>8</v>
      </c>
      <c r="I10" s="4">
        <f t="shared" si="1"/>
        <v>64</v>
      </c>
      <c r="J10" s="4">
        <v>0.5</v>
      </c>
      <c r="K10" s="4">
        <f t="shared" si="3"/>
        <v>8</v>
      </c>
      <c r="L10" s="4">
        <f t="shared" si="2"/>
        <v>56</v>
      </c>
    </row>
    <row r="11" spans="1:12" x14ac:dyDescent="0.35">
      <c r="A11" s="10"/>
      <c r="B11" s="6" t="s">
        <v>39</v>
      </c>
      <c r="C11" s="5">
        <v>90122</v>
      </c>
      <c r="D11" s="1" t="s">
        <v>4</v>
      </c>
      <c r="E11" s="3">
        <v>10</v>
      </c>
      <c r="F11" s="4">
        <v>2</v>
      </c>
      <c r="G11" s="4">
        <v>2</v>
      </c>
      <c r="H11" s="4">
        <f t="shared" si="0"/>
        <v>6</v>
      </c>
      <c r="I11" s="4">
        <f t="shared" si="1"/>
        <v>48</v>
      </c>
      <c r="J11" s="4">
        <v>1</v>
      </c>
      <c r="K11" s="4">
        <f t="shared" si="3"/>
        <v>12</v>
      </c>
      <c r="L11" s="4">
        <f t="shared" si="2"/>
        <v>36</v>
      </c>
    </row>
    <row r="12" spans="1:12" ht="15" thickBot="1" x14ac:dyDescent="0.4">
      <c r="A12" s="10"/>
      <c r="B12" s="6" t="s">
        <v>40</v>
      </c>
      <c r="C12" s="5">
        <v>101233</v>
      </c>
      <c r="D12" s="1" t="s">
        <v>4</v>
      </c>
      <c r="E12" s="3">
        <v>10</v>
      </c>
      <c r="F12" s="4">
        <v>2</v>
      </c>
      <c r="G12" s="4">
        <v>2</v>
      </c>
      <c r="H12" s="4">
        <f t="shared" si="0"/>
        <v>6</v>
      </c>
      <c r="I12" s="4">
        <f t="shared" si="1"/>
        <v>48</v>
      </c>
      <c r="J12" s="4">
        <v>0.5</v>
      </c>
      <c r="K12" s="4">
        <f t="shared" si="3"/>
        <v>6</v>
      </c>
      <c r="L12" s="17">
        <f t="shared" si="2"/>
        <v>42</v>
      </c>
    </row>
    <row r="13" spans="1:12" ht="15" thickTop="1" x14ac:dyDescent="0.35">
      <c r="D13" s="8"/>
      <c r="K13" s="2" t="s">
        <v>13</v>
      </c>
      <c r="L13" s="16">
        <f>SUM(L3:L12)</f>
        <v>257.5</v>
      </c>
    </row>
    <row r="14" spans="1:12" x14ac:dyDescent="0.35">
      <c r="B14" s="9" t="s">
        <v>19</v>
      </c>
    </row>
    <row r="15" spans="1:12" x14ac:dyDescent="0.35">
      <c r="K15" t="s">
        <v>23</v>
      </c>
    </row>
    <row r="16" spans="1:12" x14ac:dyDescent="0.35">
      <c r="B16" s="6" t="s">
        <v>35</v>
      </c>
      <c r="C16">
        <v>0</v>
      </c>
    </row>
    <row r="17" spans="2:13" x14ac:dyDescent="0.35">
      <c r="B17" s="6" t="s">
        <v>36</v>
      </c>
      <c r="C17">
        <v>0</v>
      </c>
      <c r="J17" s="14" t="s">
        <v>24</v>
      </c>
      <c r="K17" s="14"/>
      <c r="L17" s="15">
        <v>22</v>
      </c>
      <c r="M17" s="2">
        <f>L19/L18</f>
        <v>14.625</v>
      </c>
    </row>
    <row r="18" spans="2:13" x14ac:dyDescent="0.35">
      <c r="B18" s="6" t="s">
        <v>37</v>
      </c>
      <c r="C18">
        <v>0</v>
      </c>
      <c r="J18" s="14" t="s">
        <v>25</v>
      </c>
      <c r="K18" s="14"/>
      <c r="L18" s="15">
        <v>16</v>
      </c>
    </row>
    <row r="19" spans="2:13" x14ac:dyDescent="0.35">
      <c r="B19" s="6" t="s">
        <v>38</v>
      </c>
      <c r="C19">
        <v>0</v>
      </c>
      <c r="J19" s="14" t="s">
        <v>28</v>
      </c>
      <c r="K19" s="14"/>
      <c r="L19" s="15">
        <f>'12.23-1.5'!K13</f>
        <v>234</v>
      </c>
    </row>
    <row r="20" spans="2:13" x14ac:dyDescent="0.35">
      <c r="B20" s="6" t="s">
        <v>39</v>
      </c>
      <c r="C20">
        <v>0</v>
      </c>
    </row>
    <row r="21" spans="2:13" x14ac:dyDescent="0.35">
      <c r="B21" s="6" t="s">
        <v>40</v>
      </c>
    </row>
  </sheetData>
  <mergeCells count="5">
    <mergeCell ref="H1:L1"/>
    <mergeCell ref="A7:A12"/>
    <mergeCell ref="J17:K17"/>
    <mergeCell ref="J18:K18"/>
    <mergeCell ref="J19:K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12.23-1.5</vt:lpstr>
      <vt:lpstr>1.6-1.20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Swapan</dc:creator>
  <cp:lastModifiedBy>swapa</cp:lastModifiedBy>
  <dcterms:created xsi:type="dcterms:W3CDTF">2020-07-07T05:48:06Z</dcterms:created>
  <dcterms:modified xsi:type="dcterms:W3CDTF">2021-01-18T18:02:19Z</dcterms:modified>
</cp:coreProperties>
</file>