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85" windowWidth="14010" windowHeight="1995"/>
  </bookViews>
  <sheets>
    <sheet name="PT_newAssessment_Data" sheetId="1" r:id="rId1"/>
    <sheet name="PT_newAssessment_Cal_Data" sheetId="2" r:id="rId2"/>
  </sheets>
  <calcPr calcId="145621"/>
</workbook>
</file>

<file path=xl/calcChain.xml><?xml version="1.0" encoding="utf-8"?>
<calcChain xmlns="http://schemas.openxmlformats.org/spreadsheetml/2006/main">
  <c r="B63" i="2" l="1"/>
  <c r="D224" i="2" l="1"/>
  <c r="D183" i="2"/>
  <c r="D177" i="2"/>
  <c r="D164" i="2"/>
  <c r="D154" i="2"/>
  <c r="D135" i="2"/>
  <c r="D134" i="2"/>
  <c r="D133" i="2"/>
  <c r="D132" i="2"/>
  <c r="D131" i="2"/>
  <c r="D108" i="2"/>
  <c r="D109" i="2" s="1"/>
  <c r="D103" i="2"/>
  <c r="D67" i="2"/>
  <c r="D176" i="2" s="1"/>
  <c r="D66" i="2"/>
  <c r="D63" i="2"/>
  <c r="D98" i="2" s="1"/>
  <c r="C224" i="2"/>
  <c r="C183" i="2"/>
  <c r="C177" i="2"/>
  <c r="C164" i="2"/>
  <c r="C154" i="2"/>
  <c r="C135" i="2"/>
  <c r="C134" i="2"/>
  <c r="C133" i="2"/>
  <c r="C132" i="2"/>
  <c r="C131" i="2"/>
  <c r="C108" i="2"/>
  <c r="C109" i="2" s="1"/>
  <c r="C103" i="2"/>
  <c r="C67" i="2"/>
  <c r="C176" i="2" s="1"/>
  <c r="C66" i="2"/>
  <c r="C63" i="2"/>
  <c r="C98" i="2" s="1"/>
  <c r="B177" i="2"/>
  <c r="B164" i="2"/>
  <c r="D97" i="2" l="1"/>
  <c r="C100" i="2"/>
  <c r="C105" i="2" s="1"/>
  <c r="C111" i="2" s="1"/>
  <c r="C142" i="2" s="1"/>
  <c r="C97" i="2"/>
  <c r="D100" i="2"/>
  <c r="D105" i="2" s="1"/>
  <c r="D111" i="2" s="1"/>
  <c r="D142" i="2"/>
  <c r="D141" i="2"/>
  <c r="D101" i="2"/>
  <c r="D106" i="2" s="1"/>
  <c r="D112" i="2" s="1"/>
  <c r="C101" i="2"/>
  <c r="C106" i="2" s="1"/>
  <c r="C112" i="2" s="1"/>
  <c r="C141" i="2" l="1"/>
  <c r="D145" i="2"/>
  <c r="D144" i="2"/>
  <c r="D196" i="2"/>
  <c r="D148" i="2"/>
  <c r="D158" i="2" s="1"/>
  <c r="D227" i="2" s="1"/>
  <c r="D195" i="2"/>
  <c r="D219" i="2"/>
  <c r="D198" i="2"/>
  <c r="D194" i="2"/>
  <c r="D197" i="2"/>
  <c r="D191" i="2"/>
  <c r="D157" i="2"/>
  <c r="D226" i="2" s="1"/>
  <c r="D190" i="2"/>
  <c r="D147" i="2"/>
  <c r="D168" i="2" s="1"/>
  <c r="D189" i="2"/>
  <c r="D218" i="2"/>
  <c r="D192" i="2"/>
  <c r="D188" i="2"/>
  <c r="C145" i="2"/>
  <c r="C144" i="2"/>
  <c r="C196" i="2"/>
  <c r="C148" i="2"/>
  <c r="C195" i="2"/>
  <c r="C219" i="2"/>
  <c r="C198" i="2"/>
  <c r="C194" i="2"/>
  <c r="C197" i="2"/>
  <c r="C191" i="2"/>
  <c r="C157" i="2"/>
  <c r="C226" i="2" s="1"/>
  <c r="C190" i="2"/>
  <c r="C147" i="2"/>
  <c r="C189" i="2"/>
  <c r="C218" i="2"/>
  <c r="C192" i="2"/>
  <c r="C188" i="2"/>
  <c r="D239" i="2" l="1"/>
  <c r="D238" i="2"/>
  <c r="D242" i="2"/>
  <c r="D180" i="2"/>
  <c r="D169" i="2"/>
  <c r="D201" i="2"/>
  <c r="D221" i="2"/>
  <c r="D204" i="2"/>
  <c r="D200" i="2"/>
  <c r="D203" i="2"/>
  <c r="D202" i="2"/>
  <c r="D252" i="2" s="1"/>
  <c r="D150" i="2"/>
  <c r="D160" i="2" s="1"/>
  <c r="D229" i="2" s="1"/>
  <c r="D240" i="2"/>
  <c r="D247" i="2"/>
  <c r="D245" i="2"/>
  <c r="D244" i="2"/>
  <c r="D222" i="2"/>
  <c r="D210" i="2"/>
  <c r="D206" i="2"/>
  <c r="D209" i="2"/>
  <c r="D208" i="2"/>
  <c r="D151" i="2"/>
  <c r="D161" i="2" s="1"/>
  <c r="D230" i="2" s="1"/>
  <c r="D207" i="2"/>
  <c r="D241" i="2"/>
  <c r="D248" i="2"/>
  <c r="D246" i="2"/>
  <c r="C238" i="2"/>
  <c r="C241" i="2"/>
  <c r="C201" i="2"/>
  <c r="C221" i="2"/>
  <c r="C204" i="2"/>
  <c r="C200" i="2"/>
  <c r="C203" i="2"/>
  <c r="C202" i="2"/>
  <c r="C150" i="2"/>
  <c r="C160" i="2" s="1"/>
  <c r="C229" i="2" s="1"/>
  <c r="C242" i="2"/>
  <c r="C180" i="2"/>
  <c r="C240" i="2"/>
  <c r="C158" i="2"/>
  <c r="C227" i="2" s="1"/>
  <c r="C247" i="2" s="1"/>
  <c r="C222" i="2"/>
  <c r="C210" i="2"/>
  <c r="C206" i="2"/>
  <c r="C209" i="2"/>
  <c r="C208" i="2"/>
  <c r="C151" i="2"/>
  <c r="C161" i="2" s="1"/>
  <c r="C230" i="2" s="1"/>
  <c r="C207" i="2"/>
  <c r="C168" i="2"/>
  <c r="C239" i="2"/>
  <c r="C246" i="2" l="1"/>
  <c r="C253" i="2"/>
  <c r="D258" i="2"/>
  <c r="D257" i="2"/>
  <c r="D256" i="2"/>
  <c r="C169" i="2"/>
  <c r="C245" i="2"/>
  <c r="C248" i="2"/>
  <c r="C244" i="2"/>
  <c r="D172" i="2"/>
  <c r="D260" i="2"/>
  <c r="D253" i="2"/>
  <c r="D251" i="2"/>
  <c r="D250" i="2"/>
  <c r="D259" i="2"/>
  <c r="D254" i="2"/>
  <c r="D171" i="2"/>
  <c r="C260" i="2"/>
  <c r="C251" i="2"/>
  <c r="C172" i="2"/>
  <c r="C258" i="2"/>
  <c r="C250" i="2"/>
  <c r="C259" i="2"/>
  <c r="C254" i="2"/>
  <c r="C257" i="2"/>
  <c r="C256" i="2"/>
  <c r="C252" i="2"/>
  <c r="C171" i="2"/>
  <c r="B224" i="2" l="1"/>
  <c r="B183" i="2"/>
  <c r="B154" i="2"/>
  <c r="B135" i="2"/>
  <c r="B134" i="2"/>
  <c r="B133" i="2"/>
  <c r="B132" i="2"/>
  <c r="B131" i="2"/>
  <c r="B108" i="2"/>
  <c r="B109" i="2" s="1"/>
  <c r="B103" i="2"/>
  <c r="B67" i="2"/>
  <c r="B176" i="2" s="1"/>
  <c r="B66" i="2"/>
  <c r="B101" i="2"/>
  <c r="B106" i="2" l="1"/>
  <c r="B112" i="2" s="1"/>
  <c r="B145" i="2" s="1"/>
  <c r="B97" i="2"/>
  <c r="B98" i="2"/>
  <c r="B100" i="2"/>
  <c r="B105" i="2" s="1"/>
  <c r="B111" i="2" s="1"/>
  <c r="B144" i="2" l="1"/>
  <c r="B201" i="2" s="1"/>
  <c r="B141" i="2"/>
  <c r="B142" i="2"/>
  <c r="B200" i="2"/>
  <c r="B150" i="2"/>
  <c r="B210" i="2"/>
  <c r="B206" i="2"/>
  <c r="B151" i="2"/>
  <c r="B161" i="2" s="1"/>
  <c r="B230" i="2" s="1"/>
  <c r="B209" i="2"/>
  <c r="B222" i="2"/>
  <c r="B208" i="2"/>
  <c r="B207" i="2"/>
  <c r="B204" i="2" l="1"/>
  <c r="B221" i="2"/>
  <c r="B202" i="2"/>
  <c r="B203" i="2"/>
  <c r="B160" i="2"/>
  <c r="B229" i="2" s="1"/>
  <c r="B260" i="2"/>
  <c r="B257" i="2"/>
  <c r="B172" i="2"/>
  <c r="B258" i="2"/>
  <c r="B256" i="2"/>
  <c r="B219" i="2"/>
  <c r="B196" i="2"/>
  <c r="B195" i="2"/>
  <c r="B198" i="2"/>
  <c r="B194" i="2"/>
  <c r="B148" i="2"/>
  <c r="B197" i="2"/>
  <c r="B259" i="2"/>
  <c r="B191" i="2"/>
  <c r="B190" i="2"/>
  <c r="B147" i="2"/>
  <c r="B189" i="2"/>
  <c r="B157" i="2"/>
  <c r="B226" i="2" s="1"/>
  <c r="B218" i="2"/>
  <c r="B192" i="2"/>
  <c r="B188" i="2"/>
  <c r="B253" i="2" l="1"/>
  <c r="B251" i="2"/>
  <c r="B171" i="2"/>
  <c r="B250" i="2"/>
  <c r="B252" i="2"/>
  <c r="B254" i="2"/>
  <c r="B180" i="2"/>
  <c r="B168" i="2"/>
  <c r="B240" i="2"/>
  <c r="B238" i="2"/>
  <c r="B239" i="2"/>
  <c r="B241" i="2"/>
  <c r="B158" i="2"/>
  <c r="B227" i="2" s="1"/>
  <c r="B245" i="2" s="1"/>
  <c r="B242" i="2"/>
  <c r="B246" i="2" l="1"/>
  <c r="B244" i="2"/>
  <c r="B248" i="2"/>
  <c r="B169" i="2"/>
  <c r="B247" i="2"/>
</calcChain>
</file>

<file path=xl/sharedStrings.xml><?xml version="1.0" encoding="utf-8"?>
<sst xmlns="http://schemas.openxmlformats.org/spreadsheetml/2006/main" count="3105" uniqueCount="400">
  <si>
    <t># Data used in Self Assessment method</t>
  </si>
  <si>
    <t xml:space="preserve">pt_newAssessmentWard </t>
  </si>
  <si>
    <t>Ward 1</t>
  </si>
  <si>
    <t xml:space="preserve">pt_newAssessmentTypeOfOwner </t>
  </si>
  <si>
    <t>Joint Owners</t>
  </si>
  <si>
    <t xml:space="preserve">ownerType </t>
  </si>
  <si>
    <t xml:space="preserve">pt_newAssessmentSingleOwner </t>
  </si>
  <si>
    <t>Single Owner</t>
  </si>
  <si>
    <t xml:space="preserve">pt_newAssessmentJointOwner </t>
  </si>
  <si>
    <t xml:space="preserve">#pt_newAssessmentOtherOwner </t>
  </si>
  <si>
    <t>Others</t>
  </si>
  <si>
    <t xml:space="preserve">noOfJointOwner </t>
  </si>
  <si>
    <t>2</t>
  </si>
  <si>
    <t xml:space="preserve">pt_newAssessmentTitleOfOwner_0 </t>
  </si>
  <si>
    <t>Mr.</t>
  </si>
  <si>
    <t xml:space="preserve">pt_newAssessmentNameOfOwner_0 </t>
  </si>
  <si>
    <t>Omprakash</t>
  </si>
  <si>
    <t xml:space="preserve">pt_newAssessmentNameOfFathHus_0 </t>
  </si>
  <si>
    <t>Haridas Mishra</t>
  </si>
  <si>
    <t xml:space="preserve">pt_newAssessmentGender_0 </t>
  </si>
  <si>
    <t>Male</t>
  </si>
  <si>
    <t xml:space="preserve">pt_newAssessmentTitleOfOwner_1 </t>
  </si>
  <si>
    <t xml:space="preserve">pt_newAssessmentNameOfOwner_1 </t>
  </si>
  <si>
    <t>Sanjay</t>
  </si>
  <si>
    <t xml:space="preserve">pt_newAssessmentNameOfFathHus_1 </t>
  </si>
  <si>
    <t xml:space="preserve">pt_newAssessmentGender_1 </t>
  </si>
  <si>
    <t xml:space="preserve">pt_newAssessmentTitleOfOwner_2 </t>
  </si>
  <si>
    <t>Mrs.</t>
  </si>
  <si>
    <t xml:space="preserve">pt_newAssessmentNameOfOwner_2 </t>
  </si>
  <si>
    <t>Anjali</t>
  </si>
  <si>
    <t xml:space="preserve">pt_newAssessmentNameOfFathHus_2 </t>
  </si>
  <si>
    <t>Sanjay Mishra</t>
  </si>
  <si>
    <t xml:space="preserve">pt_newAssessmentGender_2 </t>
  </si>
  <si>
    <t>Female</t>
  </si>
  <si>
    <t xml:space="preserve">pt_newAssessmentTitleOfOwner_3 </t>
  </si>
  <si>
    <t>Miss.</t>
  </si>
  <si>
    <t xml:space="preserve">pt_newAssessmentNameOfOwner_3 </t>
  </si>
  <si>
    <t>Gautami</t>
  </si>
  <si>
    <t xml:space="preserve">pt_newAssessmentNameOfFathHus_3 </t>
  </si>
  <si>
    <t xml:space="preserve">pt_newAssessmentGender_3 </t>
  </si>
  <si>
    <t xml:space="preserve">pt_newAssessmentTitleOfOwner_4 </t>
  </si>
  <si>
    <t xml:space="preserve">pt_newAssessmentNameOfOwner_4 </t>
  </si>
  <si>
    <t>Ganesh</t>
  </si>
  <si>
    <t xml:space="preserve">pt_newAssessmentNameOfFathHus_4 </t>
  </si>
  <si>
    <t xml:space="preserve">pt_newAssessmentGender_4 </t>
  </si>
  <si>
    <t xml:space="preserve">pt_newAssessmentPanNoOfOwner </t>
  </si>
  <si>
    <t>ABCDE1234F</t>
  </si>
  <si>
    <t xml:space="preserve">pt_newAssessmentPropAddr </t>
  </si>
  <si>
    <t>Bhagalpur</t>
  </si>
  <si>
    <t>700001</t>
  </si>
  <si>
    <t xml:space="preserve">pt_newAssessmentMobileNo </t>
  </si>
  <si>
    <t xml:space="preserve">pt_newAssessmentEmailID </t>
  </si>
  <si>
    <t xml:space="preserve">pt_newAssessmentLandType </t>
  </si>
  <si>
    <t>Land + Building</t>
  </si>
  <si>
    <t xml:space="preserve">landType </t>
  </si>
  <si>
    <t xml:space="preserve">pt_newAssessmentLandBuilding </t>
  </si>
  <si>
    <t xml:space="preserve">pt_newAssessmentVacantLand </t>
  </si>
  <si>
    <t>Vacant Land</t>
  </si>
  <si>
    <t xml:space="preserve">pt_newAssessmentFlat </t>
  </si>
  <si>
    <t>Flat</t>
  </si>
  <si>
    <t># Land+Building</t>
  </si>
  <si>
    <t xml:space="preserve">pt_newAssessmentAcquisitionYear </t>
  </si>
  <si>
    <t xml:space="preserve">pt_newAssessmentAcquisitionMonth </t>
  </si>
  <si>
    <t>Oct</t>
  </si>
  <si>
    <t xml:space="preserve">pt_newAssessmentAcquisitionDate </t>
  </si>
  <si>
    <t xml:space="preserve">pt_newAssessmentRoadFactor </t>
  </si>
  <si>
    <t>Principal Main Road</t>
  </si>
  <si>
    <t xml:space="preserve">pt_newAssessmentPlotArea </t>
  </si>
  <si>
    <t xml:space="preserve">pt_newAssessmentBuiltUpArea </t>
  </si>
  <si>
    <t xml:space="preserve">pt_newAssessmentFloorNo </t>
  </si>
  <si>
    <t>Ground Floor</t>
  </si>
  <si>
    <t>Residential</t>
  </si>
  <si>
    <t>Pucca building with RCC Roof</t>
  </si>
  <si>
    <t>Self-Occupied</t>
  </si>
  <si>
    <t># Vacant Land</t>
  </si>
  <si>
    <t>15000</t>
  </si>
  <si>
    <t># Flat</t>
  </si>
  <si>
    <t xml:space="preserve">pt_newAssessmentApartmentName </t>
  </si>
  <si>
    <t>Shree Complex</t>
  </si>
  <si>
    <t xml:space="preserve">pt_newAssessmentNoOfFlats </t>
  </si>
  <si>
    <t>20</t>
  </si>
  <si>
    <t xml:space="preserve">pt_newAssessmentWaterTaxType </t>
  </si>
  <si>
    <t>Supply Water</t>
  </si>
  <si>
    <t xml:space="preserve">lastPayment </t>
  </si>
  <si>
    <t>NA</t>
  </si>
  <si>
    <t xml:space="preserve">pt_newAssessmentLastPaymentNA </t>
  </si>
  <si>
    <t xml:space="preserve">pt_newAssessmentReceiptNo </t>
  </si>
  <si>
    <t>101</t>
  </si>
  <si>
    <t xml:space="preserve">pt_newAssessmentLastPaymentAmt </t>
  </si>
  <si>
    <t xml:space="preserve">pt_newAssessmentLastPaymentYear </t>
  </si>
  <si>
    <t>2014</t>
  </si>
  <si>
    <t xml:space="preserve">pt_newAssessmentLastPaymentMonth </t>
  </si>
  <si>
    <t xml:space="preserve">pt_newAssessmentLastPaymentDate </t>
  </si>
  <si>
    <t>15</t>
  </si>
  <si>
    <t xml:space="preserve">pt_newAssessmentLastPaymentMadeUpto </t>
  </si>
  <si>
    <t>2014-15</t>
  </si>
  <si>
    <t xml:space="preserve">pt_newAssessmentLastPaymentQuarter </t>
  </si>
  <si>
    <t>Quarter - 4</t>
  </si>
  <si>
    <t xml:space="preserve">paymentType </t>
  </si>
  <si>
    <t>Full Payment</t>
  </si>
  <si>
    <t xml:space="preserve">pt_newAssessmentFullPayment </t>
  </si>
  <si>
    <t xml:space="preserve">pt_newAssessmentPartialPaymentAmt </t>
  </si>
  <si>
    <t>500</t>
  </si>
  <si>
    <t xml:space="preserve">pt_newAssessmentOflPaymentMode </t>
  </si>
  <si>
    <t>Pay by Challan@Bank</t>
  </si>
  <si>
    <t xml:space="preserve">#pt_newAssessmentBankName </t>
  </si>
  <si>
    <t>STATE BANK OF INDIA&gt;&gt;Main Branch&gt;&gt;11016673944</t>
  </si>
  <si>
    <t xml:space="preserve">pt_newAssessmentSaveMsg </t>
  </si>
  <si>
    <t>Application for Self Assessment of Property Tax has been submitted successfully.</t>
  </si>
  <si>
    <t>pt_newAssessmentUploadDoc</t>
  </si>
  <si>
    <t>upldDocFlag</t>
  </si>
  <si>
    <t>Yes</t>
  </si>
  <si>
    <t>ritesh.balgude@abmindia.com</t>
  </si>
  <si>
    <t>TC-1: Current Yr : Joint Owners : Land + Building : Principal Main Rd: Residential : Pucca building with RCC Roof</t>
  </si>
  <si>
    <t>pt_newAssessmentUsageFactor</t>
  </si>
  <si>
    <t>TC-2: Current Yr : Joint Owners : Land + Building : Principal Main Rd: Residential : Pucca building with RCC Roof</t>
  </si>
  <si>
    <t>Hotels</t>
  </si>
  <si>
    <t>TC-3: Current Yr : Joint Owners : Land + Building : Principal Main Rd: Residential : Pucca building with RCC Roof</t>
  </si>
  <si>
    <t>Apr</t>
  </si>
  <si>
    <t>May</t>
  </si>
  <si>
    <t>Jun</t>
  </si>
  <si>
    <t>TC-4: Current Yr : Joint Owners : Land + Building : Principal Main Rd: Residential : Pucca building with RCC Roof</t>
  </si>
  <si>
    <t>TC-5: Current Yr : Joint Owners : Land + Building : Principal Main Rd: Residential : Pucca building with RCC Roof</t>
  </si>
  <si>
    <t>TC-6: Current Yr : Joint Owners : Land + Building : Principal Main Rd: Residential : Pucca building with RCC Roof</t>
  </si>
  <si>
    <t>TC-7: Current Yr : Joint Owners : Land + Building : Principal Main Rd: Residential : Pucca building with RCC Roof</t>
  </si>
  <si>
    <t>TC-8: Current Yr : Joint Owners : Land + Building : Principal Main Rd: Residential : Pucca building with RCC Roof</t>
  </si>
  <si>
    <t>TC-9: Current Yr : Joint Owners : Land + Building : Principal Main Rd: Residential : Pucca building with RCC Roof</t>
  </si>
  <si>
    <t>TC-10: Current Yr : Joint Owners : Land + Building : Principal Main Rd: Residential : Pucca building with RCC Roof</t>
  </si>
  <si>
    <t>TC-11: Current Yr : Joint Owners : Land + Building : Principal Main Rd: Residential : Pucca building with RCC Roof</t>
  </si>
  <si>
    <t>TC-12: Current Yr : Joint Owners : Land + Building : Principal Main Rd: Residential : Pucca building with RCC Roof</t>
  </si>
  <si>
    <t>TC-13: Current Yr : Joint Owners : Land + Building : Principal Main Rd: Residential : Pucca building with RCC Roof</t>
  </si>
  <si>
    <t>TC-14: Current Yr : Joint Owners : Land + Building : Principal Main Rd: Residential : Pucca building with RCC Roof</t>
  </si>
  <si>
    <t>TC-15: Current Yr : Joint Owners : Land + Building : Principal Main Rd: Residential : Pucca building with RCC Roof</t>
  </si>
  <si>
    <t>TC-16: Current Yr : Joint Owners : Land + Building : Principal Main Rd: Residential : Pucca building with RCC Roof</t>
  </si>
  <si>
    <t>TC-17: Current Yr : Joint Owners : Land + Building : Principal Main Rd: Residential : Pucca building with RCC Roof</t>
  </si>
  <si>
    <t>TC-18: Current Yr : Joint Owners : Land + Building : Principal Main Rd: Residential : Pucca building with RCC Roof</t>
  </si>
  <si>
    <t>TC-19: Current Yr : Joint Owners : Land + Building : Principal Main Rd: Residential : Pucca building with RCC Roof</t>
  </si>
  <si>
    <t>TC-20: Current Yr : Joint Owners : Land + Building : Principal Main Rd: Residential : Pucca building with RCC Roof</t>
  </si>
  <si>
    <t>TC-21: Current Yr : Joint Owners : Land + Building : Principal Main Rd: Residential : Pucca building with RCC Roof</t>
  </si>
  <si>
    <t>TC-22: Current Yr : Joint Owners : Land + Building : Principal Main Rd: Residential : Pucca building with RCC Roof</t>
  </si>
  <si>
    <t>TC-23: Current Yr : Joint Owners : Land + Building : Principal Main Rd: Residential : Pucca building with RCC Roof</t>
  </si>
  <si>
    <t>TC-24: Current Yr : Joint Owners : Land + Building : Principal Main Rd: Residential : Pucca building with RCC Roof</t>
  </si>
  <si>
    <t>TC-25: Current Yr : Joint Owners : Land + Building : Principal Main Rd: Residential : Pucca building with RCC Roof</t>
  </si>
  <si>
    <t>TC-26: Current Yr : Joint Owners : Land + Building : Principal Main Rd: Residential : Pucca building with RCC Roof</t>
  </si>
  <si>
    <t>TC-27: Current Yr : Joint Owners : Land + Building : Principal Main Rd: Residential : Pucca building with RCC Roof</t>
  </si>
  <si>
    <t>TC-28: Current Yr : Joint Owners : Land + Building : Principal Main Rd: Residential : Pucca building with RCC Roof</t>
  </si>
  <si>
    <t>TC-29: Current Yr : Joint Owners : Land + Building : Principal Main Rd: Residential : Pucca building with RCC Roof</t>
  </si>
  <si>
    <t>TC-30: Current Yr : Joint Owners : Land + Building : Principal Main Rd: Residential : Pucca building with RCC Roof</t>
  </si>
  <si>
    <t>TC-31: Current Yr : Joint Owners : Land + Building : Principal Main Rd: Residential : Pucca building with RCC Roof</t>
  </si>
  <si>
    <t>TC-32: Current Yr : Joint Owners : Land + Building : Principal Main Rd: Residential : Pucca building with RCC Roof</t>
  </si>
  <si>
    <t>TC-33: Current Yr : Joint Owners : Land + Building : Principal Main Rd: Residential : Pucca building with RCC Roof</t>
  </si>
  <si>
    <t>TC-34: Current Yr : Joint Owners : Land + Building : Principal Main Rd: Residential : Pucca building with RCC Roof</t>
  </si>
  <si>
    <t>TC-35: Current Yr : Joint Owners : Land + Building : Principal Main Rd: Residential : Pucca building with RCC Roof</t>
  </si>
  <si>
    <t>TC-36: Current Yr : Joint Owners : Land + Building : Principal Main Rd: Residential : Pucca building with RCC Roof</t>
  </si>
  <si>
    <t xml:space="preserve">#widOutLOINameOfBank </t>
  </si>
  <si>
    <t xml:space="preserve">#widLOINameOfBank </t>
  </si>
  <si>
    <t>copyAddress</t>
  </si>
  <si>
    <t>pt_newAssessmentPropAddCorres</t>
  </si>
  <si>
    <t>pt_newAssessmentHouseNo</t>
  </si>
  <si>
    <t>pt_newAssessmentPropAddSec</t>
  </si>
  <si>
    <t>pt_newAssessmentPropAddrPincode</t>
  </si>
  <si>
    <t>pt_newAssessmentHouseNoCorres</t>
  </si>
  <si>
    <t>pt_newAssessmentPropAddSecCorres</t>
  </si>
  <si>
    <t>pt_newAssessmentPropAddrPincodeCorres</t>
  </si>
  <si>
    <t>No</t>
  </si>
  <si>
    <t>New Bhagalpur</t>
  </si>
  <si>
    <t>rainWaterHarvesting</t>
  </si>
  <si>
    <t>govtWaterConn</t>
  </si>
  <si>
    <t>govtWaterConnwith400</t>
  </si>
  <si>
    <t>govtWaterConnwithout400</t>
  </si>
  <si>
    <t>govtWaterConnNA</t>
  </si>
  <si>
    <t xml:space="preserve">#pt_newAssessmentPropAddrPincode </t>
  </si>
  <si>
    <t>#pt_newAssessmentPropAddCorres</t>
  </si>
  <si>
    <t>pt_newAssessmentAplcbleVacantLand</t>
  </si>
  <si>
    <t>manuualVacantLandArea</t>
  </si>
  <si>
    <t>TC-4: Current Yr : Joint Owners : Land + Building : Principal Main Rd: Residential : Pucca building with RCC Roof (Copy)</t>
  </si>
  <si>
    <t>pt_newAssessmentVacantLandAreaAuto</t>
  </si>
  <si>
    <t>pt_newAssessmentVacantLandAreaMannal</t>
  </si>
  <si>
    <t>TestAutomationDocument_One.pdf</t>
  </si>
  <si>
    <t>residentialBuildupArea</t>
  </si>
  <si>
    <t>nonResidentialBuildupArea</t>
  </si>
  <si>
    <t>ratableAreaForRes</t>
  </si>
  <si>
    <t>ratableAreaForNonRes</t>
  </si>
  <si>
    <t>unitArea</t>
  </si>
  <si>
    <t>annualRatableValueForRes</t>
  </si>
  <si>
    <t>annualRatableValueForNonRes</t>
  </si>
  <si>
    <t>rateOfTax</t>
  </si>
  <si>
    <t>annualTaxRes</t>
  </si>
  <si>
    <t>annualTaxNonRes</t>
  </si>
  <si>
    <t>calculatedRateOfTax</t>
  </si>
  <si>
    <t>pt_chngInAddnGrnd&amp;FloorBuiltupAreaFlrNo</t>
  </si>
  <si>
    <t>pt_chngInAddnGrnd&amp;FloorBuiltupAreaUsgTyp</t>
  </si>
  <si>
    <t>#### variables for addition of buildingdetails</t>
  </si>
  <si>
    <t>pt_chngInAddnGrnd&amp;FloorBuiltupAreaCnstrnTyp</t>
  </si>
  <si>
    <t>pt_chngInAddnGrnd&amp;FloorBuiltupAreaBuiltupArea</t>
  </si>
  <si>
    <t>pt_chngInAddnGrnd&amp;FloorBuiltupAreaUsgFactor</t>
  </si>
  <si>
    <t>pt_chngInAddnGrnd&amp;FloorBuiltupAreaOccuFactor</t>
  </si>
  <si>
    <t>###pt_newAssessmentAplcbleVacantLand</t>
  </si>
  <si>
    <t>###pt_newAssessmentVacantLandAreaAuto</t>
  </si>
  <si>
    <t>no</t>
  </si>
  <si>
    <t>pt_newAssessmentWaterTaxCrgSupp</t>
  </si>
  <si>
    <t>pt_newAssessmentWaterTaxCrgOwnBow</t>
  </si>
  <si>
    <t>pt_newAssessmentWaterTaxCrgBoth</t>
  </si>
  <si>
    <t>pt_newAssessmentWaterTaxCrgAP</t>
  </si>
  <si>
    <t>pt_newAssessmentWaterTaxCrgNA</t>
  </si>
  <si>
    <t>####Water Tax Type charges</t>
  </si>
  <si>
    <t>###Mutation</t>
  </si>
  <si>
    <t>pt_newAssessmentMutationFlag</t>
  </si>
  <si>
    <t>pt_newAssessmentMutationPropNo</t>
  </si>
  <si>
    <t>pt_newAssessmentPTAnnualTaxAutoRes</t>
  </si>
  <si>
    <t>pt_newAssessmentPTAnnualTaxManualRes</t>
  </si>
  <si>
    <t>pt_newAssessmentPTAnnualTaxAutoNonRes</t>
  </si>
  <si>
    <t>pt_newAssessmentPTAnnualTaxManualNonRes</t>
  </si>
  <si>
    <t>##annualRatableValueForRes1</t>
  </si>
  <si>
    <t>##annualRatableValueForNonRes1</t>
  </si>
  <si>
    <t>pt_newAssessmentPTRebtAutoRes</t>
  </si>
  <si>
    <t>pt_newAssessmentPTRebtManualRes</t>
  </si>
  <si>
    <t>pt_newAssessmentPTRebtAutoNonRes</t>
  </si>
  <si>
    <t>pt_newAssessmentPTRebtManualNonRes</t>
  </si>
  <si>
    <t>pt_newAssessmentPTIntAutoRes</t>
  </si>
  <si>
    <t>pt_newAssessmentPTIntManualRes</t>
  </si>
  <si>
    <t>pt_newAssessmentPTIntAutoNonRes</t>
  </si>
  <si>
    <t>pt_newAssessmentPTIntManualNonRes</t>
  </si>
  <si>
    <t>interestRate</t>
  </si>
  <si>
    <t>interestRateMaster</t>
  </si>
  <si>
    <t>noOfMonths</t>
  </si>
  <si>
    <t>###Property Annual Tax</t>
  </si>
  <si>
    <t>###Property Rebate</t>
  </si>
  <si>
    <t>###Property Current Year Interest</t>
  </si>
  <si>
    <t>###Property Tax Penalty</t>
  </si>
  <si>
    <t>pt_newAssessmentPanalty</t>
  </si>
  <si>
    <t>###Total Paybale Amount</t>
  </si>
  <si>
    <t>pt_newAssessmentTotPayableAmtAutoRes</t>
  </si>
  <si>
    <t>pt_newAssessmentTotPayableAmtAutoNonRes</t>
  </si>
  <si>
    <t>pt_newAssessmentTotPayableAmtManualRes</t>
  </si>
  <si>
    <t>pt_newAssessmentTotPayableAmtManualNonRes</t>
  </si>
  <si>
    <t>01/Aug/2016</t>
  </si>
  <si>
    <t>###Vacant Land</t>
  </si>
  <si>
    <t>rate</t>
  </si>
  <si>
    <t>pt_newAssessmentVacantLandAnnualTaxAuto</t>
  </si>
  <si>
    <t>pt_newAssessmentVacantLandAnnualTaxManual</t>
  </si>
  <si>
    <t>pt_newAssessmentTotalAnnualPropertyTaxonSAS</t>
  </si>
  <si>
    <t>###SAS Total Annual Tax 14</t>
  </si>
  <si>
    <t>pt_newAssessmentServiceChargeCurSAS</t>
  </si>
  <si>
    <t>###Total Property Tax + Water Tax (Current) 16.2</t>
  </si>
  <si>
    <t>pt_newAssessmentTotPropTaxAndWatTaxCurtSuppAutoRes</t>
  </si>
  <si>
    <t>pt_newAssessmentTotPropTaxAndWatTaxCurtOwnBowAutoRes</t>
  </si>
  <si>
    <t>pt_newAssessmentTotPropTaxAndWatTaxCurtBothAutoRes</t>
  </si>
  <si>
    <t>pt_newAssessmentTotPropTaxAndWatTaxCurtAPAutoRes</t>
  </si>
  <si>
    <t>pt_newAssessmentTotPropTaxAndWatTaxCurtNAAutoRes</t>
  </si>
  <si>
    <t>pt_newAssessmentTotPropTaxAndWatTaxCurtSuppManRes</t>
  </si>
  <si>
    <t>pt_newAssessmentTotPropTaxAndWatTaxCurtOwnBowManRes</t>
  </si>
  <si>
    <t>pt_newAssessmentTotPropTaxAndWatTaxCurtBothManRes</t>
  </si>
  <si>
    <t>pt_newAssessmentTotPropTaxAndWatTaxCurtAPManRes</t>
  </si>
  <si>
    <t>pt_newAssessmentTotPropTaxAndWatTaxCurtNAManRes</t>
  </si>
  <si>
    <t>pt_newAssessmentTotPropTaxAndWatTaxCurtSuppAutoNonRes</t>
  </si>
  <si>
    <t>pt_newAssessmentTotPropTaxAndWatTaxCurtOwnBowAutoNonRes</t>
  </si>
  <si>
    <t>pt_newAssessmentTotPropTaxAndWatTaxCurtBothAutoNonRes</t>
  </si>
  <si>
    <t>pt_newAssessmentTotPropTaxAndWatTaxCurtAPAutoNonRes</t>
  </si>
  <si>
    <t>pt_newAssessmentTotPropTaxAndWatTaxCurtNAAutoNonRes</t>
  </si>
  <si>
    <t>pt_newAssessmentTotPropTaxAndWatTaxCurtSuppManNonRes</t>
  </si>
  <si>
    <t>pt_newAssessmentTotPropTaxAndWatTaxCurtOwnBowManNonRes</t>
  </si>
  <si>
    <t>pt_newAssessmentTotPropTaxAndWatTaxCurtBothManNonRes</t>
  </si>
  <si>
    <t>pt_newAssessmentTotPropTaxAndWatTaxCurtAPManNonRes</t>
  </si>
  <si>
    <t>pt_newAssessmentTotPropTaxAndWatTaxCurtNAManNonRes</t>
  </si>
  <si>
    <t>###Interest/Penalty/Rebate 16.3</t>
  </si>
  <si>
    <t>pt_newAssessmentPTIntAutoResSAS</t>
  </si>
  <si>
    <t>pt_newAssessmentPTIntManualResSAS</t>
  </si>
  <si>
    <t>pt_newAssessmentPTIntAutoNonResSAS</t>
  </si>
  <si>
    <t>pt_newAssessmentPTIntManualNonResSAS</t>
  </si>
  <si>
    <t>###Service charge on SAS (Current) 16.1</t>
  </si>
  <si>
    <t>pt_newAssessmentPanaltySAS</t>
  </si>
  <si>
    <t>pt_newAssessmentPTIntAreas</t>
  </si>
  <si>
    <t>pt_newAssessmentTotPayableAmtResAutoSupp</t>
  </si>
  <si>
    <t>pt_newAssessmentTotPayableAmtNonResAutoSupp</t>
  </si>
  <si>
    <t>pt_newAssessmentTotPayableAmtResManSupp</t>
  </si>
  <si>
    <t>pt_newAssessmentTotPayableAmtResAutoOwnBow</t>
  </si>
  <si>
    <t>pt_newAssessmentTotPayableAmtResAutoBoth</t>
  </si>
  <si>
    <t>pt_newAssessmentTotPayableAmtResAutoAP</t>
  </si>
  <si>
    <t>pt_newAssessmentTotPayableAmtResAutoNA</t>
  </si>
  <si>
    <t>pt_newAssessmentTotPayableAmtResManOwnBow</t>
  </si>
  <si>
    <t>pt_newAssessmentTotPayableAmtResManBoth</t>
  </si>
  <si>
    <t>pt_newAssessmentTotPayableAmtResManAP</t>
  </si>
  <si>
    <t>pt_newAssessmentTotPayableAmtResManNA</t>
  </si>
  <si>
    <t>pt_newAssessmentTotPayableAmtNonResAutoOwnBow</t>
  </si>
  <si>
    <t>pt_newAssessmentTotPayableAmtNonResAutoBoth</t>
  </si>
  <si>
    <t>pt_newAssessmentTotPayableAmtNonResAutoAP</t>
  </si>
  <si>
    <t>pt_newAssessmentTotPayableAmtNonResAutoNA</t>
  </si>
  <si>
    <t>pt_newAssessmentTotPayableAmtNonResManSupp</t>
  </si>
  <si>
    <t>pt_newAssessmentTotPayableAmtNonResManOwnBow</t>
  </si>
  <si>
    <t>pt_newAssessmentTotPayableAmtNonResManBoth</t>
  </si>
  <si>
    <t>pt_newAssessmentTotPayableAmtNonResManAP</t>
  </si>
  <si>
    <t>pt_newAssessmentTotPayableAmtNonResManNA</t>
  </si>
  <si>
    <t xml:space="preserve">#pt_newAssessmentPlotArea </t>
  </si>
  <si>
    <t xml:space="preserve">#pt_newAssessmentBuiltUpArea </t>
  </si>
  <si>
    <t xml:space="preserve">#pt_newAssessmentFloorNo </t>
  </si>
  <si>
    <t xml:space="preserve">#pt_newAssessmentTypeOfUse </t>
  </si>
  <si>
    <t xml:space="preserve">#pt_newAssessmentConstructionType </t>
  </si>
  <si>
    <t xml:space="preserve">#pt_newAssessmentBuildingArea </t>
  </si>
  <si>
    <t>#pt_newAssessmentUsageFactor</t>
  </si>
  <si>
    <t xml:space="preserve">#pt_newAssessmentOccupancyFactor </t>
  </si>
  <si>
    <t>#pt_newAssessmentAplcbleVacantLand</t>
  </si>
  <si>
    <t>#pt_newAssessmentVacantLandAreaAuto</t>
  </si>
  <si>
    <t>#manuualVacantLandArea</t>
  </si>
  <si>
    <t>#pt_newAssessmentVacantLandAreaMannal</t>
  </si>
  <si>
    <t>#residentialBuildupArea</t>
  </si>
  <si>
    <t>#nonResidentialBuildupArea</t>
  </si>
  <si>
    <t>#ratableAreaForRes</t>
  </si>
  <si>
    <t>#ratableAreaForNonRes</t>
  </si>
  <si>
    <t>#unitArea</t>
  </si>
  <si>
    <t>#annualRatableValueForRes</t>
  </si>
  <si>
    <t>#annualRatableValueForNonRes</t>
  </si>
  <si>
    <t>#rateOfTax</t>
  </si>
  <si>
    <t>#calculatedRateOfTax</t>
  </si>
  <si>
    <t>#annualTaxRes</t>
  </si>
  <si>
    <t>#annualTaxNonRes</t>
  </si>
  <si>
    <t>#pt_chngInAddnGrnd&amp;FloorBuiltupAreaFlrNo</t>
  </si>
  <si>
    <t>#pt_chngInAddnGrnd&amp;FloorBuiltupAreaUsgTyp</t>
  </si>
  <si>
    <t>#pt_chngInAddnGrnd&amp;FloorBuiltupAreaCnstrnTyp</t>
  </si>
  <si>
    <t>#pt_chngInAddnGrnd&amp;FloorBuiltupAreaBuiltupArea</t>
  </si>
  <si>
    <t>#pt_chngInAddnGrnd&amp;FloorBuiltupAreaUsgFactor</t>
  </si>
  <si>
    <t>#pt_chngInAddnGrnd&amp;FloorBuiltupAreaOccuFactor</t>
  </si>
  <si>
    <t>#pt_newAssessmentWaterTaxCrgSupp</t>
  </si>
  <si>
    <t>#pt_newAssessmentWaterTaxCrgOwnBow</t>
  </si>
  <si>
    <t>#pt_newAssessmentWaterTaxCrgBoth</t>
  </si>
  <si>
    <t>#pt_newAssessmentWaterTaxCrgAP</t>
  </si>
  <si>
    <t>#pt_newAssessmentWaterTaxCrgNA</t>
  </si>
  <si>
    <t>#pt_newAssessmentPTAnnualTaxAutoRes</t>
  </si>
  <si>
    <t>#pt_newAssessmentPTAnnualTaxManualRes</t>
  </si>
  <si>
    <t>#pt_newAssessmentPTAnnualTaxAutoNonRes</t>
  </si>
  <si>
    <t>#pt_newAssessmentPTAnnualTaxManualNonRes</t>
  </si>
  <si>
    <t>#pt_newAssessmentPTRebtAutoRes</t>
  </si>
  <si>
    <t>#pt_newAssessmentPTRebtManualRes</t>
  </si>
  <si>
    <t>#pt_newAssessmentPTRebtAutoNonRes</t>
  </si>
  <si>
    <t>#pt_newAssessmentPTRebtManualNonRes</t>
  </si>
  <si>
    <t>#interestRateMaster</t>
  </si>
  <si>
    <t>#interestRate</t>
  </si>
  <si>
    <t>#noOfMonths</t>
  </si>
  <si>
    <t>#pt_newAssessmentPTIntAutoRes</t>
  </si>
  <si>
    <t>#pt_newAssessmentPTIntManualRes</t>
  </si>
  <si>
    <t>#pt_newAssessmentPTIntAutoNonRes</t>
  </si>
  <si>
    <t>#pt_newAssessmentPTIntManualNonRes</t>
  </si>
  <si>
    <t>#pt_newAssessmentTotPayableAmtAutoRes</t>
  </si>
  <si>
    <t>#pt_newAssessmentTotPayableAmtAutoNonRes</t>
  </si>
  <si>
    <t>#pt_newAssessmentTotPayableAmtManualNonRes</t>
  </si>
  <si>
    <t>#rate</t>
  </si>
  <si>
    <t>#pt_newAssessmentVacantLandAnnualTaxAuto</t>
  </si>
  <si>
    <t>#pt_newAssessmentVacantLandAnnualTaxManual</t>
  </si>
  <si>
    <t>#pt_newAssessmentTotalAnnualPropertyTaxonSAS</t>
  </si>
  <si>
    <t>#pt_newAssessmentServiceChargeCurSAS</t>
  </si>
  <si>
    <t>#pt_newAssessmentTotPropTaxAndWatTaxCurtSuppAutoRes</t>
  </si>
  <si>
    <t>#pt_newAssessmentTotPropTaxAndWatTaxCurtOwnBowAutoRes</t>
  </si>
  <si>
    <t>#pt_newAssessmentTotPropTaxAndWatTaxCurtBothAutoRes</t>
  </si>
  <si>
    <t>#pt_newAssessmentTotPropTaxAndWatTaxCurtAPAutoRes</t>
  </si>
  <si>
    <t>#pt_newAssessmentTotPropTaxAndWatTaxCurtNAAutoRes</t>
  </si>
  <si>
    <t>#pt_newAssessmentTotPropTaxAndWatTaxCurtSuppManRes</t>
  </si>
  <si>
    <t>#pt_newAssessmentTotPropTaxAndWatTaxCurtOwnBowManRes</t>
  </si>
  <si>
    <t>#pt_newAssessmentTotPropTaxAndWatTaxCurtBothManRes</t>
  </si>
  <si>
    <t>#pt_newAssessmentTotPropTaxAndWatTaxCurtAPManRes</t>
  </si>
  <si>
    <t>#pt_newAssessmentTotPropTaxAndWatTaxCurtNAManRes</t>
  </si>
  <si>
    <t>#pt_newAssessmentTotPropTaxAndWatTaxCurtSuppAutoNonRes</t>
  </si>
  <si>
    <t>#pt_newAssessmentTotPropTaxAndWatTaxCurtOwnBowAutoNonRes</t>
  </si>
  <si>
    <t>#pt_newAssessmentTotPropTaxAndWatTaxCurtBothAutoNonRes</t>
  </si>
  <si>
    <t>#pt_newAssessmentTotPropTaxAndWatTaxCurtAPAutoNonRes</t>
  </si>
  <si>
    <t>#pt_newAssessmentTotPropTaxAndWatTaxCurtNAAutoNonRes</t>
  </si>
  <si>
    <t>#pt_newAssessmentTotPropTaxAndWatTaxCurtSuppManNonRes</t>
  </si>
  <si>
    <t>#pt_newAssessmentTotPropTaxAndWatTaxCurtOwnBowManNonRes</t>
  </si>
  <si>
    <t>#pt_newAssessmentTotPropTaxAndWatTaxCurtBothManNonRes</t>
  </si>
  <si>
    <t>#pt_newAssessmentTotPropTaxAndWatTaxCurtAPManNonRes</t>
  </si>
  <si>
    <t>#pt_newAssessmentTotPropTaxAndWatTaxCurtNAManNonRes</t>
  </si>
  <si>
    <t>#pt_newAssessmentPanaltySAS</t>
  </si>
  <si>
    <t>#pt_newAssessmentPTIntAutoResSAS</t>
  </si>
  <si>
    <t>#pt_newAssessmentPTIntManualResSAS</t>
  </si>
  <si>
    <t>#pt_newAssessmentPTIntAutoNonResSAS</t>
  </si>
  <si>
    <t>#pt_newAssessmentPTIntManualNonResSAS</t>
  </si>
  <si>
    <t>#pt_newAssessmentTotPayableAmtResAutoSupp</t>
  </si>
  <si>
    <t>#pt_newAssessmentTotPayableAmtResAutoOwnBow</t>
  </si>
  <si>
    <t>#pt_newAssessmentTotPayableAmtResAutoBoth</t>
  </si>
  <si>
    <t>#pt_newAssessmentTotPayableAmtResAutoAP</t>
  </si>
  <si>
    <t>#pt_newAssessmentTotPayableAmtResAutoNA</t>
  </si>
  <si>
    <t>#pt_newAssessmentTotPayableAmtResManSupp</t>
  </si>
  <si>
    <t>#pt_newAssessmentTotPayableAmtResManOwnBow</t>
  </si>
  <si>
    <t>#pt_newAssessmentTotPayableAmtResManBoth</t>
  </si>
  <si>
    <t>#pt_newAssessmentTotPayableAmtResManAP</t>
  </si>
  <si>
    <t>#pt_newAssessmentTotPayableAmtResManNA</t>
  </si>
  <si>
    <t>#pt_newAssessmentTotPayableAmtNonResAutoSupp</t>
  </si>
  <si>
    <t>#pt_newAssessmentTotPayableAmtNonResAutoOwnBow</t>
  </si>
  <si>
    <t>#pt_newAssessmentTotPayableAmtNonResAutoBoth</t>
  </si>
  <si>
    <t>#pt_newAssessmentTotPayableAmtNonResAutoAP</t>
  </si>
  <si>
    <t>#pt_newAssessmentTotPayableAmtNonResAutoNA</t>
  </si>
  <si>
    <t>#pt_newAssessmentTotPayableAmtNonResManSupp</t>
  </si>
  <si>
    <t>#pt_newAssessmentTotPayableAmtNonResManOwnBow</t>
  </si>
  <si>
    <t>#pt_newAssessmentTotPayableAmtNonResManBoth</t>
  </si>
  <si>
    <t>#pt_newAssessmentTotPayableAmtNonResManAP</t>
  </si>
  <si>
    <t>#pt_newAssessmentTotPayableAmtNonResManNA</t>
  </si>
  <si>
    <t>#pt_newAssessmentPanalty</t>
  </si>
  <si>
    <t>pt_newAssessmentTypeOfUse</t>
  </si>
  <si>
    <t>pt_newAssessmentConstructionType</t>
  </si>
  <si>
    <t>pt_newAssessmentBuildingArea</t>
  </si>
  <si>
    <t>pt_newAssessmentOccupancyFactor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</si>
</sst>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ill="1"/>
    <xf numFmtId="0" fontId="0" fillId="2" borderId="0" xfId="0" quotePrefix="1" applyFill="1" applyAlignment="1">
      <alignment horizontal="left"/>
    </xf>
    <xf numFmtId="164" fontId="0" fillId="0" borderId="0" xfId="0" applyNumberFormat="1"/>
    <xf numFmtId="15" fontId="0" fillId="0" borderId="0" xfId="0" quotePrefix="1" applyNumberFormat="1" applyFill="1" applyAlignment="1">
      <alignment horizontal="left" vertical="top"/>
    </xf>
    <xf numFmtId="2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1" applyFill="1"/>
    <xf numFmtId="15" fontId="0" fillId="3" borderId="0" xfId="0" quotePrefix="1" applyNumberFormat="1" applyFill="1" applyAlignment="1">
      <alignment horizontal="left" vertical="top"/>
    </xf>
    <xf numFmtId="164" fontId="0" fillId="3" borderId="0" xfId="0" applyNumberFormat="1" applyFill="1"/>
    <xf numFmtId="0" fontId="0" fillId="0" borderId="0" xfId="0" applyFill="1"/>
    <xf numFmtId="16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0" fillId="4" borderId="0" xfId="0" applyFill="1"/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1" fillId="0" borderId="0" xfId="1" applyFill="1"/>
    <xf numFmtId="164" fontId="0" fillId="0" borderId="0" xfId="0" applyNumberFormat="1" applyFill="1"/>
    <xf numFmtId="2" fontId="0" fillId="0" borderId="0" xfId="0" applyNumberFormat="1" applyFill="1"/>
    <xf numFmtId="164" fontId="2" fillId="0" borderId="0" xfId="0" applyNumberFormat="1" applyFont="1" applyFill="1"/>
    <xf numFmtId="0" fontId="0" fillId="4" borderId="0" xfId="0" quotePrefix="1" applyFill="1" applyAlignment="1">
      <alignment horizontal="left"/>
    </xf>
    <xf numFmtId="0" fontId="2" fillId="4" borderId="0" xfId="0" applyFont="1" applyFill="1"/>
    <xf numFmtId="2" fontId="0" fillId="4" borderId="0" xfId="0" applyNumberFormat="1" applyFill="1"/>
    <xf numFmtId="0" fontId="0" fillId="4" borderId="0" xfId="0" applyFill="1" applyAlignment="1">
      <alignment horizontal="left"/>
    </xf>
    <xf numFmtId="164" fontId="2" fillId="4" borderId="0" xfId="0" applyNumberFormat="1" applyFont="1" applyFill="1"/>
    <xf numFmtId="164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/>
    <xf numFmtId="15" fontId="0" fillId="2" borderId="0" xfId="0" quotePrefix="1" applyNumberForma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esh.balgude@abmindia.com" TargetMode="External"/><Relationship Id="rId13" Type="http://schemas.openxmlformats.org/officeDocument/2006/relationships/hyperlink" Target="mailto:ritesh.balgude@abmindia.com" TargetMode="External"/><Relationship Id="rId18" Type="http://schemas.openxmlformats.org/officeDocument/2006/relationships/hyperlink" Target="mailto:ritesh.balgude@abmindia.com" TargetMode="External"/><Relationship Id="rId26" Type="http://schemas.openxmlformats.org/officeDocument/2006/relationships/hyperlink" Target="mailto:ritesh.balgude@abmindia.com" TargetMode="External"/><Relationship Id="rId39" Type="http://schemas.openxmlformats.org/officeDocument/2006/relationships/hyperlink" Target="mailto:ritesh.balgude@abmindia.com" TargetMode="External"/><Relationship Id="rId3" Type="http://schemas.openxmlformats.org/officeDocument/2006/relationships/hyperlink" Target="mailto:ritesh.balgude@abmindia.com" TargetMode="External"/><Relationship Id="rId21" Type="http://schemas.openxmlformats.org/officeDocument/2006/relationships/hyperlink" Target="mailto:ritesh.balgude@abmindia.com" TargetMode="External"/><Relationship Id="rId34" Type="http://schemas.openxmlformats.org/officeDocument/2006/relationships/hyperlink" Target="mailto:ritesh.balgude@abmindia.com" TargetMode="External"/><Relationship Id="rId42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mailto:ritesh.balgude@abmindia.com" TargetMode="External"/><Relationship Id="rId12" Type="http://schemas.openxmlformats.org/officeDocument/2006/relationships/hyperlink" Target="mailto:ritesh.balgude@abmindia.com" TargetMode="External"/><Relationship Id="rId17" Type="http://schemas.openxmlformats.org/officeDocument/2006/relationships/hyperlink" Target="mailto:ritesh.balgude@abmindia.com" TargetMode="External"/><Relationship Id="rId25" Type="http://schemas.openxmlformats.org/officeDocument/2006/relationships/hyperlink" Target="mailto:ritesh.balgude@abmindia.com" TargetMode="External"/><Relationship Id="rId33" Type="http://schemas.openxmlformats.org/officeDocument/2006/relationships/hyperlink" Target="mailto:ritesh.balgude@abmindia.com" TargetMode="External"/><Relationship Id="rId38" Type="http://schemas.openxmlformats.org/officeDocument/2006/relationships/hyperlink" Target="mailto:ritesh.balgude@abmindia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ritesh.balgude@abmindia.com" TargetMode="External"/><Relationship Id="rId16" Type="http://schemas.openxmlformats.org/officeDocument/2006/relationships/hyperlink" Target="mailto:ritesh.balgude@abmindia.com" TargetMode="External"/><Relationship Id="rId20" Type="http://schemas.openxmlformats.org/officeDocument/2006/relationships/hyperlink" Target="mailto:ritesh.balgude@abmindia.com" TargetMode="External"/><Relationship Id="rId29" Type="http://schemas.openxmlformats.org/officeDocument/2006/relationships/hyperlink" Target="mailto:ritesh.balgude@abmindia.com" TargetMode="External"/><Relationship Id="rId41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mailto:ritesh.balgude@abmindia.com" TargetMode="External"/><Relationship Id="rId6" Type="http://schemas.openxmlformats.org/officeDocument/2006/relationships/hyperlink" Target="mailto:ritesh.balgude@abmindia.com" TargetMode="External"/><Relationship Id="rId11" Type="http://schemas.openxmlformats.org/officeDocument/2006/relationships/hyperlink" Target="mailto:ritesh.balgude@abmindia.com" TargetMode="External"/><Relationship Id="rId24" Type="http://schemas.openxmlformats.org/officeDocument/2006/relationships/hyperlink" Target="mailto:ritesh.balgude@abmindia.com" TargetMode="External"/><Relationship Id="rId32" Type="http://schemas.openxmlformats.org/officeDocument/2006/relationships/hyperlink" Target="mailto:ritesh.balgude@abmindia.com" TargetMode="External"/><Relationship Id="rId37" Type="http://schemas.openxmlformats.org/officeDocument/2006/relationships/hyperlink" Target="mailto:ritesh.balgude@abmindia.com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mailto:ritesh.balgude@abmindia.com" TargetMode="External"/><Relationship Id="rId5" Type="http://schemas.openxmlformats.org/officeDocument/2006/relationships/hyperlink" Target="mailto:ritesh.balgude@abmindia.com" TargetMode="External"/><Relationship Id="rId15" Type="http://schemas.openxmlformats.org/officeDocument/2006/relationships/hyperlink" Target="mailto:ritesh.balgude@abmindia.com" TargetMode="External"/><Relationship Id="rId23" Type="http://schemas.openxmlformats.org/officeDocument/2006/relationships/hyperlink" Target="mailto:ritesh.balgude@abmindia.com" TargetMode="External"/><Relationship Id="rId28" Type="http://schemas.openxmlformats.org/officeDocument/2006/relationships/hyperlink" Target="mailto:ritesh.balgude@abmindia.com" TargetMode="External"/><Relationship Id="rId36" Type="http://schemas.openxmlformats.org/officeDocument/2006/relationships/hyperlink" Target="mailto:ritesh.balgude@abmindia.com" TargetMode="External"/><Relationship Id="rId10" Type="http://schemas.openxmlformats.org/officeDocument/2006/relationships/hyperlink" Target="mailto:ritesh.balgude@abmindia.com" TargetMode="External"/><Relationship Id="rId19" Type="http://schemas.openxmlformats.org/officeDocument/2006/relationships/hyperlink" Target="mailto:ritesh.balgude@abmindia.com" TargetMode="External"/><Relationship Id="rId31" Type="http://schemas.openxmlformats.org/officeDocument/2006/relationships/hyperlink" Target="mailto:ritesh.balgude@abmindia.com" TargetMode="External"/><Relationship Id="rId44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mailto:ritesh.balgude@abmindia.com" TargetMode="External"/><Relationship Id="rId14" Type="http://schemas.openxmlformats.org/officeDocument/2006/relationships/hyperlink" Target="mailto:ritesh.balgude@abmindia.com" TargetMode="External"/><Relationship Id="rId22" Type="http://schemas.openxmlformats.org/officeDocument/2006/relationships/hyperlink" Target="mailto:ritesh.balgude@abmindia.com" TargetMode="External"/><Relationship Id="rId27" Type="http://schemas.openxmlformats.org/officeDocument/2006/relationships/hyperlink" Target="mailto:ritesh.balgude@abmindia.com" TargetMode="External"/><Relationship Id="rId30" Type="http://schemas.openxmlformats.org/officeDocument/2006/relationships/hyperlink" Target="mailto:ritesh.balgude@abmindia.com" TargetMode="External"/><Relationship Id="rId35" Type="http://schemas.openxmlformats.org/officeDocument/2006/relationships/hyperlink" Target="mailto:ritesh.balgude@abmindia.com" TargetMode="External"/><Relationship Id="rId43" Type="http://schemas.openxmlformats.org/officeDocument/2006/relationships/hyperlink" Target="mailto:ritesh.balgude@abm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0"/>
  <sheetViews>
    <sheetView tabSelected="1" topLeftCell="A46" zoomScale="70" zoomScaleNormal="70" workbookViewId="0">
      <selection activeCell="A53" sqref="A53"/>
    </sheetView>
  </sheetViews>
  <sheetFormatPr defaultRowHeight="15" x14ac:dyDescent="0.25"/>
  <cols>
    <col min="1" max="1" width="41.7109375" customWidth="1"/>
    <col min="2" max="2" width="11.5703125" customWidth="1"/>
    <col min="3" max="3" width="14" customWidth="1"/>
    <col min="4" max="4" width="12.42578125" customWidth="1"/>
    <col min="5" max="7" width="60.140625" style="9" customWidth="1"/>
    <col min="8" max="8" width="60.140625" style="18" customWidth="1"/>
    <col min="9" max="60" width="60.140625" customWidth="1"/>
    <col min="61" max="62" width="36" customWidth="1"/>
  </cols>
  <sheetData>
    <row r="1" spans="1:60" s="3" customFormat="1" ht="31.5" customHeight="1" x14ac:dyDescent="0.25">
      <c r="A1" s="3" t="s">
        <v>0</v>
      </c>
      <c r="B1" s="4" t="s">
        <v>113</v>
      </c>
      <c r="C1" s="4" t="s">
        <v>115</v>
      </c>
      <c r="D1" s="4" t="s">
        <v>117</v>
      </c>
      <c r="E1" s="8" t="s">
        <v>121</v>
      </c>
      <c r="F1" s="8" t="s">
        <v>122</v>
      </c>
      <c r="G1" s="8" t="s">
        <v>123</v>
      </c>
      <c r="H1" s="17" t="s">
        <v>175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142</v>
      </c>
      <c r="AD1" s="4" t="s">
        <v>143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x14ac:dyDescent="0.25">
      <c r="A2" t="s">
        <v>1</v>
      </c>
      <c r="B2" t="s">
        <v>2</v>
      </c>
      <c r="C2" t="s">
        <v>2</v>
      </c>
      <c r="D2" t="s">
        <v>2</v>
      </c>
      <c r="E2" s="9" t="s">
        <v>2</v>
      </c>
      <c r="F2" s="9" t="s">
        <v>2</v>
      </c>
      <c r="G2" s="9" t="s">
        <v>2</v>
      </c>
      <c r="H2" s="18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</row>
    <row r="3" spans="1:60" x14ac:dyDescent="0.25">
      <c r="A3" t="s">
        <v>3</v>
      </c>
      <c r="B3" t="s">
        <v>4</v>
      </c>
      <c r="C3" t="s">
        <v>4</v>
      </c>
      <c r="D3" t="s">
        <v>4</v>
      </c>
      <c r="E3" s="9" t="s">
        <v>7</v>
      </c>
      <c r="F3" s="9" t="s">
        <v>7</v>
      </c>
      <c r="G3" s="9" t="s">
        <v>7</v>
      </c>
      <c r="H3" s="18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</row>
    <row r="4" spans="1:60" x14ac:dyDescent="0.25">
      <c r="A4" s="5" t="s">
        <v>5</v>
      </c>
      <c r="B4" t="s">
        <v>4</v>
      </c>
      <c r="C4" t="s">
        <v>7</v>
      </c>
      <c r="D4" t="s">
        <v>10</v>
      </c>
      <c r="E4" s="9" t="s">
        <v>7</v>
      </c>
      <c r="F4" s="9" t="s">
        <v>7</v>
      </c>
      <c r="G4" s="9" t="s">
        <v>7</v>
      </c>
      <c r="H4" s="18" t="s">
        <v>4</v>
      </c>
      <c r="I4" t="s">
        <v>7</v>
      </c>
      <c r="J4" t="s">
        <v>10</v>
      </c>
      <c r="K4" t="s">
        <v>4</v>
      </c>
      <c r="L4" t="s">
        <v>7</v>
      </c>
      <c r="M4" t="s">
        <v>10</v>
      </c>
      <c r="N4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</row>
    <row r="5" spans="1:60" x14ac:dyDescent="0.25">
      <c r="A5" t="s">
        <v>6</v>
      </c>
      <c r="B5" t="s">
        <v>7</v>
      </c>
      <c r="C5" t="s">
        <v>7</v>
      </c>
      <c r="D5" t="s">
        <v>7</v>
      </c>
      <c r="E5" s="9" t="s">
        <v>7</v>
      </c>
      <c r="F5" s="9" t="s">
        <v>7</v>
      </c>
      <c r="G5" s="9" t="s">
        <v>7</v>
      </c>
      <c r="H5" s="18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</row>
    <row r="6" spans="1:60" x14ac:dyDescent="0.25">
      <c r="A6" t="s">
        <v>8</v>
      </c>
      <c r="B6" t="s">
        <v>4</v>
      </c>
      <c r="C6" t="s">
        <v>4</v>
      </c>
      <c r="D6" t="s">
        <v>4</v>
      </c>
      <c r="E6" s="9" t="s">
        <v>4</v>
      </c>
      <c r="F6" s="9" t="s">
        <v>4</v>
      </c>
      <c r="G6" s="9" t="s">
        <v>4</v>
      </c>
      <c r="H6" s="18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</row>
    <row r="7" spans="1:60" x14ac:dyDescent="0.25">
      <c r="A7" t="s">
        <v>9</v>
      </c>
      <c r="B7" t="s">
        <v>10</v>
      </c>
      <c r="C7" t="s">
        <v>10</v>
      </c>
      <c r="D7" t="s">
        <v>10</v>
      </c>
      <c r="E7" s="9" t="s">
        <v>10</v>
      </c>
      <c r="F7" s="9" t="s">
        <v>10</v>
      </c>
      <c r="G7" s="9" t="s">
        <v>10</v>
      </c>
      <c r="H7" s="18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</row>
    <row r="8" spans="1:60" x14ac:dyDescent="0.25">
      <c r="A8" t="s">
        <v>11</v>
      </c>
      <c r="B8" t="s">
        <v>12</v>
      </c>
      <c r="C8" t="s">
        <v>12</v>
      </c>
      <c r="D8" t="s">
        <v>12</v>
      </c>
      <c r="E8" s="9" t="s">
        <v>12</v>
      </c>
      <c r="F8" s="9" t="s">
        <v>12</v>
      </c>
      <c r="G8" s="9" t="s">
        <v>12</v>
      </c>
      <c r="H8" s="1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</row>
    <row r="9" spans="1:60" x14ac:dyDescent="0.25">
      <c r="A9" t="s">
        <v>13</v>
      </c>
      <c r="B9" t="s">
        <v>14</v>
      </c>
      <c r="C9" t="s">
        <v>14</v>
      </c>
      <c r="D9" t="s">
        <v>14</v>
      </c>
      <c r="E9" s="9" t="s">
        <v>14</v>
      </c>
      <c r="F9" s="9" t="s">
        <v>14</v>
      </c>
      <c r="G9" s="9" t="s">
        <v>14</v>
      </c>
      <c r="H9" s="18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</row>
    <row r="10" spans="1:60" ht="19.5" customHeight="1" x14ac:dyDescent="0.25">
      <c r="A10" t="s">
        <v>15</v>
      </c>
      <c r="B10" t="s">
        <v>16</v>
      </c>
      <c r="C10" t="s">
        <v>16</v>
      </c>
      <c r="D10" t="s">
        <v>16</v>
      </c>
      <c r="E10" s="9" t="s">
        <v>16</v>
      </c>
      <c r="F10" s="9" t="s">
        <v>16</v>
      </c>
      <c r="G10" s="9" t="s">
        <v>16</v>
      </c>
      <c r="H10" s="18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</row>
    <row r="11" spans="1:60" x14ac:dyDescent="0.25">
      <c r="A11" t="s">
        <v>17</v>
      </c>
      <c r="B11" t="s">
        <v>18</v>
      </c>
      <c r="C11" t="s">
        <v>18</v>
      </c>
      <c r="D11" t="s">
        <v>18</v>
      </c>
      <c r="E11" s="9" t="s">
        <v>18</v>
      </c>
      <c r="F11" s="9" t="s">
        <v>18</v>
      </c>
      <c r="G11" s="9" t="s">
        <v>18</v>
      </c>
      <c r="H11" s="18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</row>
    <row r="12" spans="1:60" x14ac:dyDescent="0.25">
      <c r="A12" t="s">
        <v>19</v>
      </c>
      <c r="B12" t="s">
        <v>20</v>
      </c>
      <c r="C12" t="s">
        <v>20</v>
      </c>
      <c r="D12" t="s">
        <v>20</v>
      </c>
      <c r="E12" s="9" t="s">
        <v>20</v>
      </c>
      <c r="F12" s="9" t="s">
        <v>20</v>
      </c>
      <c r="G12" s="9" t="s">
        <v>20</v>
      </c>
      <c r="H12" s="18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</row>
    <row r="13" spans="1:60" x14ac:dyDescent="0.25">
      <c r="A13" t="s">
        <v>21</v>
      </c>
      <c r="B13" t="s">
        <v>14</v>
      </c>
      <c r="C13" t="s">
        <v>14</v>
      </c>
      <c r="D13" t="s">
        <v>14</v>
      </c>
      <c r="E13" s="9" t="s">
        <v>14</v>
      </c>
      <c r="F13" s="9" t="s">
        <v>14</v>
      </c>
      <c r="G13" s="9" t="s">
        <v>14</v>
      </c>
      <c r="H13" s="18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</row>
    <row r="14" spans="1:60" x14ac:dyDescent="0.25">
      <c r="A14" t="s">
        <v>22</v>
      </c>
      <c r="B14" t="s">
        <v>23</v>
      </c>
      <c r="C14" t="s">
        <v>23</v>
      </c>
      <c r="D14" t="s">
        <v>23</v>
      </c>
      <c r="E14" s="9" t="s">
        <v>23</v>
      </c>
      <c r="F14" s="9" t="s">
        <v>23</v>
      </c>
      <c r="G14" s="9" t="s">
        <v>23</v>
      </c>
      <c r="H14" s="18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</row>
    <row r="15" spans="1:60" x14ac:dyDescent="0.25">
      <c r="A15" t="s">
        <v>24</v>
      </c>
      <c r="B15" t="s">
        <v>18</v>
      </c>
      <c r="C15" t="s">
        <v>18</v>
      </c>
      <c r="D15" t="s">
        <v>18</v>
      </c>
      <c r="E15" s="9" t="s">
        <v>18</v>
      </c>
      <c r="F15" s="9" t="s">
        <v>18</v>
      </c>
      <c r="G15" s="9" t="s">
        <v>18</v>
      </c>
      <c r="H15" s="18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</row>
    <row r="16" spans="1:60" x14ac:dyDescent="0.25">
      <c r="A16" t="s">
        <v>25</v>
      </c>
      <c r="B16" t="s">
        <v>20</v>
      </c>
      <c r="C16" t="s">
        <v>20</v>
      </c>
      <c r="D16" t="s">
        <v>20</v>
      </c>
      <c r="E16" s="9" t="s">
        <v>20</v>
      </c>
      <c r="F16" s="9" t="s">
        <v>20</v>
      </c>
      <c r="G16" s="9" t="s">
        <v>20</v>
      </c>
      <c r="H16" s="18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</row>
    <row r="17" spans="1:41" x14ac:dyDescent="0.25">
      <c r="A17" t="s">
        <v>26</v>
      </c>
      <c r="B17" t="s">
        <v>27</v>
      </c>
      <c r="C17" t="s">
        <v>27</v>
      </c>
      <c r="D17" t="s">
        <v>27</v>
      </c>
      <c r="E17" s="9" t="s">
        <v>27</v>
      </c>
      <c r="F17" s="9" t="s">
        <v>27</v>
      </c>
      <c r="G17" s="9" t="s">
        <v>27</v>
      </c>
      <c r="H17" s="18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AM17" t="s">
        <v>27</v>
      </c>
      <c r="AN17" t="s">
        <v>27</v>
      </c>
      <c r="AO17" t="s">
        <v>27</v>
      </c>
    </row>
    <row r="18" spans="1:41" x14ac:dyDescent="0.25">
      <c r="A18" t="s">
        <v>28</v>
      </c>
      <c r="B18" t="s">
        <v>29</v>
      </c>
      <c r="C18" t="s">
        <v>29</v>
      </c>
      <c r="D18" t="s">
        <v>29</v>
      </c>
      <c r="E18" s="9" t="s">
        <v>29</v>
      </c>
      <c r="F18" s="9" t="s">
        <v>29</v>
      </c>
      <c r="G18" s="9" t="s">
        <v>29</v>
      </c>
      <c r="H18" s="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29</v>
      </c>
      <c r="AN18" t="s">
        <v>29</v>
      </c>
      <c r="AO18" t="s">
        <v>29</v>
      </c>
    </row>
    <row r="19" spans="1:41" x14ac:dyDescent="0.25">
      <c r="A19" t="s">
        <v>30</v>
      </c>
      <c r="B19" t="s">
        <v>31</v>
      </c>
      <c r="C19" t="s">
        <v>31</v>
      </c>
      <c r="D19" t="s">
        <v>31</v>
      </c>
      <c r="E19" s="9" t="s">
        <v>31</v>
      </c>
      <c r="F19" s="9" t="s">
        <v>31</v>
      </c>
      <c r="G19" s="9" t="s">
        <v>31</v>
      </c>
      <c r="H19" s="18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</row>
    <row r="20" spans="1:41" x14ac:dyDescent="0.25">
      <c r="A20" t="s">
        <v>32</v>
      </c>
      <c r="B20" t="s">
        <v>33</v>
      </c>
      <c r="C20" t="s">
        <v>33</v>
      </c>
      <c r="D20" t="s">
        <v>33</v>
      </c>
      <c r="E20" s="9" t="s">
        <v>33</v>
      </c>
      <c r="F20" s="9" t="s">
        <v>33</v>
      </c>
      <c r="G20" s="9" t="s">
        <v>33</v>
      </c>
      <c r="H20" s="18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</row>
    <row r="21" spans="1:41" x14ac:dyDescent="0.25">
      <c r="A21" t="s">
        <v>34</v>
      </c>
      <c r="B21" t="s">
        <v>35</v>
      </c>
      <c r="C21" t="s">
        <v>35</v>
      </c>
      <c r="D21" t="s">
        <v>35</v>
      </c>
      <c r="E21" s="9" t="s">
        <v>35</v>
      </c>
      <c r="F21" s="9" t="s">
        <v>35</v>
      </c>
      <c r="G21" s="9" t="s">
        <v>35</v>
      </c>
      <c r="H21" s="18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</row>
    <row r="22" spans="1:41" x14ac:dyDescent="0.25">
      <c r="A22" t="s">
        <v>36</v>
      </c>
      <c r="B22" t="s">
        <v>37</v>
      </c>
      <c r="C22" t="s">
        <v>37</v>
      </c>
      <c r="D22" t="s">
        <v>37</v>
      </c>
      <c r="E22" s="9" t="s">
        <v>37</v>
      </c>
      <c r="F22" s="9" t="s">
        <v>37</v>
      </c>
      <c r="G22" s="9" t="s">
        <v>37</v>
      </c>
      <c r="H22" s="18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1" x14ac:dyDescent="0.25">
      <c r="A23" t="s">
        <v>38</v>
      </c>
      <c r="B23" t="s">
        <v>31</v>
      </c>
      <c r="C23" t="s">
        <v>31</v>
      </c>
      <c r="D23" t="s">
        <v>31</v>
      </c>
      <c r="E23" s="9" t="s">
        <v>31</v>
      </c>
      <c r="F23" s="9" t="s">
        <v>31</v>
      </c>
      <c r="G23" s="9" t="s">
        <v>31</v>
      </c>
      <c r="H23" s="18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</row>
    <row r="24" spans="1:41" x14ac:dyDescent="0.25">
      <c r="A24" t="s">
        <v>39</v>
      </c>
      <c r="B24" t="s">
        <v>33</v>
      </c>
      <c r="C24" t="s">
        <v>33</v>
      </c>
      <c r="D24" t="s">
        <v>33</v>
      </c>
      <c r="E24" s="9" t="s">
        <v>33</v>
      </c>
      <c r="F24" s="9" t="s">
        <v>33</v>
      </c>
      <c r="G24" s="9" t="s">
        <v>33</v>
      </c>
      <c r="H24" s="18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</row>
    <row r="25" spans="1:41" x14ac:dyDescent="0.25">
      <c r="A25" t="s">
        <v>40</v>
      </c>
      <c r="B25" t="s">
        <v>14</v>
      </c>
      <c r="C25" t="s">
        <v>14</v>
      </c>
      <c r="D25" t="s">
        <v>14</v>
      </c>
      <c r="E25" s="9" t="s">
        <v>14</v>
      </c>
      <c r="F25" s="9" t="s">
        <v>14</v>
      </c>
      <c r="G25" s="9" t="s">
        <v>14</v>
      </c>
      <c r="H25" s="18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</row>
    <row r="26" spans="1:41" x14ac:dyDescent="0.25">
      <c r="A26" t="s">
        <v>41</v>
      </c>
      <c r="B26" t="s">
        <v>42</v>
      </c>
      <c r="C26" t="s">
        <v>42</v>
      </c>
      <c r="D26" t="s">
        <v>42</v>
      </c>
      <c r="E26" s="9" t="s">
        <v>42</v>
      </c>
      <c r="F26" s="9" t="s">
        <v>42</v>
      </c>
      <c r="G26" s="9" t="s">
        <v>42</v>
      </c>
      <c r="H26" s="18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</row>
    <row r="27" spans="1:41" x14ac:dyDescent="0.25">
      <c r="A27" t="s">
        <v>43</v>
      </c>
      <c r="B27" t="s">
        <v>31</v>
      </c>
      <c r="C27" t="s">
        <v>31</v>
      </c>
      <c r="D27" t="s">
        <v>31</v>
      </c>
      <c r="E27" s="9" t="s">
        <v>31</v>
      </c>
      <c r="F27" s="9" t="s">
        <v>31</v>
      </c>
      <c r="G27" s="9" t="s">
        <v>31</v>
      </c>
      <c r="H27" s="18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</row>
    <row r="28" spans="1:41" x14ac:dyDescent="0.25">
      <c r="A28" t="s">
        <v>44</v>
      </c>
      <c r="B28" t="s">
        <v>20</v>
      </c>
      <c r="C28" t="s">
        <v>20</v>
      </c>
      <c r="D28" t="s">
        <v>20</v>
      </c>
      <c r="E28" s="9" t="s">
        <v>20</v>
      </c>
      <c r="F28" s="9" t="s">
        <v>20</v>
      </c>
      <c r="G28" s="9" t="s">
        <v>20</v>
      </c>
      <c r="H28" s="1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</row>
    <row r="29" spans="1:41" x14ac:dyDescent="0.25">
      <c r="A29" t="s">
        <v>45</v>
      </c>
      <c r="B29" t="s">
        <v>46</v>
      </c>
      <c r="C29" t="s">
        <v>46</v>
      </c>
      <c r="D29" t="s">
        <v>46</v>
      </c>
      <c r="E29" s="9" t="s">
        <v>46</v>
      </c>
      <c r="F29" s="9" t="s">
        <v>46</v>
      </c>
      <c r="G29" s="9" t="s">
        <v>46</v>
      </c>
      <c r="H29" s="18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</row>
    <row r="30" spans="1:41" x14ac:dyDescent="0.25">
      <c r="A30" t="s">
        <v>158</v>
      </c>
      <c r="B30">
        <v>1</v>
      </c>
      <c r="C30">
        <v>1</v>
      </c>
      <c r="D30">
        <v>1</v>
      </c>
      <c r="E30" s="9">
        <v>1</v>
      </c>
      <c r="F30" s="9">
        <v>1</v>
      </c>
      <c r="G30" s="9">
        <v>1</v>
      </c>
      <c r="H30" s="18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25">
      <c r="A31" t="s">
        <v>47</v>
      </c>
      <c r="B31" t="s">
        <v>48</v>
      </c>
      <c r="C31" t="s">
        <v>48</v>
      </c>
      <c r="D31" t="s">
        <v>48</v>
      </c>
      <c r="E31" s="9" t="s">
        <v>48</v>
      </c>
      <c r="F31" s="9" t="s">
        <v>48</v>
      </c>
      <c r="G31" s="9" t="s">
        <v>48</v>
      </c>
      <c r="H31" s="18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</row>
    <row r="32" spans="1:41" x14ac:dyDescent="0.25">
      <c r="A32" t="s">
        <v>159</v>
      </c>
      <c r="B32" t="s">
        <v>48</v>
      </c>
      <c r="C32" t="s">
        <v>48</v>
      </c>
      <c r="D32" t="s">
        <v>48</v>
      </c>
      <c r="E32" s="9" t="s">
        <v>48</v>
      </c>
      <c r="F32" s="9" t="s">
        <v>48</v>
      </c>
      <c r="G32" s="9" t="s">
        <v>48</v>
      </c>
      <c r="H32" s="18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</row>
    <row r="33" spans="1:60" x14ac:dyDescent="0.25">
      <c r="A33" t="s">
        <v>160</v>
      </c>
      <c r="B33">
        <v>123456</v>
      </c>
      <c r="C33">
        <v>123456</v>
      </c>
      <c r="D33">
        <v>123456</v>
      </c>
      <c r="E33" s="9">
        <v>123456</v>
      </c>
      <c r="F33" s="9">
        <v>123456</v>
      </c>
      <c r="G33" s="9">
        <v>123456</v>
      </c>
      <c r="H33" s="18">
        <v>123456</v>
      </c>
      <c r="I33">
        <v>123456</v>
      </c>
      <c r="J33">
        <v>123456</v>
      </c>
      <c r="K33">
        <v>123456</v>
      </c>
      <c r="L33">
        <v>123456</v>
      </c>
      <c r="M33">
        <v>123456</v>
      </c>
      <c r="N33">
        <v>123456</v>
      </c>
      <c r="O33">
        <v>123456</v>
      </c>
      <c r="P33">
        <v>123456</v>
      </c>
      <c r="Q33">
        <v>123456</v>
      </c>
      <c r="R33">
        <v>123456</v>
      </c>
      <c r="S33">
        <v>123456</v>
      </c>
      <c r="T33">
        <v>123456</v>
      </c>
      <c r="U33">
        <v>123456</v>
      </c>
      <c r="V33">
        <v>123456</v>
      </c>
      <c r="W33">
        <v>123456</v>
      </c>
      <c r="X33">
        <v>123456</v>
      </c>
      <c r="Y33">
        <v>123456</v>
      </c>
      <c r="Z33">
        <v>123456</v>
      </c>
      <c r="AA33">
        <v>123456</v>
      </c>
      <c r="AB33">
        <v>123456</v>
      </c>
      <c r="AC33">
        <v>123456</v>
      </c>
      <c r="AD33">
        <v>123456</v>
      </c>
      <c r="AE33">
        <v>123456</v>
      </c>
      <c r="AF33">
        <v>123456</v>
      </c>
      <c r="AG33">
        <v>123456</v>
      </c>
      <c r="AH33">
        <v>123456</v>
      </c>
      <c r="AI33">
        <v>123456</v>
      </c>
      <c r="AJ33">
        <v>123456</v>
      </c>
      <c r="AK33">
        <v>123456</v>
      </c>
      <c r="AL33">
        <v>123456</v>
      </c>
      <c r="AM33">
        <v>123456</v>
      </c>
      <c r="AN33">
        <v>123456</v>
      </c>
      <c r="AO33">
        <v>123456</v>
      </c>
    </row>
    <row r="34" spans="1:60" x14ac:dyDescent="0.25">
      <c r="A34" t="s">
        <v>156</v>
      </c>
      <c r="B34" t="s">
        <v>111</v>
      </c>
      <c r="C34" t="s">
        <v>164</v>
      </c>
      <c r="D34" t="s">
        <v>111</v>
      </c>
      <c r="E34" s="9" t="s">
        <v>111</v>
      </c>
      <c r="F34" s="9" t="s">
        <v>111</v>
      </c>
      <c r="G34" s="9" t="s">
        <v>111</v>
      </c>
      <c r="H34" s="18" t="s">
        <v>164</v>
      </c>
      <c r="I34" t="s">
        <v>111</v>
      </c>
      <c r="J34" t="s">
        <v>164</v>
      </c>
      <c r="K34" t="s">
        <v>111</v>
      </c>
      <c r="L34" t="s">
        <v>164</v>
      </c>
      <c r="M34" t="s">
        <v>111</v>
      </c>
      <c r="N34" t="s">
        <v>164</v>
      </c>
      <c r="O34" t="s">
        <v>111</v>
      </c>
      <c r="P34" t="s">
        <v>164</v>
      </c>
      <c r="Q34" t="s">
        <v>111</v>
      </c>
      <c r="R34" t="s">
        <v>164</v>
      </c>
      <c r="S34" t="s">
        <v>111</v>
      </c>
      <c r="T34" t="s">
        <v>164</v>
      </c>
      <c r="U34" t="s">
        <v>111</v>
      </c>
      <c r="V34" t="s">
        <v>164</v>
      </c>
      <c r="W34" t="s">
        <v>111</v>
      </c>
      <c r="X34" t="s">
        <v>164</v>
      </c>
      <c r="Y34" t="s">
        <v>111</v>
      </c>
      <c r="Z34" t="s">
        <v>164</v>
      </c>
      <c r="AA34" t="s">
        <v>111</v>
      </c>
      <c r="AB34" t="s">
        <v>164</v>
      </c>
      <c r="AC34" t="s">
        <v>111</v>
      </c>
      <c r="AD34" t="s">
        <v>164</v>
      </c>
      <c r="AE34" t="s">
        <v>111</v>
      </c>
      <c r="AF34" t="s">
        <v>164</v>
      </c>
      <c r="AG34" t="s">
        <v>111</v>
      </c>
      <c r="AH34" t="s">
        <v>164</v>
      </c>
      <c r="AI34" t="s">
        <v>111</v>
      </c>
      <c r="AJ34" t="s">
        <v>164</v>
      </c>
      <c r="AK34" t="s">
        <v>111</v>
      </c>
      <c r="AL34" t="s">
        <v>164</v>
      </c>
      <c r="AM34" t="s">
        <v>111</v>
      </c>
      <c r="AN34" t="s">
        <v>164</v>
      </c>
      <c r="AO34" t="s">
        <v>111</v>
      </c>
    </row>
    <row r="35" spans="1:60" x14ac:dyDescent="0.25">
      <c r="A35" t="s">
        <v>161</v>
      </c>
      <c r="C35">
        <v>2</v>
      </c>
      <c r="E35" s="9">
        <v>2</v>
      </c>
      <c r="F35" s="9">
        <v>2</v>
      </c>
      <c r="G35" s="9">
        <v>2</v>
      </c>
      <c r="H35" s="18">
        <v>2</v>
      </c>
      <c r="J35">
        <v>2</v>
      </c>
      <c r="L35">
        <v>2</v>
      </c>
      <c r="N35">
        <v>2</v>
      </c>
      <c r="P35">
        <v>2</v>
      </c>
      <c r="R35">
        <v>2</v>
      </c>
      <c r="T35">
        <v>2</v>
      </c>
      <c r="V35">
        <v>2</v>
      </c>
      <c r="X35">
        <v>2</v>
      </c>
      <c r="Z35">
        <v>2</v>
      </c>
      <c r="AB35">
        <v>2</v>
      </c>
      <c r="AD35">
        <v>2</v>
      </c>
      <c r="AF35">
        <v>2</v>
      </c>
      <c r="AH35">
        <v>2</v>
      </c>
      <c r="AJ35">
        <v>2</v>
      </c>
      <c r="AL35">
        <v>2</v>
      </c>
      <c r="AN35">
        <v>2</v>
      </c>
    </row>
    <row r="36" spans="1:60" x14ac:dyDescent="0.25">
      <c r="A36" t="s">
        <v>157</v>
      </c>
      <c r="C36" t="s">
        <v>165</v>
      </c>
      <c r="E36" s="9" t="s">
        <v>165</v>
      </c>
      <c r="F36" s="9" t="s">
        <v>165</v>
      </c>
      <c r="G36" s="9" t="s">
        <v>165</v>
      </c>
      <c r="H36" s="18" t="s">
        <v>165</v>
      </c>
      <c r="J36" t="s">
        <v>165</v>
      </c>
      <c r="L36" t="s">
        <v>165</v>
      </c>
      <c r="N36" t="s">
        <v>165</v>
      </c>
      <c r="P36" t="s">
        <v>165</v>
      </c>
      <c r="R36" t="s">
        <v>165</v>
      </c>
      <c r="T36" t="s">
        <v>165</v>
      </c>
      <c r="V36" t="s">
        <v>165</v>
      </c>
      <c r="X36" t="s">
        <v>165</v>
      </c>
      <c r="Z36" t="s">
        <v>165</v>
      </c>
      <c r="AB36" t="s">
        <v>165</v>
      </c>
      <c r="AD36" t="s">
        <v>165</v>
      </c>
      <c r="AF36" t="s">
        <v>165</v>
      </c>
      <c r="AH36" t="s">
        <v>165</v>
      </c>
      <c r="AJ36" t="s">
        <v>165</v>
      </c>
      <c r="AL36" t="s">
        <v>165</v>
      </c>
      <c r="AN36" t="s">
        <v>165</v>
      </c>
    </row>
    <row r="37" spans="1:60" x14ac:dyDescent="0.25">
      <c r="A37" t="s">
        <v>162</v>
      </c>
      <c r="C37" t="s">
        <v>165</v>
      </c>
      <c r="E37" s="9" t="s">
        <v>165</v>
      </c>
      <c r="F37" s="9" t="s">
        <v>165</v>
      </c>
      <c r="G37" s="9" t="s">
        <v>165</v>
      </c>
      <c r="H37" s="18" t="s">
        <v>165</v>
      </c>
      <c r="J37" t="s">
        <v>165</v>
      </c>
      <c r="L37" t="s">
        <v>165</v>
      </c>
      <c r="N37" t="s">
        <v>165</v>
      </c>
      <c r="P37" t="s">
        <v>165</v>
      </c>
      <c r="R37" t="s">
        <v>165</v>
      </c>
      <c r="T37" t="s">
        <v>165</v>
      </c>
      <c r="V37" t="s">
        <v>165</v>
      </c>
      <c r="X37" t="s">
        <v>165</v>
      </c>
      <c r="Z37" t="s">
        <v>165</v>
      </c>
      <c r="AB37" t="s">
        <v>165</v>
      </c>
      <c r="AD37" t="s">
        <v>165</v>
      </c>
      <c r="AF37" t="s">
        <v>165</v>
      </c>
      <c r="AH37" t="s">
        <v>165</v>
      </c>
      <c r="AJ37" t="s">
        <v>165</v>
      </c>
      <c r="AL37" t="s">
        <v>165</v>
      </c>
      <c r="AN37" t="s">
        <v>165</v>
      </c>
    </row>
    <row r="38" spans="1:60" x14ac:dyDescent="0.25">
      <c r="A38" t="s">
        <v>163</v>
      </c>
      <c r="C38">
        <v>789456</v>
      </c>
      <c r="E38" s="9">
        <v>789456</v>
      </c>
      <c r="F38" s="9">
        <v>789456</v>
      </c>
      <c r="G38" s="9">
        <v>789456</v>
      </c>
      <c r="H38" s="18">
        <v>789456</v>
      </c>
      <c r="J38">
        <v>789456</v>
      </c>
      <c r="L38">
        <v>789456</v>
      </c>
      <c r="N38">
        <v>789456</v>
      </c>
      <c r="P38">
        <v>789456</v>
      </c>
      <c r="R38">
        <v>789456</v>
      </c>
      <c r="T38">
        <v>789456</v>
      </c>
      <c r="V38">
        <v>789456</v>
      </c>
      <c r="X38">
        <v>789456</v>
      </c>
      <c r="Z38">
        <v>789456</v>
      </c>
      <c r="AB38">
        <v>789456</v>
      </c>
      <c r="AD38">
        <v>789456</v>
      </c>
      <c r="AF38">
        <v>789456</v>
      </c>
      <c r="AH38">
        <v>789456</v>
      </c>
      <c r="AJ38">
        <v>789456</v>
      </c>
      <c r="AL38">
        <v>789456</v>
      </c>
      <c r="AN38">
        <v>789456</v>
      </c>
      <c r="AP38">
        <v>789456</v>
      </c>
    </row>
    <row r="39" spans="1:60" x14ac:dyDescent="0.25">
      <c r="A39" t="s">
        <v>172</v>
      </c>
      <c r="B39" t="s">
        <v>48</v>
      </c>
    </row>
    <row r="40" spans="1:60" x14ac:dyDescent="0.25">
      <c r="A40" t="s">
        <v>171</v>
      </c>
      <c r="B40" t="s">
        <v>49</v>
      </c>
      <c r="C40" t="s">
        <v>49</v>
      </c>
      <c r="D40" t="s">
        <v>49</v>
      </c>
      <c r="E40" s="9" t="s">
        <v>49</v>
      </c>
      <c r="F40" s="9" t="s">
        <v>49</v>
      </c>
      <c r="G40" s="9" t="s">
        <v>49</v>
      </c>
      <c r="H40" s="18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</row>
    <row r="41" spans="1:60" x14ac:dyDescent="0.25">
      <c r="A41" t="s">
        <v>50</v>
      </c>
      <c r="B41" s="2">
        <v>8097528466</v>
      </c>
      <c r="C41" s="2">
        <v>8097528466</v>
      </c>
      <c r="D41" s="2">
        <v>8097528466</v>
      </c>
      <c r="E41" s="10">
        <v>8097528466</v>
      </c>
      <c r="F41" s="10">
        <v>8097528466</v>
      </c>
      <c r="G41" s="10">
        <v>8097528466</v>
      </c>
      <c r="H41" s="19">
        <v>8097528466</v>
      </c>
      <c r="I41" s="2">
        <v>8097528466</v>
      </c>
      <c r="J41" s="2">
        <v>8097528466</v>
      </c>
      <c r="K41" s="2">
        <v>8097528466</v>
      </c>
      <c r="L41" s="2">
        <v>8097528466</v>
      </c>
      <c r="M41" s="2">
        <v>8097528466</v>
      </c>
      <c r="N41" s="2">
        <v>8097528466</v>
      </c>
      <c r="O41" s="2">
        <v>8097528466</v>
      </c>
      <c r="P41" s="2">
        <v>8097528466</v>
      </c>
      <c r="Q41" s="2">
        <v>8097528466</v>
      </c>
      <c r="R41" s="2">
        <v>8097528466</v>
      </c>
      <c r="S41" s="2">
        <v>8097528466</v>
      </c>
      <c r="T41" s="2">
        <v>8097528466</v>
      </c>
      <c r="U41" s="2">
        <v>8097528466</v>
      </c>
      <c r="V41" s="2">
        <v>8097528466</v>
      </c>
      <c r="W41" s="2">
        <v>8097528466</v>
      </c>
      <c r="X41" s="2">
        <v>8097528466</v>
      </c>
      <c r="Y41" s="2">
        <v>8097528466</v>
      </c>
      <c r="Z41" s="2">
        <v>8097528466</v>
      </c>
      <c r="AA41" s="2">
        <v>8097528466</v>
      </c>
      <c r="AB41" s="2">
        <v>8097528466</v>
      </c>
      <c r="AC41" s="2">
        <v>8097528466</v>
      </c>
      <c r="AD41" s="2">
        <v>8097528466</v>
      </c>
      <c r="AE41" s="2">
        <v>8097528466</v>
      </c>
      <c r="AF41" s="2">
        <v>8097528466</v>
      </c>
      <c r="AG41" s="2">
        <v>8097528466</v>
      </c>
      <c r="AH41" s="2">
        <v>8097528466</v>
      </c>
      <c r="AI41" s="2">
        <v>8097528466</v>
      </c>
      <c r="AJ41" s="2">
        <v>8097528466</v>
      </c>
      <c r="AK41" s="2">
        <v>8097528466</v>
      </c>
      <c r="AL41" s="2">
        <v>8097528466</v>
      </c>
      <c r="AM41" s="2">
        <v>8097528466</v>
      </c>
      <c r="AN41" s="2">
        <v>8097528466</v>
      </c>
      <c r="AO41" s="2">
        <v>8097528466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t="s">
        <v>51</v>
      </c>
      <c r="B42" s="1" t="s">
        <v>112</v>
      </c>
      <c r="C42" s="1" t="s">
        <v>112</v>
      </c>
      <c r="D42" s="1" t="s">
        <v>112</v>
      </c>
      <c r="E42" s="11" t="s">
        <v>112</v>
      </c>
      <c r="F42" s="11" t="s">
        <v>112</v>
      </c>
      <c r="G42" s="11" t="s">
        <v>112</v>
      </c>
      <c r="H42" s="20" t="s">
        <v>112</v>
      </c>
      <c r="I42" s="1" t="s">
        <v>112</v>
      </c>
      <c r="J42" s="1" t="s">
        <v>112</v>
      </c>
      <c r="K42" s="1" t="s">
        <v>112</v>
      </c>
      <c r="L42" s="1" t="s">
        <v>112</v>
      </c>
      <c r="M42" s="1" t="s">
        <v>112</v>
      </c>
      <c r="N42" s="1" t="s">
        <v>112</v>
      </c>
      <c r="O42" s="1" t="s">
        <v>112</v>
      </c>
      <c r="P42" s="1" t="s">
        <v>112</v>
      </c>
      <c r="Q42" s="1" t="s">
        <v>112</v>
      </c>
      <c r="R42" s="1" t="s">
        <v>112</v>
      </c>
      <c r="S42" s="1" t="s">
        <v>112</v>
      </c>
      <c r="T42" s="1" t="s">
        <v>112</v>
      </c>
      <c r="U42" s="1" t="s">
        <v>112</v>
      </c>
      <c r="V42" s="1" t="s">
        <v>112</v>
      </c>
      <c r="W42" s="1" t="s">
        <v>112</v>
      </c>
      <c r="X42" s="1" t="s">
        <v>112</v>
      </c>
      <c r="Y42" s="1" t="s">
        <v>112</v>
      </c>
      <c r="Z42" s="1" t="s">
        <v>112</v>
      </c>
      <c r="AA42" s="1" t="s">
        <v>112</v>
      </c>
      <c r="AB42" s="1" t="s">
        <v>112</v>
      </c>
      <c r="AC42" s="1" t="s">
        <v>112</v>
      </c>
      <c r="AD42" s="1" t="s">
        <v>112</v>
      </c>
      <c r="AE42" s="1" t="s">
        <v>112</v>
      </c>
      <c r="AF42" s="1" t="s">
        <v>112</v>
      </c>
      <c r="AG42" s="1" t="s">
        <v>112</v>
      </c>
      <c r="AH42" s="1" t="s">
        <v>112</v>
      </c>
      <c r="AI42" s="1" t="s">
        <v>112</v>
      </c>
      <c r="AJ42" s="1" t="s">
        <v>112</v>
      </c>
      <c r="AK42" s="1" t="s">
        <v>112</v>
      </c>
      <c r="AL42" s="1" t="s">
        <v>112</v>
      </c>
      <c r="AM42" s="1" t="s">
        <v>112</v>
      </c>
      <c r="AN42" s="1" t="s">
        <v>112</v>
      </c>
      <c r="AO42" s="1" t="s">
        <v>112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25">
      <c r="A43" t="s">
        <v>52</v>
      </c>
      <c r="B43" t="s">
        <v>53</v>
      </c>
      <c r="C43" t="s">
        <v>53</v>
      </c>
      <c r="D43" t="s">
        <v>53</v>
      </c>
      <c r="E43" s="9" t="s">
        <v>53</v>
      </c>
      <c r="F43" s="9" t="s">
        <v>53</v>
      </c>
      <c r="G43" s="9" t="s">
        <v>53</v>
      </c>
      <c r="H43" s="18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</row>
    <row r="44" spans="1:60" x14ac:dyDescent="0.25">
      <c r="A44" s="5" t="s">
        <v>54</v>
      </c>
      <c r="B44" t="s">
        <v>57</v>
      </c>
      <c r="C44" t="s">
        <v>53</v>
      </c>
      <c r="D44" t="s">
        <v>59</v>
      </c>
      <c r="E44" s="9" t="s">
        <v>53</v>
      </c>
      <c r="F44" s="9" t="s">
        <v>53</v>
      </c>
      <c r="G44" s="9" t="s">
        <v>53</v>
      </c>
      <c r="H44" s="18" t="s">
        <v>57</v>
      </c>
      <c r="I44" t="s">
        <v>53</v>
      </c>
      <c r="J44" t="s">
        <v>59</v>
      </c>
      <c r="K44" t="s">
        <v>57</v>
      </c>
      <c r="L44" t="s">
        <v>53</v>
      </c>
      <c r="M44" t="s">
        <v>59</v>
      </c>
      <c r="N44" t="s">
        <v>57</v>
      </c>
      <c r="O44" s="6" t="s">
        <v>53</v>
      </c>
      <c r="P44" s="6" t="s">
        <v>59</v>
      </c>
      <c r="Q44" s="6" t="s">
        <v>53</v>
      </c>
      <c r="R44" s="6" t="s">
        <v>59</v>
      </c>
      <c r="S44" s="6" t="s">
        <v>57</v>
      </c>
      <c r="T44" s="6" t="s">
        <v>59</v>
      </c>
      <c r="U44" s="6" t="s">
        <v>57</v>
      </c>
      <c r="V44" s="6" t="s">
        <v>53</v>
      </c>
      <c r="W44" s="6" t="s">
        <v>57</v>
      </c>
      <c r="X44" s="6" t="s">
        <v>53</v>
      </c>
      <c r="Y44" s="6" t="s">
        <v>59</v>
      </c>
      <c r="Z44" s="6" t="s">
        <v>53</v>
      </c>
      <c r="AA44" s="6" t="s">
        <v>59</v>
      </c>
      <c r="AB44" s="6" t="s">
        <v>57</v>
      </c>
      <c r="AC44" s="6" t="s">
        <v>59</v>
      </c>
      <c r="AD44" s="6" t="s">
        <v>57</v>
      </c>
      <c r="AE44" s="6" t="s">
        <v>53</v>
      </c>
      <c r="AF44" s="6" t="s">
        <v>53</v>
      </c>
      <c r="AG44" s="6" t="s">
        <v>57</v>
      </c>
      <c r="AH44" s="6" t="s">
        <v>53</v>
      </c>
      <c r="AI44" s="6" t="s">
        <v>59</v>
      </c>
      <c r="AJ44" s="6" t="s">
        <v>53</v>
      </c>
      <c r="AK44" s="6" t="s">
        <v>59</v>
      </c>
      <c r="AL44" s="6" t="s">
        <v>57</v>
      </c>
      <c r="AM44" s="6" t="s">
        <v>59</v>
      </c>
      <c r="AN44" s="6" t="s">
        <v>57</v>
      </c>
      <c r="AO44" s="6" t="s">
        <v>53</v>
      </c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x14ac:dyDescent="0.25">
      <c r="A45" t="s">
        <v>55</v>
      </c>
      <c r="B45" t="s">
        <v>53</v>
      </c>
      <c r="C45" t="s">
        <v>53</v>
      </c>
      <c r="D45" t="s">
        <v>53</v>
      </c>
      <c r="E45" s="9" t="s">
        <v>53</v>
      </c>
      <c r="F45" s="9" t="s">
        <v>53</v>
      </c>
      <c r="G45" s="9" t="s">
        <v>53</v>
      </c>
      <c r="H45" s="18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</row>
    <row r="46" spans="1:60" x14ac:dyDescent="0.25">
      <c r="A46" t="s">
        <v>56</v>
      </c>
      <c r="B46" t="s">
        <v>57</v>
      </c>
      <c r="C46" t="s">
        <v>57</v>
      </c>
      <c r="D46" t="s">
        <v>57</v>
      </c>
      <c r="E46" s="9" t="s">
        <v>57</v>
      </c>
      <c r="F46" s="9" t="s">
        <v>57</v>
      </c>
      <c r="G46" s="9" t="s">
        <v>57</v>
      </c>
      <c r="H46" s="18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</row>
    <row r="47" spans="1:60" x14ac:dyDescent="0.25">
      <c r="A47" t="s">
        <v>58</v>
      </c>
      <c r="B47" t="s">
        <v>59</v>
      </c>
      <c r="C47" t="s">
        <v>59</v>
      </c>
      <c r="D47" t="s">
        <v>59</v>
      </c>
      <c r="E47" s="9" t="s">
        <v>59</v>
      </c>
      <c r="F47" s="9" t="s">
        <v>59</v>
      </c>
      <c r="G47" s="9" t="s">
        <v>59</v>
      </c>
      <c r="H47" s="18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</row>
    <row r="48" spans="1:60" x14ac:dyDescent="0.25">
      <c r="A48" t="s">
        <v>60</v>
      </c>
    </row>
    <row r="49" spans="1:60" x14ac:dyDescent="0.25">
      <c r="A49" s="5" t="s">
        <v>61</v>
      </c>
      <c r="B49">
        <v>2016</v>
      </c>
      <c r="C49">
        <v>2016</v>
      </c>
      <c r="D49">
        <v>2016</v>
      </c>
      <c r="E49">
        <v>2016</v>
      </c>
      <c r="F49">
        <v>2016</v>
      </c>
      <c r="G49">
        <v>2016</v>
      </c>
      <c r="H49" s="18">
        <v>2014</v>
      </c>
      <c r="I49">
        <v>2014</v>
      </c>
      <c r="J49">
        <v>2014</v>
      </c>
      <c r="K49">
        <v>2000</v>
      </c>
      <c r="L49">
        <v>2000</v>
      </c>
      <c r="M49">
        <v>2000</v>
      </c>
      <c r="N49">
        <v>2016</v>
      </c>
      <c r="O49">
        <v>2014</v>
      </c>
      <c r="P49">
        <v>2000</v>
      </c>
      <c r="Q49">
        <v>2016</v>
      </c>
      <c r="R49">
        <v>2014</v>
      </c>
      <c r="S49">
        <v>2000</v>
      </c>
      <c r="T49">
        <v>2016</v>
      </c>
      <c r="U49">
        <v>2014</v>
      </c>
      <c r="V49">
        <v>2000</v>
      </c>
      <c r="W49">
        <v>2016</v>
      </c>
      <c r="X49">
        <v>2014</v>
      </c>
      <c r="Y49">
        <v>2000</v>
      </c>
      <c r="Z49">
        <v>2016</v>
      </c>
      <c r="AA49">
        <v>2014</v>
      </c>
      <c r="AB49">
        <v>2000</v>
      </c>
      <c r="AC49">
        <v>2016</v>
      </c>
      <c r="AD49">
        <v>2014</v>
      </c>
      <c r="AE49">
        <v>2000</v>
      </c>
      <c r="AF49">
        <v>2000</v>
      </c>
      <c r="AG49">
        <v>2016</v>
      </c>
      <c r="AH49">
        <v>2014</v>
      </c>
      <c r="AI49">
        <v>2000</v>
      </c>
      <c r="AJ49">
        <v>2016</v>
      </c>
      <c r="AK49">
        <v>2014</v>
      </c>
      <c r="AL49">
        <v>2000</v>
      </c>
      <c r="AM49">
        <v>2016</v>
      </c>
      <c r="AN49">
        <v>2014</v>
      </c>
      <c r="AO49">
        <v>2000</v>
      </c>
    </row>
    <row r="50" spans="1:60" x14ac:dyDescent="0.25">
      <c r="A50" t="s">
        <v>62</v>
      </c>
      <c r="B50" t="s">
        <v>118</v>
      </c>
      <c r="C50" t="s">
        <v>119</v>
      </c>
      <c r="D50" t="s">
        <v>120</v>
      </c>
      <c r="E50" s="9" t="s">
        <v>118</v>
      </c>
      <c r="F50" s="9" t="s">
        <v>118</v>
      </c>
      <c r="G50" s="9" t="s">
        <v>118</v>
      </c>
      <c r="H50" s="18" t="s">
        <v>118</v>
      </c>
      <c r="I50" t="s">
        <v>119</v>
      </c>
      <c r="J50" t="s">
        <v>120</v>
      </c>
      <c r="K50" t="s">
        <v>118</v>
      </c>
      <c r="L50" t="s">
        <v>119</v>
      </c>
      <c r="M50" t="s">
        <v>120</v>
      </c>
      <c r="N50" t="s">
        <v>118</v>
      </c>
      <c r="O50" t="s">
        <v>118</v>
      </c>
      <c r="P50" t="s">
        <v>118</v>
      </c>
      <c r="Q50" t="s">
        <v>118</v>
      </c>
      <c r="R50" t="s">
        <v>118</v>
      </c>
      <c r="S50" t="s">
        <v>118</v>
      </c>
      <c r="T50" t="s">
        <v>118</v>
      </c>
      <c r="U50" t="s">
        <v>118</v>
      </c>
      <c r="V50" t="s">
        <v>118</v>
      </c>
      <c r="W50" t="s">
        <v>118</v>
      </c>
      <c r="X50" t="s">
        <v>118</v>
      </c>
      <c r="Y50" t="s">
        <v>118</v>
      </c>
      <c r="Z50" t="s">
        <v>118</v>
      </c>
      <c r="AA50" t="s">
        <v>118</v>
      </c>
      <c r="AB50" t="s">
        <v>118</v>
      </c>
      <c r="AC50" t="s">
        <v>118</v>
      </c>
      <c r="AD50" t="s">
        <v>118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118</v>
      </c>
      <c r="AK50" t="s">
        <v>118</v>
      </c>
      <c r="AL50" t="s">
        <v>118</v>
      </c>
      <c r="AM50" t="s">
        <v>118</v>
      </c>
      <c r="AN50" t="s">
        <v>118</v>
      </c>
      <c r="AO50" t="s">
        <v>118</v>
      </c>
    </row>
    <row r="51" spans="1:60" x14ac:dyDescent="0.25">
      <c r="A51" s="26" t="s">
        <v>64</v>
      </c>
      <c r="B51" s="14"/>
      <c r="C51" s="14"/>
      <c r="D51" s="14"/>
      <c r="E51" s="42" t="s">
        <v>236</v>
      </c>
      <c r="F51" s="42" t="s">
        <v>236</v>
      </c>
      <c r="G51" s="42" t="s">
        <v>236</v>
      </c>
      <c r="H51" s="21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60" x14ac:dyDescent="0.25">
      <c r="A52" s="26" t="s">
        <v>65</v>
      </c>
      <c r="E52" s="9" t="s">
        <v>66</v>
      </c>
      <c r="F52" s="9" t="s">
        <v>66</v>
      </c>
      <c r="G52" s="9" t="s">
        <v>66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x14ac:dyDescent="0.25">
      <c r="A53" s="27" t="s">
        <v>293</v>
      </c>
      <c r="B53" s="2"/>
      <c r="C53" s="2"/>
      <c r="D53" s="2"/>
      <c r="E53" s="12"/>
      <c r="F53" s="12"/>
      <c r="G53" s="12"/>
      <c r="H53" s="1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7" t="s">
        <v>294</v>
      </c>
      <c r="B54" s="2"/>
      <c r="C54" s="2"/>
      <c r="D54" s="2"/>
      <c r="E54" s="12"/>
      <c r="F54" s="12"/>
      <c r="G54" s="12"/>
      <c r="H54" s="1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t="s">
        <v>166</v>
      </c>
      <c r="B55" s="2" t="s">
        <v>164</v>
      </c>
      <c r="C55" s="2" t="s">
        <v>111</v>
      </c>
      <c r="D55" s="2" t="s">
        <v>111</v>
      </c>
      <c r="E55" s="10" t="s">
        <v>111</v>
      </c>
      <c r="F55" s="10" t="s">
        <v>111</v>
      </c>
      <c r="G55" s="10" t="s">
        <v>111</v>
      </c>
      <c r="H55" s="19" t="s">
        <v>111</v>
      </c>
      <c r="I55" s="2" t="s">
        <v>111</v>
      </c>
      <c r="J55" s="2" t="s">
        <v>111</v>
      </c>
      <c r="K55" s="2" t="s">
        <v>111</v>
      </c>
      <c r="L55" s="2" t="s">
        <v>111</v>
      </c>
      <c r="M55" s="2" t="s">
        <v>111</v>
      </c>
      <c r="N55" s="2" t="s">
        <v>111</v>
      </c>
      <c r="O55" s="2" t="s">
        <v>111</v>
      </c>
      <c r="P55" s="2" t="s">
        <v>111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111</v>
      </c>
      <c r="Z55" s="2" t="s">
        <v>111</v>
      </c>
      <c r="AA55" s="2" t="s">
        <v>111</v>
      </c>
      <c r="AB55" s="2" t="s">
        <v>111</v>
      </c>
      <c r="AC55" s="2" t="s">
        <v>111</v>
      </c>
      <c r="AD55" s="2" t="s">
        <v>111</v>
      </c>
      <c r="AE55" s="2" t="s">
        <v>111</v>
      </c>
      <c r="AF55" s="2" t="s">
        <v>111</v>
      </c>
      <c r="AG55" s="2" t="s">
        <v>111</v>
      </c>
      <c r="AH55" s="2" t="s">
        <v>111</v>
      </c>
      <c r="AI55" s="2" t="s">
        <v>111</v>
      </c>
      <c r="AJ55" s="2" t="s">
        <v>111</v>
      </c>
      <c r="AK55" s="2" t="s">
        <v>111</v>
      </c>
      <c r="AL55" s="2" t="s">
        <v>111</v>
      </c>
      <c r="AM55" s="2" t="s">
        <v>111</v>
      </c>
      <c r="AN55" s="2" t="s">
        <v>111</v>
      </c>
      <c r="AO55" s="2" t="s">
        <v>111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t="s">
        <v>167</v>
      </c>
      <c r="B56" s="2" t="s">
        <v>164</v>
      </c>
      <c r="C56" s="2" t="s">
        <v>164</v>
      </c>
      <c r="D56" s="2" t="s">
        <v>164</v>
      </c>
      <c r="E56" s="10" t="s">
        <v>164</v>
      </c>
      <c r="F56" s="10" t="s">
        <v>164</v>
      </c>
      <c r="G56" s="10" t="s">
        <v>164</v>
      </c>
      <c r="H56" s="19" t="s">
        <v>164</v>
      </c>
      <c r="I56" s="2" t="s">
        <v>164</v>
      </c>
      <c r="J56" s="2" t="s">
        <v>164</v>
      </c>
      <c r="K56" s="2" t="s">
        <v>164</v>
      </c>
      <c r="L56" s="2" t="s">
        <v>164</v>
      </c>
      <c r="M56" s="2" t="s">
        <v>164</v>
      </c>
      <c r="N56" s="2" t="s">
        <v>164</v>
      </c>
      <c r="O56" s="2" t="s">
        <v>164</v>
      </c>
      <c r="P56" s="2" t="s">
        <v>164</v>
      </c>
      <c r="Q56" s="2" t="s">
        <v>164</v>
      </c>
      <c r="R56" s="2" t="s">
        <v>164</v>
      </c>
      <c r="S56" s="2" t="s">
        <v>164</v>
      </c>
      <c r="T56" s="2" t="s">
        <v>164</v>
      </c>
      <c r="U56" s="2" t="s">
        <v>164</v>
      </c>
      <c r="V56" s="2" t="s">
        <v>164</v>
      </c>
      <c r="W56" s="2" t="s">
        <v>164</v>
      </c>
      <c r="X56" s="2" t="s">
        <v>164</v>
      </c>
      <c r="Y56" s="2" t="s">
        <v>164</v>
      </c>
      <c r="Z56" s="2" t="s">
        <v>164</v>
      </c>
      <c r="AA56" s="2" t="s">
        <v>164</v>
      </c>
      <c r="AB56" s="2" t="s">
        <v>164</v>
      </c>
      <c r="AC56" s="2" t="s">
        <v>164</v>
      </c>
      <c r="AD56" s="2" t="s">
        <v>164</v>
      </c>
      <c r="AE56" s="2" t="s">
        <v>164</v>
      </c>
      <c r="AF56" s="2" t="s">
        <v>164</v>
      </c>
      <c r="AG56" s="2" t="s">
        <v>164</v>
      </c>
      <c r="AH56" s="2" t="s">
        <v>164</v>
      </c>
      <c r="AI56" s="2" t="s">
        <v>164</v>
      </c>
      <c r="AJ56" s="2" t="s">
        <v>164</v>
      </c>
      <c r="AK56" s="2" t="s">
        <v>164</v>
      </c>
      <c r="AL56" s="2" t="s">
        <v>164</v>
      </c>
      <c r="AM56" s="2" t="s">
        <v>164</v>
      </c>
      <c r="AN56" s="2" t="s">
        <v>164</v>
      </c>
      <c r="AO56" s="2" t="s">
        <v>164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t="s">
        <v>168</v>
      </c>
      <c r="B57" s="2" t="s">
        <v>164</v>
      </c>
      <c r="C57" s="2" t="s">
        <v>111</v>
      </c>
      <c r="D57" s="2" t="s">
        <v>164</v>
      </c>
      <c r="E57" s="10" t="s">
        <v>111</v>
      </c>
      <c r="F57" s="10" t="s">
        <v>111</v>
      </c>
      <c r="G57" s="10" t="s">
        <v>111</v>
      </c>
      <c r="H57" s="19" t="s">
        <v>111</v>
      </c>
      <c r="I57" s="2" t="s">
        <v>111</v>
      </c>
      <c r="J57" s="2" t="s">
        <v>111</v>
      </c>
      <c r="K57" s="2" t="s">
        <v>111</v>
      </c>
      <c r="L57" s="2" t="s">
        <v>111</v>
      </c>
      <c r="M57" s="2" t="s">
        <v>111</v>
      </c>
      <c r="N57" s="2" t="s">
        <v>111</v>
      </c>
      <c r="O57" s="2" t="s">
        <v>111</v>
      </c>
      <c r="P57" s="2" t="s">
        <v>111</v>
      </c>
      <c r="Q57" s="2" t="s">
        <v>111</v>
      </c>
      <c r="R57" s="2" t="s">
        <v>111</v>
      </c>
      <c r="S57" s="2" t="s">
        <v>111</v>
      </c>
      <c r="T57" s="2" t="s">
        <v>111</v>
      </c>
      <c r="U57" s="2" t="s">
        <v>111</v>
      </c>
      <c r="V57" s="2" t="s">
        <v>111</v>
      </c>
      <c r="W57" s="2" t="s">
        <v>111</v>
      </c>
      <c r="X57" s="2" t="s">
        <v>111</v>
      </c>
      <c r="Y57" s="2" t="s">
        <v>111</v>
      </c>
      <c r="Z57" s="2" t="s">
        <v>111</v>
      </c>
      <c r="AA57" s="2" t="s">
        <v>111</v>
      </c>
      <c r="AB57" s="2" t="s">
        <v>111</v>
      </c>
      <c r="AC57" s="2" t="s">
        <v>111</v>
      </c>
      <c r="AD57" s="2" t="s">
        <v>111</v>
      </c>
      <c r="AE57" s="2" t="s">
        <v>111</v>
      </c>
      <c r="AF57" s="2" t="s">
        <v>111</v>
      </c>
      <c r="AG57" s="2" t="s">
        <v>111</v>
      </c>
      <c r="AH57" s="2" t="s">
        <v>111</v>
      </c>
      <c r="AI57" s="2" t="s">
        <v>111</v>
      </c>
      <c r="AJ57" s="2" t="s">
        <v>111</v>
      </c>
      <c r="AK57" s="2" t="s">
        <v>111</v>
      </c>
      <c r="AL57" s="2" t="s">
        <v>111</v>
      </c>
      <c r="AM57" s="2" t="s">
        <v>111</v>
      </c>
      <c r="AN57" s="2" t="s">
        <v>111</v>
      </c>
      <c r="AO57" s="2" t="s">
        <v>111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t="s">
        <v>169</v>
      </c>
      <c r="B58" s="2" t="s">
        <v>164</v>
      </c>
      <c r="C58" s="2" t="s">
        <v>164</v>
      </c>
      <c r="D58" s="2" t="s">
        <v>111</v>
      </c>
      <c r="E58" s="10" t="s">
        <v>164</v>
      </c>
      <c r="F58" s="10" t="s">
        <v>164</v>
      </c>
      <c r="G58" s="10" t="s">
        <v>164</v>
      </c>
      <c r="H58" s="19" t="s">
        <v>164</v>
      </c>
      <c r="I58" s="2" t="s">
        <v>164</v>
      </c>
      <c r="J58" s="2" t="s">
        <v>164</v>
      </c>
      <c r="K58" s="2" t="s">
        <v>164</v>
      </c>
      <c r="L58" s="2" t="s">
        <v>164</v>
      </c>
      <c r="M58" s="2" t="s">
        <v>164</v>
      </c>
      <c r="N58" s="2" t="s">
        <v>164</v>
      </c>
      <c r="O58" s="2" t="s">
        <v>164</v>
      </c>
      <c r="P58" s="2" t="s">
        <v>164</v>
      </c>
      <c r="Q58" s="2" t="s">
        <v>164</v>
      </c>
      <c r="R58" s="2" t="s">
        <v>164</v>
      </c>
      <c r="S58" s="2" t="s">
        <v>164</v>
      </c>
      <c r="T58" s="2" t="s">
        <v>164</v>
      </c>
      <c r="U58" s="2" t="s">
        <v>164</v>
      </c>
      <c r="V58" s="2" t="s">
        <v>164</v>
      </c>
      <c r="W58" s="2" t="s">
        <v>164</v>
      </c>
      <c r="X58" s="2" t="s">
        <v>164</v>
      </c>
      <c r="Y58" s="2" t="s">
        <v>164</v>
      </c>
      <c r="Z58" s="2" t="s">
        <v>164</v>
      </c>
      <c r="AA58" s="2" t="s">
        <v>164</v>
      </c>
      <c r="AB58" s="2" t="s">
        <v>164</v>
      </c>
      <c r="AC58" s="2" t="s">
        <v>164</v>
      </c>
      <c r="AD58" s="2" t="s">
        <v>164</v>
      </c>
      <c r="AE58" s="2" t="s">
        <v>164</v>
      </c>
      <c r="AF58" s="2" t="s">
        <v>164</v>
      </c>
      <c r="AG58" s="2" t="s">
        <v>164</v>
      </c>
      <c r="AH58" s="2" t="s">
        <v>164</v>
      </c>
      <c r="AI58" s="2" t="s">
        <v>164</v>
      </c>
      <c r="AJ58" s="2" t="s">
        <v>164</v>
      </c>
      <c r="AK58" s="2" t="s">
        <v>164</v>
      </c>
      <c r="AL58" s="2" t="s">
        <v>164</v>
      </c>
      <c r="AM58" s="2" t="s">
        <v>164</v>
      </c>
      <c r="AN58" s="2" t="s">
        <v>164</v>
      </c>
      <c r="AO58" s="2" t="s">
        <v>164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t="s">
        <v>170</v>
      </c>
      <c r="B59" s="2" t="s">
        <v>164</v>
      </c>
      <c r="C59" s="2" t="s">
        <v>164</v>
      </c>
      <c r="D59" s="2" t="s">
        <v>164</v>
      </c>
      <c r="E59" s="10" t="s">
        <v>164</v>
      </c>
      <c r="F59" s="10" t="s">
        <v>164</v>
      </c>
      <c r="G59" s="10" t="s">
        <v>164</v>
      </c>
      <c r="H59" s="19" t="s">
        <v>164</v>
      </c>
      <c r="I59" s="2" t="s">
        <v>164</v>
      </c>
      <c r="J59" s="2" t="s">
        <v>164</v>
      </c>
      <c r="K59" s="2" t="s">
        <v>164</v>
      </c>
      <c r="L59" s="2" t="s">
        <v>164</v>
      </c>
      <c r="M59" s="2" t="s">
        <v>164</v>
      </c>
      <c r="N59" s="2" t="s">
        <v>164</v>
      </c>
      <c r="O59" s="2" t="s">
        <v>164</v>
      </c>
      <c r="P59" s="2" t="s">
        <v>164</v>
      </c>
      <c r="Q59" s="2" t="s">
        <v>164</v>
      </c>
      <c r="R59" s="2" t="s">
        <v>164</v>
      </c>
      <c r="S59" s="2" t="s">
        <v>164</v>
      </c>
      <c r="T59" s="2" t="s">
        <v>164</v>
      </c>
      <c r="U59" s="2" t="s">
        <v>164</v>
      </c>
      <c r="V59" s="2" t="s">
        <v>164</v>
      </c>
      <c r="W59" s="2" t="s">
        <v>164</v>
      </c>
      <c r="X59" s="2" t="s">
        <v>164</v>
      </c>
      <c r="Y59" s="2" t="s">
        <v>164</v>
      </c>
      <c r="Z59" s="2" t="s">
        <v>164</v>
      </c>
      <c r="AA59" s="2" t="s">
        <v>164</v>
      </c>
      <c r="AB59" s="2" t="s">
        <v>164</v>
      </c>
      <c r="AC59" s="2" t="s">
        <v>164</v>
      </c>
      <c r="AD59" s="2" t="s">
        <v>164</v>
      </c>
      <c r="AE59" s="2" t="s">
        <v>164</v>
      </c>
      <c r="AF59" s="2" t="s">
        <v>164</v>
      </c>
      <c r="AG59" s="2" t="s">
        <v>164</v>
      </c>
      <c r="AH59" s="2" t="s">
        <v>164</v>
      </c>
      <c r="AI59" s="2" t="s">
        <v>164</v>
      </c>
      <c r="AJ59" s="2" t="s">
        <v>164</v>
      </c>
      <c r="AK59" s="2" t="s">
        <v>164</v>
      </c>
      <c r="AL59" s="2" t="s">
        <v>164</v>
      </c>
      <c r="AM59" s="2" t="s">
        <v>164</v>
      </c>
      <c r="AN59" s="2" t="s">
        <v>164</v>
      </c>
      <c r="AO59" s="2" t="s">
        <v>164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35" t="s">
        <v>295</v>
      </c>
    </row>
    <row r="61" spans="1:60" x14ac:dyDescent="0.25">
      <c r="A61" s="35" t="s">
        <v>296</v>
      </c>
      <c r="O61" s="6"/>
      <c r="P61" s="6"/>
      <c r="Q61" s="6"/>
      <c r="R61" s="6"/>
      <c r="S61" s="6"/>
      <c r="T61" s="6"/>
      <c r="U61" s="6"/>
      <c r="V61" s="6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6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x14ac:dyDescent="0.25">
      <c r="A62" s="35" t="s">
        <v>297</v>
      </c>
      <c r="O62" s="6"/>
      <c r="P62" s="6"/>
      <c r="Q62" s="6"/>
      <c r="R62" s="6"/>
      <c r="S62" s="6"/>
      <c r="T62" s="6"/>
      <c r="U62" s="6"/>
      <c r="V62" s="6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6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x14ac:dyDescent="0.25">
      <c r="A63" s="35" t="s">
        <v>298</v>
      </c>
      <c r="O63" s="6"/>
      <c r="P63" s="6"/>
      <c r="Q63" s="6"/>
      <c r="R63" s="6"/>
      <c r="S63" s="6"/>
      <c r="T63" s="6"/>
      <c r="U63" s="6"/>
      <c r="V63" s="6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6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pans="1:60" x14ac:dyDescent="0.25">
      <c r="A64" s="35" t="s">
        <v>299</v>
      </c>
      <c r="O64" s="6"/>
      <c r="P64" s="6"/>
      <c r="Q64" s="6"/>
      <c r="R64" s="6"/>
      <c r="S64" s="6"/>
      <c r="T64" s="6"/>
      <c r="U64" s="6"/>
      <c r="V64" s="6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</row>
    <row r="65" spans="1:60" x14ac:dyDescent="0.25">
      <c r="A65" s="35" t="s">
        <v>300</v>
      </c>
      <c r="O65" s="6"/>
      <c r="P65" s="6"/>
      <c r="Q65" s="6"/>
      <c r="R65" s="6"/>
      <c r="S65" s="6"/>
      <c r="T65" s="6"/>
      <c r="U65" s="6"/>
      <c r="V65" s="6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6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</row>
    <row r="66" spans="1:60" x14ac:dyDescent="0.25">
      <c r="A66" s="35" t="s">
        <v>301</v>
      </c>
      <c r="E66" s="13"/>
      <c r="F66" s="13"/>
      <c r="G66" s="13"/>
      <c r="H66" s="22"/>
      <c r="O66" s="6"/>
      <c r="P66" s="6"/>
      <c r="Q66" s="6"/>
      <c r="R66" s="6"/>
      <c r="S66" s="6"/>
      <c r="T66" s="6"/>
      <c r="U66" s="6"/>
      <c r="V66" s="6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6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pans="1:60" x14ac:dyDescent="0.25">
      <c r="A67" s="35" t="s">
        <v>302</v>
      </c>
      <c r="E67" s="13"/>
      <c r="F67" s="13"/>
      <c r="G67" s="13"/>
      <c r="H67" s="22"/>
      <c r="O67" s="6"/>
      <c r="P67" s="6"/>
      <c r="Q67" s="6"/>
      <c r="R67" s="6"/>
      <c r="S67" s="6"/>
      <c r="T67" s="6"/>
      <c r="U67" s="6"/>
      <c r="V67" s="6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6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pans="1:60" x14ac:dyDescent="0.25">
      <c r="A68" t="s">
        <v>74</v>
      </c>
    </row>
    <row r="69" spans="1:60" x14ac:dyDescent="0.25">
      <c r="A69" s="27" t="s">
        <v>303</v>
      </c>
      <c r="E69"/>
      <c r="F69"/>
      <c r="G69"/>
    </row>
    <row r="70" spans="1:60" x14ac:dyDescent="0.25">
      <c r="A70" s="27" t="s">
        <v>304</v>
      </c>
      <c r="E70"/>
      <c r="F70"/>
      <c r="G70"/>
    </row>
    <row r="71" spans="1:60" x14ac:dyDescent="0.25">
      <c r="A71" t="s">
        <v>76</v>
      </c>
    </row>
    <row r="72" spans="1:60" x14ac:dyDescent="0.25">
      <c r="A72" t="s">
        <v>77</v>
      </c>
      <c r="B72" t="s">
        <v>78</v>
      </c>
      <c r="C72" t="s">
        <v>78</v>
      </c>
      <c r="D72" t="s">
        <v>78</v>
      </c>
      <c r="E72" s="9" t="s">
        <v>78</v>
      </c>
      <c r="F72" s="9" t="s">
        <v>78</v>
      </c>
      <c r="G72" s="9" t="s">
        <v>78</v>
      </c>
      <c r="H72" s="18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</row>
    <row r="73" spans="1:60" x14ac:dyDescent="0.25">
      <c r="A73" t="s">
        <v>79</v>
      </c>
      <c r="B73" t="s">
        <v>80</v>
      </c>
      <c r="C73" t="s">
        <v>80</v>
      </c>
      <c r="D73" t="s">
        <v>80</v>
      </c>
      <c r="E73" s="9" t="s">
        <v>80</v>
      </c>
      <c r="F73" s="9" t="s">
        <v>80</v>
      </c>
      <c r="G73" s="9" t="s">
        <v>80</v>
      </c>
      <c r="H73" s="18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</row>
    <row r="74" spans="1:60" x14ac:dyDescent="0.25">
      <c r="A74" t="s">
        <v>81</v>
      </c>
      <c r="B74" t="s">
        <v>82</v>
      </c>
      <c r="C74" t="s">
        <v>82</v>
      </c>
      <c r="D74" t="s">
        <v>82</v>
      </c>
      <c r="E74" s="9" t="s">
        <v>82</v>
      </c>
      <c r="F74" s="9" t="s">
        <v>82</v>
      </c>
      <c r="G74" s="9" t="s">
        <v>82</v>
      </c>
      <c r="H74" s="18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</row>
    <row r="75" spans="1:60" x14ac:dyDescent="0.25">
      <c r="A75" t="s">
        <v>83</v>
      </c>
      <c r="B75" t="s">
        <v>84</v>
      </c>
      <c r="C75" t="s">
        <v>84</v>
      </c>
      <c r="D75" t="s">
        <v>84</v>
      </c>
      <c r="E75" s="9" t="s">
        <v>84</v>
      </c>
      <c r="F75" s="9" t="s">
        <v>84</v>
      </c>
      <c r="G75" s="9" t="s">
        <v>84</v>
      </c>
      <c r="H75" s="18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</row>
    <row r="76" spans="1:60" x14ac:dyDescent="0.25">
      <c r="A76" t="s">
        <v>85</v>
      </c>
      <c r="B76" t="s">
        <v>84</v>
      </c>
      <c r="C76" t="s">
        <v>84</v>
      </c>
      <c r="D76" t="s">
        <v>84</v>
      </c>
      <c r="E76" s="9" t="s">
        <v>84</v>
      </c>
      <c r="F76" s="9" t="s">
        <v>84</v>
      </c>
      <c r="G76" s="9" t="s">
        <v>84</v>
      </c>
      <c r="H76" s="18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</row>
    <row r="77" spans="1:60" x14ac:dyDescent="0.25">
      <c r="A77" t="s">
        <v>86</v>
      </c>
      <c r="B77" t="s">
        <v>87</v>
      </c>
      <c r="C77" t="s">
        <v>87</v>
      </c>
      <c r="D77" t="s">
        <v>87</v>
      </c>
      <c r="E77" s="9" t="s">
        <v>87</v>
      </c>
      <c r="F77" s="9" t="s">
        <v>87</v>
      </c>
      <c r="G77" s="9" t="s">
        <v>87</v>
      </c>
      <c r="H77" s="18" t="s">
        <v>87</v>
      </c>
      <c r="I77" t="s">
        <v>87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</row>
    <row r="78" spans="1:60" x14ac:dyDescent="0.25">
      <c r="A78" t="s">
        <v>88</v>
      </c>
      <c r="B78" t="s">
        <v>75</v>
      </c>
      <c r="C78" t="s">
        <v>75</v>
      </c>
      <c r="D78" t="s">
        <v>75</v>
      </c>
      <c r="E78" s="9" t="s">
        <v>75</v>
      </c>
      <c r="F78" s="9" t="s">
        <v>75</v>
      </c>
      <c r="G78" s="9" t="s">
        <v>75</v>
      </c>
      <c r="H78" s="1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</row>
    <row r="79" spans="1:60" x14ac:dyDescent="0.25">
      <c r="A79" t="s">
        <v>89</v>
      </c>
      <c r="B79" t="s">
        <v>90</v>
      </c>
      <c r="C79" t="s">
        <v>90</v>
      </c>
      <c r="D79" t="s">
        <v>90</v>
      </c>
      <c r="E79" s="9" t="s">
        <v>90</v>
      </c>
      <c r="F79" s="9" t="s">
        <v>90</v>
      </c>
      <c r="G79" s="9" t="s">
        <v>90</v>
      </c>
      <c r="H79" s="18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</row>
    <row r="80" spans="1:60" x14ac:dyDescent="0.25">
      <c r="A80" t="s">
        <v>91</v>
      </c>
      <c r="B80" t="s">
        <v>63</v>
      </c>
      <c r="C80" t="s">
        <v>63</v>
      </c>
      <c r="D80" t="s">
        <v>63</v>
      </c>
      <c r="E80" s="9" t="s">
        <v>63</v>
      </c>
      <c r="F80" s="9" t="s">
        <v>63</v>
      </c>
      <c r="G80" s="9" t="s">
        <v>63</v>
      </c>
      <c r="H80" s="18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</row>
    <row r="81" spans="1:60" x14ac:dyDescent="0.25">
      <c r="A81" t="s">
        <v>92</v>
      </c>
      <c r="B81" t="s">
        <v>93</v>
      </c>
      <c r="C81" t="s">
        <v>93</v>
      </c>
      <c r="D81" t="s">
        <v>93</v>
      </c>
      <c r="E81" s="9" t="s">
        <v>93</v>
      </c>
      <c r="F81" s="9" t="s">
        <v>93</v>
      </c>
      <c r="G81" s="9" t="s">
        <v>93</v>
      </c>
      <c r="H81" s="18" t="s">
        <v>93</v>
      </c>
      <c r="I81" t="s">
        <v>93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</row>
    <row r="82" spans="1:60" x14ac:dyDescent="0.25">
      <c r="A82" t="s">
        <v>94</v>
      </c>
      <c r="B82" t="s">
        <v>95</v>
      </c>
      <c r="C82" t="s">
        <v>95</v>
      </c>
      <c r="D82" t="s">
        <v>95</v>
      </c>
      <c r="E82" s="9" t="s">
        <v>95</v>
      </c>
      <c r="F82" s="9" t="s">
        <v>95</v>
      </c>
      <c r="G82" s="9" t="s">
        <v>95</v>
      </c>
      <c r="H82" s="18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</row>
    <row r="83" spans="1:60" x14ac:dyDescent="0.25">
      <c r="A83" t="s">
        <v>96</v>
      </c>
      <c r="B83" t="s">
        <v>97</v>
      </c>
      <c r="C83" t="s">
        <v>97</v>
      </c>
      <c r="D83" t="s">
        <v>97</v>
      </c>
      <c r="E83" s="9" t="s">
        <v>97</v>
      </c>
      <c r="F83" s="9" t="s">
        <v>97</v>
      </c>
      <c r="G83" s="9" t="s">
        <v>97</v>
      </c>
      <c r="H83" s="18" t="s">
        <v>97</v>
      </c>
      <c r="I83" t="s">
        <v>97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</row>
    <row r="84" spans="1:60" x14ac:dyDescent="0.25">
      <c r="A84" t="s">
        <v>98</v>
      </c>
      <c r="B84" t="s">
        <v>99</v>
      </c>
      <c r="C84" t="s">
        <v>99</v>
      </c>
      <c r="D84" t="s">
        <v>99</v>
      </c>
      <c r="E84" s="9" t="s">
        <v>99</v>
      </c>
      <c r="F84" s="9" t="s">
        <v>99</v>
      </c>
      <c r="G84" s="9" t="s">
        <v>99</v>
      </c>
      <c r="H84" s="18" t="s">
        <v>99</v>
      </c>
      <c r="I84" t="s">
        <v>99</v>
      </c>
      <c r="J84" t="s">
        <v>99</v>
      </c>
      <c r="K84" t="s">
        <v>99</v>
      </c>
      <c r="L84" t="s">
        <v>99</v>
      </c>
      <c r="M84" t="s">
        <v>99</v>
      </c>
      <c r="N84" t="s">
        <v>99</v>
      </c>
      <c r="O84" t="s">
        <v>99</v>
      </c>
      <c r="P84" t="s">
        <v>99</v>
      </c>
      <c r="Q84" t="s">
        <v>99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</row>
    <row r="85" spans="1:60" x14ac:dyDescent="0.25">
      <c r="A85" t="s">
        <v>100</v>
      </c>
      <c r="B85" t="s">
        <v>99</v>
      </c>
      <c r="C85" t="s">
        <v>99</v>
      </c>
      <c r="D85" t="s">
        <v>99</v>
      </c>
      <c r="E85" s="9" t="s">
        <v>99</v>
      </c>
      <c r="F85" s="9" t="s">
        <v>99</v>
      </c>
      <c r="G85" s="9" t="s">
        <v>99</v>
      </c>
      <c r="H85" s="18" t="s">
        <v>99</v>
      </c>
      <c r="I85" t="s">
        <v>99</v>
      </c>
      <c r="J85" t="s">
        <v>99</v>
      </c>
      <c r="K85" t="s">
        <v>99</v>
      </c>
      <c r="L85" t="s">
        <v>99</v>
      </c>
      <c r="M85" t="s">
        <v>99</v>
      </c>
      <c r="N85" t="s">
        <v>99</v>
      </c>
      <c r="O85" t="s">
        <v>99</v>
      </c>
      <c r="P85" t="s">
        <v>99</v>
      </c>
      <c r="Q85" t="s">
        <v>99</v>
      </c>
      <c r="R85" t="s">
        <v>99</v>
      </c>
      <c r="S85" t="s">
        <v>99</v>
      </c>
      <c r="T85" t="s">
        <v>99</v>
      </c>
      <c r="U85" t="s">
        <v>99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99</v>
      </c>
      <c r="AB85" t="s">
        <v>99</v>
      </c>
      <c r="AC85" t="s">
        <v>99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99</v>
      </c>
      <c r="AM85" t="s">
        <v>99</v>
      </c>
      <c r="AN85" t="s">
        <v>99</v>
      </c>
      <c r="AO85" t="s">
        <v>99</v>
      </c>
    </row>
    <row r="86" spans="1:60" x14ac:dyDescent="0.25">
      <c r="A86" t="s">
        <v>101</v>
      </c>
      <c r="B86" t="s">
        <v>102</v>
      </c>
      <c r="C86" t="s">
        <v>102</v>
      </c>
      <c r="D86" t="s">
        <v>102</v>
      </c>
      <c r="E86" s="9" t="s">
        <v>102</v>
      </c>
      <c r="F86" s="9" t="s">
        <v>102</v>
      </c>
      <c r="G86" s="9" t="s">
        <v>102</v>
      </c>
      <c r="H86" s="18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t="s">
        <v>102</v>
      </c>
      <c r="AG86" t="s">
        <v>102</v>
      </c>
      <c r="AH86" t="s">
        <v>102</v>
      </c>
      <c r="AI86" t="s">
        <v>102</v>
      </c>
      <c r="AJ86" t="s">
        <v>102</v>
      </c>
      <c r="AK86" t="s">
        <v>102</v>
      </c>
      <c r="AL86" t="s">
        <v>102</v>
      </c>
      <c r="AM86" t="s">
        <v>102</v>
      </c>
      <c r="AN86" t="s">
        <v>102</v>
      </c>
      <c r="AO86" t="s">
        <v>102</v>
      </c>
    </row>
    <row r="87" spans="1:60" x14ac:dyDescent="0.25">
      <c r="A87" t="s">
        <v>103</v>
      </c>
      <c r="B87" t="s">
        <v>104</v>
      </c>
      <c r="C87" t="s">
        <v>104</v>
      </c>
      <c r="D87" t="s">
        <v>104</v>
      </c>
      <c r="E87" s="9" t="s">
        <v>104</v>
      </c>
      <c r="F87" s="9" t="s">
        <v>104</v>
      </c>
      <c r="G87" s="9" t="s">
        <v>104</v>
      </c>
      <c r="H87" s="18" t="s">
        <v>104</v>
      </c>
      <c r="I87" t="s">
        <v>104</v>
      </c>
      <c r="J87" t="s">
        <v>104</v>
      </c>
      <c r="K87" t="s">
        <v>104</v>
      </c>
      <c r="L87" t="s">
        <v>104</v>
      </c>
      <c r="M87" t="s">
        <v>104</v>
      </c>
      <c r="N87" t="s">
        <v>104</v>
      </c>
      <c r="O87" t="s">
        <v>104</v>
      </c>
      <c r="P87" t="s">
        <v>104</v>
      </c>
      <c r="Q87" t="s">
        <v>104</v>
      </c>
      <c r="R87" t="s">
        <v>104</v>
      </c>
      <c r="S87" t="s">
        <v>104</v>
      </c>
      <c r="T87" t="s">
        <v>104</v>
      </c>
      <c r="U87" t="s">
        <v>104</v>
      </c>
      <c r="V87" t="s">
        <v>104</v>
      </c>
      <c r="W87" t="s">
        <v>104</v>
      </c>
      <c r="X87" t="s">
        <v>104</v>
      </c>
      <c r="Y87" t="s">
        <v>104</v>
      </c>
      <c r="Z87" t="s">
        <v>104</v>
      </c>
      <c r="AA87" t="s">
        <v>104</v>
      </c>
      <c r="AB87" t="s">
        <v>104</v>
      </c>
      <c r="AC87" t="s">
        <v>104</v>
      </c>
      <c r="AD87" t="s">
        <v>104</v>
      </c>
      <c r="AE87" t="s">
        <v>104</v>
      </c>
      <c r="AF87" t="s">
        <v>104</v>
      </c>
      <c r="AG87" t="s">
        <v>104</v>
      </c>
      <c r="AH87" t="s">
        <v>104</v>
      </c>
      <c r="AI87" t="s">
        <v>104</v>
      </c>
      <c r="AJ87" t="s">
        <v>104</v>
      </c>
      <c r="AK87" t="s">
        <v>104</v>
      </c>
      <c r="AL87" t="s">
        <v>104</v>
      </c>
      <c r="AM87" t="s">
        <v>104</v>
      </c>
      <c r="AN87" t="s">
        <v>104</v>
      </c>
      <c r="AO87" t="s">
        <v>104</v>
      </c>
    </row>
    <row r="88" spans="1:60" x14ac:dyDescent="0.25">
      <c r="A88" t="s">
        <v>105</v>
      </c>
      <c r="B88" t="s">
        <v>106</v>
      </c>
      <c r="C88" t="s">
        <v>106</v>
      </c>
      <c r="D88" t="s">
        <v>106</v>
      </c>
      <c r="E88" s="9" t="s">
        <v>106</v>
      </c>
      <c r="F88" s="9" t="s">
        <v>106</v>
      </c>
      <c r="G88" s="9" t="s">
        <v>106</v>
      </c>
      <c r="H88" s="18" t="s">
        <v>106</v>
      </c>
      <c r="I88" t="s">
        <v>106</v>
      </c>
      <c r="J88" t="s">
        <v>106</v>
      </c>
      <c r="K88" t="s">
        <v>106</v>
      </c>
      <c r="L88" t="s">
        <v>106</v>
      </c>
      <c r="M88" t="s">
        <v>106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</row>
    <row r="90" spans="1:60" x14ac:dyDescent="0.25">
      <c r="A90" t="s">
        <v>154</v>
      </c>
      <c r="B90" t="s">
        <v>106</v>
      </c>
      <c r="C90" t="s">
        <v>106</v>
      </c>
      <c r="D90" t="s">
        <v>106</v>
      </c>
      <c r="E90" s="9" t="s">
        <v>106</v>
      </c>
      <c r="F90" s="9" t="s">
        <v>106</v>
      </c>
      <c r="G90" s="9" t="s">
        <v>106</v>
      </c>
      <c r="H90" s="18" t="s">
        <v>106</v>
      </c>
      <c r="I90" t="s">
        <v>106</v>
      </c>
      <c r="J90" t="s">
        <v>106</v>
      </c>
      <c r="K90" t="s">
        <v>106</v>
      </c>
      <c r="L90" t="s">
        <v>106</v>
      </c>
      <c r="M90" t="s">
        <v>106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</row>
    <row r="91" spans="1:60" x14ac:dyDescent="0.25">
      <c r="A91" t="s">
        <v>155</v>
      </c>
      <c r="B91" t="s">
        <v>106</v>
      </c>
      <c r="C91" t="s">
        <v>106</v>
      </c>
      <c r="D91" t="s">
        <v>106</v>
      </c>
      <c r="E91" s="9" t="s">
        <v>106</v>
      </c>
      <c r="F91" s="9" t="s">
        <v>106</v>
      </c>
      <c r="G91" s="9" t="s">
        <v>106</v>
      </c>
      <c r="H91" s="18" t="s">
        <v>106</v>
      </c>
      <c r="I91" t="s">
        <v>106</v>
      </c>
      <c r="J91" t="s">
        <v>106</v>
      </c>
      <c r="K91" t="s">
        <v>106</v>
      </c>
      <c r="L91" t="s">
        <v>106</v>
      </c>
      <c r="M91" t="s">
        <v>106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</row>
    <row r="92" spans="1:60" x14ac:dyDescent="0.25">
      <c r="A92" t="s">
        <v>107</v>
      </c>
      <c r="B92" t="s">
        <v>108</v>
      </c>
      <c r="C92" t="s">
        <v>108</v>
      </c>
      <c r="D92" t="s">
        <v>108</v>
      </c>
      <c r="E92" s="9" t="s">
        <v>108</v>
      </c>
      <c r="F92" s="9" t="s">
        <v>108</v>
      </c>
      <c r="G92" s="9" t="s">
        <v>108</v>
      </c>
      <c r="H92" s="18" t="s">
        <v>108</v>
      </c>
      <c r="I92" t="s">
        <v>108</v>
      </c>
      <c r="J92" t="s">
        <v>108</v>
      </c>
      <c r="K92" t="s">
        <v>108</v>
      </c>
      <c r="L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C92" t="s">
        <v>108</v>
      </c>
      <c r="AD92" t="s">
        <v>108</v>
      </c>
      <c r="AE92" t="s">
        <v>108</v>
      </c>
      <c r="AF92" t="s">
        <v>108</v>
      </c>
      <c r="AG92" t="s">
        <v>108</v>
      </c>
      <c r="AH92" t="s">
        <v>108</v>
      </c>
      <c r="AI92" t="s">
        <v>108</v>
      </c>
      <c r="AJ92" t="s">
        <v>108</v>
      </c>
      <c r="AK92" t="s">
        <v>108</v>
      </c>
      <c r="AL92" t="s">
        <v>108</v>
      </c>
      <c r="AM92" t="s">
        <v>108</v>
      </c>
      <c r="AN92" t="s">
        <v>108</v>
      </c>
      <c r="AO92" t="s">
        <v>108</v>
      </c>
    </row>
    <row r="94" spans="1:60" x14ac:dyDescent="0.25">
      <c r="A94" t="s">
        <v>110</v>
      </c>
      <c r="B94" t="s">
        <v>111</v>
      </c>
      <c r="C94" t="s">
        <v>111</v>
      </c>
      <c r="D94" t="s">
        <v>111</v>
      </c>
      <c r="E94" s="9" t="s">
        <v>199</v>
      </c>
      <c r="F94" s="9" t="s">
        <v>199</v>
      </c>
      <c r="G94" s="9" t="s">
        <v>199</v>
      </c>
      <c r="H94" s="18" t="s">
        <v>111</v>
      </c>
      <c r="I94" t="s">
        <v>111</v>
      </c>
      <c r="J94" t="s">
        <v>111</v>
      </c>
      <c r="K94" t="s">
        <v>111</v>
      </c>
      <c r="L94" t="s">
        <v>111</v>
      </c>
      <c r="M94" t="s">
        <v>111</v>
      </c>
      <c r="N94" t="s">
        <v>111</v>
      </c>
      <c r="O94" t="s">
        <v>111</v>
      </c>
      <c r="P94" t="s">
        <v>111</v>
      </c>
      <c r="Q94" t="s">
        <v>111</v>
      </c>
      <c r="R94" t="s">
        <v>111</v>
      </c>
      <c r="S94" t="s">
        <v>111</v>
      </c>
      <c r="T94" t="s">
        <v>111</v>
      </c>
      <c r="U94" t="s">
        <v>111</v>
      </c>
      <c r="V94" t="s">
        <v>111</v>
      </c>
      <c r="W94" t="s">
        <v>111</v>
      </c>
      <c r="X94" t="s">
        <v>111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</row>
    <row r="95" spans="1:60" x14ac:dyDescent="0.25">
      <c r="A95" t="s">
        <v>109</v>
      </c>
      <c r="B95" s="11" t="s">
        <v>178</v>
      </c>
      <c r="C95" s="11" t="s">
        <v>178</v>
      </c>
      <c r="D95" s="11" t="s">
        <v>178</v>
      </c>
      <c r="E95" s="11" t="s">
        <v>178</v>
      </c>
      <c r="F95" s="11" t="s">
        <v>178</v>
      </c>
      <c r="G95" s="11" t="s">
        <v>178</v>
      </c>
      <c r="H95" s="20" t="s">
        <v>178</v>
      </c>
      <c r="I95" s="11" t="s">
        <v>178</v>
      </c>
      <c r="J95" s="11" t="s">
        <v>178</v>
      </c>
      <c r="K95" s="11" t="s">
        <v>178</v>
      </c>
      <c r="L95" s="11" t="s">
        <v>178</v>
      </c>
      <c r="M95" s="11" t="s">
        <v>178</v>
      </c>
      <c r="N95" s="11" t="s">
        <v>178</v>
      </c>
      <c r="O95" s="11" t="s">
        <v>178</v>
      </c>
      <c r="P95" s="11" t="s">
        <v>178</v>
      </c>
      <c r="Q95" s="11" t="s">
        <v>178</v>
      </c>
      <c r="R95" s="11" t="s">
        <v>178</v>
      </c>
      <c r="S95" s="11" t="s">
        <v>178</v>
      </c>
      <c r="T95" s="11" t="s">
        <v>178</v>
      </c>
      <c r="U95" s="11" t="s">
        <v>178</v>
      </c>
      <c r="V95" s="11" t="s">
        <v>178</v>
      </c>
      <c r="W95" s="11" t="s">
        <v>178</v>
      </c>
      <c r="X95" s="11" t="s">
        <v>178</v>
      </c>
      <c r="Y95" s="11" t="s">
        <v>178</v>
      </c>
      <c r="Z95" s="11" t="s">
        <v>178</v>
      </c>
      <c r="AA95" s="11" t="s">
        <v>178</v>
      </c>
      <c r="AB95" s="11" t="s">
        <v>178</v>
      </c>
      <c r="AC95" s="11" t="s">
        <v>178</v>
      </c>
      <c r="AD95" s="11" t="s">
        <v>178</v>
      </c>
      <c r="AE95" s="11" t="s">
        <v>178</v>
      </c>
      <c r="AF95" s="11" t="s">
        <v>178</v>
      </c>
      <c r="AG95" s="11" t="s">
        <v>178</v>
      </c>
      <c r="AH95" s="11" t="s">
        <v>178</v>
      </c>
      <c r="AI95" s="11" t="s">
        <v>178</v>
      </c>
      <c r="AJ95" s="11" t="s">
        <v>178</v>
      </c>
      <c r="AK95" s="11" t="s">
        <v>178</v>
      </c>
      <c r="AL95" s="11" t="s">
        <v>178</v>
      </c>
      <c r="AM95" s="11" t="s">
        <v>178</v>
      </c>
      <c r="AN95" s="11" t="s">
        <v>178</v>
      </c>
      <c r="AO95" s="11" t="s">
        <v>178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7" spans="1:7" x14ac:dyDescent="0.25">
      <c r="A97" s="35" t="s">
        <v>305</v>
      </c>
      <c r="E97"/>
      <c r="F97"/>
      <c r="G97"/>
    </row>
    <row r="98" spans="1:7" x14ac:dyDescent="0.25">
      <c r="A98" s="35" t="s">
        <v>306</v>
      </c>
      <c r="E98"/>
      <c r="F98"/>
      <c r="G98"/>
    </row>
    <row r="100" spans="1:7" x14ac:dyDescent="0.25">
      <c r="A100" s="35" t="s">
        <v>307</v>
      </c>
      <c r="E100"/>
      <c r="F100"/>
      <c r="G100"/>
    </row>
    <row r="101" spans="1:7" x14ac:dyDescent="0.25">
      <c r="A101" s="35" t="s">
        <v>308</v>
      </c>
      <c r="E101"/>
      <c r="F101"/>
      <c r="G101"/>
    </row>
    <row r="103" spans="1:7" x14ac:dyDescent="0.25">
      <c r="A103" s="35" t="s">
        <v>309</v>
      </c>
      <c r="E103" s="15"/>
      <c r="F103" s="15"/>
      <c r="G103" s="15"/>
    </row>
    <row r="105" spans="1:7" x14ac:dyDescent="0.25">
      <c r="A105" s="35" t="s">
        <v>310</v>
      </c>
    </row>
    <row r="106" spans="1:7" x14ac:dyDescent="0.25">
      <c r="A106" s="35" t="s">
        <v>311</v>
      </c>
    </row>
    <row r="108" spans="1:7" x14ac:dyDescent="0.25">
      <c r="A108" s="35" t="s">
        <v>312</v>
      </c>
    </row>
    <row r="109" spans="1:7" x14ac:dyDescent="0.25">
      <c r="A109" s="35" t="s">
        <v>313</v>
      </c>
    </row>
    <row r="111" spans="1:7" x14ac:dyDescent="0.25">
      <c r="A111" s="35" t="s">
        <v>314</v>
      </c>
    </row>
    <row r="112" spans="1:7" x14ac:dyDescent="0.25">
      <c r="A112" s="35" t="s">
        <v>315</v>
      </c>
    </row>
    <row r="117" spans="1:7" x14ac:dyDescent="0.25">
      <c r="A117" t="s">
        <v>213</v>
      </c>
    </row>
    <row r="118" spans="1:7" x14ac:dyDescent="0.25">
      <c r="A118" t="s">
        <v>214</v>
      </c>
    </row>
    <row r="120" spans="1:7" x14ac:dyDescent="0.25">
      <c r="A120" s="5" t="s">
        <v>192</v>
      </c>
    </row>
    <row r="121" spans="1:7" x14ac:dyDescent="0.25">
      <c r="A121" s="27" t="s">
        <v>316</v>
      </c>
    </row>
    <row r="122" spans="1:7" x14ac:dyDescent="0.25">
      <c r="A122" s="27" t="s">
        <v>317</v>
      </c>
    </row>
    <row r="123" spans="1:7" x14ac:dyDescent="0.25">
      <c r="A123" s="27" t="s">
        <v>318</v>
      </c>
    </row>
    <row r="124" spans="1:7" x14ac:dyDescent="0.25">
      <c r="A124" s="27" t="s">
        <v>319</v>
      </c>
    </row>
    <row r="125" spans="1:7" x14ac:dyDescent="0.25">
      <c r="A125" s="27" t="s">
        <v>320</v>
      </c>
    </row>
    <row r="126" spans="1:7" x14ac:dyDescent="0.25">
      <c r="A126" s="27" t="s">
        <v>321</v>
      </c>
    </row>
    <row r="127" spans="1:7" x14ac:dyDescent="0.25">
      <c r="A127" s="6" t="s">
        <v>197</v>
      </c>
      <c r="E127" s="13"/>
      <c r="F127" s="13"/>
      <c r="G127" s="13"/>
    </row>
    <row r="128" spans="1:7" x14ac:dyDescent="0.25">
      <c r="A128" s="6" t="s">
        <v>198</v>
      </c>
      <c r="E128" s="13"/>
      <c r="F128" s="13"/>
      <c r="G128" s="13"/>
    </row>
    <row r="129" spans="1:8" x14ac:dyDescent="0.25">
      <c r="A129" s="6"/>
      <c r="E129" s="13"/>
      <c r="F129" s="13"/>
      <c r="G129" s="13"/>
    </row>
    <row r="130" spans="1:8" x14ac:dyDescent="0.25">
      <c r="A130" s="5" t="s">
        <v>205</v>
      </c>
    </row>
    <row r="131" spans="1:8" x14ac:dyDescent="0.25">
      <c r="A131" s="27" t="s">
        <v>322</v>
      </c>
      <c r="E131" s="10"/>
      <c r="F131" s="10"/>
      <c r="G131" s="10"/>
    </row>
    <row r="132" spans="1:8" x14ac:dyDescent="0.25">
      <c r="A132" s="27" t="s">
        <v>323</v>
      </c>
      <c r="E132" s="10"/>
      <c r="F132" s="10"/>
      <c r="G132" s="10"/>
    </row>
    <row r="133" spans="1:8" x14ac:dyDescent="0.25">
      <c r="A133" s="27" t="s">
        <v>324</v>
      </c>
      <c r="E133" s="10"/>
      <c r="F133" s="10"/>
      <c r="G133" s="10"/>
    </row>
    <row r="134" spans="1:8" x14ac:dyDescent="0.25">
      <c r="A134" s="27" t="s">
        <v>325</v>
      </c>
      <c r="E134" s="10"/>
      <c r="F134" s="10"/>
      <c r="G134" s="10"/>
    </row>
    <row r="135" spans="1:8" x14ac:dyDescent="0.25">
      <c r="A135" s="27" t="s">
        <v>326</v>
      </c>
      <c r="E135" s="10"/>
      <c r="F135" s="10"/>
      <c r="G135" s="10"/>
    </row>
    <row r="137" spans="1:8" x14ac:dyDescent="0.25">
      <c r="A137" s="5" t="s">
        <v>206</v>
      </c>
    </row>
    <row r="138" spans="1:8" x14ac:dyDescent="0.25">
      <c r="A138" t="s">
        <v>207</v>
      </c>
      <c r="E138" s="9" t="s">
        <v>164</v>
      </c>
      <c r="F138" s="9" t="s">
        <v>164</v>
      </c>
      <c r="G138" s="9" t="s">
        <v>164</v>
      </c>
      <c r="H138" s="18" t="s">
        <v>111</v>
      </c>
    </row>
    <row r="139" spans="1:8" x14ac:dyDescent="0.25">
      <c r="A139" t="s">
        <v>208</v>
      </c>
      <c r="E139" s="10">
        <v>223000260</v>
      </c>
      <c r="F139" s="10">
        <v>223000260</v>
      </c>
      <c r="G139" s="10">
        <v>223000260</v>
      </c>
      <c r="H139" s="18">
        <v>223000260</v>
      </c>
    </row>
    <row r="140" spans="1:8" x14ac:dyDescent="0.25">
      <c r="A140" s="5" t="s">
        <v>226</v>
      </c>
    </row>
    <row r="141" spans="1:8" x14ac:dyDescent="0.25">
      <c r="A141" s="27" t="s">
        <v>327</v>
      </c>
      <c r="E141" s="24"/>
      <c r="F141" s="16"/>
      <c r="G141" s="16"/>
    </row>
    <row r="142" spans="1:8" x14ac:dyDescent="0.25">
      <c r="A142" s="27" t="s">
        <v>328</v>
      </c>
      <c r="E142" s="25"/>
    </row>
    <row r="144" spans="1:8" x14ac:dyDescent="0.25">
      <c r="A144" s="27" t="s">
        <v>329</v>
      </c>
      <c r="E144" s="24"/>
      <c r="F144" s="16"/>
      <c r="G144" s="16"/>
    </row>
    <row r="145" spans="1:7" customFormat="1" x14ac:dyDescent="0.25">
      <c r="A145" s="27" t="s">
        <v>330</v>
      </c>
      <c r="E145" s="25"/>
      <c r="F145" s="9"/>
      <c r="G145" s="9"/>
    </row>
    <row r="146" spans="1:7" customFormat="1" x14ac:dyDescent="0.25">
      <c r="A146" s="5" t="s">
        <v>227</v>
      </c>
      <c r="E146" s="9"/>
      <c r="F146" s="9"/>
      <c r="G146" s="9"/>
    </row>
    <row r="147" spans="1:7" customFormat="1" x14ac:dyDescent="0.25">
      <c r="A147" s="27" t="s">
        <v>331</v>
      </c>
      <c r="E147" s="9"/>
      <c r="F147" s="9"/>
      <c r="G147" s="9"/>
    </row>
    <row r="148" spans="1:7" customFormat="1" x14ac:dyDescent="0.25">
      <c r="A148" s="27" t="s">
        <v>332</v>
      </c>
      <c r="E148" s="9"/>
      <c r="F148" s="9"/>
      <c r="G148" s="9"/>
    </row>
    <row r="150" spans="1:7" customFormat="1" x14ac:dyDescent="0.25">
      <c r="A150" s="27" t="s">
        <v>333</v>
      </c>
      <c r="E150" s="9"/>
      <c r="F150" s="9"/>
      <c r="G150" s="9"/>
    </row>
    <row r="151" spans="1:7" customFormat="1" x14ac:dyDescent="0.25">
      <c r="A151" s="27" t="s">
        <v>334</v>
      </c>
      <c r="E151" s="9"/>
      <c r="F151" s="9"/>
      <c r="G151" s="9"/>
    </row>
    <row r="152" spans="1:7" customFormat="1" x14ac:dyDescent="0.25">
      <c r="A152" s="5" t="s">
        <v>228</v>
      </c>
      <c r="E152" s="9"/>
      <c r="F152" s="9"/>
      <c r="G152" s="9"/>
    </row>
    <row r="153" spans="1:7" customFormat="1" x14ac:dyDescent="0.25">
      <c r="A153" s="27" t="s">
        <v>335</v>
      </c>
      <c r="E153" s="10"/>
      <c r="F153" s="10"/>
      <c r="G153" s="10"/>
    </row>
    <row r="154" spans="1:7" customFormat="1" x14ac:dyDescent="0.25">
      <c r="A154" s="27" t="s">
        <v>336</v>
      </c>
      <c r="E154" s="10"/>
      <c r="F154" s="10"/>
      <c r="G154" s="10"/>
    </row>
    <row r="155" spans="1:7" customFormat="1" x14ac:dyDescent="0.25">
      <c r="A155" s="27" t="s">
        <v>337</v>
      </c>
      <c r="E155" s="10"/>
      <c r="F155" s="10"/>
      <c r="G155" s="10"/>
    </row>
    <row r="157" spans="1:7" customFormat="1" x14ac:dyDescent="0.25">
      <c r="A157" s="27" t="s">
        <v>338</v>
      </c>
      <c r="E157" s="9"/>
      <c r="F157" s="9"/>
      <c r="G157" s="9"/>
    </row>
    <row r="158" spans="1:7" customFormat="1" x14ac:dyDescent="0.25">
      <c r="A158" s="27" t="s">
        <v>339</v>
      </c>
      <c r="E158" s="9"/>
      <c r="F158" s="9"/>
      <c r="G158" s="9"/>
    </row>
    <row r="160" spans="1:7" customFormat="1" x14ac:dyDescent="0.25">
      <c r="A160" s="27" t="s">
        <v>340</v>
      </c>
      <c r="E160" s="9"/>
      <c r="F160" s="9"/>
      <c r="G160" s="9"/>
    </row>
    <row r="161" spans="1:7" customFormat="1" x14ac:dyDescent="0.25">
      <c r="A161" s="27" t="s">
        <v>341</v>
      </c>
      <c r="E161" s="9"/>
      <c r="F161" s="9"/>
      <c r="G161" s="9"/>
    </row>
    <row r="163" spans="1:7" customFormat="1" x14ac:dyDescent="0.25">
      <c r="A163" s="5" t="s">
        <v>229</v>
      </c>
      <c r="E163" s="9"/>
      <c r="F163" s="9"/>
      <c r="G163" s="9"/>
    </row>
    <row r="164" spans="1:7" customFormat="1" x14ac:dyDescent="0.25">
      <c r="A164" s="27" t="s">
        <v>395</v>
      </c>
      <c r="E164" s="9"/>
      <c r="F164" s="9"/>
      <c r="G164" s="9"/>
    </row>
    <row r="167" spans="1:7" customFormat="1" x14ac:dyDescent="0.25">
      <c r="A167" t="s">
        <v>231</v>
      </c>
      <c r="E167" s="9"/>
      <c r="F167" s="9"/>
      <c r="G167" s="9"/>
    </row>
    <row r="168" spans="1:7" customFormat="1" x14ac:dyDescent="0.25">
      <c r="A168" s="27" t="s">
        <v>342</v>
      </c>
      <c r="E168" s="16"/>
      <c r="F168" s="16"/>
      <c r="G168" s="16"/>
    </row>
    <row r="169" spans="1:7" customFormat="1" x14ac:dyDescent="0.25">
      <c r="A169" s="27" t="s">
        <v>234</v>
      </c>
      <c r="E169" s="16"/>
      <c r="F169" s="16"/>
      <c r="G169" s="16"/>
    </row>
    <row r="171" spans="1:7" customFormat="1" x14ac:dyDescent="0.25">
      <c r="A171" s="27" t="s">
        <v>343</v>
      </c>
      <c r="E171" s="9"/>
      <c r="F171" s="9"/>
      <c r="G171" s="9"/>
    </row>
    <row r="172" spans="1:7" customFormat="1" x14ac:dyDescent="0.25">
      <c r="A172" s="27" t="s">
        <v>344</v>
      </c>
      <c r="E172" s="9"/>
      <c r="F172" s="9"/>
      <c r="G172" s="9"/>
    </row>
    <row r="173" spans="1:7" customFormat="1" x14ac:dyDescent="0.25">
      <c r="A173" s="23"/>
      <c r="E173" s="9"/>
      <c r="F173" s="9"/>
      <c r="G173" s="9"/>
    </row>
    <row r="174" spans="1:7" customFormat="1" x14ac:dyDescent="0.25">
      <c r="A174" s="26" t="s">
        <v>237</v>
      </c>
      <c r="E174" s="9"/>
      <c r="F174" s="9"/>
      <c r="G174" s="9"/>
    </row>
    <row r="175" spans="1:7" customFormat="1" x14ac:dyDescent="0.25">
      <c r="A175" s="27" t="s">
        <v>345</v>
      </c>
      <c r="E175" s="9"/>
      <c r="F175" s="9"/>
      <c r="G175" s="9"/>
    </row>
    <row r="176" spans="1:7" customFormat="1" x14ac:dyDescent="0.25">
      <c r="A176" s="27" t="s">
        <v>346</v>
      </c>
      <c r="E176" s="9"/>
      <c r="F176" s="9"/>
      <c r="G176" s="9"/>
    </row>
    <row r="177" spans="1:5" customFormat="1" x14ac:dyDescent="0.25">
      <c r="A177" s="27" t="s">
        <v>347</v>
      </c>
      <c r="E177" s="9"/>
    </row>
    <row r="178" spans="1:5" customFormat="1" x14ac:dyDescent="0.25">
      <c r="A178" s="23"/>
      <c r="E178" s="9"/>
    </row>
    <row r="179" spans="1:5" customFormat="1" x14ac:dyDescent="0.25">
      <c r="A179" s="26" t="s">
        <v>242</v>
      </c>
      <c r="E179" s="9"/>
    </row>
    <row r="180" spans="1:5" customFormat="1" x14ac:dyDescent="0.25">
      <c r="A180" s="27" t="s">
        <v>348</v>
      </c>
      <c r="E180" s="16"/>
    </row>
    <row r="182" spans="1:5" customFormat="1" x14ac:dyDescent="0.25">
      <c r="A182" s="5" t="s">
        <v>270</v>
      </c>
      <c r="E182" s="9"/>
    </row>
    <row r="183" spans="1:5" customFormat="1" x14ac:dyDescent="0.25">
      <c r="A183" s="27" t="s">
        <v>349</v>
      </c>
      <c r="E183" s="9"/>
    </row>
    <row r="186" spans="1:5" customFormat="1" x14ac:dyDescent="0.25">
      <c r="E186" s="14"/>
    </row>
    <row r="187" spans="1:5" customFormat="1" x14ac:dyDescent="0.25">
      <c r="A187" s="5" t="s">
        <v>244</v>
      </c>
      <c r="E187" s="9"/>
    </row>
    <row r="188" spans="1:5" customFormat="1" x14ac:dyDescent="0.25">
      <c r="A188" s="27" t="s">
        <v>350</v>
      </c>
      <c r="E188" s="16"/>
    </row>
    <row r="189" spans="1:5" customFormat="1" x14ac:dyDescent="0.25">
      <c r="A189" s="27" t="s">
        <v>351</v>
      </c>
      <c r="E189" s="16"/>
    </row>
    <row r="190" spans="1:5" customFormat="1" x14ac:dyDescent="0.25">
      <c r="A190" s="27" t="s">
        <v>352</v>
      </c>
      <c r="E190" s="16"/>
    </row>
    <row r="191" spans="1:5" customFormat="1" x14ac:dyDescent="0.25">
      <c r="A191" s="27" t="s">
        <v>353</v>
      </c>
      <c r="E191" s="16"/>
    </row>
    <row r="192" spans="1:5" customFormat="1" x14ac:dyDescent="0.25">
      <c r="A192" s="27" t="s">
        <v>354</v>
      </c>
      <c r="E192" s="16"/>
    </row>
    <row r="194" spans="1:5" customFormat="1" x14ac:dyDescent="0.25">
      <c r="A194" s="27" t="s">
        <v>355</v>
      </c>
      <c r="E194" s="16"/>
    </row>
    <row r="195" spans="1:5" customFormat="1" x14ac:dyDescent="0.25">
      <c r="A195" s="27" t="s">
        <v>356</v>
      </c>
      <c r="E195" s="16"/>
    </row>
    <row r="196" spans="1:5" customFormat="1" x14ac:dyDescent="0.25">
      <c r="A196" s="27" t="s">
        <v>357</v>
      </c>
      <c r="E196" s="16"/>
    </row>
    <row r="197" spans="1:5" customFormat="1" x14ac:dyDescent="0.25">
      <c r="A197" s="27" t="s">
        <v>358</v>
      </c>
      <c r="E197" s="16"/>
    </row>
    <row r="198" spans="1:5" customFormat="1" x14ac:dyDescent="0.25">
      <c r="A198" s="27" t="s">
        <v>359</v>
      </c>
      <c r="E198" s="16"/>
    </row>
    <row r="200" spans="1:5" customFormat="1" x14ac:dyDescent="0.25">
      <c r="A200" s="27" t="s">
        <v>360</v>
      </c>
      <c r="E200" s="16"/>
    </row>
    <row r="201" spans="1:5" customFormat="1" x14ac:dyDescent="0.25">
      <c r="A201" s="27" t="s">
        <v>361</v>
      </c>
      <c r="E201" s="16"/>
    </row>
    <row r="202" spans="1:5" customFormat="1" x14ac:dyDescent="0.25">
      <c r="A202" s="27" t="s">
        <v>362</v>
      </c>
      <c r="E202" s="16"/>
    </row>
    <row r="203" spans="1:5" customFormat="1" x14ac:dyDescent="0.25">
      <c r="A203" s="27" t="s">
        <v>363</v>
      </c>
      <c r="E203" s="16"/>
    </row>
    <row r="204" spans="1:5" customFormat="1" x14ac:dyDescent="0.25">
      <c r="A204" s="27" t="s">
        <v>364</v>
      </c>
      <c r="E204" s="16"/>
    </row>
    <row r="206" spans="1:5" customFormat="1" x14ac:dyDescent="0.25">
      <c r="A206" s="27" t="s">
        <v>365</v>
      </c>
      <c r="E206" s="16"/>
    </row>
    <row r="207" spans="1:5" customFormat="1" x14ac:dyDescent="0.25">
      <c r="A207" s="27" t="s">
        <v>366</v>
      </c>
      <c r="E207" s="16"/>
    </row>
    <row r="208" spans="1:5" customFormat="1" x14ac:dyDescent="0.25">
      <c r="A208" s="27" t="s">
        <v>367</v>
      </c>
      <c r="E208" s="16"/>
    </row>
    <row r="209" spans="1:7" customFormat="1" x14ac:dyDescent="0.25">
      <c r="A209" s="27" t="s">
        <v>368</v>
      </c>
      <c r="E209" s="16"/>
      <c r="F209" s="9"/>
      <c r="G209" s="9"/>
    </row>
    <row r="210" spans="1:7" customFormat="1" x14ac:dyDescent="0.25">
      <c r="A210" s="27" t="s">
        <v>369</v>
      </c>
      <c r="E210" s="16"/>
      <c r="F210" s="9"/>
      <c r="G210" s="9"/>
    </row>
    <row r="217" spans="1:7" customFormat="1" x14ac:dyDescent="0.25">
      <c r="A217" s="5" t="s">
        <v>265</v>
      </c>
      <c r="E217" s="9"/>
      <c r="F217" s="9"/>
      <c r="G217" s="9"/>
    </row>
    <row r="218" spans="1:7" customFormat="1" x14ac:dyDescent="0.25">
      <c r="A218" s="27" t="s">
        <v>331</v>
      </c>
      <c r="E218" s="9"/>
      <c r="F218" s="9"/>
      <c r="G218" s="9"/>
    </row>
    <row r="219" spans="1:7" customFormat="1" x14ac:dyDescent="0.25">
      <c r="A219" s="27" t="s">
        <v>332</v>
      </c>
      <c r="E219" s="9"/>
      <c r="F219" s="9"/>
      <c r="G219" s="9"/>
    </row>
    <row r="221" spans="1:7" customFormat="1" x14ac:dyDescent="0.25">
      <c r="A221" s="27" t="s">
        <v>333</v>
      </c>
      <c r="E221" s="9"/>
      <c r="F221" s="9"/>
      <c r="G221" s="9"/>
    </row>
    <row r="222" spans="1:7" customFormat="1" x14ac:dyDescent="0.25">
      <c r="A222" s="27" t="s">
        <v>334</v>
      </c>
      <c r="E222" s="9"/>
      <c r="F222" s="9"/>
      <c r="G222" s="9"/>
    </row>
    <row r="223" spans="1:7" customFormat="1" x14ac:dyDescent="0.25">
      <c r="A223" s="5"/>
      <c r="E223" s="9"/>
      <c r="F223" s="9"/>
      <c r="G223" s="9"/>
    </row>
    <row r="224" spans="1:7" customFormat="1" x14ac:dyDescent="0.25">
      <c r="A224" s="27" t="s">
        <v>370</v>
      </c>
      <c r="E224" s="9"/>
      <c r="F224" s="9"/>
      <c r="G224" s="9"/>
    </row>
    <row r="225" spans="1:5" customFormat="1" x14ac:dyDescent="0.25">
      <c r="A225" s="5"/>
      <c r="E225" s="9"/>
    </row>
    <row r="226" spans="1:5" customFormat="1" x14ac:dyDescent="0.25">
      <c r="A226" s="27" t="s">
        <v>371</v>
      </c>
      <c r="E226" s="9"/>
    </row>
    <row r="227" spans="1:5" customFormat="1" x14ac:dyDescent="0.25">
      <c r="A227" s="27" t="s">
        <v>372</v>
      </c>
      <c r="E227" s="9"/>
    </row>
    <row r="229" spans="1:5" customFormat="1" x14ac:dyDescent="0.25">
      <c r="A229" s="27" t="s">
        <v>373</v>
      </c>
      <c r="E229" s="9"/>
    </row>
    <row r="230" spans="1:5" customFormat="1" x14ac:dyDescent="0.25">
      <c r="A230" s="27" t="s">
        <v>374</v>
      </c>
      <c r="E230" s="9"/>
    </row>
    <row r="232" spans="1:5" customFormat="1" x14ac:dyDescent="0.25">
      <c r="A232" s="35" t="s">
        <v>272</v>
      </c>
      <c r="E232" s="9"/>
    </row>
    <row r="237" spans="1:5" customFormat="1" x14ac:dyDescent="0.25">
      <c r="A237" s="5" t="s">
        <v>231</v>
      </c>
      <c r="E237" s="9"/>
    </row>
    <row r="238" spans="1:5" customFormat="1" x14ac:dyDescent="0.25">
      <c r="A238" s="41" t="s">
        <v>375</v>
      </c>
      <c r="E238" s="16"/>
    </row>
    <row r="239" spans="1:5" customFormat="1" x14ac:dyDescent="0.25">
      <c r="A239" s="41" t="s">
        <v>376</v>
      </c>
      <c r="E239" s="9"/>
    </row>
    <row r="240" spans="1:5" customFormat="1" x14ac:dyDescent="0.25">
      <c r="A240" s="41" t="s">
        <v>377</v>
      </c>
      <c r="E240" s="9"/>
    </row>
    <row r="241" spans="1:5" customFormat="1" x14ac:dyDescent="0.25">
      <c r="A241" s="41" t="s">
        <v>378</v>
      </c>
      <c r="E241" s="9"/>
    </row>
    <row r="242" spans="1:5" customFormat="1" x14ac:dyDescent="0.25">
      <c r="A242" s="41" t="s">
        <v>379</v>
      </c>
      <c r="E242" s="9"/>
    </row>
    <row r="243" spans="1:5" customFormat="1" x14ac:dyDescent="0.25">
      <c r="E243" s="23"/>
    </row>
    <row r="244" spans="1:5" customFormat="1" x14ac:dyDescent="0.25">
      <c r="A244" s="41" t="s">
        <v>380</v>
      </c>
      <c r="E244" s="9"/>
    </row>
    <row r="245" spans="1:5" customFormat="1" x14ac:dyDescent="0.25">
      <c r="A245" s="41" t="s">
        <v>381</v>
      </c>
      <c r="E245" s="9"/>
    </row>
    <row r="246" spans="1:5" customFormat="1" x14ac:dyDescent="0.25">
      <c r="A246" s="41" t="s">
        <v>382</v>
      </c>
      <c r="E246" s="9"/>
    </row>
    <row r="247" spans="1:5" customFormat="1" x14ac:dyDescent="0.25">
      <c r="A247" s="41" t="s">
        <v>383</v>
      </c>
      <c r="E247" s="9"/>
    </row>
    <row r="248" spans="1:5" customFormat="1" x14ac:dyDescent="0.25">
      <c r="A248" s="41" t="s">
        <v>384</v>
      </c>
      <c r="E248" s="9"/>
    </row>
    <row r="249" spans="1:5" customFormat="1" x14ac:dyDescent="0.25">
      <c r="E249" s="23"/>
    </row>
    <row r="250" spans="1:5" customFormat="1" x14ac:dyDescent="0.25">
      <c r="A250" s="41" t="s">
        <v>385</v>
      </c>
      <c r="E250" s="9"/>
    </row>
    <row r="251" spans="1:5" customFormat="1" x14ac:dyDescent="0.25">
      <c r="A251" s="41" t="s">
        <v>386</v>
      </c>
      <c r="E251" s="9"/>
    </row>
    <row r="252" spans="1:5" customFormat="1" x14ac:dyDescent="0.25">
      <c r="A252" s="41" t="s">
        <v>387</v>
      </c>
      <c r="E252" s="9"/>
    </row>
    <row r="253" spans="1:5" customFormat="1" x14ac:dyDescent="0.25">
      <c r="A253" s="41" t="s">
        <v>388</v>
      </c>
      <c r="E253" s="9"/>
    </row>
    <row r="254" spans="1:5" customFormat="1" x14ac:dyDescent="0.25">
      <c r="A254" s="41" t="s">
        <v>389</v>
      </c>
      <c r="E254" s="9"/>
    </row>
    <row r="255" spans="1:5" customFormat="1" x14ac:dyDescent="0.25">
      <c r="E255" s="23"/>
    </row>
    <row r="256" spans="1:5" customFormat="1" x14ac:dyDescent="0.25">
      <c r="A256" s="41" t="s">
        <v>390</v>
      </c>
      <c r="E256" s="9"/>
    </row>
    <row r="257" spans="1:5" customFormat="1" x14ac:dyDescent="0.25">
      <c r="A257" s="41" t="s">
        <v>391</v>
      </c>
      <c r="E257" s="9"/>
    </row>
    <row r="258" spans="1:5" customFormat="1" x14ac:dyDescent="0.25">
      <c r="A258" s="41" t="s">
        <v>392</v>
      </c>
      <c r="E258" s="9"/>
    </row>
    <row r="259" spans="1:5" customFormat="1" x14ac:dyDescent="0.25">
      <c r="A259" s="41" t="s">
        <v>393</v>
      </c>
      <c r="E259" s="9"/>
    </row>
    <row r="260" spans="1:5" customFormat="1" x14ac:dyDescent="0.25">
      <c r="A260" s="41" t="s">
        <v>394</v>
      </c>
      <c r="E260" s="9"/>
    </row>
  </sheetData>
  <hyperlinks>
    <hyperlink ref="B42" r:id="rId1"/>
    <hyperlink ref="C42" r:id="rId2"/>
    <hyperlink ref="D42" r:id="rId3"/>
    <hyperlink ref="E95" r:id="rId4" display="\\uploads\\TestAutomationDocument_One.pdf"/>
    <hyperlink ref="E42" r:id="rId5"/>
    <hyperlink ref="I42" r:id="rId6"/>
    <hyperlink ref="J42" r:id="rId7"/>
    <hyperlink ref="K42" r:id="rId8"/>
    <hyperlink ref="L42" r:id="rId9"/>
    <hyperlink ref="M42" r:id="rId10"/>
    <hyperlink ref="N42" r:id="rId11"/>
    <hyperlink ref="O42" r:id="rId12"/>
    <hyperlink ref="P42" r:id="rId13"/>
    <hyperlink ref="Q42" r:id="rId14"/>
    <hyperlink ref="R42" r:id="rId15"/>
    <hyperlink ref="S42" r:id="rId16"/>
    <hyperlink ref="T42" r:id="rId17"/>
    <hyperlink ref="U42" r:id="rId18"/>
    <hyperlink ref="V42" r:id="rId19"/>
    <hyperlink ref="W42" r:id="rId20"/>
    <hyperlink ref="X42" r:id="rId21"/>
    <hyperlink ref="Y42" r:id="rId22"/>
    <hyperlink ref="Z42" r:id="rId23"/>
    <hyperlink ref="AA42" r:id="rId24"/>
    <hyperlink ref="AB42" r:id="rId25"/>
    <hyperlink ref="AC42" r:id="rId26"/>
    <hyperlink ref="AD42" r:id="rId27"/>
    <hyperlink ref="AE42" r:id="rId28"/>
    <hyperlink ref="AF42" r:id="rId29"/>
    <hyperlink ref="AG42" r:id="rId30"/>
    <hyperlink ref="AH42" r:id="rId31"/>
    <hyperlink ref="AI42" r:id="rId32"/>
    <hyperlink ref="AJ42" r:id="rId33"/>
    <hyperlink ref="AK42" r:id="rId34"/>
    <hyperlink ref="AL42" r:id="rId35"/>
    <hyperlink ref="AM42" r:id="rId36"/>
    <hyperlink ref="AN42" r:id="rId37"/>
    <hyperlink ref="AO42" r:id="rId38"/>
    <hyperlink ref="H42" r:id="rId39"/>
    <hyperlink ref="B95:D95" r:id="rId40" display="\\uploads\\TestAutomationDocument_One.pdf"/>
    <hyperlink ref="H95:AO95" r:id="rId41" display="\\uploads\\TestAutomationDocument_One.pdf"/>
    <hyperlink ref="F95" r:id="rId42" display="\\uploads\\TestAutomationDocument_One.pdf"/>
    <hyperlink ref="F42" r:id="rId43"/>
    <hyperlink ref="G95" r:id="rId44" display="\\uploads\\TestAutomationDocument_One.pdf"/>
    <hyperlink ref="G42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43" zoomScale="85" zoomScaleNormal="85" workbookViewId="0">
      <selection activeCell="B67" sqref="B67"/>
    </sheetView>
  </sheetViews>
  <sheetFormatPr defaultRowHeight="15" x14ac:dyDescent="0.25"/>
  <cols>
    <col min="1" max="1" width="41.7109375" customWidth="1"/>
    <col min="2" max="5" width="60.140625" style="23" customWidth="1"/>
    <col min="6" max="10" width="60.140625" customWidth="1"/>
    <col min="11" max="12" width="36" customWidth="1"/>
  </cols>
  <sheetData>
    <row r="1" spans="1:10" s="3" customFormat="1" ht="31.5" customHeight="1" x14ac:dyDescent="0.25">
      <c r="A1" s="3" t="s">
        <v>0</v>
      </c>
      <c r="B1" s="28" t="s">
        <v>121</v>
      </c>
      <c r="C1" s="28" t="s">
        <v>121</v>
      </c>
      <c r="D1" s="28" t="s">
        <v>121</v>
      </c>
      <c r="E1" s="28"/>
      <c r="F1" s="4"/>
      <c r="G1" s="4"/>
      <c r="H1" s="4"/>
      <c r="I1" s="4"/>
      <c r="J1" s="4"/>
    </row>
    <row r="4" spans="1:10" x14ac:dyDescent="0.25">
      <c r="A4" s="5"/>
    </row>
    <row r="10" spans="1:10" ht="19.5" customHeight="1" x14ac:dyDescent="0.25"/>
    <row r="41" spans="1:10" x14ac:dyDescent="0.25">
      <c r="B41" s="29"/>
      <c r="C41" s="29"/>
      <c r="D41" s="29"/>
      <c r="E41" s="29"/>
      <c r="F41" s="2"/>
      <c r="G41" s="2"/>
      <c r="H41" s="2"/>
      <c r="I41" s="2"/>
      <c r="J41" s="2"/>
    </row>
    <row r="42" spans="1:10" x14ac:dyDescent="0.25">
      <c r="B42" s="30"/>
      <c r="C42" s="30"/>
      <c r="D42" s="30"/>
      <c r="E42" s="30"/>
      <c r="F42" s="1"/>
      <c r="G42" s="1"/>
      <c r="H42" s="1"/>
      <c r="I42" s="1"/>
      <c r="J42" s="1"/>
    </row>
    <row r="44" spans="1:10" x14ac:dyDescent="0.25">
      <c r="A44" s="5"/>
      <c r="F44" s="6"/>
      <c r="G44" s="6"/>
      <c r="H44" s="6"/>
      <c r="I44" s="6"/>
      <c r="J44" s="6"/>
    </row>
    <row r="49" spans="1:10" x14ac:dyDescent="0.25">
      <c r="A49" s="5"/>
    </row>
    <row r="51" spans="1:10" s="23" customFormat="1" x14ac:dyDescent="0.25">
      <c r="B51" s="14"/>
      <c r="C51" s="14"/>
      <c r="D51" s="14"/>
      <c r="E51" s="14"/>
    </row>
    <row r="52" spans="1:10" s="23" customFormat="1" x14ac:dyDescent="0.25">
      <c r="A52" s="26"/>
      <c r="F52" s="7"/>
      <c r="G52" s="7"/>
      <c r="H52" s="7"/>
      <c r="I52" s="7"/>
      <c r="J52" s="7"/>
    </row>
    <row r="53" spans="1:10" x14ac:dyDescent="0.25">
      <c r="A53" s="27" t="s">
        <v>67</v>
      </c>
      <c r="B53" s="34">
        <v>2000</v>
      </c>
      <c r="C53" s="34">
        <v>2000</v>
      </c>
      <c r="D53" s="34">
        <v>2000</v>
      </c>
      <c r="E53" s="34"/>
      <c r="F53" s="2"/>
      <c r="G53" s="2"/>
      <c r="H53" s="2"/>
      <c r="I53" s="2"/>
      <c r="J53" s="2"/>
    </row>
    <row r="54" spans="1:10" x14ac:dyDescent="0.25">
      <c r="A54" s="27" t="s">
        <v>68</v>
      </c>
      <c r="B54" s="34">
        <v>1000</v>
      </c>
      <c r="C54" s="34">
        <v>1000</v>
      </c>
      <c r="D54" s="34">
        <v>1000</v>
      </c>
      <c r="E54" s="34"/>
      <c r="F54" s="2"/>
      <c r="G54" s="2"/>
      <c r="H54" s="2"/>
      <c r="I54" s="2"/>
      <c r="J54" s="2"/>
    </row>
    <row r="55" spans="1:10" x14ac:dyDescent="0.25">
      <c r="B55" s="29"/>
      <c r="C55" s="29"/>
      <c r="D55" s="29"/>
      <c r="E55" s="29"/>
      <c r="F55" s="2"/>
      <c r="G55" s="2"/>
      <c r="H55" s="2"/>
      <c r="I55" s="2"/>
      <c r="J55" s="2"/>
    </row>
    <row r="56" spans="1:10" x14ac:dyDescent="0.25">
      <c r="B56" s="29"/>
      <c r="C56" s="29"/>
      <c r="D56" s="29"/>
      <c r="E56" s="29"/>
      <c r="F56" s="2"/>
      <c r="G56" s="2"/>
      <c r="H56" s="2"/>
      <c r="I56" s="2"/>
      <c r="J56" s="2"/>
    </row>
    <row r="57" spans="1:10" x14ac:dyDescent="0.25">
      <c r="B57" s="29"/>
      <c r="C57" s="29"/>
      <c r="D57" s="29"/>
      <c r="E57" s="29"/>
      <c r="F57" s="2"/>
      <c r="G57" s="2"/>
      <c r="H57" s="2"/>
      <c r="I57" s="2"/>
      <c r="J57" s="2"/>
    </row>
    <row r="58" spans="1:10" x14ac:dyDescent="0.25">
      <c r="B58" s="29"/>
      <c r="C58" s="29"/>
      <c r="D58" s="29"/>
      <c r="E58" s="29"/>
      <c r="F58" s="2"/>
      <c r="G58" s="2"/>
      <c r="H58" s="2"/>
      <c r="I58" s="2"/>
      <c r="J58" s="2"/>
    </row>
    <row r="59" spans="1:10" x14ac:dyDescent="0.25">
      <c r="B59" s="29"/>
      <c r="C59" s="29"/>
      <c r="D59" s="29"/>
      <c r="E59" s="29"/>
      <c r="F59" s="2"/>
      <c r="G59" s="2"/>
      <c r="H59" s="2"/>
      <c r="I59" s="2"/>
      <c r="J59" s="2"/>
    </row>
    <row r="60" spans="1:10" x14ac:dyDescent="0.25">
      <c r="A60" s="35" t="s">
        <v>69</v>
      </c>
      <c r="B60" s="27" t="s">
        <v>70</v>
      </c>
      <c r="C60" s="27" t="s">
        <v>70</v>
      </c>
      <c r="D60" s="27" t="s">
        <v>70</v>
      </c>
    </row>
    <row r="61" spans="1:10" x14ac:dyDescent="0.25">
      <c r="A61" s="35" t="s">
        <v>396</v>
      </c>
      <c r="B61" s="27" t="s">
        <v>71</v>
      </c>
      <c r="C61" s="27" t="s">
        <v>71</v>
      </c>
      <c r="D61" s="27" t="s">
        <v>71</v>
      </c>
      <c r="E61" s="27"/>
      <c r="F61" s="7"/>
      <c r="G61" s="7"/>
      <c r="H61" s="7"/>
      <c r="I61" s="7"/>
      <c r="J61" s="7"/>
    </row>
    <row r="62" spans="1:10" x14ac:dyDescent="0.25">
      <c r="A62" s="35" t="s">
        <v>397</v>
      </c>
      <c r="B62" s="27" t="s">
        <v>72</v>
      </c>
      <c r="C62" s="27" t="s">
        <v>72</v>
      </c>
      <c r="D62" s="27" t="s">
        <v>72</v>
      </c>
      <c r="E62" s="27"/>
      <c r="F62" s="7"/>
      <c r="G62" s="7"/>
      <c r="H62" s="7"/>
      <c r="I62" s="7"/>
      <c r="J62" s="7"/>
    </row>
    <row r="63" spans="1:10" x14ac:dyDescent="0.25">
      <c r="A63" s="35" t="s">
        <v>398</v>
      </c>
      <c r="B63" s="27" t="str">
        <f>TEXT(200,"0.00")</f>
        <v>200.00</v>
      </c>
      <c r="C63" s="27" t="str">
        <f>TEXT(200,"0.00")</f>
        <v>200.00</v>
      </c>
      <c r="D63" s="27" t="str">
        <f>TEXT(200,"0.00")</f>
        <v>200.00</v>
      </c>
      <c r="E63" s="27"/>
      <c r="F63" s="7"/>
      <c r="G63" s="7"/>
      <c r="H63" s="7"/>
      <c r="I63" s="7"/>
      <c r="J63" s="7"/>
    </row>
    <row r="64" spans="1:10" x14ac:dyDescent="0.25">
      <c r="A64" s="35" t="s">
        <v>114</v>
      </c>
      <c r="B64" s="27" t="s">
        <v>116</v>
      </c>
      <c r="C64" s="27" t="s">
        <v>116</v>
      </c>
      <c r="D64" s="27" t="s">
        <v>116</v>
      </c>
      <c r="E64" s="27"/>
      <c r="F64" s="7"/>
      <c r="G64" s="7"/>
      <c r="H64" s="7"/>
      <c r="I64" s="7"/>
      <c r="J64" s="7"/>
    </row>
    <row r="65" spans="1:10" x14ac:dyDescent="0.25">
      <c r="A65" s="35" t="s">
        <v>399</v>
      </c>
      <c r="B65" s="27" t="s">
        <v>73</v>
      </c>
      <c r="C65" s="27" t="s">
        <v>73</v>
      </c>
      <c r="D65" s="27" t="s">
        <v>73</v>
      </c>
      <c r="E65" s="27"/>
      <c r="F65" s="7"/>
      <c r="G65" s="7"/>
      <c r="H65" s="7"/>
      <c r="I65" s="7"/>
      <c r="J65" s="7"/>
    </row>
    <row r="66" spans="1:10" x14ac:dyDescent="0.25">
      <c r="A66" s="35" t="s">
        <v>173</v>
      </c>
      <c r="B66" s="39" t="str">
        <f>TEXT((B54/B53)*100,"0.00")</f>
        <v>50.00</v>
      </c>
      <c r="C66" s="39" t="str">
        <f>TEXT((C54/C53)*100,"0.00")</f>
        <v>50.00</v>
      </c>
      <c r="D66" s="39" t="str">
        <f>TEXT((D54/D53)*100,"0.00")</f>
        <v>50.00</v>
      </c>
      <c r="E66" s="31"/>
      <c r="F66" s="7"/>
      <c r="G66" s="7"/>
      <c r="H66" s="7"/>
      <c r="I66" s="7"/>
      <c r="J66" s="7"/>
    </row>
    <row r="67" spans="1:10" x14ac:dyDescent="0.25">
      <c r="A67" s="35" t="s">
        <v>176</v>
      </c>
      <c r="B67" s="39" t="str">
        <f>TEXT(B53-(B54*1.42855),"0.00")</f>
        <v>571.45</v>
      </c>
      <c r="C67" s="39" t="str">
        <f>TEXT(C53-(C54*1.42855),"0.00")</f>
        <v>571.45</v>
      </c>
      <c r="D67" s="39" t="str">
        <f>TEXT(D53-(D54*1.42855),"0.00")</f>
        <v>571.45</v>
      </c>
      <c r="E67" s="31"/>
      <c r="F67" s="7"/>
      <c r="G67" s="7"/>
      <c r="H67" s="7"/>
      <c r="I67" s="7"/>
      <c r="J67" s="7"/>
    </row>
    <row r="69" spans="1:10" x14ac:dyDescent="0.25">
      <c r="A69" s="27" t="s">
        <v>174</v>
      </c>
      <c r="B69" s="27" t="s">
        <v>111</v>
      </c>
      <c r="C69" s="27" t="s">
        <v>111</v>
      </c>
      <c r="D69" s="27" t="s">
        <v>111</v>
      </c>
    </row>
    <row r="70" spans="1:10" x14ac:dyDescent="0.25">
      <c r="A70" s="27" t="s">
        <v>177</v>
      </c>
      <c r="B70" s="27">
        <v>256.55</v>
      </c>
      <c r="C70" s="27">
        <v>256.55</v>
      </c>
      <c r="D70" s="27">
        <v>256.55</v>
      </c>
    </row>
    <row r="95" spans="2:10" x14ac:dyDescent="0.25">
      <c r="B95" s="30"/>
      <c r="C95" s="30"/>
      <c r="D95" s="30"/>
      <c r="E95" s="30"/>
      <c r="F95" s="1"/>
      <c r="G95" s="1"/>
      <c r="H95" s="1"/>
      <c r="I95" s="1"/>
      <c r="J95" s="1"/>
    </row>
    <row r="97" spans="1:5" x14ac:dyDescent="0.25">
      <c r="A97" s="35" t="s">
        <v>179</v>
      </c>
      <c r="B97" s="27" t="str">
        <f>TEXT(B63*70/100,"0.00")</f>
        <v>140.00</v>
      </c>
      <c r="C97" s="27" t="str">
        <f>TEXT(C63*70/100,"0.00")</f>
        <v>140.00</v>
      </c>
      <c r="D97" s="27" t="str">
        <f>TEXT(D63*70/100,"0.00")</f>
        <v>140.00</v>
      </c>
      <c r="E97" s="27"/>
    </row>
    <row r="98" spans="1:5" x14ac:dyDescent="0.25">
      <c r="A98" s="35" t="s">
        <v>180</v>
      </c>
      <c r="B98" s="27" t="str">
        <f t="shared" ref="B98:C98" si="0">TEXT(B63*80/100,"0.00")</f>
        <v>160.00</v>
      </c>
      <c r="C98" s="27" t="str">
        <f t="shared" si="0"/>
        <v>160.00</v>
      </c>
      <c r="D98" s="27" t="str">
        <f t="shared" ref="D98" si="1">TEXT(D63*80/100,"0.00")</f>
        <v>160.00</v>
      </c>
      <c r="E98" s="27"/>
    </row>
    <row r="100" spans="1:5" x14ac:dyDescent="0.25">
      <c r="A100" s="35" t="s">
        <v>181</v>
      </c>
      <c r="B100" s="27" t="str">
        <f>TEXT(B63*70/100,"0.00")</f>
        <v>140.00</v>
      </c>
      <c r="C100" s="27" t="str">
        <f>TEXT(C63*70/100,"0.00")</f>
        <v>140.00</v>
      </c>
      <c r="D100" s="27" t="str">
        <f>TEXT(D63*70/100,"0.00")</f>
        <v>140.00</v>
      </c>
    </row>
    <row r="101" spans="1:5" x14ac:dyDescent="0.25">
      <c r="A101" s="35" t="s">
        <v>182</v>
      </c>
      <c r="B101" s="27" t="str">
        <f t="shared" ref="B101:C101" si="2">TEXT(B63*80/100,"0.00")</f>
        <v>160.00</v>
      </c>
      <c r="C101" s="27" t="str">
        <f t="shared" si="2"/>
        <v>160.00</v>
      </c>
      <c r="D101" s="27" t="str">
        <f t="shared" ref="D101" si="3">TEXT(D63*80/100,"0.00")</f>
        <v>160.00</v>
      </c>
    </row>
    <row r="103" spans="1:5" x14ac:dyDescent="0.25">
      <c r="A103" s="35" t="s">
        <v>183</v>
      </c>
      <c r="B103" s="36" t="str">
        <f>TEXT(15,"0.00")</f>
        <v>15.00</v>
      </c>
      <c r="C103" s="36" t="str">
        <f>TEXT(15,"0.00")</f>
        <v>15.00</v>
      </c>
      <c r="D103" s="36" t="str">
        <f>TEXT(15,"0.00")</f>
        <v>15.00</v>
      </c>
      <c r="E103" s="32"/>
    </row>
    <row r="105" spans="1:5" x14ac:dyDescent="0.25">
      <c r="A105" s="35" t="s">
        <v>184</v>
      </c>
      <c r="B105" s="27" t="str">
        <f>IF(B$65="Tenanted",TEXT(B$100*B$103*1.5,"0.00"),TEXT(B$100*B$103,"0.00"))</f>
        <v>2100.00</v>
      </c>
      <c r="C105" s="27" t="str">
        <f>IF(C$65="Tenanted",TEXT(C$100*C$103*1.5,"0.00"),TEXT(C$100*C$103,"0.00"))</f>
        <v>2100.00</v>
      </c>
      <c r="D105" s="27" t="str">
        <f>IF(D$65="Tenanted",TEXT(D$100*D$103*1.5,"0.00"),TEXT(D$100*D$103,"0.00"))</f>
        <v>2100.00</v>
      </c>
    </row>
    <row r="106" spans="1:5" x14ac:dyDescent="0.25">
      <c r="A106" s="35" t="s">
        <v>185</v>
      </c>
      <c r="B106" s="27" t="str">
        <f>IF(B$65="Tenanted",TEXT(B101*B$103*1.5,"0.00"),TEXT(B101*B$103,"0.00"))</f>
        <v>2400.00</v>
      </c>
      <c r="C106" s="27" t="str">
        <f>IF(C$65="Tenanted",TEXT(C101*C$103*1.5,"0.00"),TEXT(C101*C$103,"0.00"))</f>
        <v>2400.00</v>
      </c>
      <c r="D106" s="27" t="str">
        <f>IF(D$65="Tenanted",TEXT(D101*D$103*1.5,"0.00"),TEXT(D101*D$103,"0.00"))</f>
        <v>2400.00</v>
      </c>
    </row>
    <row r="108" spans="1:5" x14ac:dyDescent="0.25">
      <c r="A108" s="35" t="s">
        <v>186</v>
      </c>
      <c r="B108" s="27" t="str">
        <f>TEXT("9","0.00")</f>
        <v>9.00</v>
      </c>
      <c r="C108" s="27" t="str">
        <f>TEXT("9","0.00")</f>
        <v>9.00</v>
      </c>
      <c r="D108" s="27" t="str">
        <f>TEXT("9","0.00")</f>
        <v>9.00</v>
      </c>
    </row>
    <row r="109" spans="1:5" x14ac:dyDescent="0.25">
      <c r="A109" s="35" t="s">
        <v>189</v>
      </c>
      <c r="B109" s="27" t="str">
        <f>TEXT(B$108/100,"0.00")</f>
        <v>0.09</v>
      </c>
      <c r="C109" s="27" t="str">
        <f>TEXT(C$108/100,"0.00")</f>
        <v>0.09</v>
      </c>
      <c r="D109" s="27" t="str">
        <f>TEXT(D$108/100,"0.00")</f>
        <v>0.09</v>
      </c>
    </row>
    <row r="111" spans="1:5" x14ac:dyDescent="0.25">
      <c r="A111" s="35" t="s">
        <v>187</v>
      </c>
      <c r="B111" s="27" t="str">
        <f>IF(B$64="Govt. Establishment",TEXT(B$105*B$109*(75/100),"0"),TEXT(B$105*B$109,"0"))</f>
        <v>189</v>
      </c>
      <c r="C111" s="27" t="str">
        <f>IF(C$64="Govt. Establishment",TEXT(C$105*C$109*(75/100),"0"),TEXT(C$105*C$109,"0"))</f>
        <v>189</v>
      </c>
      <c r="D111" s="27" t="str">
        <f>IF(D$64="Govt. Establishment",TEXT(D$105*D$109*(75/100),"0"),TEXT(D$105*D$109,"0"))</f>
        <v>189</v>
      </c>
    </row>
    <row r="112" spans="1:5" x14ac:dyDescent="0.25">
      <c r="A112" s="35" t="s">
        <v>188</v>
      </c>
      <c r="B112" s="27" t="str">
        <f>IF(B$64="Govt. Establishment",TEXT(B$106*B$109*(75/100),"0"),TEXT(B$106*B$109,"0"))</f>
        <v>216</v>
      </c>
      <c r="C112" s="27" t="str">
        <f>IF(C$64="Govt. Establishment",TEXT(C$106*C$109*(75/100),"0"),TEXT(C$106*C$109,"0"))</f>
        <v>216</v>
      </c>
      <c r="D112" s="27" t="str">
        <f>IF(D$64="Govt. Establishment",TEXT(D$106*D$109*(75/100),"0"),TEXT(D$106*D$109,"0"))</f>
        <v>216</v>
      </c>
    </row>
    <row r="120" spans="1:5" x14ac:dyDescent="0.25">
      <c r="A120" s="5" t="s">
        <v>192</v>
      </c>
    </row>
    <row r="121" spans="1:5" x14ac:dyDescent="0.25">
      <c r="A121" s="27" t="s">
        <v>190</v>
      </c>
      <c r="B121" s="27" t="s">
        <v>70</v>
      </c>
      <c r="C121" s="27" t="s">
        <v>70</v>
      </c>
      <c r="D121" s="27" t="s">
        <v>70</v>
      </c>
    </row>
    <row r="122" spans="1:5" x14ac:dyDescent="0.25">
      <c r="A122" s="27" t="s">
        <v>191</v>
      </c>
      <c r="B122" s="27" t="s">
        <v>71</v>
      </c>
      <c r="C122" s="27" t="s">
        <v>71</v>
      </c>
      <c r="D122" s="27" t="s">
        <v>71</v>
      </c>
    </row>
    <row r="123" spans="1:5" x14ac:dyDescent="0.25">
      <c r="A123" s="27" t="s">
        <v>193</v>
      </c>
      <c r="B123" s="27" t="s">
        <v>72</v>
      </c>
      <c r="C123" s="27" t="s">
        <v>72</v>
      </c>
      <c r="D123" s="27" t="s">
        <v>72</v>
      </c>
    </row>
    <row r="124" spans="1:5" x14ac:dyDescent="0.25">
      <c r="A124" s="27" t="s">
        <v>194</v>
      </c>
      <c r="B124" s="27">
        <v>200</v>
      </c>
      <c r="C124" s="27">
        <v>200</v>
      </c>
      <c r="D124" s="27">
        <v>200</v>
      </c>
    </row>
    <row r="125" spans="1:5" x14ac:dyDescent="0.25">
      <c r="A125" s="27" t="s">
        <v>195</v>
      </c>
      <c r="B125" s="27"/>
      <c r="C125" s="27"/>
      <c r="D125" s="27"/>
    </row>
    <row r="126" spans="1:5" x14ac:dyDescent="0.25">
      <c r="A126" s="27" t="s">
        <v>196</v>
      </c>
      <c r="B126" s="27" t="s">
        <v>73</v>
      </c>
      <c r="C126" s="27" t="s">
        <v>73</v>
      </c>
      <c r="D126" s="27" t="s">
        <v>73</v>
      </c>
    </row>
    <row r="127" spans="1:5" x14ac:dyDescent="0.25">
      <c r="A127" s="6"/>
      <c r="B127" s="31"/>
      <c r="C127" s="31"/>
      <c r="D127" s="31"/>
      <c r="E127" s="31"/>
    </row>
    <row r="128" spans="1:5" x14ac:dyDescent="0.25">
      <c r="A128" s="6"/>
      <c r="B128" s="31"/>
      <c r="C128" s="31"/>
      <c r="D128" s="31"/>
      <c r="E128" s="31"/>
    </row>
    <row r="129" spans="1:5" x14ac:dyDescent="0.25">
      <c r="A129" s="6"/>
      <c r="B129" s="31"/>
      <c r="C129" s="31"/>
      <c r="D129" s="31"/>
      <c r="E129" s="31"/>
    </row>
    <row r="130" spans="1:5" x14ac:dyDescent="0.25">
      <c r="A130" s="5" t="s">
        <v>205</v>
      </c>
    </row>
    <row r="131" spans="1:5" x14ac:dyDescent="0.25">
      <c r="A131" s="27" t="s">
        <v>200</v>
      </c>
      <c r="B131" s="37" t="str">
        <f>TEXT(1214,"0")</f>
        <v>1214</v>
      </c>
      <c r="C131" s="37" t="str">
        <f>TEXT(1214,"0")</f>
        <v>1214</v>
      </c>
      <c r="D131" s="37" t="str">
        <f>TEXT(1214,"0")</f>
        <v>1214</v>
      </c>
      <c r="E131" s="29"/>
    </row>
    <row r="132" spans="1:5" x14ac:dyDescent="0.25">
      <c r="A132" s="27" t="s">
        <v>201</v>
      </c>
      <c r="B132" s="37" t="str">
        <f>TEXT(500,"0")</f>
        <v>500</v>
      </c>
      <c r="C132" s="37" t="str">
        <f>TEXT(500,"0")</f>
        <v>500</v>
      </c>
      <c r="D132" s="37" t="str">
        <f>TEXT(500,"0")</f>
        <v>500</v>
      </c>
      <c r="E132" s="29"/>
    </row>
    <row r="133" spans="1:5" x14ac:dyDescent="0.25">
      <c r="A133" s="27" t="s">
        <v>202</v>
      </c>
      <c r="B133" s="37" t="str">
        <f>TEXT(1714,"0")</f>
        <v>1714</v>
      </c>
      <c r="C133" s="37" t="str">
        <f>TEXT(1714,"0")</f>
        <v>1714</v>
      </c>
      <c r="D133" s="37" t="str">
        <f>TEXT(1714,"0")</f>
        <v>1714</v>
      </c>
      <c r="E133" s="29"/>
    </row>
    <row r="134" spans="1:5" x14ac:dyDescent="0.25">
      <c r="A134" s="27" t="s">
        <v>203</v>
      </c>
      <c r="B134" s="37" t="str">
        <f t="shared" ref="B134:D135" si="4">TEXT(0,"0")</f>
        <v>0</v>
      </c>
      <c r="C134" s="37" t="str">
        <f t="shared" si="4"/>
        <v>0</v>
      </c>
      <c r="D134" s="37" t="str">
        <f t="shared" si="4"/>
        <v>0</v>
      </c>
      <c r="E134" s="29"/>
    </row>
    <row r="135" spans="1:5" x14ac:dyDescent="0.25">
      <c r="A135" s="27" t="s">
        <v>204</v>
      </c>
      <c r="B135" s="37" t="str">
        <f t="shared" si="4"/>
        <v>0</v>
      </c>
      <c r="C135" s="37" t="str">
        <f t="shared" si="4"/>
        <v>0</v>
      </c>
      <c r="D135" s="37" t="str">
        <f t="shared" si="4"/>
        <v>0</v>
      </c>
      <c r="E135" s="29"/>
    </row>
    <row r="137" spans="1:5" x14ac:dyDescent="0.25">
      <c r="A137" s="5" t="s">
        <v>206</v>
      </c>
    </row>
    <row r="138" spans="1:5" x14ac:dyDescent="0.25">
      <c r="A138" t="s">
        <v>207</v>
      </c>
      <c r="B138" s="23" t="s">
        <v>164</v>
      </c>
      <c r="C138" s="23" t="s">
        <v>164</v>
      </c>
      <c r="D138" s="23" t="s">
        <v>164</v>
      </c>
    </row>
    <row r="139" spans="1:5" x14ac:dyDescent="0.25">
      <c r="A139" t="s">
        <v>208</v>
      </c>
      <c r="B139" s="29">
        <v>223000260</v>
      </c>
      <c r="C139" s="29">
        <v>223000260</v>
      </c>
      <c r="D139" s="29">
        <v>223000260</v>
      </c>
      <c r="E139" s="29"/>
    </row>
    <row r="140" spans="1:5" x14ac:dyDescent="0.25">
      <c r="A140" s="5" t="s">
        <v>226</v>
      </c>
    </row>
    <row r="141" spans="1:5" x14ac:dyDescent="0.25">
      <c r="A141" s="27" t="s">
        <v>209</v>
      </c>
      <c r="B141" s="38" t="str">
        <f>TEXT(B111+B176,"0")</f>
        <v>395</v>
      </c>
      <c r="C141" s="38" t="str">
        <f>TEXT(C111+C176,"0")</f>
        <v>395</v>
      </c>
      <c r="D141" s="38" t="str">
        <f>TEXT(D111+D176,"0")</f>
        <v>395</v>
      </c>
      <c r="E141" s="33"/>
    </row>
    <row r="142" spans="1:5" x14ac:dyDescent="0.25">
      <c r="A142" s="27" t="s">
        <v>210</v>
      </c>
      <c r="B142" s="35" t="str">
        <f>TEXT(B111+B177,"0")</f>
        <v>281</v>
      </c>
      <c r="C142" s="35" t="str">
        <f>TEXT(C111+C177,"0")</f>
        <v>281</v>
      </c>
      <c r="D142" s="35" t="str">
        <f>TEXT(D111+D177,"0")</f>
        <v>281</v>
      </c>
      <c r="E142" s="26"/>
    </row>
    <row r="144" spans="1:5" x14ac:dyDescent="0.25">
      <c r="A144" s="27" t="s">
        <v>211</v>
      </c>
      <c r="B144" s="38" t="str">
        <f>TEXT(B112+B176,"0")</f>
        <v>422</v>
      </c>
      <c r="C144" s="38" t="str">
        <f>TEXT(C112+C176,"0")</f>
        <v>422</v>
      </c>
      <c r="D144" s="38" t="str">
        <f>TEXT(D112+D176,"0")</f>
        <v>422</v>
      </c>
      <c r="E144" s="33"/>
    </row>
    <row r="145" spans="1:5" x14ac:dyDescent="0.25">
      <c r="A145" s="27" t="s">
        <v>212</v>
      </c>
      <c r="B145" s="35" t="str">
        <f>TEXT(B112+B177,"0")</f>
        <v>308</v>
      </c>
      <c r="C145" s="35" t="str">
        <f>TEXT(C112+C177,"0")</f>
        <v>308</v>
      </c>
      <c r="D145" s="35" t="str">
        <f>TEXT(D112+D177,"0")</f>
        <v>308</v>
      </c>
      <c r="E145" s="26"/>
    </row>
    <row r="146" spans="1:5" x14ac:dyDescent="0.25">
      <c r="A146" s="5" t="s">
        <v>227</v>
      </c>
    </row>
    <row r="147" spans="1:5" x14ac:dyDescent="0.25">
      <c r="A147" s="27" t="s">
        <v>215</v>
      </c>
      <c r="B147" s="35" t="str">
        <f t="shared" ref="B147:D148" si="5">TEXT(B141*0.05,"0")</f>
        <v>20</v>
      </c>
      <c r="C147" s="35" t="str">
        <f t="shared" si="5"/>
        <v>20</v>
      </c>
      <c r="D147" s="35" t="str">
        <f t="shared" si="5"/>
        <v>20</v>
      </c>
    </row>
    <row r="148" spans="1:5" x14ac:dyDescent="0.25">
      <c r="A148" s="27" t="s">
        <v>216</v>
      </c>
      <c r="B148" s="35" t="str">
        <f t="shared" si="5"/>
        <v>14</v>
      </c>
      <c r="C148" s="35" t="str">
        <f t="shared" si="5"/>
        <v>14</v>
      </c>
      <c r="D148" s="35" t="str">
        <f t="shared" si="5"/>
        <v>14</v>
      </c>
    </row>
    <row r="150" spans="1:5" x14ac:dyDescent="0.25">
      <c r="A150" s="27" t="s">
        <v>217</v>
      </c>
      <c r="B150" s="35" t="str">
        <f t="shared" ref="B150:D151" si="6">TEXT(B144*0.05,"0")</f>
        <v>21</v>
      </c>
      <c r="C150" s="35" t="str">
        <f t="shared" si="6"/>
        <v>21</v>
      </c>
      <c r="D150" s="35" t="str">
        <f t="shared" si="6"/>
        <v>21</v>
      </c>
    </row>
    <row r="151" spans="1:5" x14ac:dyDescent="0.25">
      <c r="A151" s="27" t="s">
        <v>218</v>
      </c>
      <c r="B151" s="35" t="str">
        <f t="shared" si="6"/>
        <v>15</v>
      </c>
      <c r="C151" s="35" t="str">
        <f t="shared" si="6"/>
        <v>15</v>
      </c>
      <c r="D151" s="35" t="str">
        <f t="shared" si="6"/>
        <v>15</v>
      </c>
    </row>
    <row r="152" spans="1:5" x14ac:dyDescent="0.25">
      <c r="A152" s="5" t="s">
        <v>228</v>
      </c>
    </row>
    <row r="153" spans="1:5" x14ac:dyDescent="0.25">
      <c r="A153" s="27" t="s">
        <v>224</v>
      </c>
      <c r="B153" s="40">
        <v>1.5</v>
      </c>
      <c r="C153" s="40">
        <v>1.5</v>
      </c>
      <c r="D153" s="40">
        <v>1.5</v>
      </c>
      <c r="E153" s="29"/>
    </row>
    <row r="154" spans="1:5" x14ac:dyDescent="0.25">
      <c r="A154" s="27" t="s">
        <v>223</v>
      </c>
      <c r="B154" s="40">
        <f>B153/100</f>
        <v>1.4999999999999999E-2</v>
      </c>
      <c r="C154" s="40">
        <f>C153/100</f>
        <v>1.4999999999999999E-2</v>
      </c>
      <c r="D154" s="40">
        <f>D153/100</f>
        <v>1.4999999999999999E-2</v>
      </c>
      <c r="E154" s="29"/>
    </row>
    <row r="155" spans="1:5" x14ac:dyDescent="0.25">
      <c r="A155" s="27" t="s">
        <v>225</v>
      </c>
      <c r="B155" s="40">
        <v>1</v>
      </c>
      <c r="C155" s="40">
        <v>1</v>
      </c>
      <c r="D155" s="40">
        <v>1</v>
      </c>
      <c r="E155" s="29"/>
    </row>
    <row r="157" spans="1:5" x14ac:dyDescent="0.25">
      <c r="A157" s="27" t="s">
        <v>219</v>
      </c>
      <c r="B157" s="35" t="str">
        <f>TEXT(B141*B154*B155,"0")</f>
        <v>6</v>
      </c>
      <c r="C157" s="35" t="str">
        <f>TEXT(C141*C154*C155,"0")</f>
        <v>6</v>
      </c>
      <c r="D157" s="35" t="str">
        <f>TEXT(D141*D154*D155,"0")</f>
        <v>6</v>
      </c>
    </row>
    <row r="158" spans="1:5" x14ac:dyDescent="0.25">
      <c r="A158" s="27" t="s">
        <v>220</v>
      </c>
      <c r="B158" s="35" t="str">
        <f>TEXT(B148*B154*B155,"0")</f>
        <v>0</v>
      </c>
      <c r="C158" s="35" t="str">
        <f>TEXT(C148*C154*C155,"0")</f>
        <v>0</v>
      </c>
      <c r="D158" s="35" t="str">
        <f>TEXT(D148*D154*D155,"0")</f>
        <v>0</v>
      </c>
    </row>
    <row r="160" spans="1:5" x14ac:dyDescent="0.25">
      <c r="A160" s="27" t="s">
        <v>221</v>
      </c>
      <c r="B160" s="35" t="str">
        <f>TEXT(B150*B154*B155,"0")</f>
        <v>0</v>
      </c>
      <c r="C160" s="35" t="str">
        <f>TEXT(C150*C154*C155,"0")</f>
        <v>0</v>
      </c>
      <c r="D160" s="35" t="str">
        <f>TEXT(D150*D154*D155,"0")</f>
        <v>0</v>
      </c>
    </row>
    <row r="161" spans="1:5" x14ac:dyDescent="0.25">
      <c r="A161" s="27" t="s">
        <v>222</v>
      </c>
      <c r="B161" s="35" t="str">
        <f>TEXT(B151*B154*B155,"0")</f>
        <v>0</v>
      </c>
      <c r="C161" s="35" t="str">
        <f>TEXT(C151*C154*C155,"0")</f>
        <v>0</v>
      </c>
      <c r="D161" s="35" t="str">
        <f>TEXT(D151*D154*D155,"0")</f>
        <v>0</v>
      </c>
    </row>
    <row r="163" spans="1:5" x14ac:dyDescent="0.25">
      <c r="A163" s="5" t="s">
        <v>229</v>
      </c>
    </row>
    <row r="164" spans="1:5" x14ac:dyDescent="0.25">
      <c r="A164" s="27" t="s">
        <v>230</v>
      </c>
      <c r="B164" s="35" t="str">
        <f ca="1">TEXT(IF(TODAY()-B51&gt;=90,IF(B61="Residential",2000,5000),0),"0")</f>
        <v>2000</v>
      </c>
      <c r="C164" s="35" t="str">
        <f ca="1">TEXT(IF(TODAY()-C51&gt;=90,IF(C61="Residential",2000,5000),0),"0")</f>
        <v>2000</v>
      </c>
      <c r="D164" s="35" t="str">
        <f ca="1">TEXT(IF(TODAY()-D51&gt;=90,IF(D61="Residential",2000,5000),0),"0")</f>
        <v>2000</v>
      </c>
    </row>
    <row r="167" spans="1:5" x14ac:dyDescent="0.25">
      <c r="A167" t="s">
        <v>231</v>
      </c>
    </row>
    <row r="168" spans="1:5" x14ac:dyDescent="0.25">
      <c r="A168" s="27" t="s">
        <v>232</v>
      </c>
      <c r="B168" s="38" t="str">
        <f ca="1">TEXT(B141-B147+B157+B164+B131,"0")</f>
        <v>3595</v>
      </c>
      <c r="C168" s="38" t="str">
        <f ca="1">TEXT(C141-C147+C157+C164+C131,"0")</f>
        <v>3595</v>
      </c>
      <c r="D168" s="38" t="str">
        <f ca="1">TEXT(D141-D147+D157+D164+D131,"0")</f>
        <v>3595</v>
      </c>
      <c r="E168" s="31"/>
    </row>
    <row r="169" spans="1:5" x14ac:dyDescent="0.25">
      <c r="A169" s="27" t="s">
        <v>234</v>
      </c>
      <c r="B169" s="38" t="str">
        <f ca="1">TEXT(B111+B142+B148+B158+B164,"0")</f>
        <v>2484</v>
      </c>
      <c r="C169" s="38" t="str">
        <f ca="1">TEXT(C111+C142+C148+C158+C164,"0")</f>
        <v>2484</v>
      </c>
      <c r="D169" s="38" t="str">
        <f ca="1">TEXT(D111+D142+D148+D158+D164,"0")</f>
        <v>2484</v>
      </c>
      <c r="E169" s="31"/>
    </row>
    <row r="171" spans="1:5" x14ac:dyDescent="0.25">
      <c r="A171" s="27" t="s">
        <v>233</v>
      </c>
      <c r="B171" s="35" t="str">
        <f ca="1">TEXT(B112+B147+B160+B164,"0")</f>
        <v>2236</v>
      </c>
      <c r="C171" s="35" t="str">
        <f ca="1">TEXT(C112+C147+C160+C164,"0")</f>
        <v>2236</v>
      </c>
      <c r="D171" s="35" t="str">
        <f ca="1">TEXT(D112+D147+D160+D164,"0")</f>
        <v>2236</v>
      </c>
    </row>
    <row r="172" spans="1:5" x14ac:dyDescent="0.25">
      <c r="A172" s="27" t="s">
        <v>235</v>
      </c>
      <c r="B172" s="35" t="str">
        <f ca="1">TEXT(B112+B145+B151+B161+B164,"0")</f>
        <v>2539</v>
      </c>
      <c r="C172" s="35" t="str">
        <f ca="1">TEXT(C112+C145+C151+C161+C164,"0")</f>
        <v>2539</v>
      </c>
      <c r="D172" s="35" t="str">
        <f ca="1">TEXT(D112+D145+D151+D161+D164,"0")</f>
        <v>2539</v>
      </c>
    </row>
    <row r="173" spans="1:5" x14ac:dyDescent="0.25">
      <c r="A173" s="23"/>
    </row>
    <row r="174" spans="1:5" x14ac:dyDescent="0.25">
      <c r="A174" s="26" t="s">
        <v>237</v>
      </c>
    </row>
    <row r="175" spans="1:5" x14ac:dyDescent="0.25">
      <c r="A175" s="27" t="s">
        <v>238</v>
      </c>
      <c r="B175" s="35">
        <v>0.36</v>
      </c>
      <c r="C175" s="35">
        <v>0.36</v>
      </c>
      <c r="D175" s="35">
        <v>0.36</v>
      </c>
    </row>
    <row r="176" spans="1:5" x14ac:dyDescent="0.25">
      <c r="A176" s="27" t="s">
        <v>239</v>
      </c>
      <c r="B176" s="35" t="str">
        <f>TEXT(B67*B175,"0")</f>
        <v>206</v>
      </c>
      <c r="C176" s="35" t="str">
        <f>TEXT(C67*C175,"0")</f>
        <v>206</v>
      </c>
      <c r="D176" s="35" t="str">
        <f>TEXT(D67*D175,"0")</f>
        <v>206</v>
      </c>
    </row>
    <row r="177" spans="1:5" x14ac:dyDescent="0.25">
      <c r="A177" s="27" t="s">
        <v>240</v>
      </c>
      <c r="B177" s="35" t="str">
        <f>TEXT(B70*B175,"0")</f>
        <v>92</v>
      </c>
      <c r="C177" s="35" t="str">
        <f>TEXT(C70*C175,"0")</f>
        <v>92</v>
      </c>
      <c r="D177" s="35" t="str">
        <f>TEXT(D70*D175,"0")</f>
        <v>92</v>
      </c>
    </row>
    <row r="178" spans="1:5" x14ac:dyDescent="0.25">
      <c r="A178" s="23"/>
    </row>
    <row r="179" spans="1:5" x14ac:dyDescent="0.25">
      <c r="A179" s="26" t="s">
        <v>242</v>
      </c>
    </row>
    <row r="180" spans="1:5" x14ac:dyDescent="0.25">
      <c r="A180" s="27" t="s">
        <v>241</v>
      </c>
      <c r="B180" s="38" t="str">
        <f>TEXT(B141-B147+B157,"0")</f>
        <v>381</v>
      </c>
      <c r="C180" s="38" t="str">
        <f>TEXT(C141-C147+C157,"0")</f>
        <v>381</v>
      </c>
      <c r="D180" s="38" t="str">
        <f>TEXT(D141-D147+D157,"0")</f>
        <v>381</v>
      </c>
      <c r="E180" s="31"/>
    </row>
    <row r="182" spans="1:5" x14ac:dyDescent="0.25">
      <c r="A182" s="5" t="s">
        <v>270</v>
      </c>
    </row>
    <row r="183" spans="1:5" x14ac:dyDescent="0.25">
      <c r="A183" s="27" t="s">
        <v>243</v>
      </c>
      <c r="B183" s="35">
        <f>IF(B64="Govt. Establishment",B111,0)</f>
        <v>0</v>
      </c>
      <c r="C183" s="35">
        <f>IF(C64="Govt. Establishment",C111,0)</f>
        <v>0</v>
      </c>
      <c r="D183" s="35">
        <f>IF(D64="Govt. Establishment",D111,0)</f>
        <v>0</v>
      </c>
    </row>
    <row r="186" spans="1:5" x14ac:dyDescent="0.25">
      <c r="B186" s="14"/>
      <c r="C186" s="14"/>
      <c r="D186" s="14"/>
      <c r="E186" s="14"/>
    </row>
    <row r="187" spans="1:5" x14ac:dyDescent="0.25">
      <c r="A187" s="5" t="s">
        <v>244</v>
      </c>
    </row>
    <row r="188" spans="1:5" x14ac:dyDescent="0.25">
      <c r="A188" s="27" t="s">
        <v>245</v>
      </c>
      <c r="B188" s="39" t="str">
        <f>TEXT(B141+B131,"0")</f>
        <v>1609</v>
      </c>
      <c r="C188" s="39" t="str">
        <f>TEXT(C141+C131,"0")</f>
        <v>1609</v>
      </c>
      <c r="D188" s="39" t="str">
        <f>TEXT(D141+D131,"0")</f>
        <v>1609</v>
      </c>
      <c r="E188" s="31"/>
    </row>
    <row r="189" spans="1:5" x14ac:dyDescent="0.25">
      <c r="A189" s="27" t="s">
        <v>246</v>
      </c>
      <c r="B189" s="39" t="str">
        <f>TEXT(B141+B132,"0")</f>
        <v>895</v>
      </c>
      <c r="C189" s="39" t="str">
        <f>TEXT(C141+C132,"0")</f>
        <v>895</v>
      </c>
      <c r="D189" s="39" t="str">
        <f>TEXT(D141+D132,"0")</f>
        <v>895</v>
      </c>
      <c r="E189" s="31"/>
    </row>
    <row r="190" spans="1:5" x14ac:dyDescent="0.25">
      <c r="A190" s="27" t="s">
        <v>247</v>
      </c>
      <c r="B190" s="39" t="str">
        <f>TEXT(B141+B133,"0")</f>
        <v>2109</v>
      </c>
      <c r="C190" s="39" t="str">
        <f>TEXT(C141+C133,"0")</f>
        <v>2109</v>
      </c>
      <c r="D190" s="39" t="str">
        <f>TEXT(D141+D133,"0")</f>
        <v>2109</v>
      </c>
      <c r="E190" s="31"/>
    </row>
    <row r="191" spans="1:5" x14ac:dyDescent="0.25">
      <c r="A191" s="27" t="s">
        <v>248</v>
      </c>
      <c r="B191" s="39" t="str">
        <f>TEXT(B141+B134,"0")</f>
        <v>395</v>
      </c>
      <c r="C191" s="39" t="str">
        <f>TEXT(C141+C134,"0")</f>
        <v>395</v>
      </c>
      <c r="D191" s="39" t="str">
        <f>TEXT(D141+D134,"0")</f>
        <v>395</v>
      </c>
      <c r="E191" s="31"/>
    </row>
    <row r="192" spans="1:5" x14ac:dyDescent="0.25">
      <c r="A192" s="27" t="s">
        <v>249</v>
      </c>
      <c r="B192" s="39" t="str">
        <f>TEXT(B141+B135,"0")</f>
        <v>395</v>
      </c>
      <c r="C192" s="39" t="str">
        <f>TEXT(C141+C135,"0")</f>
        <v>395</v>
      </c>
      <c r="D192" s="39" t="str">
        <f>TEXT(D141+D135,"0")</f>
        <v>395</v>
      </c>
      <c r="E192" s="31"/>
    </row>
    <row r="194" spans="1:5" x14ac:dyDescent="0.25">
      <c r="A194" s="27" t="s">
        <v>250</v>
      </c>
      <c r="B194" s="39" t="str">
        <f>TEXT(B142+B131,"0")</f>
        <v>1495</v>
      </c>
      <c r="C194" s="39" t="str">
        <f>TEXT(C142+C131,"0")</f>
        <v>1495</v>
      </c>
      <c r="D194" s="39" t="str">
        <f>TEXT(D142+D131,"0")</f>
        <v>1495</v>
      </c>
      <c r="E194" s="31"/>
    </row>
    <row r="195" spans="1:5" x14ac:dyDescent="0.25">
      <c r="A195" s="27" t="s">
        <v>251</v>
      </c>
      <c r="B195" s="39" t="str">
        <f>TEXT(B142+B132,"0")</f>
        <v>781</v>
      </c>
      <c r="C195" s="39" t="str">
        <f>TEXT(C142+C132,"0")</f>
        <v>781</v>
      </c>
      <c r="D195" s="39" t="str">
        <f>TEXT(D142+D132,"0")</f>
        <v>781</v>
      </c>
      <c r="E195" s="31"/>
    </row>
    <row r="196" spans="1:5" x14ac:dyDescent="0.25">
      <c r="A196" s="27" t="s">
        <v>252</v>
      </c>
      <c r="B196" s="39" t="str">
        <f>TEXT(B142+B133,"0")</f>
        <v>1995</v>
      </c>
      <c r="C196" s="39" t="str">
        <f>TEXT(C142+C133,"0")</f>
        <v>1995</v>
      </c>
      <c r="D196" s="39" t="str">
        <f>TEXT(D142+D133,"0")</f>
        <v>1995</v>
      </c>
      <c r="E196" s="31"/>
    </row>
    <row r="197" spans="1:5" x14ac:dyDescent="0.25">
      <c r="A197" s="27" t="s">
        <v>253</v>
      </c>
      <c r="B197" s="39" t="str">
        <f>TEXT(B142+B134,"0")</f>
        <v>281</v>
      </c>
      <c r="C197" s="39" t="str">
        <f>TEXT(C142+C134,"0")</f>
        <v>281</v>
      </c>
      <c r="D197" s="39" t="str">
        <f>TEXT(D142+D134,"0")</f>
        <v>281</v>
      </c>
      <c r="E197" s="31"/>
    </row>
    <row r="198" spans="1:5" x14ac:dyDescent="0.25">
      <c r="A198" s="27" t="s">
        <v>254</v>
      </c>
      <c r="B198" s="39" t="str">
        <f>TEXT(B142+B135,"0")</f>
        <v>281</v>
      </c>
      <c r="C198" s="39" t="str">
        <f>TEXT(C142+C135,"0")</f>
        <v>281</v>
      </c>
      <c r="D198" s="39" t="str">
        <f>TEXT(D142+D135,"0")</f>
        <v>281</v>
      </c>
      <c r="E198" s="31"/>
    </row>
    <row r="200" spans="1:5" x14ac:dyDescent="0.25">
      <c r="A200" s="27" t="s">
        <v>255</v>
      </c>
      <c r="B200" s="39" t="str">
        <f>TEXT(B144+B131,"0")</f>
        <v>1636</v>
      </c>
      <c r="C200" s="39" t="str">
        <f>TEXT(C144+C131,"0")</f>
        <v>1636</v>
      </c>
      <c r="D200" s="39" t="str">
        <f>TEXT(D144+D131,"0")</f>
        <v>1636</v>
      </c>
      <c r="E200" s="31"/>
    </row>
    <row r="201" spans="1:5" x14ac:dyDescent="0.25">
      <c r="A201" s="27" t="s">
        <v>256</v>
      </c>
      <c r="B201" s="39" t="str">
        <f>TEXT(B144+B132,"0")</f>
        <v>922</v>
      </c>
      <c r="C201" s="39" t="str">
        <f>TEXT(C144+C132,"0")</f>
        <v>922</v>
      </c>
      <c r="D201" s="39" t="str">
        <f>TEXT(D144+D132,"0")</f>
        <v>922</v>
      </c>
      <c r="E201" s="31"/>
    </row>
    <row r="202" spans="1:5" x14ac:dyDescent="0.25">
      <c r="A202" s="27" t="s">
        <v>257</v>
      </c>
      <c r="B202" s="39" t="str">
        <f>TEXT(B144+B133,"0")</f>
        <v>2136</v>
      </c>
      <c r="C202" s="39" t="str">
        <f>TEXT(C144+C133,"0")</f>
        <v>2136</v>
      </c>
      <c r="D202" s="39" t="str">
        <f>TEXT(D144+D133,"0")</f>
        <v>2136</v>
      </c>
      <c r="E202" s="31"/>
    </row>
    <row r="203" spans="1:5" x14ac:dyDescent="0.25">
      <c r="A203" s="27" t="s">
        <v>258</v>
      </c>
      <c r="B203" s="39" t="str">
        <f>TEXT(B144+B134,"0")</f>
        <v>422</v>
      </c>
      <c r="C203" s="39" t="str">
        <f>TEXT(C144+C134,"0")</f>
        <v>422</v>
      </c>
      <c r="D203" s="39" t="str">
        <f>TEXT(D144+D134,"0")</f>
        <v>422</v>
      </c>
      <c r="E203" s="31"/>
    </row>
    <row r="204" spans="1:5" x14ac:dyDescent="0.25">
      <c r="A204" s="27" t="s">
        <v>259</v>
      </c>
      <c r="B204" s="39" t="str">
        <f>TEXT(B144+B135,"0")</f>
        <v>422</v>
      </c>
      <c r="C204" s="39" t="str">
        <f>TEXT(C144+C135,"0")</f>
        <v>422</v>
      </c>
      <c r="D204" s="39" t="str">
        <f>TEXT(D144+D135,"0")</f>
        <v>422</v>
      </c>
      <c r="E204" s="31"/>
    </row>
    <row r="206" spans="1:5" x14ac:dyDescent="0.25">
      <c r="A206" s="27" t="s">
        <v>260</v>
      </c>
      <c r="B206" s="39" t="str">
        <f>TEXT(B145+B131,"0")</f>
        <v>1522</v>
      </c>
      <c r="C206" s="39" t="str">
        <f>TEXT(C145+C131,"0")</f>
        <v>1522</v>
      </c>
      <c r="D206" s="39" t="str">
        <f>TEXT(D145+D131,"0")</f>
        <v>1522</v>
      </c>
      <c r="E206" s="31"/>
    </row>
    <row r="207" spans="1:5" x14ac:dyDescent="0.25">
      <c r="A207" s="27" t="s">
        <v>261</v>
      </c>
      <c r="B207" s="39" t="str">
        <f>TEXT(B145+B132,"0")</f>
        <v>808</v>
      </c>
      <c r="C207" s="39" t="str">
        <f>TEXT(C145+C132,"0")</f>
        <v>808</v>
      </c>
      <c r="D207" s="39" t="str">
        <f>TEXT(D145+D132,"0")</f>
        <v>808</v>
      </c>
      <c r="E207" s="31"/>
    </row>
    <row r="208" spans="1:5" x14ac:dyDescent="0.25">
      <c r="A208" s="27" t="s">
        <v>262</v>
      </c>
      <c r="B208" s="39" t="str">
        <f>TEXT(B145+B133,"0")</f>
        <v>2022</v>
      </c>
      <c r="C208" s="39" t="str">
        <f>TEXT(C145+C133,"0")</f>
        <v>2022</v>
      </c>
      <c r="D208" s="39" t="str">
        <f>TEXT(D145+D133,"0")</f>
        <v>2022</v>
      </c>
      <c r="E208" s="31"/>
    </row>
    <row r="209" spans="1:5" x14ac:dyDescent="0.25">
      <c r="A209" s="27" t="s">
        <v>263</v>
      </c>
      <c r="B209" s="39" t="str">
        <f>TEXT(B145+B134,"0")</f>
        <v>308</v>
      </c>
      <c r="C209" s="39" t="str">
        <f>TEXT(C145+C134,"0")</f>
        <v>308</v>
      </c>
      <c r="D209" s="39" t="str">
        <f>TEXT(D145+D134,"0")</f>
        <v>308</v>
      </c>
      <c r="E209" s="31"/>
    </row>
    <row r="210" spans="1:5" x14ac:dyDescent="0.25">
      <c r="A210" s="27" t="s">
        <v>264</v>
      </c>
      <c r="B210" s="39" t="str">
        <f>TEXT(B145+B135,"0")</f>
        <v>308</v>
      </c>
      <c r="C210" s="39" t="str">
        <f>TEXT(C145+C135,"0")</f>
        <v>308</v>
      </c>
      <c r="D210" s="39" t="str">
        <f>TEXT(D145+D135,"0")</f>
        <v>308</v>
      </c>
      <c r="E210" s="31"/>
    </row>
    <row r="217" spans="1:5" x14ac:dyDescent="0.25">
      <c r="A217" s="5" t="s">
        <v>265</v>
      </c>
    </row>
    <row r="218" spans="1:5" x14ac:dyDescent="0.25">
      <c r="A218" s="27" t="s">
        <v>215</v>
      </c>
      <c r="B218" s="27" t="str">
        <f t="shared" ref="B218:D219" si="7">TEXT(B141*0.05,"0")</f>
        <v>20</v>
      </c>
      <c r="C218" s="27" t="str">
        <f t="shared" si="7"/>
        <v>20</v>
      </c>
      <c r="D218" s="27" t="str">
        <f t="shared" si="7"/>
        <v>20</v>
      </c>
    </row>
    <row r="219" spans="1:5" x14ac:dyDescent="0.25">
      <c r="A219" s="27" t="s">
        <v>216</v>
      </c>
      <c r="B219" s="27" t="str">
        <f t="shared" si="7"/>
        <v>14</v>
      </c>
      <c r="C219" s="27" t="str">
        <f t="shared" si="7"/>
        <v>14</v>
      </c>
      <c r="D219" s="27" t="str">
        <f t="shared" si="7"/>
        <v>14</v>
      </c>
    </row>
    <row r="221" spans="1:5" x14ac:dyDescent="0.25">
      <c r="A221" s="27" t="s">
        <v>217</v>
      </c>
      <c r="B221" s="27" t="str">
        <f t="shared" ref="B221:D222" si="8">TEXT(B144*0.05,"0")</f>
        <v>21</v>
      </c>
      <c r="C221" s="27" t="str">
        <f t="shared" si="8"/>
        <v>21</v>
      </c>
      <c r="D221" s="27" t="str">
        <f t="shared" si="8"/>
        <v>21</v>
      </c>
    </row>
    <row r="222" spans="1:5" x14ac:dyDescent="0.25">
      <c r="A222" s="27" t="s">
        <v>218</v>
      </c>
      <c r="B222" s="27" t="str">
        <f t="shared" si="8"/>
        <v>15</v>
      </c>
      <c r="C222" s="27" t="str">
        <f t="shared" si="8"/>
        <v>15</v>
      </c>
      <c r="D222" s="27" t="str">
        <f t="shared" si="8"/>
        <v>15</v>
      </c>
    </row>
    <row r="223" spans="1:5" x14ac:dyDescent="0.25">
      <c r="A223" s="5"/>
    </row>
    <row r="224" spans="1:5" x14ac:dyDescent="0.25">
      <c r="A224" s="27" t="s">
        <v>271</v>
      </c>
      <c r="B224" s="27" t="str">
        <f ca="1">TEXT(IF(TODAY()-B51&gt;=90,IF(B61="Residential",2000,5000),0),"0")</f>
        <v>2000</v>
      </c>
      <c r="C224" s="27" t="str">
        <f ca="1">TEXT(IF(TODAY()-C51&gt;=90,IF(C61="Residential",2000,5000),0),"0")</f>
        <v>2000</v>
      </c>
      <c r="D224" s="27" t="str">
        <f ca="1">TEXT(IF(TODAY()-D51&gt;=90,IF(D61="Residential",2000,5000),0),"0")</f>
        <v>2000</v>
      </c>
    </row>
    <row r="225" spans="1:5" x14ac:dyDescent="0.25">
      <c r="A225" s="5"/>
    </row>
    <row r="226" spans="1:5" x14ac:dyDescent="0.25">
      <c r="A226" s="27" t="s">
        <v>266</v>
      </c>
      <c r="B226" s="27" t="str">
        <f t="shared" ref="B226:D227" si="9">TEXT(B157,"0")</f>
        <v>6</v>
      </c>
      <c r="C226" s="27" t="str">
        <f t="shared" si="9"/>
        <v>6</v>
      </c>
      <c r="D226" s="27" t="str">
        <f t="shared" si="9"/>
        <v>6</v>
      </c>
    </row>
    <row r="227" spans="1:5" x14ac:dyDescent="0.25">
      <c r="A227" s="27" t="s">
        <v>267</v>
      </c>
      <c r="B227" s="27" t="str">
        <f t="shared" si="9"/>
        <v>0</v>
      </c>
      <c r="C227" s="27" t="str">
        <f t="shared" si="9"/>
        <v>0</v>
      </c>
      <c r="D227" s="27" t="str">
        <f t="shared" si="9"/>
        <v>0</v>
      </c>
    </row>
    <row r="229" spans="1:5" x14ac:dyDescent="0.25">
      <c r="A229" s="27" t="s">
        <v>268</v>
      </c>
      <c r="B229" s="27" t="str">
        <f t="shared" ref="B229:D230" si="10">TEXT(B160,"0")</f>
        <v>0</v>
      </c>
      <c r="C229" s="27" t="str">
        <f t="shared" si="10"/>
        <v>0</v>
      </c>
      <c r="D229" s="27" t="str">
        <f t="shared" si="10"/>
        <v>0</v>
      </c>
    </row>
    <row r="230" spans="1:5" x14ac:dyDescent="0.25">
      <c r="A230" s="27" t="s">
        <v>269</v>
      </c>
      <c r="B230" s="27" t="str">
        <f t="shared" si="10"/>
        <v>0</v>
      </c>
      <c r="C230" s="27" t="str">
        <f t="shared" si="10"/>
        <v>0</v>
      </c>
      <c r="D230" s="27" t="str">
        <f t="shared" si="10"/>
        <v>0</v>
      </c>
    </row>
    <row r="232" spans="1:5" x14ac:dyDescent="0.25">
      <c r="A232" s="35" t="s">
        <v>272</v>
      </c>
      <c r="B232" s="27"/>
      <c r="C232" s="27"/>
      <c r="D232" s="27"/>
    </row>
    <row r="237" spans="1:5" x14ac:dyDescent="0.25">
      <c r="A237" s="5" t="s">
        <v>231</v>
      </c>
    </row>
    <row r="238" spans="1:5" x14ac:dyDescent="0.25">
      <c r="A238" s="41" t="s">
        <v>273</v>
      </c>
      <c r="B238" s="39" t="str">
        <f>TEXT(B183+B188+B226-B218,"0")</f>
        <v>1595</v>
      </c>
      <c r="C238" s="39" t="str">
        <f>TEXT(C183+C188+C226-C218,"0")</f>
        <v>1595</v>
      </c>
      <c r="D238" s="39" t="str">
        <f>TEXT(D183+D188+D226-D218,"0")</f>
        <v>1595</v>
      </c>
      <c r="E238" s="31"/>
    </row>
    <row r="239" spans="1:5" x14ac:dyDescent="0.25">
      <c r="A239" s="41" t="s">
        <v>276</v>
      </c>
      <c r="B239" s="27" t="str">
        <f>TEXT(B183+B189+B226-B218,"0")</f>
        <v>881</v>
      </c>
      <c r="C239" s="27" t="str">
        <f>TEXT(C183+C189+C226-C218,"0")</f>
        <v>881</v>
      </c>
      <c r="D239" s="27" t="str">
        <f>TEXT(D183+D189+D226-D218,"0")</f>
        <v>881</v>
      </c>
    </row>
    <row r="240" spans="1:5" x14ac:dyDescent="0.25">
      <c r="A240" s="41" t="s">
        <v>277</v>
      </c>
      <c r="B240" s="27" t="str">
        <f>TEXT(B183+B190+B226-B218,"0")</f>
        <v>2095</v>
      </c>
      <c r="C240" s="27" t="str">
        <f>TEXT(C183+C190+C226-C218,"0")</f>
        <v>2095</v>
      </c>
      <c r="D240" s="27" t="str">
        <f>TEXT(D183+D190+D226-D218,"0")</f>
        <v>2095</v>
      </c>
    </row>
    <row r="241" spans="1:4" x14ac:dyDescent="0.25">
      <c r="A241" s="41" t="s">
        <v>278</v>
      </c>
      <c r="B241" s="27" t="str">
        <f>TEXT(B183+B191+B226-B218,"0")</f>
        <v>381</v>
      </c>
      <c r="C241" s="27" t="str">
        <f>TEXT(C183+C191+C226-C218,"0")</f>
        <v>381</v>
      </c>
      <c r="D241" s="27" t="str">
        <f>TEXT(D183+D191+D226-D218,"0")</f>
        <v>381</v>
      </c>
    </row>
    <row r="242" spans="1:4" x14ac:dyDescent="0.25">
      <c r="A242" s="41" t="s">
        <v>279</v>
      </c>
      <c r="B242" s="27" t="str">
        <f>TEXT(B183+B192+B226-B218,"0")</f>
        <v>381</v>
      </c>
      <c r="C242" s="27" t="str">
        <f>TEXT(C183+C192+C226-C218,"0")</f>
        <v>381</v>
      </c>
      <c r="D242" s="27" t="str">
        <f>TEXT(D183+D192+D226-D218,"0")</f>
        <v>381</v>
      </c>
    </row>
    <row r="244" spans="1:4" x14ac:dyDescent="0.25">
      <c r="A244" s="41" t="s">
        <v>275</v>
      </c>
      <c r="B244" s="27" t="str">
        <f>TEXT(B183+B194+B219-B227,"0")</f>
        <v>1509</v>
      </c>
      <c r="C244" s="27" t="str">
        <f>TEXT(C183+C194+C219-C227,"0")</f>
        <v>1509</v>
      </c>
      <c r="D244" s="27" t="str">
        <f>TEXT(D183+D194+D219-D227,"0")</f>
        <v>1509</v>
      </c>
    </row>
    <row r="245" spans="1:4" x14ac:dyDescent="0.25">
      <c r="A245" s="41" t="s">
        <v>280</v>
      </c>
      <c r="B245" s="27" t="str">
        <f>TEXT(B183+B195+B219-B227,"0")</f>
        <v>795</v>
      </c>
      <c r="C245" s="27" t="str">
        <f>TEXT(C183+C195+C219-C227,"0")</f>
        <v>795</v>
      </c>
      <c r="D245" s="27" t="str">
        <f>TEXT(D183+D195+D219-D227,"0")</f>
        <v>795</v>
      </c>
    </row>
    <row r="246" spans="1:4" x14ac:dyDescent="0.25">
      <c r="A246" s="41" t="s">
        <v>281</v>
      </c>
      <c r="B246" s="27" t="str">
        <f>TEXT(B183+B196+B219-B227,"0")</f>
        <v>2009</v>
      </c>
      <c r="C246" s="27" t="str">
        <f>TEXT(C183+C196+C219-C227,"0")</f>
        <v>2009</v>
      </c>
      <c r="D246" s="27" t="str">
        <f>TEXT(D183+D196+D219-D227,"0")</f>
        <v>2009</v>
      </c>
    </row>
    <row r="247" spans="1:4" x14ac:dyDescent="0.25">
      <c r="A247" s="41" t="s">
        <v>282</v>
      </c>
      <c r="B247" s="27" t="str">
        <f>TEXT(B183+B197+B219-B227,"0")</f>
        <v>295</v>
      </c>
      <c r="C247" s="27" t="str">
        <f>TEXT(C183+C197+C219-C227,"0")</f>
        <v>295</v>
      </c>
      <c r="D247" s="27" t="str">
        <f>TEXT(D183+D197+D219-D227,"0")</f>
        <v>295</v>
      </c>
    </row>
    <row r="248" spans="1:4" x14ac:dyDescent="0.25">
      <c r="A248" s="41" t="s">
        <v>283</v>
      </c>
      <c r="B248" s="27" t="str">
        <f>TEXT(B183+B198+B219-B227,"0")</f>
        <v>295</v>
      </c>
      <c r="C248" s="27" t="str">
        <f>TEXT(C183+C198+C219-C227,"0")</f>
        <v>295</v>
      </c>
      <c r="D248" s="27" t="str">
        <f>TEXT(D183+D198+D219-D227,"0")</f>
        <v>295</v>
      </c>
    </row>
    <row r="250" spans="1:4" x14ac:dyDescent="0.25">
      <c r="A250" s="41" t="s">
        <v>274</v>
      </c>
      <c r="B250" s="27" t="str">
        <f>TEXT(B183+B200+B221-B229,"0")</f>
        <v>1657</v>
      </c>
      <c r="C250" s="27" t="str">
        <f>TEXT(C183+C200+C221-C229,"0")</f>
        <v>1657</v>
      </c>
      <c r="D250" s="27" t="str">
        <f>TEXT(D183+D200+D221-D229,"0")</f>
        <v>1657</v>
      </c>
    </row>
    <row r="251" spans="1:4" x14ac:dyDescent="0.25">
      <c r="A251" s="41" t="s">
        <v>284</v>
      </c>
      <c r="B251" s="27" t="str">
        <f>TEXT(B183+B201+B221-B229,"0")</f>
        <v>943</v>
      </c>
      <c r="C251" s="27" t="str">
        <f>TEXT(C183+C201+C221-C229,"0")</f>
        <v>943</v>
      </c>
      <c r="D251" s="27" t="str">
        <f>TEXT(D183+D201+D221-D229,"0")</f>
        <v>943</v>
      </c>
    </row>
    <row r="252" spans="1:4" x14ac:dyDescent="0.25">
      <c r="A252" s="41" t="s">
        <v>285</v>
      </c>
      <c r="B252" s="27" t="str">
        <f>TEXT(B183+B202+B221-B229,"0")</f>
        <v>2157</v>
      </c>
      <c r="C252" s="27" t="str">
        <f>TEXT(C183+C202+C221-C229,"0")</f>
        <v>2157</v>
      </c>
      <c r="D252" s="27" t="str">
        <f>TEXT(D183+D202+D221-D229,"0")</f>
        <v>2157</v>
      </c>
    </row>
    <row r="253" spans="1:4" x14ac:dyDescent="0.25">
      <c r="A253" s="41" t="s">
        <v>286</v>
      </c>
      <c r="B253" s="27" t="str">
        <f>TEXT(B183+B203+B221-B229,"0")</f>
        <v>443</v>
      </c>
      <c r="C253" s="27" t="str">
        <f>TEXT(C183+C203+C221-C229,"0")</f>
        <v>443</v>
      </c>
      <c r="D253" s="27" t="str">
        <f>TEXT(D183+D203+D221-D229,"0")</f>
        <v>443</v>
      </c>
    </row>
    <row r="254" spans="1:4" x14ac:dyDescent="0.25">
      <c r="A254" s="41" t="s">
        <v>287</v>
      </c>
      <c r="B254" s="27" t="str">
        <f>TEXT(B183+B204+B221-B229,"0")</f>
        <v>443</v>
      </c>
      <c r="C254" s="27" t="str">
        <f>TEXT(C183+C204+C221-C229,"0")</f>
        <v>443</v>
      </c>
      <c r="D254" s="27" t="str">
        <f>TEXT(D183+D204+D221-D229,"0")</f>
        <v>443</v>
      </c>
    </row>
    <row r="256" spans="1:4" x14ac:dyDescent="0.25">
      <c r="A256" s="41" t="s">
        <v>288</v>
      </c>
      <c r="B256" s="27" t="str">
        <f>TEXT(B183+B206+B222-B230,"0")</f>
        <v>1537</v>
      </c>
      <c r="C256" s="27" t="str">
        <f>TEXT(C183+C206+C222-C230,"0")</f>
        <v>1537</v>
      </c>
      <c r="D256" s="27" t="str">
        <f>TEXT(D183+D206+D222-D230,"0")</f>
        <v>1537</v>
      </c>
    </row>
    <row r="257" spans="1:4" x14ac:dyDescent="0.25">
      <c r="A257" s="41" t="s">
        <v>289</v>
      </c>
      <c r="B257" s="27" t="str">
        <f>TEXT(B183+B207+B222-B230,"0")</f>
        <v>823</v>
      </c>
      <c r="C257" s="27" t="str">
        <f>TEXT(C183+C207+C222-C230,"0")</f>
        <v>823</v>
      </c>
      <c r="D257" s="27" t="str">
        <f>TEXT(D183+D207+D222-D230,"0")</f>
        <v>823</v>
      </c>
    </row>
    <row r="258" spans="1:4" x14ac:dyDescent="0.25">
      <c r="A258" s="41" t="s">
        <v>290</v>
      </c>
      <c r="B258" s="27" t="str">
        <f>TEXT(B183+B208+B222-B230,"0")</f>
        <v>2037</v>
      </c>
      <c r="C258" s="27" t="str">
        <f>TEXT(C183+C208+C222-C230,"0")</f>
        <v>2037</v>
      </c>
      <c r="D258" s="27" t="str">
        <f>TEXT(D183+D208+D222-D230,"0")</f>
        <v>2037</v>
      </c>
    </row>
    <row r="259" spans="1:4" x14ac:dyDescent="0.25">
      <c r="A259" s="41" t="s">
        <v>291</v>
      </c>
      <c r="B259" s="27" t="str">
        <f>TEXT(B183+B209+B222-B230,"0")</f>
        <v>323</v>
      </c>
      <c r="C259" s="27" t="str">
        <f>TEXT(C183+C209+C222-C230,"0")</f>
        <v>323</v>
      </c>
      <c r="D259" s="27" t="str">
        <f>TEXT(D183+D209+D222-D230,"0")</f>
        <v>323</v>
      </c>
    </row>
    <row r="260" spans="1:4" x14ac:dyDescent="0.25">
      <c r="A260" s="41" t="s">
        <v>292</v>
      </c>
      <c r="B260" s="27" t="str">
        <f>TEXT(B183+B210+B222-B230,"0")</f>
        <v>323</v>
      </c>
      <c r="C260" s="27" t="str">
        <f>TEXT(C183+C210+C222-C230,"0")</f>
        <v>323</v>
      </c>
      <c r="D260" s="27" t="str">
        <f>TEXT(D183+D210+D222-D230,"0")</f>
        <v>323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PT_newAssessment_Data</vt:lpstr>
      <vt:lpstr>PT_newAssessment_Cal_Data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Balgude</cp:lastModifiedBy>
  <dcterms:created xsi:type="dcterms:W3CDTF">2015-12-15T05:36:21Z</dcterms:created>
  <dcterms:modified xsi:type="dcterms:W3CDTF">2016-10-26T13:14:15Z</dcterms:modified>
</cp:coreProperties>
</file>