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2" l="1"/>
  <c r="C28" i="2"/>
  <c r="B28" i="2"/>
  <c r="M51" i="1" l="1"/>
  <c r="E17" i="2" l="1"/>
  <c r="D17" i="2"/>
  <c r="C17" i="2"/>
  <c r="L51" i="1" l="1"/>
  <c r="K51" i="1" l="1"/>
  <c r="J51" i="1" l="1"/>
  <c r="I51" i="1" l="1"/>
  <c r="H51" i="1" l="1"/>
  <c r="G51" i="1" l="1"/>
  <c r="F51" i="1" l="1"/>
  <c r="E51" i="1" l="1"/>
  <c r="E22" i="2" l="1"/>
  <c r="E23" i="2" s="1"/>
  <c r="D22" i="2"/>
  <c r="D23" i="2" s="1"/>
  <c r="C22" i="2"/>
  <c r="C23" i="2" s="1"/>
  <c r="E15" i="2"/>
  <c r="E20" i="2" s="1"/>
  <c r="D15" i="2"/>
  <c r="D20" i="2" s="1"/>
  <c r="C15" i="2"/>
  <c r="C20" i="2" s="1"/>
  <c r="E14" i="2"/>
  <c r="E19" i="2" s="1"/>
  <c r="D14" i="2"/>
  <c r="D19" i="2" s="1"/>
  <c r="C14" i="2"/>
  <c r="C19" i="2" s="1"/>
  <c r="C25" i="2" s="1"/>
  <c r="E12" i="2"/>
  <c r="D12" i="2"/>
  <c r="C12" i="2"/>
  <c r="E11" i="2"/>
  <c r="D11" i="2"/>
  <c r="C11" i="2"/>
  <c r="B23" i="2"/>
  <c r="B15" i="2"/>
  <c r="B14" i="2"/>
  <c r="B19" i="2" s="1"/>
  <c r="B25" i="2" s="1"/>
  <c r="B12" i="2"/>
  <c r="B11" i="2"/>
  <c r="B22" i="2"/>
  <c r="B17" i="2"/>
  <c r="E25" i="2" l="1"/>
  <c r="D25" i="2"/>
  <c r="C26" i="2"/>
  <c r="E26" i="2"/>
  <c r="B20" i="2"/>
  <c r="B26" i="2" s="1"/>
  <c r="D26" i="2"/>
  <c r="D28" i="2"/>
</calcChain>
</file>

<file path=xl/sharedStrings.xml><?xml version="1.0" encoding="utf-8"?>
<sst xmlns="http://schemas.openxmlformats.org/spreadsheetml/2006/main" count="496" uniqueCount="132">
  <si>
    <t># Data used in Change in Assessment Addition method</t>
  </si>
  <si>
    <t>new</t>
  </si>
  <si>
    <t>old</t>
  </si>
  <si>
    <t>SIT-MUZ</t>
  </si>
  <si>
    <t>pt_chngInAssmntPropID</t>
  </si>
  <si>
    <t>pt_chngInAssmntPropNo</t>
  </si>
  <si>
    <t>pt_chngInAssmntOldPropNo</t>
  </si>
  <si>
    <t>pt_chngInAddnGrndFlrBuiltupArea</t>
  </si>
  <si>
    <t>pt_chngInAddnFloorBuiltupArea</t>
  </si>
  <si>
    <t>yes</t>
  </si>
  <si>
    <t>pt_chngInAssmntUpldDoc</t>
  </si>
  <si>
    <t>pt_chngInAssmntGrndFlrBuiltupArea</t>
  </si>
  <si>
    <t>pt_chngInAddnGrnd&amp;FloorBuiltupArea</t>
  </si>
  <si>
    <t>no</t>
  </si>
  <si>
    <t>pt_chngInAddnChngLandType</t>
  </si>
  <si>
    <t>pt_chngInAddnChngVcntLandType</t>
  </si>
  <si>
    <t>Land + Building</t>
  </si>
  <si>
    <t>Flat</t>
  </si>
  <si>
    <t>Attention: You are changing land type from Land to Building/Flat, This will lead to increase in Property Tax</t>
  </si>
  <si>
    <t>pt_chngInAssmntAlertOkMsg</t>
  </si>
  <si>
    <t>pt_chngInAssmntPymntMdUpto</t>
  </si>
  <si>
    <t>2015-16</t>
  </si>
  <si>
    <t>pt_chngInAssmntRoadFactor</t>
  </si>
  <si>
    <t>Principal Main Road</t>
  </si>
  <si>
    <t>pt_chngInAssmntPlotArea</t>
  </si>
  <si>
    <t>pt_chngInAssmntBuiltupArea</t>
  </si>
  <si>
    <t>pt_chngInAssmntRainWaterHarvesting</t>
  </si>
  <si>
    <t>pt_chngInAssmntGovWtrConn</t>
  </si>
  <si>
    <t>pt_chngInAssmntWtrConnAvlblWithin400Yrds</t>
  </si>
  <si>
    <t>pt_chngInAssmntWtrConnNotAvlblWithin400Yrds</t>
  </si>
  <si>
    <t>TestAutomationDocument_Four.pdf</t>
  </si>
  <si>
    <t>pt_chngInAssmntAprtmntName</t>
  </si>
  <si>
    <t>pt_chngInAssmntTotFlatsInAprtmnt</t>
  </si>
  <si>
    <t>Shiv Palace</t>
  </si>
  <si>
    <t>pt_chngInAddnChngVcntLandTypToBldgFlrCount</t>
  </si>
  <si>
    <t>pt_chngInAddnChngVcntLandTypToFlatFlrCount</t>
  </si>
  <si>
    <t>pt_chngInAddnFloorBuiltupAreaFlrNo</t>
  </si>
  <si>
    <t>2nd,3rd,4th,5th</t>
  </si>
  <si>
    <t>pt_chngInAddnFloorBuiltupAreaUsgTyp</t>
  </si>
  <si>
    <t>Residential,Commercial / Industrial,Other,Other</t>
  </si>
  <si>
    <t>pt_chngInAddnFloorBuiltupAreaCnstrnTyp</t>
  </si>
  <si>
    <t>Pucca building with RCC Roof,Pucca building with Asbestos,Others,Others</t>
  </si>
  <si>
    <t>pt_chngInAddnFloorBuiltupAreaBuiltupArea</t>
  </si>
  <si>
    <t>400;500;700;900</t>
  </si>
  <si>
    <t>pt_chngInAddnFloorBuiltupAreaUsgFactor</t>
  </si>
  <si>
    <t>Residential,Coaching Classes,Shops,Clubs</t>
  </si>
  <si>
    <t>pt_chngInAddnFloorBuiltupAreaOccuFactor</t>
  </si>
  <si>
    <t>Self-Occupied,Tenanted,Self-Occupied,Tenanted</t>
  </si>
  <si>
    <t>pt_chngInAddnGrnd&amp;FloorBuiltupAreaFlrNo</t>
  </si>
  <si>
    <t>pt_chngInAddnGrnd&amp;FloorBuiltupAreaUsgTyp</t>
  </si>
  <si>
    <t>pt_chngInAddnGrnd&amp;FloorBuiltupAreaCnstrnTyp</t>
  </si>
  <si>
    <t>pt_chngInAddnGrnd&amp;FloorBuiltupAreaBuiltupArea</t>
  </si>
  <si>
    <t>pt_chngInAddnGrnd&amp;FloorBuiltupAreaUsgFactor</t>
  </si>
  <si>
    <t>pt_chngInAddnGrnd&amp;FloorBuiltupAreaOccuFactor</t>
  </si>
  <si>
    <t>#pt_chngInAddnFloorBuiltupAreaFlrCount</t>
  </si>
  <si>
    <t>#pt_chngInAddnGrnd&amp;FloorBuiltupAreaFlrCount</t>
  </si>
  <si>
    <t>number</t>
  </si>
  <si>
    <t>pt_chngInAssmntRoadFactorOfVacantLand</t>
  </si>
  <si>
    <t>Other Road</t>
  </si>
  <si>
    <t>pt_chngInAssmntChangVacantlandArea</t>
  </si>
  <si>
    <t>pt_chngInAssmntMutation</t>
  </si>
  <si>
    <t>No</t>
  </si>
  <si>
    <t>pt_assessmentType</t>
  </si>
  <si>
    <t>Change / Alteration in Assessment</t>
  </si>
  <si>
    <t>landType</t>
  </si>
  <si>
    <t xml:space="preserve">pt_newAssessmentSaveMsg </t>
  </si>
  <si>
    <t>Self Assessment with Change / Alteration in Assessment Service has been Submitted Successfully.</t>
  </si>
  <si>
    <t>unitArea</t>
  </si>
  <si>
    <t>pt_chngInAddnFloorBuiltupAreaFloorNo</t>
  </si>
  <si>
    <t>2nd</t>
  </si>
  <si>
    <t>3rd</t>
  </si>
  <si>
    <t>4th</t>
  </si>
  <si>
    <t>5th</t>
  </si>
  <si>
    <t>pt_chngInAddnFloorBuiltupAreaUsageType</t>
  </si>
  <si>
    <t>Residential</t>
  </si>
  <si>
    <t>Commercial / Industrial</t>
  </si>
  <si>
    <t>pt_chngInAddnFloorBuiltupAreaConstructionType</t>
  </si>
  <si>
    <t>Pucca building with RCC Roof</t>
  </si>
  <si>
    <t>Others</t>
  </si>
  <si>
    <t>#pt_chngInAddnFloorBuiltupAreaBuiltupArea</t>
  </si>
  <si>
    <t>#pt_chngInAddnFloorBuiltupAreaUsgFactor</t>
  </si>
  <si>
    <t>Coaching Classes</t>
  </si>
  <si>
    <t>Clubs</t>
  </si>
  <si>
    <t>#pt_chngInAddnFloorBuiltupAreaOccuFactor</t>
  </si>
  <si>
    <t>Self-Occupied</t>
  </si>
  <si>
    <t>Tenanted</t>
  </si>
  <si>
    <t>residentialBuildupArea</t>
  </si>
  <si>
    <t>nonResidentialBuildupArea</t>
  </si>
  <si>
    <t>ratableAreaForRes</t>
  </si>
  <si>
    <t>ratableAreaForNonRes</t>
  </si>
  <si>
    <t>annualRatableValueForRes</t>
  </si>
  <si>
    <t>annualRatableValueForNonRes</t>
  </si>
  <si>
    <t>rateOfTax</t>
  </si>
  <si>
    <t>calculatedRateOfTax</t>
  </si>
  <si>
    <t>annualTaxRes</t>
  </si>
  <si>
    <t>annualTaxNonRes</t>
  </si>
  <si>
    <t>Pucca building with asbestos</t>
  </si>
  <si>
    <t>1,1</t>
  </si>
  <si>
    <t>pt_newAssessmentRebateApplicable</t>
  </si>
  <si>
    <t>rainWaterHarvesting</t>
  </si>
  <si>
    <t>interestRate</t>
  </si>
  <si>
    <t>noOfMonths</t>
  </si>
  <si>
    <t>interestRateMaster</t>
  </si>
  <si>
    <t>pt_newAssessmentServiceChargeCurSAS</t>
  </si>
  <si>
    <t>Govt. Establishment</t>
  </si>
  <si>
    <t>pt_newAssessmentPTIntAreas</t>
  </si>
  <si>
    <t>SIT-Khagaul-Addition-Land+Building</t>
  </si>
  <si>
    <t>SIT-Khagaul-Addition-Flat</t>
  </si>
  <si>
    <t>SIT-Khagaul-Addition-Vacant Land</t>
  </si>
  <si>
    <t>Vacant Land</t>
  </si>
  <si>
    <t>changeAreaVL</t>
  </si>
  <si>
    <t>1301201755_N1</t>
  </si>
  <si>
    <t>manuualVacantLandArea</t>
  </si>
  <si>
    <t>1301201824_N1</t>
  </si>
  <si>
    <t>1301201746_N1</t>
  </si>
  <si>
    <t>1301201795_N1</t>
  </si>
  <si>
    <t>SIT-Khagaul-Addition-Vacant land to Land+Building</t>
  </si>
  <si>
    <t>pt_chngInAddnFloorYear</t>
  </si>
  <si>
    <t>2016-17</t>
  </si>
  <si>
    <t>400.00</t>
  </si>
  <si>
    <t>500.00</t>
  </si>
  <si>
    <t>900.00</t>
  </si>
  <si>
    <t>SIT-Khagaul-Addition-Vacant land to Flat</t>
  </si>
  <si>
    <t>2014-15</t>
  </si>
  <si>
    <t>1,3</t>
  </si>
  <si>
    <t>1301201753_N1</t>
  </si>
  <si>
    <t># Column No.</t>
  </si>
  <si>
    <t>1301201849_N1</t>
  </si>
  <si>
    <t>2013-14</t>
  </si>
  <si>
    <t>1,2</t>
  </si>
  <si>
    <t>changeInHoldingDetailsOnlyAddition</t>
  </si>
  <si>
    <t>1301201765_N2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</si>
</sst>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03030"/>
      <name val="Verdana"/>
      <family val="2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Fill="1"/>
    <xf numFmtId="2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2" fontId="0" fillId="0" borderId="0" xfId="0" applyNumberFormat="1" applyFont="1" applyFill="1"/>
    <xf numFmtId="0" fontId="5" fillId="2" borderId="0" xfId="0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" workbookViewId="0">
      <selection activeCell="D18" sqref="D18"/>
    </sheetView>
  </sheetViews>
  <sheetFormatPr defaultRowHeight="15" x14ac:dyDescent="0.25"/>
  <cols>
    <col min="1" max="1" width="50.42578125" bestFit="1" customWidth="1"/>
    <col min="2" max="2" width="33.42578125" bestFit="1" customWidth="1"/>
    <col min="3" max="3" width="10" bestFit="1" customWidth="1"/>
    <col min="4" max="4" width="14.42578125" bestFit="1" customWidth="1"/>
    <col min="5" max="5" width="43.5703125" customWidth="1"/>
    <col min="6" max="6" width="33.5703125" bestFit="1" customWidth="1"/>
    <col min="7" max="7" width="31.7109375" bestFit="1" customWidth="1"/>
    <col min="8" max="8" width="38" customWidth="1"/>
    <col min="9" max="9" width="33.5703125" bestFit="1" customWidth="1"/>
    <col min="10" max="13" width="43.5703125" customWidth="1"/>
  </cols>
  <sheetData>
    <row r="1" spans="1:13" x14ac:dyDescent="0.25">
      <c r="A1" t="s">
        <v>126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 s="1" t="s">
        <v>3</v>
      </c>
      <c r="C2" s="1" t="s">
        <v>3</v>
      </c>
      <c r="D2" s="1" t="s">
        <v>3</v>
      </c>
      <c r="E2" s="1" t="s">
        <v>106</v>
      </c>
      <c r="F2" s="1" t="s">
        <v>107</v>
      </c>
      <c r="G2" s="1" t="s">
        <v>108</v>
      </c>
      <c r="H2" s="1" t="s">
        <v>106</v>
      </c>
      <c r="I2" s="1" t="s">
        <v>107</v>
      </c>
      <c r="J2" s="1" t="s">
        <v>106</v>
      </c>
      <c r="K2" s="1" t="s">
        <v>107</v>
      </c>
      <c r="L2" s="1" t="s">
        <v>116</v>
      </c>
      <c r="M2" s="1" t="s">
        <v>122</v>
      </c>
    </row>
    <row r="3" spans="1:13" x14ac:dyDescent="0.25">
      <c r="A3" t="s">
        <v>4</v>
      </c>
      <c r="B3" t="s">
        <v>1</v>
      </c>
      <c r="C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</row>
    <row r="4" spans="1:13" x14ac:dyDescent="0.25">
      <c r="A4" t="s">
        <v>5</v>
      </c>
      <c r="B4" s="2">
        <v>570001399</v>
      </c>
      <c r="C4" s="2">
        <v>570001309</v>
      </c>
      <c r="D4" s="2">
        <v>570001399</v>
      </c>
      <c r="E4" s="2">
        <v>223003837</v>
      </c>
      <c r="F4" s="2">
        <v>223003837</v>
      </c>
      <c r="G4" s="2">
        <v>223003837</v>
      </c>
      <c r="H4" s="2">
        <v>223003837</v>
      </c>
      <c r="I4" s="2">
        <v>223003837</v>
      </c>
      <c r="J4" s="2">
        <v>223003837</v>
      </c>
      <c r="K4" s="2">
        <v>223003837</v>
      </c>
      <c r="L4" s="2">
        <v>223003837</v>
      </c>
      <c r="M4" s="2">
        <v>223003837</v>
      </c>
    </row>
    <row r="5" spans="1:13" x14ac:dyDescent="0.25">
      <c r="A5" t="s">
        <v>6</v>
      </c>
      <c r="E5" t="s">
        <v>131</v>
      </c>
      <c r="F5" t="s">
        <v>113</v>
      </c>
      <c r="G5" t="s">
        <v>114</v>
      </c>
      <c r="H5" t="s">
        <v>111</v>
      </c>
      <c r="I5" t="s">
        <v>113</v>
      </c>
      <c r="J5">
        <v>601201715</v>
      </c>
      <c r="K5" t="s">
        <v>115</v>
      </c>
      <c r="L5" t="s">
        <v>127</v>
      </c>
      <c r="M5" t="s">
        <v>125</v>
      </c>
    </row>
    <row r="6" spans="1:13" x14ac:dyDescent="0.25">
      <c r="A6" t="s">
        <v>7</v>
      </c>
      <c r="B6" t="s">
        <v>13</v>
      </c>
      <c r="E6" t="s">
        <v>13</v>
      </c>
      <c r="F6" t="s">
        <v>13</v>
      </c>
      <c r="G6" t="s">
        <v>13</v>
      </c>
      <c r="H6" t="s">
        <v>9</v>
      </c>
      <c r="I6" t="s">
        <v>9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25">
      <c r="A7" t="s">
        <v>8</v>
      </c>
      <c r="B7" t="s">
        <v>13</v>
      </c>
      <c r="C7" t="s">
        <v>9</v>
      </c>
      <c r="E7" t="s">
        <v>9</v>
      </c>
      <c r="F7" t="s">
        <v>9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25">
      <c r="A8" t="s">
        <v>12</v>
      </c>
      <c r="B8" t="s">
        <v>13</v>
      </c>
      <c r="D8" t="s">
        <v>9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9</v>
      </c>
      <c r="K8" t="s">
        <v>9</v>
      </c>
      <c r="L8" t="s">
        <v>13</v>
      </c>
      <c r="M8" t="s">
        <v>13</v>
      </c>
    </row>
    <row r="9" spans="1:13" x14ac:dyDescent="0.25">
      <c r="A9" t="s">
        <v>14</v>
      </c>
      <c r="B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9</v>
      </c>
      <c r="M9" t="s">
        <v>9</v>
      </c>
    </row>
    <row r="10" spans="1:13" x14ac:dyDescent="0.25">
      <c r="A10" t="s">
        <v>10</v>
      </c>
      <c r="B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</row>
    <row r="11" spans="1:13" x14ac:dyDescent="0.25">
      <c r="A11" t="s">
        <v>11</v>
      </c>
      <c r="B11">
        <v>1500</v>
      </c>
      <c r="E11">
        <v>1500</v>
      </c>
      <c r="F11">
        <v>1500</v>
      </c>
      <c r="G11">
        <v>1500</v>
      </c>
      <c r="H11">
        <v>1500</v>
      </c>
      <c r="I11">
        <v>1500</v>
      </c>
      <c r="J11">
        <v>1500</v>
      </c>
      <c r="K11">
        <v>1500</v>
      </c>
      <c r="L11">
        <v>1500</v>
      </c>
      <c r="M11">
        <v>1500</v>
      </c>
    </row>
    <row r="12" spans="1:13" x14ac:dyDescent="0.25">
      <c r="A12" t="s">
        <v>15</v>
      </c>
      <c r="B12" t="s">
        <v>17</v>
      </c>
      <c r="C12" t="s">
        <v>17</v>
      </c>
      <c r="D12" t="s">
        <v>16</v>
      </c>
      <c r="E12" t="s">
        <v>17</v>
      </c>
      <c r="G12" t="s">
        <v>109</v>
      </c>
      <c r="H12" t="s">
        <v>17</v>
      </c>
      <c r="I12" t="s">
        <v>17</v>
      </c>
      <c r="J12" t="s">
        <v>17</v>
      </c>
      <c r="K12" t="s">
        <v>17</v>
      </c>
      <c r="L12" t="s">
        <v>16</v>
      </c>
      <c r="M12" t="s">
        <v>17</v>
      </c>
    </row>
    <row r="13" spans="1:13" x14ac:dyDescent="0.25">
      <c r="A13" t="s">
        <v>19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</row>
    <row r="14" spans="1:13" x14ac:dyDescent="0.25">
      <c r="A14" t="s">
        <v>20</v>
      </c>
      <c r="B14" s="3" t="s">
        <v>21</v>
      </c>
      <c r="E14" s="3" t="s">
        <v>21</v>
      </c>
      <c r="F14" s="3" t="s">
        <v>21</v>
      </c>
      <c r="G14" s="3" t="s">
        <v>21</v>
      </c>
      <c r="H14" s="3" t="s">
        <v>21</v>
      </c>
      <c r="I14" s="3" t="s">
        <v>21</v>
      </c>
      <c r="J14" s="3" t="s">
        <v>21</v>
      </c>
      <c r="K14" s="3" t="s">
        <v>21</v>
      </c>
      <c r="L14" s="3" t="s">
        <v>128</v>
      </c>
      <c r="M14" s="3" t="s">
        <v>123</v>
      </c>
    </row>
    <row r="15" spans="1:13" x14ac:dyDescent="0.25">
      <c r="A15" t="s">
        <v>22</v>
      </c>
      <c r="B15" s="3" t="s">
        <v>23</v>
      </c>
      <c r="E15" s="3" t="s">
        <v>23</v>
      </c>
      <c r="F15" s="3" t="s">
        <v>23</v>
      </c>
      <c r="G15" s="3" t="s">
        <v>23</v>
      </c>
      <c r="H15" s="3" t="s">
        <v>23</v>
      </c>
      <c r="I15" s="3" t="s">
        <v>23</v>
      </c>
      <c r="J15" s="3" t="s">
        <v>23</v>
      </c>
      <c r="K15" s="3" t="s">
        <v>23</v>
      </c>
      <c r="L15" s="3" t="s">
        <v>23</v>
      </c>
      <c r="M15" s="3" t="s">
        <v>23</v>
      </c>
    </row>
    <row r="16" spans="1:13" x14ac:dyDescent="0.25">
      <c r="A16" t="s">
        <v>24</v>
      </c>
      <c r="B16">
        <v>9000</v>
      </c>
      <c r="E16">
        <v>9000</v>
      </c>
      <c r="F16">
        <v>9000</v>
      </c>
      <c r="G16">
        <v>9000</v>
      </c>
      <c r="H16">
        <v>9000</v>
      </c>
      <c r="I16">
        <v>9000</v>
      </c>
      <c r="J16">
        <v>9000</v>
      </c>
      <c r="K16">
        <v>9000</v>
      </c>
      <c r="L16">
        <v>9000</v>
      </c>
      <c r="M16">
        <v>5500</v>
      </c>
    </row>
    <row r="17" spans="1:13" x14ac:dyDescent="0.25">
      <c r="A17" t="s">
        <v>25</v>
      </c>
      <c r="B17">
        <v>7000</v>
      </c>
      <c r="E17">
        <v>7000</v>
      </c>
      <c r="F17">
        <v>7000</v>
      </c>
      <c r="G17">
        <v>7000</v>
      </c>
      <c r="H17">
        <v>7000</v>
      </c>
      <c r="I17">
        <v>7000</v>
      </c>
      <c r="J17">
        <v>7000</v>
      </c>
      <c r="K17">
        <v>7000</v>
      </c>
      <c r="L17">
        <v>7000</v>
      </c>
      <c r="M17">
        <v>3000</v>
      </c>
    </row>
    <row r="18" spans="1:13" x14ac:dyDescent="0.25">
      <c r="A18" t="s">
        <v>26</v>
      </c>
      <c r="B18" t="s">
        <v>9</v>
      </c>
      <c r="C18" t="s">
        <v>13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13</v>
      </c>
    </row>
    <row r="19" spans="1:13" x14ac:dyDescent="0.25">
      <c r="A19" t="s">
        <v>27</v>
      </c>
      <c r="B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</row>
    <row r="20" spans="1:13" x14ac:dyDescent="0.25">
      <c r="A20" t="s">
        <v>28</v>
      </c>
      <c r="B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</row>
    <row r="21" spans="1:13" x14ac:dyDescent="0.25">
      <c r="A21" t="s">
        <v>29</v>
      </c>
      <c r="B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  <row r="22" spans="1:13" x14ac:dyDescent="0.25">
      <c r="A22" t="s">
        <v>31</v>
      </c>
      <c r="B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</row>
    <row r="23" spans="1:13" x14ac:dyDescent="0.25">
      <c r="A23" t="s">
        <v>32</v>
      </c>
      <c r="B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</row>
    <row r="24" spans="1:13" x14ac:dyDescent="0.25">
      <c r="A24" t="s">
        <v>54</v>
      </c>
      <c r="B24">
        <v>4</v>
      </c>
      <c r="C24">
        <v>1</v>
      </c>
      <c r="D24">
        <v>1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</row>
    <row r="25" spans="1:13" x14ac:dyDescent="0.25">
      <c r="A25" t="s">
        <v>55</v>
      </c>
      <c r="B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</row>
    <row r="26" spans="1:13" x14ac:dyDescent="0.25">
      <c r="A26" t="s">
        <v>34</v>
      </c>
      <c r="B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</row>
    <row r="27" spans="1:13" x14ac:dyDescent="0.25">
      <c r="A27" t="s">
        <v>35</v>
      </c>
      <c r="B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</row>
    <row r="28" spans="1:13" x14ac:dyDescent="0.25">
      <c r="A28" t="s">
        <v>36</v>
      </c>
      <c r="B28" t="s">
        <v>37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129</v>
      </c>
      <c r="M28" t="s">
        <v>124</v>
      </c>
    </row>
    <row r="29" spans="1:13" x14ac:dyDescent="0.25">
      <c r="A29" t="s">
        <v>38</v>
      </c>
      <c r="B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</row>
    <row r="30" spans="1:13" x14ac:dyDescent="0.25">
      <c r="A30" t="s">
        <v>40</v>
      </c>
      <c r="B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>
        <v>41</v>
      </c>
      <c r="K30" t="s">
        <v>41</v>
      </c>
      <c r="L30" t="s">
        <v>41</v>
      </c>
      <c r="M30" t="s">
        <v>41</v>
      </c>
    </row>
    <row r="31" spans="1:13" x14ac:dyDescent="0.25">
      <c r="A31" t="s">
        <v>79</v>
      </c>
      <c r="B31" s="4" t="s">
        <v>43</v>
      </c>
      <c r="E31" s="4" t="s">
        <v>43</v>
      </c>
      <c r="F31" s="4" t="s">
        <v>43</v>
      </c>
      <c r="G31" s="4" t="s">
        <v>43</v>
      </c>
      <c r="H31" s="4" t="s">
        <v>43</v>
      </c>
      <c r="I31" s="4" t="s">
        <v>43</v>
      </c>
      <c r="J31" s="4" t="s">
        <v>43</v>
      </c>
      <c r="K31" s="4" t="s">
        <v>43</v>
      </c>
      <c r="L31" s="4" t="s">
        <v>43</v>
      </c>
      <c r="M31" s="4" t="s">
        <v>43</v>
      </c>
    </row>
    <row r="32" spans="1:13" x14ac:dyDescent="0.25">
      <c r="A32" t="s">
        <v>80</v>
      </c>
      <c r="B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</row>
    <row r="33" spans="1:13" x14ac:dyDescent="0.25">
      <c r="A33" t="s">
        <v>83</v>
      </c>
      <c r="B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</row>
    <row r="34" spans="1:13" x14ac:dyDescent="0.25">
      <c r="A34" t="s">
        <v>48</v>
      </c>
      <c r="B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37</v>
      </c>
    </row>
    <row r="35" spans="1:13" x14ac:dyDescent="0.25">
      <c r="A35" t="s">
        <v>49</v>
      </c>
      <c r="B35" t="s">
        <v>39</v>
      </c>
      <c r="E35" t="s">
        <v>39</v>
      </c>
      <c r="F35" t="s">
        <v>39</v>
      </c>
      <c r="G35" t="s">
        <v>39</v>
      </c>
      <c r="H35" t="s">
        <v>39</v>
      </c>
      <c r="I35" t="s">
        <v>39</v>
      </c>
      <c r="J35" t="s">
        <v>39</v>
      </c>
      <c r="K35" t="s">
        <v>39</v>
      </c>
      <c r="L35" t="s">
        <v>39</v>
      </c>
      <c r="M35" t="s">
        <v>39</v>
      </c>
    </row>
    <row r="36" spans="1:13" x14ac:dyDescent="0.25">
      <c r="A36" t="s">
        <v>50</v>
      </c>
      <c r="B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</row>
    <row r="37" spans="1:13" x14ac:dyDescent="0.25">
      <c r="A37" t="s">
        <v>51</v>
      </c>
      <c r="B37" s="4" t="s">
        <v>43</v>
      </c>
      <c r="E37" s="4" t="s">
        <v>43</v>
      </c>
      <c r="F37" s="4" t="s">
        <v>43</v>
      </c>
      <c r="G37" s="4" t="s">
        <v>43</v>
      </c>
      <c r="H37" s="4" t="s">
        <v>43</v>
      </c>
      <c r="I37" s="4" t="s">
        <v>43</v>
      </c>
      <c r="J37" s="4" t="s">
        <v>43</v>
      </c>
      <c r="K37" s="4" t="s">
        <v>43</v>
      </c>
      <c r="L37" s="4" t="s">
        <v>43</v>
      </c>
      <c r="M37" s="4" t="s">
        <v>43</v>
      </c>
    </row>
    <row r="38" spans="1:13" x14ac:dyDescent="0.25">
      <c r="A38" t="s">
        <v>52</v>
      </c>
      <c r="B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45</v>
      </c>
    </row>
    <row r="39" spans="1:13" x14ac:dyDescent="0.25">
      <c r="A39" t="s">
        <v>53</v>
      </c>
      <c r="B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3" x14ac:dyDescent="0.25">
      <c r="A40" t="s">
        <v>56</v>
      </c>
      <c r="B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25">
      <c r="A41" t="s">
        <v>57</v>
      </c>
      <c r="B41" s="3" t="s">
        <v>58</v>
      </c>
      <c r="E41" s="3" t="s">
        <v>58</v>
      </c>
      <c r="F41" s="3" t="s">
        <v>58</v>
      </c>
      <c r="G41" s="3" t="s">
        <v>58</v>
      </c>
      <c r="H41" s="3" t="s">
        <v>58</v>
      </c>
      <c r="I41" s="3" t="s">
        <v>58</v>
      </c>
      <c r="J41" s="3" t="s">
        <v>58</v>
      </c>
      <c r="K41" s="3" t="s">
        <v>58</v>
      </c>
      <c r="L41" s="3" t="s">
        <v>58</v>
      </c>
      <c r="M41" s="3" t="s">
        <v>58</v>
      </c>
    </row>
    <row r="42" spans="1:13" x14ac:dyDescent="0.25">
      <c r="A42" t="s">
        <v>59</v>
      </c>
      <c r="B42">
        <v>550</v>
      </c>
      <c r="E42">
        <v>550</v>
      </c>
      <c r="F42">
        <v>550</v>
      </c>
      <c r="G42">
        <v>575</v>
      </c>
      <c r="H42">
        <v>550</v>
      </c>
      <c r="I42">
        <v>550</v>
      </c>
      <c r="J42">
        <v>550</v>
      </c>
      <c r="K42">
        <v>550</v>
      </c>
      <c r="L42">
        <v>550</v>
      </c>
      <c r="M42">
        <v>550</v>
      </c>
    </row>
    <row r="43" spans="1:13" x14ac:dyDescent="0.25">
      <c r="A43" t="s">
        <v>60</v>
      </c>
      <c r="B43" t="s">
        <v>61</v>
      </c>
      <c r="C43" t="s">
        <v>61</v>
      </c>
      <c r="D43" t="s">
        <v>61</v>
      </c>
      <c r="E43" t="s">
        <v>61</v>
      </c>
      <c r="F43" t="s">
        <v>61</v>
      </c>
      <c r="G43" t="s">
        <v>61</v>
      </c>
      <c r="H43" t="s">
        <v>61</v>
      </c>
      <c r="I43" t="s">
        <v>61</v>
      </c>
      <c r="J43" t="s">
        <v>61</v>
      </c>
      <c r="K43" t="s">
        <v>61</v>
      </c>
      <c r="L43" t="s">
        <v>61</v>
      </c>
      <c r="M43" t="s">
        <v>61</v>
      </c>
    </row>
    <row r="44" spans="1:13" x14ac:dyDescent="0.25">
      <c r="A44" t="s">
        <v>62</v>
      </c>
      <c r="B44" t="s">
        <v>63</v>
      </c>
      <c r="C44" s="5" t="s">
        <v>63</v>
      </c>
      <c r="D44" s="5" t="s">
        <v>63</v>
      </c>
      <c r="E44" s="5" t="s">
        <v>63</v>
      </c>
      <c r="F44" s="5" t="s">
        <v>63</v>
      </c>
      <c r="G44" s="5" t="s">
        <v>63</v>
      </c>
      <c r="H44" s="5" t="s">
        <v>63</v>
      </c>
      <c r="I44" s="5" t="s">
        <v>63</v>
      </c>
      <c r="J44" s="5" t="s">
        <v>63</v>
      </c>
      <c r="K44" s="5" t="s">
        <v>63</v>
      </c>
      <c r="L44" s="5" t="s">
        <v>63</v>
      </c>
      <c r="M44" s="5" t="s">
        <v>63</v>
      </c>
    </row>
    <row r="45" spans="1:13" x14ac:dyDescent="0.25">
      <c r="A45" t="s">
        <v>64</v>
      </c>
      <c r="E45" t="s">
        <v>16</v>
      </c>
      <c r="F45" t="s">
        <v>17</v>
      </c>
      <c r="G45" t="s">
        <v>109</v>
      </c>
      <c r="H45" t="s">
        <v>16</v>
      </c>
      <c r="I45" t="s">
        <v>17</v>
      </c>
      <c r="J45" t="s">
        <v>16</v>
      </c>
      <c r="K45" t="s">
        <v>17</v>
      </c>
      <c r="L45" t="s">
        <v>16</v>
      </c>
      <c r="M45" t="s">
        <v>17</v>
      </c>
    </row>
    <row r="46" spans="1:13" x14ac:dyDescent="0.25">
      <c r="A46" t="s">
        <v>65</v>
      </c>
      <c r="B46" s="6" t="s">
        <v>66</v>
      </c>
      <c r="C46" s="6" t="s">
        <v>66</v>
      </c>
      <c r="D46" s="6" t="s">
        <v>66</v>
      </c>
      <c r="E46" s="6" t="s">
        <v>66</v>
      </c>
      <c r="F46" s="6" t="s">
        <v>66</v>
      </c>
      <c r="G46" s="6" t="s">
        <v>66</v>
      </c>
      <c r="H46" s="6" t="s">
        <v>66</v>
      </c>
      <c r="I46" s="6" t="s">
        <v>66</v>
      </c>
      <c r="J46" s="6" t="s">
        <v>66</v>
      </c>
      <c r="K46" s="6" t="s">
        <v>66</v>
      </c>
      <c r="L46" s="6" t="s">
        <v>66</v>
      </c>
      <c r="M46" s="6" t="s">
        <v>66</v>
      </c>
    </row>
    <row r="48" spans="1:13" x14ac:dyDescent="0.25">
      <c r="A48" s="8" t="s">
        <v>98</v>
      </c>
      <c r="B48" s="7" t="s">
        <v>61</v>
      </c>
      <c r="E48" s="7" t="s">
        <v>13</v>
      </c>
      <c r="F48" s="7" t="s">
        <v>13</v>
      </c>
      <c r="G48" s="7" t="s">
        <v>13</v>
      </c>
      <c r="H48" s="7" t="s">
        <v>9</v>
      </c>
      <c r="I48" s="7" t="s">
        <v>9</v>
      </c>
      <c r="J48" s="7" t="s">
        <v>13</v>
      </c>
      <c r="K48" s="7" t="s">
        <v>13</v>
      </c>
      <c r="L48" s="7" t="s">
        <v>13</v>
      </c>
      <c r="M48" s="7" t="s">
        <v>13</v>
      </c>
    </row>
    <row r="49" spans="1:13" x14ac:dyDescent="0.25">
      <c r="A49" t="s">
        <v>99</v>
      </c>
      <c r="E49" t="s">
        <v>9</v>
      </c>
      <c r="F49" t="s">
        <v>13</v>
      </c>
      <c r="G49" t="s">
        <v>13</v>
      </c>
      <c r="H49" t="s">
        <v>13</v>
      </c>
      <c r="I49" t="s">
        <v>13</v>
      </c>
      <c r="J49" t="s">
        <v>9</v>
      </c>
      <c r="K49" t="s">
        <v>13</v>
      </c>
      <c r="L49" t="s">
        <v>9</v>
      </c>
      <c r="M49" t="s">
        <v>13</v>
      </c>
    </row>
    <row r="50" spans="1:13" x14ac:dyDescent="0.25">
      <c r="A50" t="s">
        <v>102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</row>
    <row r="51" spans="1:13" x14ac:dyDescent="0.25">
      <c r="A51" t="s">
        <v>100</v>
      </c>
      <c r="E51" t="str">
        <f t="shared" ref="E51:J51" si="0">TEXT(E50/100,"0.000")</f>
        <v>0.015</v>
      </c>
      <c r="F51" t="str">
        <f t="shared" si="0"/>
        <v>0.015</v>
      </c>
      <c r="G51" t="str">
        <f t="shared" si="0"/>
        <v>0.015</v>
      </c>
      <c r="H51" t="str">
        <f t="shared" si="0"/>
        <v>0.015</v>
      </c>
      <c r="I51" t="str">
        <f t="shared" si="0"/>
        <v>0.015</v>
      </c>
      <c r="J51" t="str">
        <f t="shared" si="0"/>
        <v>0.015</v>
      </c>
      <c r="K51" t="str">
        <f t="shared" ref="K51:L51" si="1">TEXT(K50/100,"0.000")</f>
        <v>0.015</v>
      </c>
      <c r="L51" t="str">
        <f t="shared" si="1"/>
        <v>0.015</v>
      </c>
      <c r="M51" t="str">
        <f t="shared" ref="M51" si="2">TEXT(M50/100,"0.000")</f>
        <v>0.015</v>
      </c>
    </row>
    <row r="52" spans="1:13" x14ac:dyDescent="0.25">
      <c r="A52" t="s">
        <v>101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</row>
    <row r="53" spans="1:13" x14ac:dyDescent="0.25">
      <c r="A53" t="s">
        <v>105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5" spans="1:13" x14ac:dyDescent="0.25">
      <c r="A55" t="s">
        <v>110</v>
      </c>
      <c r="G55" t="s">
        <v>9</v>
      </c>
    </row>
    <row r="56" spans="1:13" x14ac:dyDescent="0.25">
      <c r="A56" t="s">
        <v>112</v>
      </c>
      <c r="B56" t="s">
        <v>13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</row>
    <row r="57" spans="1:1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5">
      <c r="A58" t="s">
        <v>130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H29" sqref="H29"/>
    </sheetView>
  </sheetViews>
  <sheetFormatPr defaultRowHeight="15" x14ac:dyDescent="0.25"/>
  <cols>
    <col min="1" max="1" width="46.42578125" bestFit="1" customWidth="1"/>
    <col min="2" max="2" width="11" bestFit="1" customWidth="1"/>
    <col min="3" max="3" width="22.140625" bestFit="1" customWidth="1"/>
    <col min="4" max="4" width="13.5703125" bestFit="1" customWidth="1"/>
    <col min="5" max="5" width="9.42578125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73</v>
      </c>
      <c r="B2" t="s">
        <v>74</v>
      </c>
      <c r="C2" t="s">
        <v>75</v>
      </c>
      <c r="D2" t="s">
        <v>78</v>
      </c>
      <c r="E2" t="s">
        <v>78</v>
      </c>
    </row>
    <row r="3" spans="1:5" x14ac:dyDescent="0.25">
      <c r="A3" t="s">
        <v>76</v>
      </c>
      <c r="B3" t="s">
        <v>77</v>
      </c>
      <c r="C3" t="s">
        <v>96</v>
      </c>
      <c r="D3" t="s">
        <v>78</v>
      </c>
      <c r="E3" t="s">
        <v>78</v>
      </c>
    </row>
    <row r="4" spans="1:5" x14ac:dyDescent="0.25">
      <c r="A4" t="s">
        <v>42</v>
      </c>
      <c r="B4" s="4" t="s">
        <v>119</v>
      </c>
      <c r="C4" s="4" t="s">
        <v>120</v>
      </c>
      <c r="D4" s="4" t="s">
        <v>121</v>
      </c>
      <c r="E4" s="4" t="s">
        <v>121</v>
      </c>
    </row>
    <row r="5" spans="1:5" x14ac:dyDescent="0.25">
      <c r="A5" t="s">
        <v>44</v>
      </c>
      <c r="B5" t="s">
        <v>74</v>
      </c>
      <c r="C5" t="s">
        <v>81</v>
      </c>
      <c r="D5" t="s">
        <v>104</v>
      </c>
      <c r="E5" t="s">
        <v>82</v>
      </c>
    </row>
    <row r="6" spans="1:5" x14ac:dyDescent="0.25">
      <c r="A6" t="s">
        <v>46</v>
      </c>
      <c r="B6" t="s">
        <v>84</v>
      </c>
      <c r="C6" t="s">
        <v>85</v>
      </c>
      <c r="D6" t="s">
        <v>84</v>
      </c>
      <c r="E6" t="s">
        <v>85</v>
      </c>
    </row>
    <row r="7" spans="1:5" x14ac:dyDescent="0.25">
      <c r="A7" t="s">
        <v>117</v>
      </c>
      <c r="B7" t="s">
        <v>118</v>
      </c>
      <c r="C7" t="s">
        <v>118</v>
      </c>
      <c r="D7" t="s">
        <v>118</v>
      </c>
      <c r="E7" t="s">
        <v>118</v>
      </c>
    </row>
    <row r="11" spans="1:5" x14ac:dyDescent="0.25">
      <c r="A11" s="8" t="s">
        <v>86</v>
      </c>
      <c r="B11" s="9" t="str">
        <f>TEXT(B4*70/100,"0.00")</f>
        <v>280.00</v>
      </c>
      <c r="C11" t="str">
        <f>TEXT(C4*70/100,"0.00")</f>
        <v>350.00</v>
      </c>
      <c r="D11" t="str">
        <f>TEXT(D4*70/100,"0.00")</f>
        <v>630.00</v>
      </c>
      <c r="E11" t="str">
        <f>TEXT(E4*70/100,"0.00")</f>
        <v>630.00</v>
      </c>
    </row>
    <row r="12" spans="1:5" x14ac:dyDescent="0.25">
      <c r="A12" s="8" t="s">
        <v>87</v>
      </c>
      <c r="B12" s="9" t="str">
        <f>TEXT(B4*80/100,"0.00")</f>
        <v>320.00</v>
      </c>
      <c r="C12" t="str">
        <f>TEXT(C4*80/100,"0.00")</f>
        <v>400.00</v>
      </c>
      <c r="D12" t="str">
        <f>TEXT(D4*80/100,"0.00")</f>
        <v>720.00</v>
      </c>
      <c r="E12" t="str">
        <f>TEXT(E4*80/100,"0.00")</f>
        <v>720.00</v>
      </c>
    </row>
    <row r="13" spans="1:5" x14ac:dyDescent="0.25">
      <c r="A13" s="9"/>
      <c r="B13" s="9"/>
    </row>
    <row r="14" spans="1:5" x14ac:dyDescent="0.25">
      <c r="A14" s="8" t="s">
        <v>88</v>
      </c>
      <c r="B14" s="9" t="str">
        <f>TEXT(B4*70/100,"0.00")</f>
        <v>280.00</v>
      </c>
      <c r="C14" t="str">
        <f>TEXT(C4*70/100,"0.00")</f>
        <v>350.00</v>
      </c>
      <c r="D14" t="str">
        <f>TEXT(D4*70/100,"0.00")</f>
        <v>630.00</v>
      </c>
      <c r="E14" t="str">
        <f>TEXT(E4*70/100,"0.00")</f>
        <v>630.00</v>
      </c>
    </row>
    <row r="15" spans="1:5" x14ac:dyDescent="0.25">
      <c r="A15" s="8" t="s">
        <v>89</v>
      </c>
      <c r="B15" s="9" t="str">
        <f>TEXT(B4*80/100,"0.00")</f>
        <v>320.00</v>
      </c>
      <c r="C15" t="str">
        <f>TEXT(C4*80/100,"0.00")</f>
        <v>400.00</v>
      </c>
      <c r="D15" t="str">
        <f>TEXT(D4*80/100,"0.00")</f>
        <v>720.00</v>
      </c>
      <c r="E15" t="str">
        <f>TEXT(E4*80/100,"0.00")</f>
        <v>720.00</v>
      </c>
    </row>
    <row r="16" spans="1:5" x14ac:dyDescent="0.25">
      <c r="A16" s="9"/>
      <c r="B16" s="9"/>
    </row>
    <row r="17" spans="1:5" x14ac:dyDescent="0.25">
      <c r="A17" s="11" t="s">
        <v>67</v>
      </c>
      <c r="B17" s="12" t="str">
        <f>TEXT(15,"0.00")</f>
        <v>15.00</v>
      </c>
      <c r="C17" t="str">
        <f>TEXT(30,"0.00")</f>
        <v>30.00</v>
      </c>
      <c r="D17" t="str">
        <f>TEXT(6,"0.00")</f>
        <v>6.00</v>
      </c>
      <c r="E17" t="str">
        <f>TEXT(6,"0.00")</f>
        <v>6.00</v>
      </c>
    </row>
    <row r="18" spans="1:5" x14ac:dyDescent="0.25">
      <c r="A18" s="8"/>
      <c r="B18" s="10"/>
    </row>
    <row r="19" spans="1:5" x14ac:dyDescent="0.25">
      <c r="A19" s="8" t="s">
        <v>90</v>
      </c>
      <c r="B19" s="9" t="str">
        <f>IF(B$6="Tenanted",TEXT(B$14*B$17*1.5,"0.00"),TEXT(B$14*B$17,"0.00"))</f>
        <v>4200.00</v>
      </c>
      <c r="C19" t="str">
        <f>IF(C$6="Tenanted",TEXT(C$14*C$17*1.5,"0.00"),TEXT(C$14*C$17,"0.00"))</f>
        <v>15750.00</v>
      </c>
      <c r="D19" t="str">
        <f>IF(D$6="Tenanted",TEXT(D$14*D$17*1.5,"0.00"),TEXT(D$14*D$17,"0.00"))</f>
        <v>3780.00</v>
      </c>
      <c r="E19" t="str">
        <f>IF(E$6="Tenanted",TEXT(E$14*E$17*1.5,"0.00"),TEXT(E$14*E$17,"0.00"))</f>
        <v>5670.00</v>
      </c>
    </row>
    <row r="20" spans="1:5" x14ac:dyDescent="0.25">
      <c r="A20" s="8" t="s">
        <v>91</v>
      </c>
      <c r="B20" s="9" t="str">
        <f>IF(B$6="Tenanted",TEXT(B15*B$17*1.5,"0.00"),TEXT(B15*B$17,"0.00"))</f>
        <v>4800.00</v>
      </c>
      <c r="C20" t="str">
        <f>IF(C$6="Tenanted",TEXT(C15*C$17*1.5,"0.00"),TEXT(C15*C$17,"0.00"))</f>
        <v>18000.00</v>
      </c>
      <c r="D20" t="str">
        <f>IF(D$6="Tenanted",TEXT(D15*D$17*1.5,"0.00"),TEXT(D15*D$17,"0.00"))</f>
        <v>4320.00</v>
      </c>
      <c r="E20" t="str">
        <f>IF(E$6="Tenanted",TEXT(E15*E$17*1.5,"0.00"),TEXT(E15*E$17,"0.00"))</f>
        <v>6480.00</v>
      </c>
    </row>
    <row r="21" spans="1:5" x14ac:dyDescent="0.25">
      <c r="A21" s="9"/>
      <c r="B21" s="9"/>
    </row>
    <row r="22" spans="1:5" x14ac:dyDescent="0.25">
      <c r="A22" s="8" t="s">
        <v>92</v>
      </c>
      <c r="B22" s="9" t="str">
        <f>TEXT("9","0.00")</f>
        <v>9.00</v>
      </c>
      <c r="C22" t="str">
        <f>TEXT("9","0.00")</f>
        <v>9.00</v>
      </c>
      <c r="D22" t="str">
        <f>TEXT("9","0.00")</f>
        <v>9.00</v>
      </c>
      <c r="E22" t="str">
        <f>TEXT("9","0.00")</f>
        <v>9.00</v>
      </c>
    </row>
    <row r="23" spans="1:5" x14ac:dyDescent="0.25">
      <c r="A23" s="8" t="s">
        <v>93</v>
      </c>
      <c r="B23" s="9" t="str">
        <f>TEXT(B$22/100,"0.00")</f>
        <v>0.09</v>
      </c>
      <c r="C23" t="str">
        <f>TEXT(C$22/100,"0.00")</f>
        <v>0.09</v>
      </c>
      <c r="D23" t="str">
        <f>TEXT(D$22/100,"0.00")</f>
        <v>0.09</v>
      </c>
      <c r="E23" t="str">
        <f>TEXT(E$22/100,"0.00")</f>
        <v>0.09</v>
      </c>
    </row>
    <row r="24" spans="1:5" x14ac:dyDescent="0.25">
      <c r="A24" s="9"/>
      <c r="B24" s="9"/>
    </row>
    <row r="25" spans="1:5" x14ac:dyDescent="0.25">
      <c r="A25" s="8" t="s">
        <v>94</v>
      </c>
      <c r="B25" s="9" t="str">
        <f>IF(B$5="Govt. Establishment",TEXT(B$19*B$23*(75/100),"0"),TEXT(B$19*B$23,"0"))</f>
        <v>378</v>
      </c>
      <c r="C25" t="str">
        <f>IF(C$5="Govt. Establishment",TEXT(C$19*C$23*(75/100),"0"),TEXT(C$19*C$23,"0"))</f>
        <v>1418</v>
      </c>
      <c r="D25" t="str">
        <f>IF(D$5="Govt. Establishment",TEXT(D$19*D$23*(75/100),"0"),TEXT(D$19*D$23,"0"))</f>
        <v>255</v>
      </c>
      <c r="E25" t="str">
        <f>IF(E$5="Govt. Establishment",TEXT(E$19*E$23*(75/100),"0"),TEXT(E$19*E$23,"0"))</f>
        <v>510</v>
      </c>
    </row>
    <row r="26" spans="1:5" x14ac:dyDescent="0.25">
      <c r="A26" s="8" t="s">
        <v>95</v>
      </c>
      <c r="B26" s="9" t="str">
        <f>IF(B$5="Govt. Establishment",TEXT(B$20*B$23*(75/100),"0"),TEXT(B$20*B$23,"0"))</f>
        <v>432</v>
      </c>
      <c r="C26" t="str">
        <f>IF(C$5="Govt. Establishment",TEXT(C$20*C$23*(75/100),"0"),TEXT(C$20*C$23,"0"))</f>
        <v>1620</v>
      </c>
      <c r="D26" t="str">
        <f>IF(D$5="Govt. Establishment",TEXT(D$20*D$23*(75/100),"0"),TEXT(D$20*D$23,"0"))</f>
        <v>292</v>
      </c>
      <c r="E26" t="str">
        <f>IF(E$5="Govt. Establishment",TEXT(E$20*E$23*(75/100),"0"),TEXT(E$20*E$23,"0"))</f>
        <v>583</v>
      </c>
    </row>
    <row r="28" spans="1:5" x14ac:dyDescent="0.25">
      <c r="A28" t="s">
        <v>103</v>
      </c>
      <c r="B28" t="str">
        <f>TEXT(IF(B5="Govt. Establishment",((B20*B23)*(75/100)),0),"0")</f>
        <v>0</v>
      </c>
      <c r="C28" t="str">
        <f>TEXT(IF(C5="Govt. Establishment",((C20*C23)*(75/100)),0),"0")</f>
        <v>0</v>
      </c>
      <c r="D28" t="str">
        <f>TEXT(IF(D5="Govt. Establishment",((D20*D23)*(75/100)),0),"0")</f>
        <v>292</v>
      </c>
      <c r="E28" t="str">
        <f>TEXT(IF(E5="Govt. Establishment",((E20*E23)*(75/100)),0),"0")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2017-05-02T06:29:41Z</dcterms:modified>
</cp:coreProperties>
</file>