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525" windowWidth="14805" windowHeight="55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51" i="1" l="1"/>
  <c r="N51" i="1" l="1"/>
  <c r="F28" i="2" l="1"/>
  <c r="F22" i="2"/>
  <c r="F23" i="2" s="1"/>
  <c r="F17" i="2"/>
  <c r="F15" i="2"/>
  <c r="F20" i="2" s="1"/>
  <c r="F14" i="2"/>
  <c r="F19" i="2" s="1"/>
  <c r="F25" i="2" s="1"/>
  <c r="F12" i="2"/>
  <c r="F11" i="2"/>
  <c r="F26" i="2" l="1"/>
  <c r="M51" i="1"/>
  <c r="L51" i="1" l="1"/>
  <c r="B17" i="2" l="1"/>
  <c r="K51" i="1" l="1"/>
  <c r="E28" i="2" l="1"/>
  <c r="C28" i="2"/>
  <c r="B28" i="2"/>
  <c r="J51" i="1" l="1"/>
  <c r="E17" i="2" l="1"/>
  <c r="D17" i="2"/>
  <c r="C17" i="2"/>
  <c r="I51" i="1" l="1"/>
  <c r="H51" i="1" l="1"/>
  <c r="G51" i="1" l="1"/>
  <c r="F51" i="1" l="1"/>
  <c r="E51" i="1" l="1"/>
  <c r="D51" i="1" l="1"/>
  <c r="C51" i="1" l="1"/>
  <c r="B51" i="1" l="1"/>
  <c r="E23" i="2" l="1"/>
  <c r="E22" i="2"/>
  <c r="D22" i="2"/>
  <c r="D23" i="2" s="1"/>
  <c r="C22" i="2"/>
  <c r="C23" i="2" s="1"/>
  <c r="E15" i="2"/>
  <c r="E20" i="2" s="1"/>
  <c r="D15" i="2"/>
  <c r="D20" i="2" s="1"/>
  <c r="C15" i="2"/>
  <c r="C20" i="2" s="1"/>
  <c r="E14" i="2"/>
  <c r="E19" i="2" s="1"/>
  <c r="D14" i="2"/>
  <c r="D19" i="2" s="1"/>
  <c r="C14" i="2"/>
  <c r="C19" i="2" s="1"/>
  <c r="E12" i="2"/>
  <c r="D12" i="2"/>
  <c r="C12" i="2"/>
  <c r="E11" i="2"/>
  <c r="D11" i="2"/>
  <c r="C11" i="2"/>
  <c r="B23" i="2"/>
  <c r="B19" i="2"/>
  <c r="B25" i="2" s="1"/>
  <c r="B15" i="2"/>
  <c r="B20" i="2" s="1"/>
  <c r="B14" i="2"/>
  <c r="B12" i="2"/>
  <c r="B11" i="2"/>
  <c r="B22" i="2"/>
  <c r="C25" i="2" l="1"/>
  <c r="D25" i="2"/>
  <c r="E25" i="2"/>
  <c r="D26" i="2"/>
  <c r="D28" i="2"/>
  <c r="E26" i="2"/>
  <c r="B26" i="2"/>
  <c r="C26" i="2"/>
</calcChain>
</file>

<file path=xl/sharedStrings.xml><?xml version="1.0" encoding="utf-8"?>
<sst xmlns="http://schemas.openxmlformats.org/spreadsheetml/2006/main" count="585" uniqueCount="143">
  <si>
    <t># Data used in Change in Assessment Addition method</t>
  </si>
  <si>
    <t>old</t>
  </si>
  <si>
    <t>pt_chngInAssmntPropID</t>
  </si>
  <si>
    <t>pt_chngInAssmntPropNo</t>
  </si>
  <si>
    <t>pt_chngInAssmntOldPropNo</t>
  </si>
  <si>
    <t>pt_chngInAddnFloorBuiltupArea</t>
  </si>
  <si>
    <t>yes</t>
  </si>
  <si>
    <t>pt_chngInAssmntUpldDoc</t>
  </si>
  <si>
    <t>pt_chngInAssmntGrndFlrBuiltupArea</t>
  </si>
  <si>
    <t>pt_chngInAddnGrnd&amp;FloorBuiltupArea</t>
  </si>
  <si>
    <t>no</t>
  </si>
  <si>
    <t>pt_chngInAddnChngLandType</t>
  </si>
  <si>
    <t>pt_chngInAddnChngVcntLandType</t>
  </si>
  <si>
    <t>Land + Building</t>
  </si>
  <si>
    <t>Flat</t>
  </si>
  <si>
    <t>Attention: You are changing land type from Land to Building/Flat, This will lead to increase in Property Tax</t>
  </si>
  <si>
    <t>pt_chngInAssmntAlertOkMsg</t>
  </si>
  <si>
    <t>pt_chngInAssmntPymntMdUpto</t>
  </si>
  <si>
    <t>2015-16</t>
  </si>
  <si>
    <t>pt_chngInAssmntRoadFactor</t>
  </si>
  <si>
    <t>Principal Main Road</t>
  </si>
  <si>
    <t>pt_chngInAssmntPlotArea</t>
  </si>
  <si>
    <t>pt_chngInAssmntBuiltupArea</t>
  </si>
  <si>
    <t>pt_chngInAssmntRainWaterHarvesting</t>
  </si>
  <si>
    <t>pt_chngInAssmntGovWtrConn</t>
  </si>
  <si>
    <t>pt_chngInAssmntWtrConnAvlblWithin400Yrds</t>
  </si>
  <si>
    <t>pt_chngInAssmntWtrConnNotAvlblWithin400Yrds</t>
  </si>
  <si>
    <t>TestAutomationDocument_Four.pdf</t>
  </si>
  <si>
    <t>pt_chngInAssmntAprtmntName</t>
  </si>
  <si>
    <t>pt_chngInAssmntTotFlatsInAprtmnt</t>
  </si>
  <si>
    <t>Shiv Palace</t>
  </si>
  <si>
    <t>pt_chngInAddnChngVcntLandTypToBldgFlrCount</t>
  </si>
  <si>
    <t>pt_chngInAddnChngVcntLandTypToFlatFlrCount</t>
  </si>
  <si>
    <t>pt_chngInAddnFloorBuiltupAreaFlrNo</t>
  </si>
  <si>
    <t>pt_chngInAddnFloorBuiltupAreaBuiltupArea</t>
  </si>
  <si>
    <t>pt_chngInAddnFloorBuiltupAreaUsgFactor</t>
  </si>
  <si>
    <t>pt_chngInAddnFloorBuiltupAreaOccuFactor</t>
  </si>
  <si>
    <t>#pt_chngInAddnFloorBuiltupAreaFlrCount</t>
  </si>
  <si>
    <t>#pt_chngInAddnGrnd&amp;FloorBuiltupAreaFlrCount</t>
  </si>
  <si>
    <t>number</t>
  </si>
  <si>
    <t>pt_chngInAssmntRoadFactorOfVacantLand</t>
  </si>
  <si>
    <t>Other Road</t>
  </si>
  <si>
    <t>pt_chngInAssmntChangVacantlandArea</t>
  </si>
  <si>
    <t>pt_chngInAssmntMutation</t>
  </si>
  <si>
    <t>No</t>
  </si>
  <si>
    <t>pt_assessmentType</t>
  </si>
  <si>
    <t>Change / Alteration in Assessment</t>
  </si>
  <si>
    <t>landType</t>
  </si>
  <si>
    <t xml:space="preserve">pt_newAssessmentSaveMsg </t>
  </si>
  <si>
    <t>Self Assessment with Change / Alteration in Assessment Service has been Submitted Successfully.</t>
  </si>
  <si>
    <t>unitArea</t>
  </si>
  <si>
    <t>pt_chngInAddnFloorBuiltupAreaFloorNo</t>
  </si>
  <si>
    <t>3rd</t>
  </si>
  <si>
    <t>4th</t>
  </si>
  <si>
    <t>5th</t>
  </si>
  <si>
    <t>pt_chngInAddnFloorBuiltupAreaUsageType</t>
  </si>
  <si>
    <t>Residential</t>
  </si>
  <si>
    <t>Commercial / Industrial</t>
  </si>
  <si>
    <t>pt_chngInAddnFloorBuiltupAreaConstructionType</t>
  </si>
  <si>
    <t>Pucca building with RCC Roof</t>
  </si>
  <si>
    <t>Others</t>
  </si>
  <si>
    <t>Coaching Classes</t>
  </si>
  <si>
    <t>Clubs</t>
  </si>
  <si>
    <t>Self-Occupied</t>
  </si>
  <si>
    <t>Tenanted</t>
  </si>
  <si>
    <t>residentialBuildupArea</t>
  </si>
  <si>
    <t>nonResidentialBuildupArea</t>
  </si>
  <si>
    <t>ratableAreaForRes</t>
  </si>
  <si>
    <t>ratableAreaForNonRes</t>
  </si>
  <si>
    <t>annualRatableValueForRes</t>
  </si>
  <si>
    <t>annualRatableValueForNonRes</t>
  </si>
  <si>
    <t>rateOfTax</t>
  </si>
  <si>
    <t>calculatedRateOfTax</t>
  </si>
  <si>
    <t>annualTaxRes</t>
  </si>
  <si>
    <t>annualTaxNonRes</t>
  </si>
  <si>
    <t>Pucca building with asbestos</t>
  </si>
  <si>
    <t>1,1</t>
  </si>
  <si>
    <t>pt_newAssessmentRebateApplicable</t>
  </si>
  <si>
    <t>rainWaterHarvesting</t>
  </si>
  <si>
    <t>interestRate</t>
  </si>
  <si>
    <t>noOfMonths</t>
  </si>
  <si>
    <t>interestRateMaster</t>
  </si>
  <si>
    <t>pt_newAssessmentServiceChargeCurSAS</t>
  </si>
  <si>
    <t>Govt. Establishment</t>
  </si>
  <si>
    <t>pt_newAssessmentPTIntAreas</t>
  </si>
  <si>
    <t>SIT-Khagaul-Addition-Land+Building</t>
  </si>
  <si>
    <t>SIT-Khagaul-Addition-Flat</t>
  </si>
  <si>
    <t>SIT-Khagaul-Addition-Vacant Land</t>
  </si>
  <si>
    <t>Vacant Land</t>
  </si>
  <si>
    <t>changeAreaVL</t>
  </si>
  <si>
    <t>1301201755_N1</t>
  </si>
  <si>
    <t>manuualVacantLandArea</t>
  </si>
  <si>
    <t>1301201824_N1</t>
  </si>
  <si>
    <t>1301201746_N1</t>
  </si>
  <si>
    <t>1301201795_N1</t>
  </si>
  <si>
    <t>SIT-Khagaul-Addition-Vacant land to Land+Building</t>
  </si>
  <si>
    <t>pt_chngInAddnFloorYear</t>
  </si>
  <si>
    <t>2016-17</t>
  </si>
  <si>
    <t>400.00</t>
  </si>
  <si>
    <t>500.00</t>
  </si>
  <si>
    <t>900.00</t>
  </si>
  <si>
    <t>SIT-Khagaul-Addition-Vacant land to Flat</t>
  </si>
  <si>
    <t>2014-15</t>
  </si>
  <si>
    <t>1,3</t>
  </si>
  <si>
    <t>1301201753_N1</t>
  </si>
  <si>
    <t># Column No.</t>
  </si>
  <si>
    <t>1301201849_N1</t>
  </si>
  <si>
    <t>2013-14</t>
  </si>
  <si>
    <t>1,2</t>
  </si>
  <si>
    <t>pt_alterationPlotArea</t>
  </si>
  <si>
    <t>pt_alterationRoadFactor</t>
  </si>
  <si>
    <t>pt_alterationBuiltupArea</t>
  </si>
  <si>
    <t>pt_alteartionFloorNo</t>
  </si>
  <si>
    <t>pt_alterationUsageType</t>
  </si>
  <si>
    <t>pt_alterationUsageFactor</t>
  </si>
  <si>
    <t>pt_alterationConstrType</t>
  </si>
  <si>
    <t>pt_alterationBuildingArea</t>
  </si>
  <si>
    <t>pt_alterationOccFactor</t>
  </si>
  <si>
    <t>pt_alterationVacantLndArea</t>
  </si>
  <si>
    <t>changeInHoldingDetailsOnlyAlteration</t>
  </si>
  <si>
    <t>pt_chngAssessmentMutationPropNo</t>
  </si>
  <si>
    <t>landTypeIsLandPlusBuilding</t>
  </si>
  <si>
    <t>landTypeIsVacantLand</t>
  </si>
  <si>
    <t>landTypeIsFlat</t>
  </si>
  <si>
    <t>pt_changeHoldingDetailsType</t>
  </si>
  <si>
    <t>changeInHoldingDetailsOnlyAddition</t>
  </si>
  <si>
    <t>changeInHoldingDetailsBothAlteration&amp;Addition</t>
  </si>
  <si>
    <t>Alteration&amp;Addition</t>
  </si>
  <si>
    <t>#pt_chngInAddnGrndFlrBuiltupArea</t>
  </si>
  <si>
    <t>Main Road</t>
  </si>
  <si>
    <t>Hotels</t>
  </si>
  <si>
    <t>1st</t>
  </si>
  <si>
    <t>1301201823_N1</t>
  </si>
  <si>
    <t>pt_changeInFloor</t>
  </si>
  <si>
    <t>1003201701_N1</t>
  </si>
  <si>
    <t>1003201701_N8</t>
  </si>
  <si>
    <t>1301201833_N1</t>
  </si>
  <si>
    <t>#pt_chngInAssmntPymntMdUpto</t>
  </si>
  <si>
    <t>#####Land/Building Details Changes</t>
  </si>
  <si>
    <t>1301201764_N2</t>
  </si>
  <si>
    <t>Old</t>
  </si>
  <si>
    <t>Yes</t>
  </si>
  <si>
    <t>1301201741_A1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</si>
</sst>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03030"/>
      <name val="Verdana"/>
      <family val="2"/>
    </font>
    <font>
      <sz val="9"/>
      <color rgb="FF222222"/>
      <name val="Consolas"/>
      <family val="3"/>
    </font>
    <font>
      <sz val="8"/>
      <color rgb="FF333333"/>
      <name val="Arial"/>
      <family val="2"/>
    </font>
    <font>
      <sz val="11"/>
      <color indexed="8"/>
      <name val="Calibri"/>
      <family val="2"/>
      <scheme val="minor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11"/>
      <color rgb="FF30303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0" fillId="0" borderId="0" xfId="0" applyNumberFormat="1"/>
    <xf numFmtId="0" fontId="4" fillId="0" borderId="0" xfId="0" applyFont="1"/>
    <xf numFmtId="0" fontId="0" fillId="0" borderId="0" xfId="0" applyFill="1"/>
    <xf numFmtId="2" fontId="0" fillId="0" borderId="0" xfId="0" applyNumberFormat="1" applyFill="1"/>
    <xf numFmtId="0" fontId="5" fillId="0" borderId="0" xfId="0" applyFont="1" applyFill="1"/>
    <xf numFmtId="0" fontId="0" fillId="0" borderId="0" xfId="0" applyFont="1" applyFill="1"/>
    <xf numFmtId="2" fontId="0" fillId="0" borderId="0" xfId="0" applyNumberFormat="1" applyFont="1" applyFill="1"/>
    <xf numFmtId="0" fontId="5" fillId="2" borderId="0" xfId="0" applyFont="1" applyFill="1"/>
    <xf numFmtId="0" fontId="0" fillId="0" borderId="0" xfId="0" applyNumberFormat="1" applyFont="1" applyFill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49" fontId="0" fillId="0" borderId="0" xfId="0" applyNumberFormat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"/>
  <sheetViews>
    <sheetView tabSelected="1" zoomScale="70" zoomScaleNormal="70" workbookViewId="0">
      <selection activeCell="C5" sqref="C5"/>
    </sheetView>
  </sheetViews>
  <sheetFormatPr defaultRowHeight="15" x14ac:dyDescent="0.25"/>
  <cols>
    <col min="1" max="1" width="50.42578125" bestFit="1" customWidth="1"/>
    <col min="2" max="2" width="23.85546875" style="14" customWidth="1"/>
    <col min="3" max="3" width="22.42578125" style="14" customWidth="1"/>
    <col min="4" max="4" width="31.7109375" style="14" bestFit="1" customWidth="1"/>
    <col min="5" max="5" width="38" customWidth="1"/>
    <col min="6" max="6" width="33.5703125" bestFit="1" customWidth="1"/>
    <col min="7" max="10" width="43.5703125" customWidth="1"/>
    <col min="11" max="11" width="23.85546875" customWidth="1"/>
    <col min="12" max="12" width="22.42578125" customWidth="1"/>
    <col min="13" max="15" width="34.140625" customWidth="1"/>
  </cols>
  <sheetData>
    <row r="1" spans="1:21" x14ac:dyDescent="0.25">
      <c r="A1" t="s">
        <v>105</v>
      </c>
      <c r="B1" s="14">
        <v>1</v>
      </c>
      <c r="C1" s="14">
        <v>2</v>
      </c>
      <c r="D1" s="14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21" x14ac:dyDescent="0.25">
      <c r="A2" t="s">
        <v>0</v>
      </c>
      <c r="B2" s="1" t="s">
        <v>85</v>
      </c>
      <c r="C2" s="1" t="s">
        <v>86</v>
      </c>
      <c r="D2" s="1" t="s">
        <v>87</v>
      </c>
      <c r="E2" s="1" t="s">
        <v>85</v>
      </c>
      <c r="F2" s="1" t="s">
        <v>86</v>
      </c>
      <c r="G2" s="1" t="s">
        <v>85</v>
      </c>
      <c r="H2" s="1" t="s">
        <v>86</v>
      </c>
      <c r="I2" s="1" t="s">
        <v>95</v>
      </c>
      <c r="J2" s="1" t="s">
        <v>101</v>
      </c>
      <c r="K2" s="1" t="s">
        <v>85</v>
      </c>
      <c r="L2" s="1" t="s">
        <v>86</v>
      </c>
    </row>
    <row r="3" spans="1:21" x14ac:dyDescent="0.25">
      <c r="A3" t="s">
        <v>2</v>
      </c>
      <c r="B3" s="14" t="s">
        <v>140</v>
      </c>
      <c r="C3" s="14" t="s">
        <v>1</v>
      </c>
      <c r="D3" s="14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</row>
    <row r="4" spans="1:21" x14ac:dyDescent="0.25">
      <c r="A4" t="s">
        <v>3</v>
      </c>
      <c r="B4" s="14">
        <v>223004963</v>
      </c>
      <c r="C4" s="19">
        <v>223003837</v>
      </c>
      <c r="D4" s="19">
        <v>223003837</v>
      </c>
      <c r="E4" s="2">
        <v>223003837</v>
      </c>
      <c r="F4" s="2">
        <v>223003837</v>
      </c>
      <c r="G4" s="2">
        <v>223003837</v>
      </c>
      <c r="H4" s="2">
        <v>223003837</v>
      </c>
      <c r="I4" s="2">
        <v>223003837</v>
      </c>
      <c r="J4" s="2">
        <v>223003837</v>
      </c>
      <c r="K4" s="2">
        <v>223003837</v>
      </c>
      <c r="L4" s="16">
        <v>223001774</v>
      </c>
      <c r="T4">
        <v>2705001719</v>
      </c>
    </row>
    <row r="5" spans="1:21" x14ac:dyDescent="0.25">
      <c r="A5" t="s">
        <v>4</v>
      </c>
      <c r="B5" s="14" t="s">
        <v>142</v>
      </c>
      <c r="C5" s="14" t="s">
        <v>92</v>
      </c>
      <c r="D5" s="14" t="s">
        <v>93</v>
      </c>
      <c r="E5" t="s">
        <v>90</v>
      </c>
      <c r="F5" t="s">
        <v>92</v>
      </c>
      <c r="G5">
        <v>601201715</v>
      </c>
      <c r="H5" t="s">
        <v>94</v>
      </c>
      <c r="I5" t="s">
        <v>106</v>
      </c>
      <c r="J5" t="s">
        <v>104</v>
      </c>
      <c r="K5">
        <v>601201715</v>
      </c>
      <c r="L5" t="s">
        <v>132</v>
      </c>
      <c r="M5" s="14" t="s">
        <v>139</v>
      </c>
      <c r="N5" s="14" t="s">
        <v>92</v>
      </c>
      <c r="O5" t="s">
        <v>136</v>
      </c>
      <c r="T5" t="s">
        <v>134</v>
      </c>
      <c r="U5" t="s">
        <v>135</v>
      </c>
    </row>
    <row r="6" spans="1:21" x14ac:dyDescent="0.25">
      <c r="A6" t="s">
        <v>128</v>
      </c>
      <c r="B6" s="14" t="s">
        <v>10</v>
      </c>
      <c r="C6" s="14" t="s">
        <v>10</v>
      </c>
      <c r="D6" s="14" t="s">
        <v>10</v>
      </c>
      <c r="E6" t="s">
        <v>6</v>
      </c>
      <c r="F6" t="s">
        <v>6</v>
      </c>
      <c r="G6" t="s">
        <v>10</v>
      </c>
      <c r="H6" t="s">
        <v>10</v>
      </c>
      <c r="I6" t="s">
        <v>10</v>
      </c>
      <c r="J6" t="s">
        <v>10</v>
      </c>
      <c r="K6" t="s">
        <v>10</v>
      </c>
      <c r="L6" t="s">
        <v>10</v>
      </c>
      <c r="M6" t="s">
        <v>10</v>
      </c>
      <c r="N6" t="s">
        <v>10</v>
      </c>
      <c r="O6" t="s">
        <v>10</v>
      </c>
    </row>
    <row r="7" spans="1:21" x14ac:dyDescent="0.25">
      <c r="A7" t="s">
        <v>5</v>
      </c>
      <c r="B7" s="14" t="s">
        <v>6</v>
      </c>
      <c r="C7" s="14" t="s">
        <v>6</v>
      </c>
      <c r="D7" s="14" t="s">
        <v>10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 t="s">
        <v>6</v>
      </c>
      <c r="L7" t="s">
        <v>6</v>
      </c>
      <c r="M7" t="s">
        <v>6</v>
      </c>
      <c r="N7" t="s">
        <v>6</v>
      </c>
      <c r="O7" t="s">
        <v>10</v>
      </c>
      <c r="U7">
        <v>2705000017</v>
      </c>
    </row>
    <row r="8" spans="1:21" x14ac:dyDescent="0.25">
      <c r="A8" t="s">
        <v>9</v>
      </c>
      <c r="B8" s="14" t="s">
        <v>10</v>
      </c>
      <c r="C8" s="14" t="s">
        <v>10</v>
      </c>
      <c r="D8" s="14" t="s">
        <v>10</v>
      </c>
      <c r="E8" t="s">
        <v>10</v>
      </c>
      <c r="F8" t="s">
        <v>10</v>
      </c>
      <c r="G8" t="s">
        <v>6</v>
      </c>
      <c r="H8" t="s">
        <v>6</v>
      </c>
      <c r="I8" t="s">
        <v>10</v>
      </c>
      <c r="J8" t="s">
        <v>10</v>
      </c>
      <c r="K8" t="s">
        <v>10</v>
      </c>
      <c r="L8" t="s">
        <v>10</v>
      </c>
      <c r="M8" t="s">
        <v>10</v>
      </c>
      <c r="N8" t="s">
        <v>10</v>
      </c>
      <c r="O8" t="s">
        <v>10</v>
      </c>
    </row>
    <row r="9" spans="1:21" x14ac:dyDescent="0.25">
      <c r="A9" t="s">
        <v>11</v>
      </c>
      <c r="B9" s="14" t="s">
        <v>10</v>
      </c>
      <c r="C9" s="14" t="s">
        <v>10</v>
      </c>
      <c r="D9" s="14" t="s">
        <v>10</v>
      </c>
      <c r="E9" t="s">
        <v>10</v>
      </c>
      <c r="F9" t="s">
        <v>10</v>
      </c>
      <c r="G9" t="s">
        <v>10</v>
      </c>
      <c r="H9" t="s">
        <v>10</v>
      </c>
      <c r="I9" t="s">
        <v>6</v>
      </c>
      <c r="J9" t="s">
        <v>6</v>
      </c>
      <c r="K9" t="s">
        <v>10</v>
      </c>
      <c r="L9" t="s">
        <v>10</v>
      </c>
      <c r="M9" t="s">
        <v>10</v>
      </c>
      <c r="N9" t="s">
        <v>10</v>
      </c>
      <c r="O9" t="s">
        <v>10</v>
      </c>
    </row>
    <row r="10" spans="1:21" x14ac:dyDescent="0.25">
      <c r="A10" t="s">
        <v>7</v>
      </c>
      <c r="B10" s="14" t="s">
        <v>27</v>
      </c>
      <c r="C10" s="14" t="s">
        <v>27</v>
      </c>
      <c r="D10" s="14" t="s">
        <v>27</v>
      </c>
      <c r="E10" t="s">
        <v>27</v>
      </c>
      <c r="F10" t="s">
        <v>27</v>
      </c>
      <c r="G10" t="s">
        <v>27</v>
      </c>
      <c r="H10" t="s">
        <v>27</v>
      </c>
      <c r="I10" t="s">
        <v>27</v>
      </c>
      <c r="J10" t="s">
        <v>27</v>
      </c>
      <c r="K10" t="s">
        <v>27</v>
      </c>
      <c r="L10" t="s">
        <v>27</v>
      </c>
      <c r="M10" t="s">
        <v>27</v>
      </c>
      <c r="N10" t="s">
        <v>27</v>
      </c>
      <c r="O10" t="s">
        <v>27</v>
      </c>
    </row>
    <row r="11" spans="1:21" x14ac:dyDescent="0.25">
      <c r="A11" t="s">
        <v>8</v>
      </c>
      <c r="B11" s="14">
        <v>1500</v>
      </c>
      <c r="C11" s="14">
        <v>1500</v>
      </c>
      <c r="D11" s="14">
        <v>1500</v>
      </c>
      <c r="E11">
        <v>1500</v>
      </c>
      <c r="F11">
        <v>1500</v>
      </c>
      <c r="G11">
        <v>1500</v>
      </c>
      <c r="H11">
        <v>1500</v>
      </c>
      <c r="I11">
        <v>1500</v>
      </c>
      <c r="J11">
        <v>1500</v>
      </c>
      <c r="K11">
        <v>1500</v>
      </c>
      <c r="L11">
        <v>1500</v>
      </c>
      <c r="M11">
        <v>1500</v>
      </c>
      <c r="N11">
        <v>1500</v>
      </c>
      <c r="O11">
        <v>1500</v>
      </c>
    </row>
    <row r="12" spans="1:21" x14ac:dyDescent="0.25">
      <c r="A12" t="s">
        <v>12</v>
      </c>
      <c r="D12" s="14" t="s">
        <v>88</v>
      </c>
      <c r="E12" t="s">
        <v>14</v>
      </c>
      <c r="F12" t="s">
        <v>14</v>
      </c>
      <c r="G12" t="s">
        <v>14</v>
      </c>
      <c r="H12" t="s">
        <v>14</v>
      </c>
      <c r="I12" t="s">
        <v>13</v>
      </c>
      <c r="J12" t="s">
        <v>14</v>
      </c>
    </row>
    <row r="13" spans="1:21" x14ac:dyDescent="0.25">
      <c r="A13" t="s">
        <v>16</v>
      </c>
      <c r="B13" s="14" t="s">
        <v>15</v>
      </c>
      <c r="C13" s="14" t="s">
        <v>15</v>
      </c>
      <c r="D13" s="14" t="s">
        <v>15</v>
      </c>
      <c r="E13" t="s">
        <v>15</v>
      </c>
      <c r="F13" t="s">
        <v>15</v>
      </c>
      <c r="G13" t="s">
        <v>15</v>
      </c>
      <c r="H13" t="s">
        <v>15</v>
      </c>
      <c r="I13" t="s">
        <v>15</v>
      </c>
      <c r="J13" t="s">
        <v>15</v>
      </c>
      <c r="K13" t="s">
        <v>15</v>
      </c>
      <c r="L13" t="s">
        <v>15</v>
      </c>
      <c r="M13" t="s">
        <v>15</v>
      </c>
      <c r="N13" t="s">
        <v>15</v>
      </c>
      <c r="O13" t="s">
        <v>15</v>
      </c>
    </row>
    <row r="14" spans="1:21" x14ac:dyDescent="0.25">
      <c r="A14" t="s">
        <v>17</v>
      </c>
      <c r="B14" s="20" t="s">
        <v>18</v>
      </c>
      <c r="C14" s="20" t="s">
        <v>18</v>
      </c>
      <c r="D14" s="20" t="s">
        <v>18</v>
      </c>
      <c r="E14" s="3" t="s">
        <v>18</v>
      </c>
      <c r="F14" s="3" t="s">
        <v>18</v>
      </c>
      <c r="G14" s="3" t="s">
        <v>18</v>
      </c>
      <c r="H14" s="3" t="s">
        <v>18</v>
      </c>
      <c r="I14" s="3" t="s">
        <v>107</v>
      </c>
      <c r="J14" s="3" t="s">
        <v>102</v>
      </c>
      <c r="K14" s="3" t="s">
        <v>18</v>
      </c>
      <c r="L14" s="3" t="s">
        <v>18</v>
      </c>
      <c r="M14" s="3" t="s">
        <v>18</v>
      </c>
      <c r="N14" s="3" t="s">
        <v>18</v>
      </c>
      <c r="O14" s="3" t="s">
        <v>18</v>
      </c>
    </row>
    <row r="15" spans="1:21" x14ac:dyDescent="0.25">
      <c r="A15" t="s">
        <v>19</v>
      </c>
      <c r="B15" s="20" t="s">
        <v>20</v>
      </c>
      <c r="C15" s="20" t="s">
        <v>20</v>
      </c>
      <c r="D15" s="20" t="s">
        <v>20</v>
      </c>
      <c r="E15" s="3" t="s">
        <v>20</v>
      </c>
      <c r="F15" s="3" t="s">
        <v>20</v>
      </c>
      <c r="G15" s="3" t="s">
        <v>20</v>
      </c>
      <c r="H15" s="3" t="s">
        <v>20</v>
      </c>
      <c r="I15" s="3" t="s">
        <v>20</v>
      </c>
      <c r="J15" s="3" t="s">
        <v>20</v>
      </c>
      <c r="K15" s="3" t="s">
        <v>20</v>
      </c>
      <c r="L15" s="3" t="s">
        <v>20</v>
      </c>
      <c r="M15" s="3" t="s">
        <v>20</v>
      </c>
      <c r="N15" s="3" t="s">
        <v>20</v>
      </c>
      <c r="O15" s="3" t="s">
        <v>20</v>
      </c>
    </row>
    <row r="16" spans="1:21" x14ac:dyDescent="0.25">
      <c r="A16" t="s">
        <v>21</v>
      </c>
      <c r="B16" s="14">
        <v>9000</v>
      </c>
      <c r="C16" s="14">
        <v>9000</v>
      </c>
      <c r="D16" s="14">
        <v>9000</v>
      </c>
      <c r="E16">
        <v>9000</v>
      </c>
      <c r="F16">
        <v>9000</v>
      </c>
      <c r="G16">
        <v>9000</v>
      </c>
      <c r="H16">
        <v>9000</v>
      </c>
      <c r="I16">
        <v>9000</v>
      </c>
      <c r="J16">
        <v>5500</v>
      </c>
      <c r="K16">
        <v>9000</v>
      </c>
      <c r="L16">
        <v>9000</v>
      </c>
      <c r="M16">
        <v>9000</v>
      </c>
      <c r="N16">
        <v>9000</v>
      </c>
      <c r="O16">
        <v>9000</v>
      </c>
    </row>
    <row r="17" spans="1:15" x14ac:dyDescent="0.25">
      <c r="A17" t="s">
        <v>22</v>
      </c>
      <c r="B17" s="14">
        <v>7000</v>
      </c>
      <c r="C17" s="14">
        <v>7000</v>
      </c>
      <c r="D17" s="14">
        <v>7000</v>
      </c>
      <c r="E17">
        <v>7000</v>
      </c>
      <c r="F17">
        <v>7000</v>
      </c>
      <c r="G17">
        <v>7000</v>
      </c>
      <c r="H17">
        <v>7000</v>
      </c>
      <c r="I17">
        <v>7000</v>
      </c>
      <c r="J17">
        <v>3000</v>
      </c>
      <c r="K17">
        <v>7000</v>
      </c>
      <c r="L17">
        <v>7000</v>
      </c>
      <c r="M17">
        <v>7000</v>
      </c>
      <c r="N17">
        <v>7000</v>
      </c>
      <c r="O17">
        <v>7000</v>
      </c>
    </row>
    <row r="18" spans="1:15" x14ac:dyDescent="0.25">
      <c r="A18" t="s">
        <v>23</v>
      </c>
      <c r="B18" s="14" t="s">
        <v>6</v>
      </c>
      <c r="C18" s="14" t="s">
        <v>6</v>
      </c>
      <c r="D18" s="14" t="s">
        <v>6</v>
      </c>
      <c r="E18" t="s">
        <v>6</v>
      </c>
      <c r="F18" t="s">
        <v>6</v>
      </c>
      <c r="G18" t="s">
        <v>6</v>
      </c>
      <c r="H18" t="s">
        <v>6</v>
      </c>
      <c r="I18" t="s">
        <v>6</v>
      </c>
      <c r="J18" t="s">
        <v>10</v>
      </c>
      <c r="K18" t="s">
        <v>6</v>
      </c>
      <c r="L18" t="s">
        <v>6</v>
      </c>
      <c r="M18" t="s">
        <v>10</v>
      </c>
      <c r="N18" t="s">
        <v>10</v>
      </c>
      <c r="O18" t="s">
        <v>10</v>
      </c>
    </row>
    <row r="19" spans="1:15" x14ac:dyDescent="0.25">
      <c r="A19" t="s">
        <v>24</v>
      </c>
      <c r="B19" s="14" t="s">
        <v>6</v>
      </c>
      <c r="C19" s="14" t="s">
        <v>6</v>
      </c>
      <c r="D19" s="14" t="s">
        <v>6</v>
      </c>
      <c r="E19" t="s">
        <v>6</v>
      </c>
      <c r="F19" t="s">
        <v>6</v>
      </c>
      <c r="G19" t="s">
        <v>6</v>
      </c>
      <c r="H19" t="s">
        <v>6</v>
      </c>
      <c r="I19" t="s">
        <v>6</v>
      </c>
      <c r="J19" t="s">
        <v>6</v>
      </c>
      <c r="K19" t="s">
        <v>6</v>
      </c>
      <c r="L19" t="s">
        <v>6</v>
      </c>
      <c r="M19" t="s">
        <v>6</v>
      </c>
      <c r="N19" t="s">
        <v>6</v>
      </c>
      <c r="O19" t="s">
        <v>6</v>
      </c>
    </row>
    <row r="20" spans="1:15" x14ac:dyDescent="0.25">
      <c r="A20" t="s">
        <v>25</v>
      </c>
      <c r="B20" s="14" t="s">
        <v>10</v>
      </c>
      <c r="C20" s="14" t="s">
        <v>10</v>
      </c>
      <c r="D20" s="14" t="s">
        <v>10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  <c r="J20" t="s">
        <v>10</v>
      </c>
      <c r="K20" t="s">
        <v>10</v>
      </c>
      <c r="L20" t="s">
        <v>10</v>
      </c>
      <c r="M20" t="s">
        <v>10</v>
      </c>
      <c r="N20" t="s">
        <v>10</v>
      </c>
      <c r="O20" t="s">
        <v>10</v>
      </c>
    </row>
    <row r="21" spans="1:15" x14ac:dyDescent="0.25">
      <c r="A21" t="s">
        <v>26</v>
      </c>
      <c r="B21" s="14" t="s">
        <v>10</v>
      </c>
      <c r="C21" s="14" t="s">
        <v>10</v>
      </c>
      <c r="D21" s="14" t="s">
        <v>10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  <c r="K21" t="s">
        <v>10</v>
      </c>
      <c r="L21" t="s">
        <v>10</v>
      </c>
      <c r="M21" t="s">
        <v>10</v>
      </c>
      <c r="N21" t="s">
        <v>10</v>
      </c>
      <c r="O21" t="s">
        <v>10</v>
      </c>
    </row>
    <row r="22" spans="1:15" x14ac:dyDescent="0.25">
      <c r="A22" t="s">
        <v>28</v>
      </c>
      <c r="B22" s="14" t="s">
        <v>30</v>
      </c>
      <c r="C22" s="14" t="s">
        <v>30</v>
      </c>
      <c r="D22" s="14" t="s">
        <v>30</v>
      </c>
      <c r="E22" t="s">
        <v>30</v>
      </c>
      <c r="F22" t="s">
        <v>30</v>
      </c>
      <c r="G22" t="s">
        <v>30</v>
      </c>
      <c r="H22" t="s">
        <v>30</v>
      </c>
      <c r="I22" t="s">
        <v>30</v>
      </c>
      <c r="J22" t="s">
        <v>30</v>
      </c>
      <c r="K22" t="s">
        <v>30</v>
      </c>
      <c r="L22" t="s">
        <v>30</v>
      </c>
      <c r="M22" t="s">
        <v>30</v>
      </c>
      <c r="N22" t="s">
        <v>30</v>
      </c>
      <c r="O22" t="s">
        <v>30</v>
      </c>
    </row>
    <row r="23" spans="1:15" x14ac:dyDescent="0.25">
      <c r="A23" t="s">
        <v>29</v>
      </c>
      <c r="B23" s="14">
        <v>10</v>
      </c>
      <c r="C23" s="14">
        <v>10</v>
      </c>
      <c r="D23" s="14">
        <v>10</v>
      </c>
      <c r="E23">
        <v>10</v>
      </c>
      <c r="F23">
        <v>10</v>
      </c>
      <c r="G23">
        <v>10</v>
      </c>
      <c r="H23">
        <v>10</v>
      </c>
      <c r="I23">
        <v>10</v>
      </c>
      <c r="J23">
        <v>10</v>
      </c>
      <c r="K23">
        <v>10</v>
      </c>
      <c r="L23">
        <v>10</v>
      </c>
      <c r="M23">
        <v>10</v>
      </c>
      <c r="N23">
        <v>10</v>
      </c>
      <c r="O23">
        <v>10</v>
      </c>
    </row>
    <row r="24" spans="1:15" x14ac:dyDescent="0.25">
      <c r="A24" t="s">
        <v>37</v>
      </c>
      <c r="B24" s="14">
        <v>4</v>
      </c>
      <c r="C24" s="14">
        <v>4</v>
      </c>
      <c r="D24" s="14">
        <v>4</v>
      </c>
      <c r="E24">
        <v>4</v>
      </c>
      <c r="F24">
        <v>4</v>
      </c>
      <c r="G24">
        <v>4</v>
      </c>
      <c r="H24">
        <v>4</v>
      </c>
      <c r="I24">
        <v>4</v>
      </c>
      <c r="J24">
        <v>4</v>
      </c>
      <c r="K24">
        <v>4</v>
      </c>
      <c r="L24">
        <v>4</v>
      </c>
      <c r="M24">
        <v>4</v>
      </c>
      <c r="N24">
        <v>4</v>
      </c>
      <c r="O24">
        <v>4</v>
      </c>
    </row>
    <row r="25" spans="1:15" x14ac:dyDescent="0.25">
      <c r="A25" t="s">
        <v>38</v>
      </c>
      <c r="B25" s="14">
        <v>3</v>
      </c>
      <c r="C25" s="14">
        <v>3</v>
      </c>
      <c r="D25" s="14">
        <v>3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v>3</v>
      </c>
      <c r="M25">
        <v>3</v>
      </c>
      <c r="N25">
        <v>3</v>
      </c>
      <c r="O25">
        <v>3</v>
      </c>
    </row>
    <row r="26" spans="1:15" x14ac:dyDescent="0.25">
      <c r="A26" t="s">
        <v>31</v>
      </c>
      <c r="B26" s="14">
        <v>2</v>
      </c>
      <c r="C26" s="14">
        <v>2</v>
      </c>
      <c r="D26" s="14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</row>
    <row r="27" spans="1:15" x14ac:dyDescent="0.25">
      <c r="A27" t="s">
        <v>32</v>
      </c>
      <c r="B27" s="14">
        <v>4</v>
      </c>
      <c r="C27" s="14">
        <v>4</v>
      </c>
      <c r="D27" s="14">
        <v>4</v>
      </c>
      <c r="E27">
        <v>4</v>
      </c>
      <c r="F27">
        <v>4</v>
      </c>
      <c r="G27">
        <v>4</v>
      </c>
      <c r="H27">
        <v>4</v>
      </c>
      <c r="I27">
        <v>4</v>
      </c>
      <c r="J27">
        <v>4</v>
      </c>
      <c r="K27">
        <v>4</v>
      </c>
      <c r="L27">
        <v>4</v>
      </c>
      <c r="M27">
        <v>4</v>
      </c>
      <c r="N27">
        <v>4</v>
      </c>
      <c r="O27">
        <v>4</v>
      </c>
    </row>
    <row r="28" spans="1:15" x14ac:dyDescent="0.25">
      <c r="A28" t="s">
        <v>33</v>
      </c>
      <c r="B28" s="14" t="s">
        <v>76</v>
      </c>
      <c r="C28" s="14" t="s">
        <v>76</v>
      </c>
      <c r="D28" s="14" t="s">
        <v>76</v>
      </c>
      <c r="E28" t="s">
        <v>76</v>
      </c>
      <c r="F28" t="s">
        <v>76</v>
      </c>
      <c r="G28" t="s">
        <v>76</v>
      </c>
      <c r="H28" t="s">
        <v>76</v>
      </c>
      <c r="I28" t="s">
        <v>108</v>
      </c>
      <c r="J28" t="s">
        <v>103</v>
      </c>
      <c r="K28" t="s">
        <v>76</v>
      </c>
      <c r="L28" t="s">
        <v>76</v>
      </c>
      <c r="M28" t="s">
        <v>76</v>
      </c>
      <c r="N28" t="s">
        <v>76</v>
      </c>
      <c r="O28" t="s">
        <v>76</v>
      </c>
    </row>
    <row r="31" spans="1:15" x14ac:dyDescent="0.25">
      <c r="B31" s="18"/>
      <c r="C31" s="18"/>
      <c r="D31" s="18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7" spans="1:15" x14ac:dyDescent="0.25">
      <c r="B37" s="18"/>
      <c r="C37" s="18"/>
      <c r="D37" s="18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40" spans="1:15" x14ac:dyDescent="0.25">
      <c r="A40" t="s">
        <v>39</v>
      </c>
      <c r="B40" s="14">
        <v>1</v>
      </c>
      <c r="C40" s="14">
        <v>1</v>
      </c>
      <c r="D40" s="1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25">
      <c r="A41" t="s">
        <v>40</v>
      </c>
      <c r="B41" s="20" t="s">
        <v>41</v>
      </c>
      <c r="C41" s="20" t="s">
        <v>41</v>
      </c>
      <c r="D41" s="20" t="s">
        <v>41</v>
      </c>
      <c r="E41" s="3" t="s">
        <v>41</v>
      </c>
      <c r="F41" s="3" t="s">
        <v>41</v>
      </c>
      <c r="G41" s="3" t="s">
        <v>41</v>
      </c>
      <c r="H41" s="3" t="s">
        <v>41</v>
      </c>
      <c r="I41" s="3" t="s">
        <v>41</v>
      </c>
      <c r="J41" s="3" t="s">
        <v>41</v>
      </c>
      <c r="K41" s="3" t="s">
        <v>41</v>
      </c>
      <c r="L41" s="3" t="s">
        <v>41</v>
      </c>
      <c r="M41" s="3" t="s">
        <v>41</v>
      </c>
      <c r="N41" s="3" t="s">
        <v>41</v>
      </c>
      <c r="O41" s="3" t="s">
        <v>41</v>
      </c>
    </row>
    <row r="42" spans="1:15" x14ac:dyDescent="0.25">
      <c r="A42" t="s">
        <v>42</v>
      </c>
      <c r="B42" s="14">
        <v>550</v>
      </c>
      <c r="C42" s="14">
        <v>550</v>
      </c>
      <c r="D42" s="14">
        <v>575</v>
      </c>
      <c r="E42">
        <v>550</v>
      </c>
      <c r="F42">
        <v>550</v>
      </c>
      <c r="G42">
        <v>550</v>
      </c>
      <c r="H42">
        <v>550</v>
      </c>
      <c r="I42">
        <v>550</v>
      </c>
      <c r="J42">
        <v>550</v>
      </c>
      <c r="K42">
        <v>550</v>
      </c>
      <c r="L42">
        <v>550</v>
      </c>
      <c r="M42">
        <v>550</v>
      </c>
      <c r="N42">
        <v>550</v>
      </c>
      <c r="O42">
        <v>590</v>
      </c>
    </row>
    <row r="43" spans="1:15" x14ac:dyDescent="0.25">
      <c r="A43" t="s">
        <v>43</v>
      </c>
      <c r="B43" s="14" t="s">
        <v>44</v>
      </c>
      <c r="C43" s="14" t="s">
        <v>44</v>
      </c>
      <c r="D43" s="14" t="s">
        <v>44</v>
      </c>
      <c r="E43" t="s">
        <v>44</v>
      </c>
      <c r="F43" t="s">
        <v>44</v>
      </c>
      <c r="G43" t="s">
        <v>44</v>
      </c>
      <c r="H43" t="s">
        <v>44</v>
      </c>
      <c r="I43" t="s">
        <v>44</v>
      </c>
      <c r="J43" t="s">
        <v>44</v>
      </c>
      <c r="K43" t="s">
        <v>44</v>
      </c>
      <c r="L43" t="s">
        <v>44</v>
      </c>
      <c r="M43" t="s">
        <v>44</v>
      </c>
      <c r="N43" t="s">
        <v>44</v>
      </c>
      <c r="O43" t="s">
        <v>44</v>
      </c>
    </row>
    <row r="44" spans="1:15" x14ac:dyDescent="0.25">
      <c r="A44" t="s">
        <v>45</v>
      </c>
      <c r="B44" s="21" t="s">
        <v>46</v>
      </c>
      <c r="C44" s="21" t="s">
        <v>46</v>
      </c>
      <c r="D44" s="21" t="s">
        <v>46</v>
      </c>
      <c r="E44" s="5" t="s">
        <v>46</v>
      </c>
      <c r="F44" s="5" t="s">
        <v>46</v>
      </c>
      <c r="G44" s="5" t="s">
        <v>46</v>
      </c>
      <c r="H44" s="5" t="s">
        <v>46</v>
      </c>
      <c r="I44" s="5" t="s">
        <v>46</v>
      </c>
      <c r="J44" s="5" t="s">
        <v>46</v>
      </c>
      <c r="K44" s="5" t="s">
        <v>46</v>
      </c>
      <c r="L44" s="5" t="s">
        <v>46</v>
      </c>
      <c r="M44" s="5" t="s">
        <v>46</v>
      </c>
      <c r="N44" s="5" t="s">
        <v>46</v>
      </c>
      <c r="O44" s="5" t="s">
        <v>46</v>
      </c>
    </row>
    <row r="45" spans="1:15" x14ac:dyDescent="0.25">
      <c r="A45" t="s">
        <v>47</v>
      </c>
      <c r="B45" s="14" t="s">
        <v>13</v>
      </c>
      <c r="C45" s="14" t="s">
        <v>14</v>
      </c>
      <c r="D45" s="14" t="s">
        <v>88</v>
      </c>
      <c r="E45" t="s">
        <v>13</v>
      </c>
      <c r="F45" t="s">
        <v>14</v>
      </c>
      <c r="G45" t="s">
        <v>13</v>
      </c>
      <c r="H45" t="s">
        <v>14</v>
      </c>
      <c r="I45" t="s">
        <v>13</v>
      </c>
      <c r="J45" t="s">
        <v>14</v>
      </c>
      <c r="K45" t="s">
        <v>13</v>
      </c>
      <c r="L45" t="s">
        <v>14</v>
      </c>
      <c r="M45" t="s">
        <v>13</v>
      </c>
      <c r="N45" t="s">
        <v>14</v>
      </c>
      <c r="O45" t="s">
        <v>88</v>
      </c>
    </row>
    <row r="46" spans="1:15" x14ac:dyDescent="0.25">
      <c r="A46" t="s">
        <v>48</v>
      </c>
      <c r="B46" s="9" t="s">
        <v>49</v>
      </c>
      <c r="C46" s="9" t="s">
        <v>49</v>
      </c>
      <c r="D46" s="9" t="s">
        <v>49</v>
      </c>
      <c r="E46" s="6" t="s">
        <v>49</v>
      </c>
      <c r="F46" s="6" t="s">
        <v>49</v>
      </c>
      <c r="G46" s="6" t="s">
        <v>49</v>
      </c>
      <c r="H46" s="6" t="s">
        <v>49</v>
      </c>
      <c r="I46" s="6" t="s">
        <v>49</v>
      </c>
      <c r="J46" s="6" t="s">
        <v>49</v>
      </c>
      <c r="K46" s="6" t="s">
        <v>49</v>
      </c>
      <c r="L46" s="6" t="s">
        <v>49</v>
      </c>
      <c r="M46" s="6" t="s">
        <v>49</v>
      </c>
      <c r="N46" s="6" t="s">
        <v>49</v>
      </c>
      <c r="O46" s="6"/>
    </row>
    <row r="48" spans="1:15" x14ac:dyDescent="0.25">
      <c r="A48" s="8" t="s">
        <v>77</v>
      </c>
      <c r="B48" s="10" t="s">
        <v>10</v>
      </c>
      <c r="C48" s="10" t="s">
        <v>10</v>
      </c>
      <c r="D48" s="10" t="s">
        <v>10</v>
      </c>
      <c r="E48" s="7" t="s">
        <v>6</v>
      </c>
      <c r="F48" s="7" t="s">
        <v>6</v>
      </c>
      <c r="G48" s="7" t="s">
        <v>10</v>
      </c>
      <c r="H48" s="7" t="s">
        <v>10</v>
      </c>
      <c r="I48" s="7" t="s">
        <v>10</v>
      </c>
      <c r="J48" s="7" t="s">
        <v>10</v>
      </c>
      <c r="K48" s="7" t="s">
        <v>10</v>
      </c>
      <c r="L48" s="7" t="s">
        <v>10</v>
      </c>
      <c r="M48" s="7" t="s">
        <v>6</v>
      </c>
      <c r="N48" s="7" t="s">
        <v>6</v>
      </c>
      <c r="O48" s="7" t="s">
        <v>6</v>
      </c>
    </row>
    <row r="49" spans="1:15" x14ac:dyDescent="0.25">
      <c r="A49" t="s">
        <v>78</v>
      </c>
      <c r="B49" s="14" t="s">
        <v>6</v>
      </c>
      <c r="C49" s="14" t="s">
        <v>10</v>
      </c>
      <c r="D49" s="14" t="s">
        <v>10</v>
      </c>
      <c r="E49" t="s">
        <v>6</v>
      </c>
      <c r="F49" t="s">
        <v>10</v>
      </c>
      <c r="G49" t="s">
        <v>6</v>
      </c>
      <c r="H49" t="s">
        <v>10</v>
      </c>
      <c r="I49" t="s">
        <v>6</v>
      </c>
      <c r="J49" t="s">
        <v>10</v>
      </c>
      <c r="K49" t="s">
        <v>6</v>
      </c>
      <c r="L49" t="s">
        <v>10</v>
      </c>
      <c r="M49" t="s">
        <v>10</v>
      </c>
      <c r="N49" t="s">
        <v>10</v>
      </c>
      <c r="O49" t="s">
        <v>10</v>
      </c>
    </row>
    <row r="50" spans="1:15" x14ac:dyDescent="0.25">
      <c r="A50" s="17" t="s">
        <v>81</v>
      </c>
      <c r="B50" s="14">
        <v>1.5</v>
      </c>
      <c r="C50" s="14">
        <v>1.5</v>
      </c>
      <c r="D50" s="14">
        <v>1.5</v>
      </c>
      <c r="E50">
        <v>1.5</v>
      </c>
      <c r="F50">
        <v>1.5</v>
      </c>
      <c r="G50">
        <v>1.5</v>
      </c>
      <c r="H50">
        <v>1.5</v>
      </c>
      <c r="I50">
        <v>1.5</v>
      </c>
      <c r="J50">
        <v>1.5</v>
      </c>
      <c r="K50">
        <v>1.5</v>
      </c>
      <c r="L50">
        <v>1.5</v>
      </c>
      <c r="M50">
        <v>1.5</v>
      </c>
      <c r="N50">
        <v>1.5</v>
      </c>
      <c r="O50">
        <v>1.5</v>
      </c>
    </row>
    <row r="51" spans="1:15" x14ac:dyDescent="0.25">
      <c r="A51" s="17" t="s">
        <v>79</v>
      </c>
      <c r="B51" s="14" t="str">
        <f t="shared" ref="B51:G51" si="0">TEXT(B50/100,"0.000")</f>
        <v>0.015</v>
      </c>
      <c r="C51" s="14" t="str">
        <f t="shared" si="0"/>
        <v>0.015</v>
      </c>
      <c r="D51" s="14" t="str">
        <f t="shared" si="0"/>
        <v>0.015</v>
      </c>
      <c r="E51" t="str">
        <f t="shared" si="0"/>
        <v>0.015</v>
      </c>
      <c r="F51" t="str">
        <f t="shared" si="0"/>
        <v>0.015</v>
      </c>
      <c r="G51" t="str">
        <f t="shared" si="0"/>
        <v>0.015</v>
      </c>
      <c r="H51" t="str">
        <f t="shared" ref="H51:I51" si="1">TEXT(H50/100,"0.000")</f>
        <v>0.015</v>
      </c>
      <c r="I51" t="str">
        <f t="shared" si="1"/>
        <v>0.015</v>
      </c>
      <c r="J51" t="str">
        <f t="shared" ref="J51:L51" si="2">TEXT(J50/100,"0.000")</f>
        <v>0.015</v>
      </c>
      <c r="K51" t="str">
        <f t="shared" si="2"/>
        <v>0.015</v>
      </c>
      <c r="L51" t="str">
        <f t="shared" si="2"/>
        <v>0.015</v>
      </c>
      <c r="M51" t="str">
        <f t="shared" ref="M51:N51" si="3">TEXT(M50/100,"0.000")</f>
        <v>0.015</v>
      </c>
      <c r="N51" t="str">
        <f t="shared" si="3"/>
        <v>0.015</v>
      </c>
      <c r="O51" t="str">
        <f t="shared" ref="O51" si="4">TEXT(O50/100,"0.000")</f>
        <v>0.015</v>
      </c>
    </row>
    <row r="52" spans="1:15" x14ac:dyDescent="0.25">
      <c r="A52" t="s">
        <v>80</v>
      </c>
      <c r="B52" s="14">
        <v>5</v>
      </c>
      <c r="C52" s="14">
        <v>5</v>
      </c>
      <c r="D52" s="14">
        <v>5</v>
      </c>
      <c r="E52">
        <v>5</v>
      </c>
      <c r="F52">
        <v>5</v>
      </c>
      <c r="G52">
        <v>5</v>
      </c>
      <c r="H52">
        <v>5</v>
      </c>
      <c r="I52">
        <v>5</v>
      </c>
      <c r="J52">
        <v>5</v>
      </c>
      <c r="K52">
        <v>5</v>
      </c>
      <c r="L52">
        <v>5</v>
      </c>
      <c r="M52">
        <v>0</v>
      </c>
      <c r="N52">
        <v>0</v>
      </c>
      <c r="O52">
        <v>0</v>
      </c>
    </row>
    <row r="53" spans="1:15" x14ac:dyDescent="0.25">
      <c r="A53" t="s">
        <v>84</v>
      </c>
      <c r="B53" s="14">
        <v>0</v>
      </c>
      <c r="C53" s="14">
        <v>0</v>
      </c>
      <c r="D53" s="14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2559</v>
      </c>
      <c r="N53">
        <v>2559</v>
      </c>
      <c r="O53">
        <v>2559</v>
      </c>
    </row>
    <row r="55" spans="1:15" x14ac:dyDescent="0.25">
      <c r="A55" t="s">
        <v>89</v>
      </c>
      <c r="D55" s="14" t="s">
        <v>6</v>
      </c>
      <c r="O55" t="s">
        <v>6</v>
      </c>
    </row>
    <row r="56" spans="1:15" x14ac:dyDescent="0.25">
      <c r="A56" t="s">
        <v>91</v>
      </c>
      <c r="B56" s="14" t="s">
        <v>10</v>
      </c>
      <c r="C56" s="14" t="s">
        <v>10</v>
      </c>
      <c r="D56" s="14" t="s">
        <v>10</v>
      </c>
      <c r="E56" t="s">
        <v>10</v>
      </c>
      <c r="F56" t="s">
        <v>10</v>
      </c>
      <c r="G56" t="s">
        <v>10</v>
      </c>
      <c r="H56" t="s">
        <v>10</v>
      </c>
      <c r="I56" t="s">
        <v>10</v>
      </c>
      <c r="J56" t="s">
        <v>10</v>
      </c>
      <c r="K56" t="s">
        <v>10</v>
      </c>
      <c r="L56" t="s">
        <v>10</v>
      </c>
      <c r="M56" t="s">
        <v>10</v>
      </c>
      <c r="N56" t="s">
        <v>10</v>
      </c>
      <c r="O56" t="s">
        <v>141</v>
      </c>
    </row>
    <row r="57" spans="1:15" x14ac:dyDescent="0.25">
      <c r="B57" s="21"/>
      <c r="C57" s="21"/>
      <c r="D57" s="21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60" spans="1:15" ht="19.5" x14ac:dyDescent="0.3">
      <c r="A60" s="22" t="s">
        <v>138</v>
      </c>
    </row>
    <row r="61" spans="1:15" x14ac:dyDescent="0.25">
      <c r="A61" t="s">
        <v>109</v>
      </c>
      <c r="K61">
        <v>4000</v>
      </c>
      <c r="L61">
        <v>4000</v>
      </c>
      <c r="M61">
        <v>4000</v>
      </c>
      <c r="N61">
        <v>4000</v>
      </c>
      <c r="O61">
        <v>4000</v>
      </c>
    </row>
    <row r="62" spans="1:15" x14ac:dyDescent="0.25">
      <c r="A62" t="s">
        <v>110</v>
      </c>
      <c r="K62" s="15" t="s">
        <v>129</v>
      </c>
      <c r="L62" s="15" t="s">
        <v>129</v>
      </c>
      <c r="M62" s="15" t="s">
        <v>129</v>
      </c>
      <c r="N62" s="15" t="s">
        <v>129</v>
      </c>
      <c r="O62" s="15" t="s">
        <v>129</v>
      </c>
    </row>
    <row r="63" spans="1:15" x14ac:dyDescent="0.25">
      <c r="A63" t="s">
        <v>111</v>
      </c>
      <c r="B63" s="14">
        <v>2000</v>
      </c>
      <c r="C63" s="14">
        <v>2000</v>
      </c>
      <c r="K63">
        <v>2000</v>
      </c>
      <c r="L63">
        <v>2000</v>
      </c>
      <c r="M63">
        <v>2000</v>
      </c>
      <c r="N63">
        <v>2000</v>
      </c>
      <c r="O63">
        <v>2000</v>
      </c>
    </row>
    <row r="64" spans="1:15" x14ac:dyDescent="0.25">
      <c r="A64" t="s">
        <v>112</v>
      </c>
      <c r="K64" t="s">
        <v>131</v>
      </c>
      <c r="L64" t="s">
        <v>131</v>
      </c>
    </row>
    <row r="65" spans="1:15" x14ac:dyDescent="0.25">
      <c r="A65" t="s">
        <v>113</v>
      </c>
      <c r="K65" t="s">
        <v>60</v>
      </c>
      <c r="L65" t="s">
        <v>60</v>
      </c>
      <c r="M65" t="s">
        <v>60</v>
      </c>
      <c r="N65" t="s">
        <v>60</v>
      </c>
      <c r="O65" t="s">
        <v>60</v>
      </c>
    </row>
    <row r="66" spans="1:15" x14ac:dyDescent="0.25">
      <c r="A66" t="s">
        <v>114</v>
      </c>
      <c r="K66" t="s">
        <v>130</v>
      </c>
      <c r="L66" t="s">
        <v>130</v>
      </c>
      <c r="M66" t="s">
        <v>130</v>
      </c>
      <c r="N66" t="s">
        <v>130</v>
      </c>
      <c r="O66" t="s">
        <v>130</v>
      </c>
    </row>
    <row r="67" spans="1:15" x14ac:dyDescent="0.25">
      <c r="A67" t="s">
        <v>115</v>
      </c>
      <c r="K67" s="3" t="s">
        <v>75</v>
      </c>
      <c r="L67" s="3" t="s">
        <v>75</v>
      </c>
      <c r="M67" s="3" t="s">
        <v>75</v>
      </c>
      <c r="N67" s="3" t="s">
        <v>75</v>
      </c>
      <c r="O67" s="3" t="s">
        <v>75</v>
      </c>
    </row>
    <row r="68" spans="1:15" x14ac:dyDescent="0.25">
      <c r="A68" t="s">
        <v>116</v>
      </c>
      <c r="K68">
        <v>1000</v>
      </c>
      <c r="L68">
        <v>1000</v>
      </c>
      <c r="M68">
        <v>1000</v>
      </c>
      <c r="N68">
        <v>1000</v>
      </c>
      <c r="O68">
        <v>1000</v>
      </c>
    </row>
    <row r="69" spans="1:15" x14ac:dyDescent="0.25">
      <c r="A69" t="s">
        <v>117</v>
      </c>
      <c r="K69" s="3" t="s">
        <v>64</v>
      </c>
      <c r="L69" s="3" t="s">
        <v>64</v>
      </c>
      <c r="M69" s="3" t="s">
        <v>64</v>
      </c>
      <c r="N69" s="3" t="s">
        <v>64</v>
      </c>
      <c r="O69" s="3" t="s">
        <v>64</v>
      </c>
    </row>
    <row r="70" spans="1:15" x14ac:dyDescent="0.25">
      <c r="A70" t="s">
        <v>118</v>
      </c>
    </row>
    <row r="71" spans="1:15" x14ac:dyDescent="0.25">
      <c r="A71" t="s">
        <v>137</v>
      </c>
      <c r="B71" s="20" t="s">
        <v>18</v>
      </c>
      <c r="C71" s="20" t="s">
        <v>102</v>
      </c>
      <c r="D71" s="20" t="s">
        <v>102</v>
      </c>
      <c r="I71" s="3" t="s">
        <v>102</v>
      </c>
      <c r="J71" s="3" t="s">
        <v>102</v>
      </c>
      <c r="K71" s="3" t="s">
        <v>102</v>
      </c>
      <c r="L71" s="3" t="s">
        <v>102</v>
      </c>
      <c r="M71" s="3" t="s">
        <v>102</v>
      </c>
      <c r="N71" s="3" t="s">
        <v>102</v>
      </c>
      <c r="O71" s="3" t="s">
        <v>102</v>
      </c>
    </row>
    <row r="72" spans="1:15" x14ac:dyDescent="0.25">
      <c r="A72" t="s">
        <v>119</v>
      </c>
      <c r="B72" s="14" t="s">
        <v>10</v>
      </c>
      <c r="C72" s="14" t="s">
        <v>10</v>
      </c>
      <c r="D72" s="14" t="s">
        <v>10</v>
      </c>
      <c r="I72" t="s">
        <v>10</v>
      </c>
      <c r="J72" t="s">
        <v>10</v>
      </c>
      <c r="K72" t="s">
        <v>10</v>
      </c>
      <c r="L72" t="s">
        <v>10</v>
      </c>
      <c r="M72" t="s">
        <v>10</v>
      </c>
      <c r="N72" t="s">
        <v>10</v>
      </c>
      <c r="O72" t="s">
        <v>10</v>
      </c>
    </row>
    <row r="73" spans="1:15" x14ac:dyDescent="0.25">
      <c r="A73" t="s">
        <v>125</v>
      </c>
      <c r="B73" s="14" t="s">
        <v>10</v>
      </c>
      <c r="C73" s="14" t="s">
        <v>10</v>
      </c>
      <c r="D73" s="14" t="s">
        <v>10</v>
      </c>
      <c r="I73" t="s">
        <v>10</v>
      </c>
      <c r="J73" t="s">
        <v>10</v>
      </c>
      <c r="K73" t="s">
        <v>10</v>
      </c>
      <c r="L73" t="s">
        <v>10</v>
      </c>
      <c r="M73" t="s">
        <v>10</v>
      </c>
      <c r="N73" t="s">
        <v>10</v>
      </c>
      <c r="O73" t="s">
        <v>10</v>
      </c>
    </row>
    <row r="74" spans="1:15" x14ac:dyDescent="0.25">
      <c r="A74" t="s">
        <v>126</v>
      </c>
      <c r="B74" s="14" t="s">
        <v>6</v>
      </c>
      <c r="C74" s="14" t="s">
        <v>6</v>
      </c>
      <c r="D74" s="14" t="s">
        <v>6</v>
      </c>
      <c r="I74" t="s">
        <v>6</v>
      </c>
      <c r="J74" t="s">
        <v>6</v>
      </c>
      <c r="K74" t="s">
        <v>6</v>
      </c>
      <c r="L74" t="s">
        <v>6</v>
      </c>
      <c r="M74" t="s">
        <v>6</v>
      </c>
      <c r="N74" t="s">
        <v>6</v>
      </c>
      <c r="O74" t="s">
        <v>6</v>
      </c>
    </row>
    <row r="75" spans="1:15" x14ac:dyDescent="0.25">
      <c r="A75" t="s">
        <v>120</v>
      </c>
    </row>
    <row r="77" spans="1:15" x14ac:dyDescent="0.25">
      <c r="A77" s="13"/>
    </row>
    <row r="78" spans="1:15" x14ac:dyDescent="0.25">
      <c r="A78" t="s">
        <v>121</v>
      </c>
      <c r="B78" s="9" t="s">
        <v>13</v>
      </c>
      <c r="C78" s="9" t="s">
        <v>13</v>
      </c>
      <c r="D78" s="9" t="s">
        <v>13</v>
      </c>
      <c r="I78" s="6" t="s">
        <v>13</v>
      </c>
      <c r="J78" s="6" t="s">
        <v>13</v>
      </c>
      <c r="K78" s="6" t="s">
        <v>13</v>
      </c>
      <c r="L78" s="6" t="s">
        <v>13</v>
      </c>
      <c r="M78" s="6" t="s">
        <v>13</v>
      </c>
      <c r="N78" s="6" t="s">
        <v>13</v>
      </c>
      <c r="O78" s="6" t="s">
        <v>13</v>
      </c>
    </row>
    <row r="79" spans="1:15" x14ac:dyDescent="0.25">
      <c r="A79" t="s">
        <v>122</v>
      </c>
      <c r="B79" s="9" t="s">
        <v>88</v>
      </c>
      <c r="C79" s="9" t="s">
        <v>88</v>
      </c>
      <c r="D79" s="9" t="s">
        <v>88</v>
      </c>
      <c r="I79" s="6" t="s">
        <v>88</v>
      </c>
      <c r="J79" s="6" t="s">
        <v>88</v>
      </c>
      <c r="K79" s="6" t="s">
        <v>88</v>
      </c>
      <c r="L79" s="6" t="s">
        <v>88</v>
      </c>
      <c r="M79" s="6" t="s">
        <v>88</v>
      </c>
      <c r="N79" s="6" t="s">
        <v>88</v>
      </c>
      <c r="O79" s="6" t="s">
        <v>88</v>
      </c>
    </row>
    <row r="80" spans="1:15" x14ac:dyDescent="0.25">
      <c r="A80" t="s">
        <v>123</v>
      </c>
      <c r="B80" s="9" t="s">
        <v>14</v>
      </c>
      <c r="C80" s="9" t="s">
        <v>14</v>
      </c>
      <c r="D80" s="9" t="s">
        <v>14</v>
      </c>
      <c r="I80" s="6" t="s">
        <v>14</v>
      </c>
      <c r="J80" s="6" t="s">
        <v>14</v>
      </c>
      <c r="K80" s="6" t="s">
        <v>14</v>
      </c>
      <c r="L80" s="6" t="s">
        <v>14</v>
      </c>
      <c r="M80" s="6" t="s">
        <v>14</v>
      </c>
      <c r="N80" s="6" t="s">
        <v>14</v>
      </c>
      <c r="O80" s="6" t="s">
        <v>14</v>
      </c>
    </row>
    <row r="81" spans="1:15" x14ac:dyDescent="0.25">
      <c r="A81" s="14"/>
    </row>
    <row r="82" spans="1:15" x14ac:dyDescent="0.25">
      <c r="A82" s="14"/>
    </row>
    <row r="83" spans="1:15" x14ac:dyDescent="0.25">
      <c r="A83" t="s">
        <v>124</v>
      </c>
      <c r="B83" s="14" t="s">
        <v>127</v>
      </c>
      <c r="C83" s="14" t="s">
        <v>127</v>
      </c>
      <c r="D83" s="14" t="s">
        <v>127</v>
      </c>
      <c r="I83" t="s">
        <v>127</v>
      </c>
      <c r="J83" t="s">
        <v>127</v>
      </c>
      <c r="K83" t="s">
        <v>127</v>
      </c>
      <c r="L83" t="s">
        <v>127</v>
      </c>
      <c r="M83" t="s">
        <v>127</v>
      </c>
      <c r="N83" t="s">
        <v>127</v>
      </c>
      <c r="O83" t="s">
        <v>127</v>
      </c>
    </row>
    <row r="84" spans="1:15" x14ac:dyDescent="0.25">
      <c r="A84" s="6"/>
    </row>
    <row r="85" spans="1:15" x14ac:dyDescent="0.25">
      <c r="A85" s="6" t="s">
        <v>133</v>
      </c>
      <c r="B85" s="14" t="s">
        <v>52</v>
      </c>
      <c r="K85" t="s">
        <v>52</v>
      </c>
      <c r="M85" t="s">
        <v>52</v>
      </c>
      <c r="N85" t="s">
        <v>52</v>
      </c>
      <c r="O85" t="s">
        <v>52</v>
      </c>
    </row>
    <row r="86" spans="1:15" x14ac:dyDescent="0.25">
      <c r="A86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B11" sqref="B11"/>
    </sheetView>
  </sheetViews>
  <sheetFormatPr defaultRowHeight="15" x14ac:dyDescent="0.25"/>
  <cols>
    <col min="1" max="1" width="46.42578125" bestFit="1" customWidth="1"/>
    <col min="2" max="2" width="19.28515625" customWidth="1"/>
    <col min="3" max="3" width="22.140625" bestFit="1" customWidth="1"/>
    <col min="4" max="4" width="13.5703125" bestFit="1" customWidth="1"/>
    <col min="5" max="5" width="9.42578125" bestFit="1" customWidth="1"/>
    <col min="6" max="6" width="19.28515625" customWidth="1"/>
  </cols>
  <sheetData>
    <row r="1" spans="1:6" x14ac:dyDescent="0.25">
      <c r="A1" t="s">
        <v>51</v>
      </c>
      <c r="B1" t="s">
        <v>54</v>
      </c>
      <c r="C1" t="s">
        <v>52</v>
      </c>
      <c r="D1" t="s">
        <v>53</v>
      </c>
      <c r="E1" t="s">
        <v>54</v>
      </c>
      <c r="F1" t="s">
        <v>54</v>
      </c>
    </row>
    <row r="2" spans="1:6" x14ac:dyDescent="0.25">
      <c r="A2" t="s">
        <v>55</v>
      </c>
      <c r="B2" t="s">
        <v>56</v>
      </c>
      <c r="C2" t="s">
        <v>57</v>
      </c>
      <c r="D2" t="s">
        <v>60</v>
      </c>
      <c r="E2" t="s">
        <v>60</v>
      </c>
      <c r="F2" t="s">
        <v>56</v>
      </c>
    </row>
    <row r="3" spans="1:6" x14ac:dyDescent="0.25">
      <c r="A3" t="s">
        <v>58</v>
      </c>
      <c r="B3" t="s">
        <v>59</v>
      </c>
      <c r="C3" t="s">
        <v>75</v>
      </c>
      <c r="D3" t="s">
        <v>60</v>
      </c>
      <c r="E3" t="s">
        <v>60</v>
      </c>
      <c r="F3" t="s">
        <v>59</v>
      </c>
    </row>
    <row r="4" spans="1:6" x14ac:dyDescent="0.25">
      <c r="A4" t="s">
        <v>34</v>
      </c>
      <c r="B4" s="4" t="s">
        <v>98</v>
      </c>
      <c r="C4" s="4" t="s">
        <v>99</v>
      </c>
      <c r="D4" s="4" t="s">
        <v>100</v>
      </c>
      <c r="E4" s="4" t="s">
        <v>100</v>
      </c>
      <c r="F4" s="4" t="s">
        <v>98</v>
      </c>
    </row>
    <row r="5" spans="1:6" x14ac:dyDescent="0.25">
      <c r="A5" t="s">
        <v>35</v>
      </c>
      <c r="B5" t="s">
        <v>56</v>
      </c>
      <c r="C5" t="s">
        <v>61</v>
      </c>
      <c r="D5" t="s">
        <v>83</v>
      </c>
      <c r="E5" t="s">
        <v>62</v>
      </c>
      <c r="F5" t="s">
        <v>56</v>
      </c>
    </row>
    <row r="6" spans="1:6" x14ac:dyDescent="0.25">
      <c r="A6" t="s">
        <v>36</v>
      </c>
      <c r="B6" t="s">
        <v>63</v>
      </c>
      <c r="C6" t="s">
        <v>64</v>
      </c>
      <c r="D6" t="s">
        <v>63</v>
      </c>
      <c r="E6" t="s">
        <v>64</v>
      </c>
      <c r="F6" t="s">
        <v>63</v>
      </c>
    </row>
    <row r="7" spans="1:6" x14ac:dyDescent="0.25">
      <c r="A7" t="s">
        <v>96</v>
      </c>
      <c r="B7" t="s">
        <v>97</v>
      </c>
      <c r="C7" t="s">
        <v>97</v>
      </c>
      <c r="D7" t="s">
        <v>97</v>
      </c>
      <c r="E7" t="s">
        <v>97</v>
      </c>
      <c r="F7" t="s">
        <v>97</v>
      </c>
    </row>
    <row r="11" spans="1:6" x14ac:dyDescent="0.25">
      <c r="A11" s="8" t="s">
        <v>65</v>
      </c>
      <c r="B11" s="9" t="str">
        <f>TEXT(B4*70/100,"0.00")</f>
        <v>280.00</v>
      </c>
      <c r="C11" t="str">
        <f>TEXT(C4*70/100,"0.00")</f>
        <v>350.00</v>
      </c>
      <c r="D11" t="str">
        <f>TEXT(D4*70/100,"0.00")</f>
        <v>630.00</v>
      </c>
      <c r="E11" t="str">
        <f>TEXT(E4*70/100,"0.00")</f>
        <v>630.00</v>
      </c>
      <c r="F11" s="9" t="str">
        <f>TEXT(F4*70/100,"0.00")</f>
        <v>280.00</v>
      </c>
    </row>
    <row r="12" spans="1:6" x14ac:dyDescent="0.25">
      <c r="A12" s="8" t="s">
        <v>66</v>
      </c>
      <c r="B12" s="9" t="str">
        <f>TEXT(B4*80/100,"0.00")</f>
        <v>320.00</v>
      </c>
      <c r="C12" t="str">
        <f>TEXT(C4*80/100,"0.00")</f>
        <v>400.00</v>
      </c>
      <c r="D12" t="str">
        <f>TEXT(D4*80/100,"0.00")</f>
        <v>720.00</v>
      </c>
      <c r="E12" t="str">
        <f>TEXT(E4*80/100,"0.00")</f>
        <v>720.00</v>
      </c>
      <c r="F12" s="9" t="str">
        <f>TEXT(F4*80/100,"0.00")</f>
        <v>320.00</v>
      </c>
    </row>
    <row r="13" spans="1:6" x14ac:dyDescent="0.25">
      <c r="A13" s="9"/>
      <c r="B13" s="9"/>
      <c r="F13" s="9"/>
    </row>
    <row r="14" spans="1:6" x14ac:dyDescent="0.25">
      <c r="A14" s="8" t="s">
        <v>67</v>
      </c>
      <c r="B14" s="9" t="str">
        <f>TEXT(B4*70/100,"0.00")</f>
        <v>280.00</v>
      </c>
      <c r="C14" t="str">
        <f>TEXT(C4*70/100,"0.00")</f>
        <v>350.00</v>
      </c>
      <c r="D14" t="str">
        <f>TEXT(D4*70/100,"0.00")</f>
        <v>630.00</v>
      </c>
      <c r="E14" t="str">
        <f>TEXT(E4*70/100,"0.00")</f>
        <v>630.00</v>
      </c>
      <c r="F14" s="9" t="str">
        <f>TEXT(F4*70/100,"0.00")</f>
        <v>280.00</v>
      </c>
    </row>
    <row r="15" spans="1:6" x14ac:dyDescent="0.25">
      <c r="A15" s="8" t="s">
        <v>68</v>
      </c>
      <c r="B15" s="9" t="str">
        <f>TEXT(B4*80/100,"0.00")</f>
        <v>320.00</v>
      </c>
      <c r="C15" t="str">
        <f>TEXT(C4*80/100,"0.00")</f>
        <v>400.00</v>
      </c>
      <c r="D15" t="str">
        <f>TEXT(D4*80/100,"0.00")</f>
        <v>720.00</v>
      </c>
      <c r="E15" t="str">
        <f>TEXT(E4*80/100,"0.00")</f>
        <v>720.00</v>
      </c>
      <c r="F15" s="9" t="str">
        <f>TEXT(F4*80/100,"0.00")</f>
        <v>320.00</v>
      </c>
    </row>
    <row r="16" spans="1:6" x14ac:dyDescent="0.25">
      <c r="A16" s="9"/>
      <c r="B16" s="9"/>
      <c r="F16" s="9"/>
    </row>
    <row r="17" spans="1:6" x14ac:dyDescent="0.25">
      <c r="A17" s="11" t="s">
        <v>50</v>
      </c>
      <c r="B17" s="12" t="str">
        <f>TEXT(10,"0.00")</f>
        <v>10.00</v>
      </c>
      <c r="C17" t="str">
        <f>TEXT(30,"0.00")</f>
        <v>30.00</v>
      </c>
      <c r="D17" t="str">
        <f>TEXT(6,"0.00")</f>
        <v>6.00</v>
      </c>
      <c r="E17" t="str">
        <f>TEXT(6,"0.00")</f>
        <v>6.00</v>
      </c>
      <c r="F17" s="12" t="str">
        <f>TEXT(10,"0.00")</f>
        <v>10.00</v>
      </c>
    </row>
    <row r="18" spans="1:6" x14ac:dyDescent="0.25">
      <c r="A18" s="8"/>
      <c r="B18" s="10"/>
      <c r="F18" s="10"/>
    </row>
    <row r="19" spans="1:6" x14ac:dyDescent="0.25">
      <c r="A19" s="8" t="s">
        <v>69</v>
      </c>
      <c r="B19" s="9" t="str">
        <f>IF(B$6="Tenanted",TEXT(B$14*B$17*1.5,"0.00"),TEXT(B$14*B$17,"0.00"))</f>
        <v>2800.00</v>
      </c>
      <c r="C19" t="str">
        <f>IF(C$6="Tenanted",TEXT(C$14*C$17*1.5,"0.00"),TEXT(C$14*C$17,"0.00"))</f>
        <v>15750.00</v>
      </c>
      <c r="D19" t="str">
        <f>IF(D$6="Tenanted",TEXT(D$14*D$17*1.5,"0.00"),TEXT(D$14*D$17,"0.00"))</f>
        <v>3780.00</v>
      </c>
      <c r="E19" t="str">
        <f>IF(E$6="Tenanted",TEXT(E$14*E$17*1.5,"0.00"),TEXT(E$14*E$17,"0.00"))</f>
        <v>5670.00</v>
      </c>
      <c r="F19" s="9" t="str">
        <f>IF(F$6="Tenanted",TEXT(F$14*F$17*1.5,"0.00"),TEXT(F$14*F$17,"0.00"))</f>
        <v>2800.00</v>
      </c>
    </row>
    <row r="20" spans="1:6" x14ac:dyDescent="0.25">
      <c r="A20" s="8" t="s">
        <v>70</v>
      </c>
      <c r="B20" s="9" t="str">
        <f>IF(B$6="Tenanted",TEXT(B15*B$17*1.5,"0.00"),TEXT(B15*B$17,"0.00"))</f>
        <v>3200.00</v>
      </c>
      <c r="C20" t="str">
        <f>IF(C$6="Tenanted",TEXT(C15*C$17*1.5,"0.00"),TEXT(C15*C$17,"0.00"))</f>
        <v>18000.00</v>
      </c>
      <c r="D20" t="str">
        <f>IF(D$6="Tenanted",TEXT(D15*D$17*1.5,"0.00"),TEXT(D15*D$17,"0.00"))</f>
        <v>4320.00</v>
      </c>
      <c r="E20" t="str">
        <f>IF(E$6="Tenanted",TEXT(E15*E$17*1.5,"0.00"),TEXT(E15*E$17,"0.00"))</f>
        <v>6480.00</v>
      </c>
      <c r="F20" s="9" t="str">
        <f>IF(F$6="Tenanted",TEXT(F15*F$17*1.5,"0.00"),TEXT(F15*F$17,"0.00"))</f>
        <v>3200.00</v>
      </c>
    </row>
    <row r="21" spans="1:6" x14ac:dyDescent="0.25">
      <c r="A21" s="9"/>
      <c r="B21" s="9"/>
      <c r="F21" s="9"/>
    </row>
    <row r="22" spans="1:6" x14ac:dyDescent="0.25">
      <c r="A22" s="8" t="s">
        <v>71</v>
      </c>
      <c r="B22" s="9" t="str">
        <f>TEXT("9","0.00")</f>
        <v>9.00</v>
      </c>
      <c r="C22" t="str">
        <f>TEXT("9","0.00")</f>
        <v>9.00</v>
      </c>
      <c r="D22" t="str">
        <f>TEXT("9","0.00")</f>
        <v>9.00</v>
      </c>
      <c r="E22" t="str">
        <f>TEXT("9","0.00")</f>
        <v>9.00</v>
      </c>
      <c r="F22" s="9" t="str">
        <f>TEXT("9","0.00")</f>
        <v>9.00</v>
      </c>
    </row>
    <row r="23" spans="1:6" x14ac:dyDescent="0.25">
      <c r="A23" s="8" t="s">
        <v>72</v>
      </c>
      <c r="B23" s="9" t="str">
        <f>TEXT(B$22/100,"0.00")</f>
        <v>0.09</v>
      </c>
      <c r="C23" t="str">
        <f>TEXT(C$22/100,"0.00")</f>
        <v>0.09</v>
      </c>
      <c r="D23" t="str">
        <f>TEXT(D$22/100,"0.00")</f>
        <v>0.09</v>
      </c>
      <c r="E23" t="str">
        <f>TEXT(E$22/100,"0.00")</f>
        <v>0.09</v>
      </c>
      <c r="F23" s="9" t="str">
        <f>TEXT(F$22/100,"0.00")</f>
        <v>0.09</v>
      </c>
    </row>
    <row r="24" spans="1:6" x14ac:dyDescent="0.25">
      <c r="A24" s="9"/>
      <c r="B24" s="9"/>
      <c r="F24" s="9"/>
    </row>
    <row r="25" spans="1:6" x14ac:dyDescent="0.25">
      <c r="A25" s="8" t="s">
        <v>73</v>
      </c>
      <c r="B25" s="9" t="str">
        <f>IF(B$5="Govt. Establishment",TEXT(B$19*B$23*(75/100),"0"),TEXT(B$19*B$23,"0"))</f>
        <v>252</v>
      </c>
      <c r="C25" t="str">
        <f>IF(C$5="Govt. Establishment",TEXT(C$19*C$23*(75/100),"0"),TEXT(C$19*C$23,"0"))</f>
        <v>1418</v>
      </c>
      <c r="D25" t="str">
        <f>IF(D$5="Govt. Establishment",TEXT(D$19*D$23*(75/100),"0"),TEXT(D$19*D$23,"0"))</f>
        <v>255</v>
      </c>
      <c r="E25" t="str">
        <f>IF(E$5="Govt. Establishment",TEXT(E$19*E$23*(75/100),"0"),TEXT(E$19*E$23,"0"))</f>
        <v>510</v>
      </c>
      <c r="F25" s="9" t="str">
        <f>IF(F$5="Govt. Establishment",TEXT(F$19*F$23*(75/100),"0"),TEXT(F$19*F$23,"0"))</f>
        <v>252</v>
      </c>
    </row>
    <row r="26" spans="1:6" x14ac:dyDescent="0.25">
      <c r="A26" s="8" t="s">
        <v>74</v>
      </c>
      <c r="B26" s="9" t="str">
        <f>IF(B$5="Govt. Establishment",TEXT(B$20*B$23*(75/100),"0"),TEXT(B$20*B$23,"0"))</f>
        <v>288</v>
      </c>
      <c r="C26" t="str">
        <f>IF(C$5="Govt. Establishment",TEXT(C$20*C$23*(75/100),"0"),TEXT(C$20*C$23,"0"))</f>
        <v>1620</v>
      </c>
      <c r="D26" t="str">
        <f>IF(D$5="Govt. Establishment",TEXT(D$20*D$23*(75/100),"0"),TEXT(D$20*D$23,"0"))</f>
        <v>292</v>
      </c>
      <c r="E26" t="str">
        <f>IF(E$5="Govt. Establishment",TEXT(E$20*E$23*(75/100),"0"),TEXT(E$20*E$23,"0"))</f>
        <v>583</v>
      </c>
      <c r="F26" s="9" t="str">
        <f>IF(F$5="Govt. Establishment",TEXT(F$20*F$23*(75/100),"0"),TEXT(F$20*F$23,"0"))</f>
        <v>288</v>
      </c>
    </row>
    <row r="28" spans="1:6" x14ac:dyDescent="0.25">
      <c r="A28" t="s">
        <v>82</v>
      </c>
      <c r="B28" t="str">
        <f>TEXT(IF(B5="Govt. Establishment",((B20*B23)*(75/100)),0),"0")</f>
        <v>0</v>
      </c>
      <c r="C28" t="str">
        <f>TEXT(IF(C5="Govt. Establishment",((C20*C23)*(75/100)),0),"0")</f>
        <v>0</v>
      </c>
      <c r="D28" t="str">
        <f>TEXT(IF(D5="Govt. Establishment",((D20*D23)*(75/100)),0),"0")</f>
        <v>292</v>
      </c>
      <c r="E28" t="str">
        <f>TEXT(IF(E5="Govt. Establishment",((E20*E23)*(75/100)),0),"0")</f>
        <v>0</v>
      </c>
      <c r="F28" t="str">
        <f>TEXT(IF(F5="Govt. Establishment",((F20*F23)*(75/100)),0),"0")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2017-08-03T06:17:34Z</dcterms:modified>
</cp:coreProperties>
</file>