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440" tabRatio="509" activeTab="1"/>
  </bookViews>
  <sheets>
    <sheet name="PT_taxCalculator_Data" sheetId="1" r:id="rId1"/>
    <sheet name="PT_taxCalculator_Cal" sheetId="2" r:id="rId2"/>
  </sheets>
  <calcPr calcId="145621"/>
</workbook>
</file>

<file path=xl/calcChain.xml><?xml version="1.0" encoding="utf-8"?>
<calcChain xmlns="http://schemas.openxmlformats.org/spreadsheetml/2006/main">
  <c r="B17" i="1" l="1"/>
  <c r="J16" i="2" l="1"/>
  <c r="I16" i="2"/>
  <c r="M16" i="2" l="1"/>
  <c r="M17" i="2" s="1"/>
  <c r="M18" i="2" s="1"/>
  <c r="M12" i="2"/>
  <c r="M13" i="2" s="1"/>
  <c r="M11" i="2"/>
  <c r="N16" i="2"/>
  <c r="N17" i="2" s="1"/>
  <c r="N18" i="2" s="1"/>
  <c r="N11" i="2"/>
  <c r="N12" i="2" s="1"/>
  <c r="N13" i="2" s="1"/>
  <c r="J11" i="2" l="1"/>
  <c r="J17" i="2" s="1"/>
  <c r="J18" i="2" s="1"/>
  <c r="I11" i="2"/>
  <c r="I17" i="2" s="1"/>
  <c r="I18" i="2" s="1"/>
  <c r="I12" i="2" l="1"/>
  <c r="I13" i="2" s="1"/>
  <c r="J12" i="2"/>
  <c r="J13" i="2" s="1"/>
  <c r="O11" i="2"/>
  <c r="O16" i="2" s="1"/>
  <c r="O17" i="2" s="1"/>
  <c r="O18" i="2" s="1"/>
  <c r="P11" i="2"/>
  <c r="P12" i="2" s="1"/>
  <c r="P13" i="2" s="1"/>
  <c r="Q11" i="2"/>
  <c r="Q12" i="2" s="1"/>
  <c r="Q13" i="2" s="1"/>
  <c r="O12" i="2"/>
  <c r="O13" i="2" s="1"/>
  <c r="Q16" i="2" l="1"/>
  <c r="Q17" i="2" s="1"/>
  <c r="Q18" i="2" s="1"/>
  <c r="P16" i="2"/>
  <c r="P17" i="2" s="1"/>
  <c r="P18" i="2" s="1"/>
  <c r="L16" i="2"/>
  <c r="L17" i="2" s="1"/>
  <c r="L18" i="2" s="1"/>
  <c r="L11" i="2"/>
  <c r="L12" i="2" s="1"/>
  <c r="L13" i="2" s="1"/>
  <c r="K16" i="2" l="1"/>
  <c r="K17" i="2" s="1"/>
  <c r="K18" i="2" s="1"/>
  <c r="K11" i="2"/>
  <c r="K12" i="2" s="1"/>
  <c r="K13" i="2" s="1"/>
  <c r="H16" i="2" l="1"/>
  <c r="H17" i="2" s="1"/>
  <c r="H18" i="2" s="1"/>
  <c r="H11" i="2"/>
  <c r="H12" i="2" s="1"/>
  <c r="H13" i="2" s="1"/>
  <c r="G17" i="2" l="1"/>
  <c r="G18" i="2" s="1"/>
  <c r="G16" i="2"/>
  <c r="C15" i="1" l="1"/>
  <c r="D15" i="1"/>
  <c r="E15" i="1"/>
  <c r="F15" i="1"/>
  <c r="B15" i="1"/>
  <c r="B14" i="1"/>
  <c r="G11" i="2" l="1"/>
  <c r="G12" i="2" s="1"/>
  <c r="G13" i="2" s="1"/>
  <c r="C10" i="1" l="1"/>
  <c r="C12" i="1" s="1"/>
  <c r="C13" i="1" s="1"/>
  <c r="F14" i="1" l="1"/>
  <c r="F10" i="1"/>
  <c r="F12" i="1" s="1"/>
  <c r="F13" i="1" s="1"/>
  <c r="E14" i="1"/>
  <c r="E10" i="1"/>
  <c r="E12" i="1" s="1"/>
  <c r="E13" i="1" s="1"/>
  <c r="D14" i="1"/>
  <c r="C14" i="1"/>
  <c r="D10" i="1" l="1"/>
  <c r="D12" i="1" s="1"/>
  <c r="D13" i="1" s="1"/>
  <c r="B10" i="1"/>
  <c r="B12" i="1" s="1"/>
  <c r="B13" i="1" s="1"/>
</calcChain>
</file>

<file path=xl/sharedStrings.xml><?xml version="1.0" encoding="utf-8"?>
<sst xmlns="http://schemas.openxmlformats.org/spreadsheetml/2006/main" count="171" uniqueCount="75">
  <si>
    <t>#KEY</t>
  </si>
  <si>
    <t>pt_selectOrgName_Data</t>
  </si>
  <si>
    <t>Bhagalpur Municipal Corporation</t>
  </si>
  <si>
    <t>pt_selectPropType_Data</t>
  </si>
  <si>
    <t>pt_selectRoadType_Data</t>
  </si>
  <si>
    <t>Principal Main Road</t>
  </si>
  <si>
    <t>pt_selectWaterTaxType_Data</t>
  </si>
  <si>
    <t>Supply Water</t>
  </si>
  <si>
    <t>pt_enterTaxableVacantLandArea_Data</t>
  </si>
  <si>
    <t>pt_selectUsageType_Data</t>
  </si>
  <si>
    <t>Residential</t>
  </si>
  <si>
    <t>pt_selectConstructionClass_Data</t>
  </si>
  <si>
    <t>Pucca building with RCC Roof</t>
  </si>
  <si>
    <t>pt_selectUsageFactor_Data</t>
  </si>
  <si>
    <t>pt_selectOccupancyFactor_Data</t>
  </si>
  <si>
    <t>Self-Occupied</t>
  </si>
  <si>
    <t>pt_enterBuiltupArea_Data</t>
  </si>
  <si>
    <t>Hotels</t>
  </si>
  <si>
    <t>Commercial / Industrial</t>
  </si>
  <si>
    <t>#TC3</t>
  </si>
  <si>
    <t>Others</t>
  </si>
  <si>
    <t>Cinema Houses</t>
  </si>
  <si>
    <t>pt_TCUsageType_Data</t>
  </si>
  <si>
    <t>TCratableAreaForRes</t>
  </si>
  <si>
    <t>TCannualRatableValueForRes</t>
  </si>
  <si>
    <t>TCratableAreaForNonRes</t>
  </si>
  <si>
    <t>TCannualRatableValueForNonRes</t>
  </si>
  <si>
    <t>Vacant Land</t>
  </si>
  <si>
    <t>3,3</t>
  </si>
  <si>
    <t>2,2</t>
  </si>
  <si>
    <t>Main Road</t>
  </si>
  <si>
    <t>Other Road</t>
  </si>
  <si>
    <t>Rate</t>
  </si>
  <si>
    <t>pt_vacantLandTax_Data</t>
  </si>
  <si>
    <t>pt_totPropTax_Data</t>
  </si>
  <si>
    <t>Pt_totPayablePTax_Data</t>
  </si>
  <si>
    <t>Own Boring</t>
  </si>
  <si>
    <t>Both</t>
  </si>
  <si>
    <t>Already Paid</t>
  </si>
  <si>
    <t>Not Applicable</t>
  </si>
  <si>
    <t>TC1 - Vacant Land</t>
  </si>
  <si>
    <t>TC4 - Vacant Land</t>
  </si>
  <si>
    <t>TC5 - Vacant Land</t>
  </si>
  <si>
    <t>TC3 - Vacant Land</t>
  </si>
  <si>
    <t>TC2 - Vacant Land</t>
  </si>
  <si>
    <t>TC6 - Land+Building</t>
  </si>
  <si>
    <t>Land + Building</t>
  </si>
  <si>
    <t>#TC4</t>
  </si>
  <si>
    <t>#TC5</t>
  </si>
  <si>
    <t>pt_wtTax_Data</t>
  </si>
  <si>
    <t>HoldingTaxRes</t>
  </si>
  <si>
    <t>HoldingTaxNonRes</t>
  </si>
  <si>
    <t>pt_unitRate_Data</t>
  </si>
  <si>
    <t>15.00</t>
  </si>
  <si>
    <t>7,7</t>
  </si>
  <si>
    <t>1,1</t>
  </si>
  <si>
    <t>TC7 - Land+Building</t>
  </si>
  <si>
    <t>Flat</t>
  </si>
  <si>
    <t>22.00</t>
  </si>
  <si>
    <t>9,9</t>
  </si>
  <si>
    <t>db_orgid</t>
  </si>
  <si>
    <t>TC8 - Land+Building</t>
  </si>
  <si>
    <t>TC9 - Land+Building</t>
  </si>
  <si>
    <t>8,8</t>
  </si>
  <si>
    <t>11,11</t>
  </si>
  <si>
    <t>TC10 - Flat</t>
  </si>
  <si>
    <t>TC11 - Flat</t>
  </si>
  <si>
    <t>TC12 - Flat</t>
  </si>
  <si>
    <t>TC13 - Flat</t>
  </si>
  <si>
    <t>12,12</t>
  </si>
  <si>
    <t>13,13</t>
  </si>
  <si>
    <t>6,13</t>
  </si>
  <si>
    <t>44.00</t>
  </si>
  <si>
    <t>58.00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</si>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</sst>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22"/>
      <color rgb="FF21212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70" zoomScaleNormal="70" workbookViewId="0">
      <selection activeCell="B17" sqref="B17"/>
    </sheetView>
  </sheetViews>
  <sheetFormatPr defaultRowHeight="15"/>
  <cols>
    <col min="1" max="1" width="35.7109375" bestFit="1" customWidth="1"/>
    <col min="2" max="2" width="33.85546875" bestFit="1" customWidth="1"/>
    <col min="3" max="14" width="32.7109375" bestFit="1" customWidth="1"/>
  </cols>
  <sheetData>
    <row r="1" spans="1:14">
      <c r="A1" t="s">
        <v>0</v>
      </c>
      <c r="B1" t="s">
        <v>40</v>
      </c>
      <c r="C1" t="s">
        <v>44</v>
      </c>
      <c r="D1" t="s">
        <v>43</v>
      </c>
      <c r="E1" t="s">
        <v>41</v>
      </c>
      <c r="F1" t="s">
        <v>42</v>
      </c>
      <c r="G1" s="1" t="s">
        <v>45</v>
      </c>
      <c r="H1" s="1" t="s">
        <v>56</v>
      </c>
      <c r="I1" s="1" t="s">
        <v>61</v>
      </c>
      <c r="J1" s="1" t="s">
        <v>62</v>
      </c>
      <c r="K1" s="6" t="s">
        <v>65</v>
      </c>
      <c r="L1" s="6" t="s">
        <v>66</v>
      </c>
      <c r="M1" s="6" t="s">
        <v>67</v>
      </c>
      <c r="N1" s="6" t="s">
        <v>68</v>
      </c>
    </row>
    <row r="2" spans="1:14">
      <c r="A2" s="1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</row>
    <row r="3" spans="1:14">
      <c r="A3" t="s">
        <v>3</v>
      </c>
      <c r="B3" s="4" t="s">
        <v>27</v>
      </c>
      <c r="C3" s="2" t="s">
        <v>27</v>
      </c>
      <c r="D3" s="2" t="s">
        <v>27</v>
      </c>
      <c r="E3" s="2" t="s">
        <v>27</v>
      </c>
      <c r="F3" s="2" t="s">
        <v>27</v>
      </c>
      <c r="G3" s="2" t="s">
        <v>46</v>
      </c>
      <c r="H3" s="2" t="s">
        <v>46</v>
      </c>
      <c r="I3" s="2" t="s">
        <v>46</v>
      </c>
      <c r="J3" s="2" t="s">
        <v>46</v>
      </c>
      <c r="K3" s="2" t="s">
        <v>57</v>
      </c>
      <c r="L3" s="2" t="s">
        <v>57</v>
      </c>
      <c r="M3" s="2" t="s">
        <v>57</v>
      </c>
      <c r="N3" s="2" t="s">
        <v>57</v>
      </c>
    </row>
    <row r="4" spans="1:14">
      <c r="A4" t="s">
        <v>4</v>
      </c>
      <c r="B4" s="2" t="s">
        <v>5</v>
      </c>
      <c r="C4" s="2" t="s">
        <v>30</v>
      </c>
      <c r="D4" s="2" t="s">
        <v>31</v>
      </c>
      <c r="E4" s="2" t="s">
        <v>31</v>
      </c>
      <c r="F4" s="2" t="s">
        <v>31</v>
      </c>
      <c r="G4" s="2" t="s">
        <v>31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5</v>
      </c>
    </row>
    <row r="5" spans="1:14">
      <c r="A5" t="s">
        <v>6</v>
      </c>
      <c r="B5" s="2" t="s">
        <v>7</v>
      </c>
      <c r="C5" s="2" t="s">
        <v>36</v>
      </c>
      <c r="D5" s="2" t="s">
        <v>37</v>
      </c>
      <c r="E5" s="2" t="s">
        <v>38</v>
      </c>
      <c r="F5" s="2" t="s">
        <v>39</v>
      </c>
      <c r="G5" s="2" t="s">
        <v>39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7</v>
      </c>
      <c r="M5" s="2" t="s">
        <v>7</v>
      </c>
      <c r="N5" s="2" t="s">
        <v>7</v>
      </c>
    </row>
    <row r="6" spans="1:14">
      <c r="A6" t="s">
        <v>8</v>
      </c>
      <c r="B6" s="3">
        <v>100</v>
      </c>
      <c r="C6" s="3">
        <v>200</v>
      </c>
      <c r="D6" s="3">
        <v>300</v>
      </c>
      <c r="E6" s="3">
        <v>400</v>
      </c>
      <c r="F6" s="3">
        <v>500</v>
      </c>
      <c r="G6" s="3">
        <v>600</v>
      </c>
      <c r="H6" s="3">
        <v>700</v>
      </c>
      <c r="I6" s="3">
        <v>800</v>
      </c>
      <c r="J6" s="3">
        <v>900</v>
      </c>
      <c r="K6" s="3">
        <v>800</v>
      </c>
      <c r="L6" s="3">
        <v>900</v>
      </c>
      <c r="M6" s="3">
        <v>1000</v>
      </c>
      <c r="N6" s="3">
        <v>2000</v>
      </c>
    </row>
    <row r="8" spans="1:14">
      <c r="A8" s="5" t="s">
        <v>22</v>
      </c>
      <c r="B8" t="s">
        <v>55</v>
      </c>
      <c r="C8" t="s">
        <v>29</v>
      </c>
      <c r="D8" t="s">
        <v>28</v>
      </c>
      <c r="E8" t="s">
        <v>28</v>
      </c>
      <c r="F8" t="s">
        <v>28</v>
      </c>
      <c r="G8" s="2" t="s">
        <v>71</v>
      </c>
      <c r="H8" s="2" t="s">
        <v>54</v>
      </c>
      <c r="I8" s="2" t="s">
        <v>63</v>
      </c>
      <c r="J8" s="2" t="s">
        <v>59</v>
      </c>
      <c r="K8" s="2" t="s">
        <v>71</v>
      </c>
      <c r="L8" s="2" t="s">
        <v>64</v>
      </c>
      <c r="M8" s="2" t="s">
        <v>69</v>
      </c>
      <c r="N8" s="2" t="s">
        <v>70</v>
      </c>
    </row>
    <row r="10" spans="1:14">
      <c r="A10" t="s">
        <v>32</v>
      </c>
      <c r="B10" s="1" t="str">
        <f>TEXT("0.46","0.00")</f>
        <v>0.46</v>
      </c>
      <c r="C10" s="1" t="str">
        <f>TEXT("0.38","0.00")</f>
        <v>0.38</v>
      </c>
      <c r="D10" s="1" t="str">
        <f>TEXT("0.28","0.00")</f>
        <v>0.28</v>
      </c>
      <c r="E10" s="1" t="str">
        <f>TEXT("0.28","0.00")</f>
        <v>0.28</v>
      </c>
      <c r="F10" s="1" t="str">
        <f>TEXT("0.28","0.00")</f>
        <v>0.28</v>
      </c>
    </row>
    <row r="12" spans="1:14">
      <c r="A12" t="s">
        <v>33</v>
      </c>
      <c r="B12" t="str">
        <f>TEXT(B6*B10,"0.00")</f>
        <v>46.00</v>
      </c>
      <c r="C12" t="str">
        <f>TEXT(C6*C10,"0.00")</f>
        <v>76.00</v>
      </c>
      <c r="D12" t="str">
        <f>TEXT(D6*D10,"0.00")</f>
        <v>84.00</v>
      </c>
      <c r="E12" t="str">
        <f>TEXT(E6*E10,"0.00")</f>
        <v>112.00</v>
      </c>
      <c r="F12" t="str">
        <f>TEXT(F6*F10,"0.00")</f>
        <v>140.00</v>
      </c>
    </row>
    <row r="13" spans="1:14">
      <c r="A13" t="s">
        <v>34</v>
      </c>
      <c r="B13" t="str">
        <f>B12</f>
        <v>46.00</v>
      </c>
      <c r="C13" t="str">
        <f t="shared" ref="C13:F13" si="0">C12</f>
        <v>76.00</v>
      </c>
      <c r="D13" t="str">
        <f t="shared" si="0"/>
        <v>84.00</v>
      </c>
      <c r="E13" t="str">
        <f t="shared" si="0"/>
        <v>112.00</v>
      </c>
      <c r="F13" t="str">
        <f t="shared" si="0"/>
        <v>140.00</v>
      </c>
    </row>
    <row r="14" spans="1:14">
      <c r="A14" t="s">
        <v>49</v>
      </c>
      <c r="B14" t="str">
        <f>TEXT(IF(B5="Supply Water", 1214, IF(B5="Own Boring", 500, IF(B5="Both",1714, IF(B5="Already Paid ",0,IF(B5="Not Applicable",0,))))),"0")</f>
        <v>1214</v>
      </c>
      <c r="C14" t="str">
        <f>TEXT(IF(C5="Supply Water", 1214, IF(C5="Own Boring", 500, IF(C5="Both",1714, IF(C5="Already Paid ",0,IF(C5="Not Applicable",0,))))),"0")</f>
        <v>500</v>
      </c>
      <c r="D14" t="str">
        <f>TEXT(IF(D5="Supply Water", 1214, IF(D5="Own Boring", 500, IF(D5="Both",1714, IF(D5="Already Paid ",0,IF(D5="Not Applicable",0,))))),"0")</f>
        <v>1714</v>
      </c>
      <c r="E14" t="str">
        <f>TEXT(IF(E5="Supply Water", 1214, IF(E5="Own Boring", 500, IF(E5="Both",1714, IF(E5="Already Paid ",0,IF(E5="Not Applicable",0,))))),"0")</f>
        <v>0</v>
      </c>
      <c r="F14" t="str">
        <f>TEXT(IF(F5="Supply Water", 1214, IF(F5="Own Boring", 500, IF(F5="Both",1714, IF(F5="Already Paid ",0,IF(F5="Not Applicable",0,))))),"0")</f>
        <v>0</v>
      </c>
    </row>
    <row r="15" spans="1:14">
      <c r="A15" t="s">
        <v>35</v>
      </c>
      <c r="B15" t="str">
        <f>TEXT(B13+B14,"0")</f>
        <v>1260</v>
      </c>
      <c r="C15" t="str">
        <f t="shared" ref="C15:F15" si="1">TEXT(C13+C14,"0")</f>
        <v>576</v>
      </c>
      <c r="D15" t="str">
        <f t="shared" si="1"/>
        <v>1798</v>
      </c>
      <c r="E15" t="str">
        <f t="shared" si="1"/>
        <v>112</v>
      </c>
      <c r="F15" t="str">
        <f t="shared" si="1"/>
        <v>140</v>
      </c>
    </row>
    <row r="17" spans="1:14">
      <c r="A17" t="s">
        <v>74</v>
      </c>
      <c r="B17">
        <f>PT_taxCalculator_Cal!K14+PT_taxCalculator_Cal!K19</f>
        <v>30000</v>
      </c>
    </row>
    <row r="20" spans="1:14">
      <c r="A20" t="s">
        <v>60</v>
      </c>
      <c r="B20">
        <v>515</v>
      </c>
      <c r="C20">
        <v>515</v>
      </c>
      <c r="D20">
        <v>515</v>
      </c>
      <c r="E20">
        <v>515</v>
      </c>
      <c r="F20">
        <v>515</v>
      </c>
      <c r="G20">
        <v>515</v>
      </c>
      <c r="H20">
        <v>515</v>
      </c>
      <c r="I20">
        <v>515</v>
      </c>
      <c r="J20">
        <v>515</v>
      </c>
      <c r="K20">
        <v>515</v>
      </c>
      <c r="L20">
        <v>515</v>
      </c>
      <c r="M20">
        <v>515</v>
      </c>
      <c r="N20">
        <v>515</v>
      </c>
    </row>
    <row r="23" spans="1:14" ht="27">
      <c r="C2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J1" workbookViewId="0">
      <selection activeCell="M15" sqref="M15"/>
    </sheetView>
  </sheetViews>
  <sheetFormatPr defaultRowHeight="15"/>
  <cols>
    <col min="1" max="1" width="30.5703125" bestFit="1" customWidth="1"/>
    <col min="2" max="2" width="2" customWidth="1"/>
    <col min="3" max="3" width="2.85546875" customWidth="1"/>
    <col min="4" max="5" width="2.7109375" customWidth="1"/>
    <col min="6" max="6" width="3" customWidth="1"/>
    <col min="7" max="17" width="29.7109375" bestFit="1" customWidth="1"/>
  </cols>
  <sheetData>
    <row r="1" spans="1:17">
      <c r="A1" t="s">
        <v>0</v>
      </c>
      <c r="G1" s="1" t="s">
        <v>45</v>
      </c>
      <c r="H1" s="1" t="s">
        <v>56</v>
      </c>
      <c r="I1" s="1" t="s">
        <v>61</v>
      </c>
      <c r="J1" s="1" t="s">
        <v>62</v>
      </c>
      <c r="K1" s="6" t="s">
        <v>65</v>
      </c>
      <c r="L1" s="6" t="s">
        <v>66</v>
      </c>
      <c r="M1" s="6" t="s">
        <v>67</v>
      </c>
      <c r="N1" s="6" t="s">
        <v>68</v>
      </c>
      <c r="O1" t="s">
        <v>19</v>
      </c>
      <c r="P1" t="s">
        <v>47</v>
      </c>
      <c r="Q1" t="s">
        <v>48</v>
      </c>
    </row>
    <row r="2" spans="1:17">
      <c r="A2" t="s">
        <v>9</v>
      </c>
      <c r="G2" s="2" t="s">
        <v>20</v>
      </c>
      <c r="H2" s="2" t="s">
        <v>10</v>
      </c>
      <c r="I2" s="2" t="s">
        <v>10</v>
      </c>
      <c r="J2" s="2" t="s">
        <v>18</v>
      </c>
      <c r="K2" s="2" t="s">
        <v>10</v>
      </c>
      <c r="L2" s="2" t="s">
        <v>18</v>
      </c>
      <c r="M2" s="2" t="s">
        <v>10</v>
      </c>
      <c r="N2" s="2" t="s">
        <v>18</v>
      </c>
      <c r="O2" s="2" t="s">
        <v>20</v>
      </c>
      <c r="P2" s="2" t="s">
        <v>10</v>
      </c>
      <c r="Q2" s="2" t="s">
        <v>18</v>
      </c>
    </row>
    <row r="3" spans="1:17">
      <c r="A3" t="s">
        <v>11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  <c r="N3" s="2" t="s">
        <v>12</v>
      </c>
      <c r="O3" s="2" t="s">
        <v>12</v>
      </c>
      <c r="P3" s="2" t="s">
        <v>12</v>
      </c>
      <c r="Q3" s="2" t="s">
        <v>12</v>
      </c>
    </row>
    <row r="4" spans="1:17">
      <c r="A4" t="s">
        <v>13</v>
      </c>
      <c r="G4" s="2" t="s">
        <v>21</v>
      </c>
      <c r="H4" s="2" t="s">
        <v>10</v>
      </c>
      <c r="I4" s="2" t="s">
        <v>10</v>
      </c>
      <c r="J4" s="2" t="s">
        <v>17</v>
      </c>
      <c r="K4" s="2" t="s">
        <v>10</v>
      </c>
      <c r="L4" s="2" t="s">
        <v>17</v>
      </c>
      <c r="M4" s="2" t="s">
        <v>10</v>
      </c>
      <c r="N4" s="2" t="s">
        <v>17</v>
      </c>
      <c r="O4" s="2" t="s">
        <v>21</v>
      </c>
      <c r="P4" s="2" t="s">
        <v>10</v>
      </c>
      <c r="Q4" s="2" t="s">
        <v>17</v>
      </c>
    </row>
    <row r="5" spans="1:17">
      <c r="A5" t="s">
        <v>14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</row>
    <row r="6" spans="1:17">
      <c r="A6" t="s">
        <v>16</v>
      </c>
      <c r="G6">
        <v>3000</v>
      </c>
      <c r="H6">
        <v>4000</v>
      </c>
      <c r="I6" s="3">
        <v>5000</v>
      </c>
      <c r="J6" s="3">
        <v>6000</v>
      </c>
      <c r="K6">
        <v>7000</v>
      </c>
      <c r="L6">
        <v>8000</v>
      </c>
      <c r="M6">
        <v>5000</v>
      </c>
      <c r="N6">
        <v>6000</v>
      </c>
      <c r="O6">
        <v>3000</v>
      </c>
      <c r="P6" s="3">
        <v>1000</v>
      </c>
      <c r="Q6" s="3">
        <v>2000</v>
      </c>
    </row>
    <row r="7" spans="1:17">
      <c r="A7" t="s">
        <v>52</v>
      </c>
      <c r="G7" s="3" t="s">
        <v>72</v>
      </c>
      <c r="H7" s="3" t="s">
        <v>58</v>
      </c>
      <c r="I7" s="3" t="s">
        <v>58</v>
      </c>
      <c r="J7" s="3" t="s">
        <v>73</v>
      </c>
      <c r="K7" s="3" t="s">
        <v>58</v>
      </c>
      <c r="L7" s="3" t="s">
        <v>73</v>
      </c>
      <c r="M7" s="3" t="s">
        <v>58</v>
      </c>
      <c r="N7" s="3" t="s">
        <v>73</v>
      </c>
      <c r="O7" s="3" t="s">
        <v>53</v>
      </c>
      <c r="P7" s="3" t="s">
        <v>53</v>
      </c>
      <c r="Q7" s="3" t="s">
        <v>53</v>
      </c>
    </row>
    <row r="11" spans="1:17">
      <c r="A11" t="s">
        <v>23</v>
      </c>
      <c r="G11" t="str">
        <f t="shared" ref="G11" si="0">TEXT(G6*70/100,"0.00")</f>
        <v>2100.00</v>
      </c>
      <c r="H11" t="str">
        <f t="shared" ref="H11:K11" si="1">TEXT(H6*70/100,"0.00")</f>
        <v>2800.00</v>
      </c>
      <c r="I11" t="str">
        <f>TEXT(I6*70/100,"0.00")</f>
        <v>3500.00</v>
      </c>
      <c r="J11" t="str">
        <f>TEXT(J6*70/100,"0.00")</f>
        <v>4200.00</v>
      </c>
      <c r="K11" t="str">
        <f t="shared" si="1"/>
        <v>4900.00</v>
      </c>
      <c r="L11" t="str">
        <f t="shared" ref="L11:M11" si="2">TEXT(L6*70/100,"0.00")</f>
        <v>5600.00</v>
      </c>
      <c r="M11" t="str">
        <f t="shared" si="2"/>
        <v>3500.00</v>
      </c>
      <c r="N11" t="str">
        <f t="shared" ref="N11" si="3">TEXT(N6*70/100,"0.00")</f>
        <v>4200.00</v>
      </c>
      <c r="O11" t="str">
        <f>TEXT(O6*70/100,"0.00")</f>
        <v>2100.00</v>
      </c>
      <c r="P11" t="str">
        <f>TEXT(P6*70/100,"0.00")</f>
        <v>700.00</v>
      </c>
      <c r="Q11" t="str">
        <f>TEXT(Q6*70/100,"0.00")</f>
        <v>1400.00</v>
      </c>
    </row>
    <row r="12" spans="1:17">
      <c r="A12" t="s">
        <v>24</v>
      </c>
      <c r="G12" t="str">
        <f>TEXT(G11*G7,"0.00")</f>
        <v>92400.00</v>
      </c>
      <c r="H12" t="str">
        <f>TEXT(H11*H7,"0.00")</f>
        <v>61600.00</v>
      </c>
      <c r="I12" t="str">
        <f t="shared" ref="I12:J12" si="4">TEXT(I11*I7,"0.00")</f>
        <v>77000.00</v>
      </c>
      <c r="J12" t="str">
        <f t="shared" si="4"/>
        <v>243600.00</v>
      </c>
      <c r="K12" t="str">
        <f>TEXT(K11*K7,"0.00")</f>
        <v>107800.00</v>
      </c>
      <c r="L12" t="str">
        <f>TEXT(L11*L7,"0.00")</f>
        <v>324800.00</v>
      </c>
      <c r="M12" t="str">
        <f>TEXT(M11*M7,"0.00")</f>
        <v>77000.00</v>
      </c>
      <c r="N12" t="str">
        <f>TEXT(N11*N7,"0.00")</f>
        <v>243600.00</v>
      </c>
      <c r="O12" t="str">
        <f t="shared" ref="O12:Q12" si="5">TEXT(O11*O7,"0.00")</f>
        <v>31500.00</v>
      </c>
      <c r="P12" t="str">
        <f t="shared" si="5"/>
        <v>10500.00</v>
      </c>
      <c r="Q12" t="str">
        <f t="shared" si="5"/>
        <v>21000.00</v>
      </c>
    </row>
    <row r="13" spans="1:17">
      <c r="A13" t="s">
        <v>50</v>
      </c>
      <c r="G13" t="str">
        <f>TEXT(G12*0.09,"0")</f>
        <v>8316</v>
      </c>
      <c r="H13" t="str">
        <f>TEXT(H12*0.09,"0")</f>
        <v>5544</v>
      </c>
      <c r="I13" t="str">
        <f t="shared" ref="I13:J13" si="6">TEXT(I12*0.09,"0.00")</f>
        <v>6930.00</v>
      </c>
      <c r="J13" t="str">
        <f t="shared" si="6"/>
        <v>21924.00</v>
      </c>
      <c r="K13" t="str">
        <f>TEXT(K12*0.09,"0")</f>
        <v>9702</v>
      </c>
      <c r="L13" t="str">
        <f>TEXT(L12*0.09,"0")</f>
        <v>29232</v>
      </c>
      <c r="M13" t="str">
        <f>TEXT(M12*0.09,"0")</f>
        <v>6930</v>
      </c>
      <c r="N13" t="str">
        <f>TEXT(N12*0.09,"0")</f>
        <v>21924</v>
      </c>
      <c r="O13" t="str">
        <f t="shared" ref="O13:Q13" si="7">TEXT(O12*0.09,"0.00")</f>
        <v>2835.00</v>
      </c>
      <c r="P13" t="str">
        <f t="shared" si="7"/>
        <v>945.00</v>
      </c>
      <c r="Q13" t="str">
        <f t="shared" si="7"/>
        <v>1890.00</v>
      </c>
    </row>
    <row r="14" spans="1:17">
      <c r="K14">
        <v>10000</v>
      </c>
    </row>
    <row r="16" spans="1:17">
      <c r="A16" t="s">
        <v>25</v>
      </c>
      <c r="G16" t="str">
        <f t="shared" ref="G16:N16" si="8">TEXT(G6*80/100,"0.00")</f>
        <v>2400.00</v>
      </c>
      <c r="H16" t="str">
        <f t="shared" si="8"/>
        <v>3200.00</v>
      </c>
      <c r="I16" t="str">
        <f t="shared" si="8"/>
        <v>4000.00</v>
      </c>
      <c r="J16" t="str">
        <f t="shared" si="8"/>
        <v>4800.00</v>
      </c>
      <c r="K16" t="str">
        <f t="shared" si="8"/>
        <v>5600.00</v>
      </c>
      <c r="L16" t="str">
        <f t="shared" si="8"/>
        <v>6400.00</v>
      </c>
      <c r="M16" t="str">
        <f t="shared" si="8"/>
        <v>4000.00</v>
      </c>
      <c r="N16" t="str">
        <f t="shared" si="8"/>
        <v>4800.00</v>
      </c>
      <c r="O16" t="str">
        <f t="shared" ref="O16:Q16" si="9">TEXT(O11*80/100,"0.00")</f>
        <v>1680.00</v>
      </c>
      <c r="P16" t="str">
        <f t="shared" si="9"/>
        <v>560.00</v>
      </c>
      <c r="Q16" t="str">
        <f t="shared" si="9"/>
        <v>1120.00</v>
      </c>
    </row>
    <row r="17" spans="1:17">
      <c r="A17" t="s">
        <v>26</v>
      </c>
      <c r="G17" t="str">
        <f>TEXT(G16*G7,"0.00")</f>
        <v>105600.00</v>
      </c>
      <c r="H17" t="str">
        <f>TEXT(H16*H7,"0.00")</f>
        <v>70400.00</v>
      </c>
      <c r="I17" t="str">
        <f t="shared" ref="I17:J17" si="10">TEXT(I16*I7,"0.00")</f>
        <v>88000.00</v>
      </c>
      <c r="J17" t="str">
        <f t="shared" si="10"/>
        <v>278400.00</v>
      </c>
      <c r="K17" t="str">
        <f>TEXT(K16*K7,"0.00")</f>
        <v>123200.00</v>
      </c>
      <c r="L17" t="str">
        <f>TEXT(L16*L7,"0.00")</f>
        <v>371200.00</v>
      </c>
      <c r="M17" t="str">
        <f>TEXT(M16*M7,"0.00")</f>
        <v>88000.00</v>
      </c>
      <c r="N17" t="str">
        <f>TEXT(N16*N7,"0.00")</f>
        <v>278400.00</v>
      </c>
      <c r="O17" t="str">
        <f t="shared" ref="O17:Q17" si="11">TEXT(O16*O7,"0.00")</f>
        <v>25200.00</v>
      </c>
      <c r="P17" t="str">
        <f t="shared" si="11"/>
        <v>8400.00</v>
      </c>
      <c r="Q17" t="str">
        <f t="shared" si="11"/>
        <v>16800.00</v>
      </c>
    </row>
    <row r="18" spans="1:17">
      <c r="A18" t="s">
        <v>51</v>
      </c>
      <c r="G18" t="str">
        <f>TEXT(G17*0.09,"0")</f>
        <v>9504</v>
      </c>
      <c r="H18" t="str">
        <f>TEXT(H17*0.09,"0")</f>
        <v>6336</v>
      </c>
      <c r="I18" t="str">
        <f t="shared" ref="I18:J18" si="12">TEXT(I17*0.09,"0.00")</f>
        <v>7920.00</v>
      </c>
      <c r="J18" t="str">
        <f t="shared" si="12"/>
        <v>25056.00</v>
      </c>
      <c r="K18" t="str">
        <f>TEXT(K17*0.09,"0")</f>
        <v>11088</v>
      </c>
      <c r="L18" t="str">
        <f>TEXT(L17*0.09,"0")</f>
        <v>33408</v>
      </c>
      <c r="M18" t="str">
        <f>TEXT(M17*0.09,"0")</f>
        <v>7920</v>
      </c>
      <c r="N18" t="str">
        <f>TEXT(N17*0.09,"0")</f>
        <v>25056</v>
      </c>
      <c r="O18" t="str">
        <f t="shared" ref="O18:Q18" si="13">TEXT(O17*0.09,"0.00")</f>
        <v>2268.00</v>
      </c>
      <c r="P18" t="str">
        <f t="shared" si="13"/>
        <v>756.00</v>
      </c>
      <c r="Q18" t="str">
        <f t="shared" si="13"/>
        <v>1512.00</v>
      </c>
    </row>
    <row r="19" spans="1:17">
      <c r="K19">
        <v>20000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PT_taxCalculator_Data</vt:lpstr>
      <vt:lpstr>PT_taxCalculator_Cal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2017-04-06T09:59:58Z</dcterms:modified>
</cp:coreProperties>
</file>