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 defaultThemeVersion="124226"/>
  <bookViews>
    <workbookView xWindow="-15" yWindow="-15" windowWidth="19230" windowHeight="8160"/>
  </bookViews>
  <sheets>
    <sheet name="Amortisaiton Schedule" sheetId="1" r:id="rId1"/>
    <sheet name="Ls_XLB_WorkbookFile" sheetId="2" state="veryHidden" r:id="rId2"/>
    <sheet name="Ls_AgXLB_WorkbookFile" sheetId="3" state="veryHidden" r:id="rId3"/>
    <sheet name="Transaction list- GL Transation" sheetId="4" r:id="rId4"/>
    <sheet name="Pru Health" sheetId="5" state="hidden" r:id="rId5"/>
    <sheet name="Account&amp;cc codes" sheetId="6" state="hidden" r:id="rId6"/>
    <sheet name="Pivot" sheetId="7" state="hidden" r:id="rId7"/>
    <sheet name="Notes" sheetId="8" r:id="rId8"/>
    <sheet name="Process Overview" sheetId="9" r:id="rId9"/>
  </sheets>
  <externalReferences>
    <externalReference r:id="rId10"/>
  </externalReferences>
  <definedNames>
    <definedName name="_xlnm._FilterDatabase" localSheetId="5" hidden="1">'Account&amp;cc codes'!$A$1:$E$1</definedName>
    <definedName name="_xlnm._FilterDatabase" localSheetId="0" hidden="1">'Amortisaiton Schedule'!$11:$11</definedName>
    <definedName name="_xlnm._FilterDatabase" localSheetId="3" hidden="1">'Transaction list- GL Transation'!$A$3:$X$480</definedName>
    <definedName name="Z_B149D5D7_3DD6_40A4_A771_394512B503EB_.wvu.Cols" localSheetId="0" hidden="1">'Amortisaiton Schedule'!$J:$L,'Amortisaiton Schedule'!$T:$T</definedName>
    <definedName name="Z_B149D5D7_3DD6_40A4_A771_394512B503EB_.wvu.FilterData" localSheetId="5" hidden="1">'Account&amp;cc codes'!$A$1:$E$1</definedName>
    <definedName name="Z_B149D5D7_3DD6_40A4_A771_394512B503EB_.wvu.FilterData" localSheetId="0" hidden="1">'Amortisaiton Schedule'!$11:$11</definedName>
    <definedName name="Z_B149D5D7_3DD6_40A4_A771_394512B503EB_.wvu.FilterData" localSheetId="3" hidden="1">'Transaction list- GL Transation'!$A$3:$V$449</definedName>
  </definedNames>
  <calcPr calcId="145621" calcMode="manual" calcCompleted="0" calcOnSave="0"/>
  <customWorkbookViews>
    <customWorkbookView name="Kolla, DurgaMahesh - Personal View" guid="{B149D5D7-3DD6-40A4-A771-394512B503EB}" mergeInterval="0" personalView="1" maximized="1" windowWidth="1366" windowHeight="543" activeSheetId="1"/>
  </customWorkbookViews>
  <pivotCaches>
    <pivotCache cacheId="0" r:id="rId11"/>
  </pivotCaches>
</workbook>
</file>

<file path=xl/calcChain.xml><?xml version="1.0" encoding="utf-8"?>
<calcChain xmlns="http://schemas.openxmlformats.org/spreadsheetml/2006/main">
  <c r="I1" i="4" l="1"/>
  <c r="J1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R193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F7" i="5"/>
  <c r="G7" i="5"/>
  <c r="H7" i="5"/>
  <c r="I7" i="5"/>
  <c r="J7" i="5"/>
  <c r="K7" i="5"/>
  <c r="L7" i="5"/>
  <c r="M7" i="5"/>
  <c r="N7" i="5"/>
  <c r="O7" i="5"/>
  <c r="P7" i="5"/>
  <c r="G8" i="5"/>
  <c r="H8" i="5"/>
  <c r="I8" i="5"/>
  <c r="J8" i="5"/>
  <c r="K8" i="5"/>
  <c r="L8" i="5"/>
  <c r="M8" i="5"/>
  <c r="N8" i="5"/>
  <c r="O8" i="5"/>
  <c r="P8" i="5"/>
  <c r="H9" i="5"/>
  <c r="I9" i="5"/>
  <c r="J9" i="5"/>
  <c r="K9" i="5"/>
  <c r="L9" i="5"/>
  <c r="M9" i="5"/>
  <c r="N9" i="5"/>
  <c r="O9" i="5"/>
  <c r="P9" i="5"/>
  <c r="I10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L12" i="5"/>
  <c r="M12" i="5"/>
  <c r="N12" i="5"/>
  <c r="O12" i="5"/>
  <c r="P12" i="5"/>
  <c r="L13" i="5"/>
  <c r="M13" i="5"/>
  <c r="N13" i="5"/>
  <c r="O13" i="5"/>
  <c r="P13" i="5"/>
  <c r="N14" i="5"/>
  <c r="O14" i="5"/>
  <c r="P14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D18" i="5"/>
  <c r="E18" i="5"/>
  <c r="F18" i="5"/>
  <c r="G18" i="5"/>
  <c r="H18" i="5"/>
  <c r="I18" i="5"/>
  <c r="J18" i="5"/>
  <c r="K18" i="5"/>
  <c r="L18" i="5"/>
  <c r="M18" i="5"/>
  <c r="N18" i="5"/>
  <c r="O18" i="5"/>
  <c r="B22" i="5"/>
  <c r="N22" i="5"/>
  <c r="P22" i="5"/>
  <c r="N23" i="5"/>
  <c r="P23" i="5"/>
  <c r="N24" i="5"/>
  <c r="P24" i="5"/>
  <c r="F27" i="5"/>
  <c r="G27" i="5"/>
  <c r="H27" i="5"/>
  <c r="I27" i="5"/>
  <c r="N25" i="5"/>
  <c r="O25" i="5"/>
  <c r="P25" i="5"/>
  <c r="D27" i="5"/>
  <c r="E27" i="5"/>
  <c r="J27" i="5"/>
  <c r="K27" i="5"/>
  <c r="L27" i="5"/>
  <c r="M27" i="5"/>
  <c r="N27" i="5"/>
  <c r="O27" i="5"/>
  <c r="P27" i="5"/>
  <c r="D29" i="5"/>
  <c r="E29" i="5"/>
  <c r="F29" i="5"/>
  <c r="G29" i="5"/>
  <c r="H29" i="5"/>
  <c r="I29" i="5"/>
  <c r="J29" i="5"/>
  <c r="K29" i="5"/>
  <c r="L29" i="5"/>
  <c r="M29" i="5"/>
  <c r="N29" i="5"/>
  <c r="O29" i="5"/>
  <c r="AB7" i="1"/>
  <c r="AO7" i="1"/>
  <c r="H1" i="4"/>
  <c r="AB8" i="1"/>
  <c r="G1" i="4"/>
  <c r="AP7" i="1"/>
</calcChain>
</file>

<file path=xl/comments1.xml><?xml version="1.0" encoding="utf-8"?>
<comments xmlns="http://schemas.openxmlformats.org/spreadsheetml/2006/main">
  <authors>
    <author>Kolla, DurgaMahesh</author>
    <author>Ojugbele, Ola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>
      <text>
        <r>
          <rPr>
            <b/>
            <sz val="9"/>
            <color indexed="81"/>
            <rFont val="Tahoma"/>
            <family val="2"/>
          </rPr>
          <t>Ojugbele, Ola:
Using preset, Fill in for all PIDD journal type and create new for new recurring PIDD items.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5" author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It is not prepayment entry as it is below 5K and adjustment entry was posted</t>
        </r>
      </text>
    </comment>
    <comment ref="I346" author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It is not prepayment entry as it is below 5K and adjustment entry was posted</t>
        </r>
      </text>
    </comment>
    <comment ref="I458" authorId="0">
      <text>
        <r>
          <rPr>
            <b/>
            <sz val="9"/>
            <color indexed="81"/>
            <rFont val="Tahoma"/>
            <family val="2"/>
          </rPr>
          <t>Kolla, DurgaMahesh:</t>
        </r>
        <r>
          <rPr>
            <sz val="9"/>
            <color indexed="81"/>
            <rFont val="Tahoma"/>
            <family val="2"/>
          </rPr>
          <t xml:space="preserve">
Not a prepayment invoice and non of the trasaction is recorded in Jan &amp; Feb17</t>
        </r>
      </text>
    </comment>
  </commentList>
</comments>
</file>

<file path=xl/sharedStrings.xml><?xml version="1.0" encoding="utf-8"?>
<sst xmlns="http://schemas.openxmlformats.org/spreadsheetml/2006/main" count="6638" uniqueCount="2990">
  <si>
    <t xml:space="preserve">Total Prepayments on Account </t>
  </si>
  <si>
    <t>Prepayments &amp; Accrued Income Reconciliation</t>
  </si>
  <si>
    <t>Journal Upload</t>
  </si>
  <si>
    <t xml:space="preserve"> Ref</t>
  </si>
  <si>
    <t>BU</t>
  </si>
  <si>
    <t>Supplier code</t>
  </si>
  <si>
    <t>Supplier Name</t>
  </si>
  <si>
    <t>Category Type Ref</t>
  </si>
  <si>
    <t>Currency</t>
  </si>
  <si>
    <t>Category Type</t>
  </si>
  <si>
    <t>Description</t>
  </si>
  <si>
    <t>Invoice Number</t>
  </si>
  <si>
    <t>Period Posted</t>
  </si>
  <si>
    <t>Bfwd amount/ Invoice Amount transferred to PP</t>
  </si>
  <si>
    <t>Period From</t>
  </si>
  <si>
    <t>Period To</t>
  </si>
  <si>
    <t>No. of Months (INV)</t>
  </si>
  <si>
    <t>No. of Months (PP)</t>
  </si>
  <si>
    <t>No. of Months to go</t>
  </si>
  <si>
    <t>Bfw/Invoice amount</t>
  </si>
  <si>
    <t>P&amp;L Code</t>
  </si>
  <si>
    <t>P&amp;L code name</t>
  </si>
  <si>
    <t>CC</t>
  </si>
  <si>
    <t>CC name</t>
  </si>
  <si>
    <t>Business Unit Analysis Code</t>
  </si>
  <si>
    <t>Project Code</t>
  </si>
  <si>
    <t>Total PP</t>
  </si>
  <si>
    <t>Total</t>
  </si>
  <si>
    <t>Transaction</t>
  </si>
  <si>
    <t>USD</t>
  </si>
  <si>
    <t>EPRE</t>
  </si>
  <si>
    <t>GBP</t>
  </si>
  <si>
    <t xml:space="preserve">FOREIGN TO GBP ADJ  </t>
  </si>
  <si>
    <t>ZZZ</t>
  </si>
  <si>
    <t>C00133</t>
  </si>
  <si>
    <t>RISK MANAGEMENT SOLUTIONS</t>
  </si>
  <si>
    <t>ANNUAL LICENCE FEE12/4/14 TO 12/3/15</t>
  </si>
  <si>
    <t>S &amp; P CAPITAL IQ MC GRAW HILL FINANCIAL</t>
  </si>
  <si>
    <t>C02212</t>
  </si>
  <si>
    <t>Q003150</t>
  </si>
  <si>
    <t>C01221</t>
  </si>
  <si>
    <t xml:space="preserve">RISK MANAGEMENT SOLUTIONS  </t>
  </si>
  <si>
    <t>Hosting Service - 06/07 to 05/08/15</t>
  </si>
  <si>
    <t>Private Medical Insurance</t>
  </si>
  <si>
    <t>C02011</t>
  </si>
  <si>
    <t>S44</t>
  </si>
  <si>
    <t>S95</t>
  </si>
  <si>
    <t>C48</t>
  </si>
  <si>
    <t>C01068</t>
  </si>
  <si>
    <t>ADSENSA LTD</t>
  </si>
  <si>
    <t>IT Applications</t>
  </si>
  <si>
    <t>Software Licence</t>
  </si>
  <si>
    <t>1-1440</t>
  </si>
  <si>
    <t>WOOD</t>
  </si>
  <si>
    <t>DD</t>
  </si>
  <si>
    <t>C00255</t>
  </si>
  <si>
    <t>LLO</t>
  </si>
  <si>
    <t>NLHR6</t>
  </si>
  <si>
    <t>NLH5F</t>
  </si>
  <si>
    <t>NLHR5</t>
  </si>
  <si>
    <t>CAR4</t>
  </si>
  <si>
    <t>LSS</t>
  </si>
  <si>
    <t>Lime Street - Storage</t>
  </si>
  <si>
    <t>KING</t>
  </si>
  <si>
    <t>POOLE</t>
  </si>
  <si>
    <t>C01898</t>
  </si>
  <si>
    <t>C00502</t>
  </si>
  <si>
    <t>C01091</t>
  </si>
  <si>
    <t>BI00390</t>
  </si>
  <si>
    <t>C00353</t>
  </si>
  <si>
    <t>C01365</t>
  </si>
  <si>
    <t>GP DD (no inv)</t>
  </si>
  <si>
    <t>C01357</t>
  </si>
  <si>
    <t>C02218</t>
  </si>
  <si>
    <t>C01525</t>
  </si>
  <si>
    <t>C01970</t>
  </si>
  <si>
    <t>C00721</t>
  </si>
  <si>
    <t>C01983</t>
  </si>
  <si>
    <t>C01977</t>
  </si>
  <si>
    <t>C01843</t>
  </si>
  <si>
    <t>C02312</t>
  </si>
  <si>
    <t>C02335</t>
  </si>
  <si>
    <t>C00258</t>
  </si>
  <si>
    <t>5037-1199</t>
  </si>
  <si>
    <t>C01284</t>
  </si>
  <si>
    <t>C00835</t>
  </si>
  <si>
    <t>C01505</t>
  </si>
  <si>
    <t>C01483</t>
  </si>
  <si>
    <t>C01860</t>
  </si>
  <si>
    <t>C02365</t>
  </si>
  <si>
    <t>GVA</t>
  </si>
  <si>
    <t>C01330</t>
  </si>
  <si>
    <t>C-320</t>
  </si>
  <si>
    <t>C-322</t>
  </si>
  <si>
    <t>C03043</t>
  </si>
  <si>
    <t>C01751</t>
  </si>
  <si>
    <t>C00256</t>
  </si>
  <si>
    <t>CORPORATION OF LLOYDS</t>
  </si>
  <si>
    <t>Accomodation</t>
  </si>
  <si>
    <t>NEXTCONNEX</t>
  </si>
  <si>
    <t>IT Infrastructure Project</t>
  </si>
  <si>
    <t>C01293</t>
  </si>
  <si>
    <t>QLIKVIEW TECH UK LTD</t>
  </si>
  <si>
    <t>Maintenance 2015</t>
  </si>
  <si>
    <t>INVUK00005710</t>
  </si>
  <si>
    <t>C01444</t>
  </si>
  <si>
    <t>ESRI UK LTD</t>
  </si>
  <si>
    <t>IT CAT Modelling</t>
  </si>
  <si>
    <t>Maintenance Renewal to  18/12/15</t>
  </si>
  <si>
    <t>122565</t>
  </si>
  <si>
    <t>C01358</t>
  </si>
  <si>
    <t>RDT LTD</t>
  </si>
  <si>
    <t>C00598</t>
  </si>
  <si>
    <t>XCHANGING GLOBAL INSURANCE SOLUTIONS LTD</t>
  </si>
  <si>
    <t>C01409</t>
  </si>
  <si>
    <t>TOUCHSTONE GROUP</t>
  </si>
  <si>
    <t>EBIX EUROPE LIMITED</t>
  </si>
  <si>
    <t>Facilities</t>
  </si>
  <si>
    <t>C01633</t>
  </si>
  <si>
    <t>WATERTRACE MANAGEMENT CONSULTING</t>
  </si>
  <si>
    <t>C02402</t>
  </si>
  <si>
    <t>AON SINGAPORE CENTER FOR INNOVATION</t>
  </si>
  <si>
    <t>ReMetrica Licence Fee 2015</t>
  </si>
  <si>
    <t>REM-00110</t>
  </si>
  <si>
    <t>MOODY'S ANALYTICS</t>
  </si>
  <si>
    <t>SERVICE-NOW.COM</t>
  </si>
  <si>
    <t>C03056</t>
  </si>
  <si>
    <t>I-1490</t>
  </si>
  <si>
    <t>DANWOOD GROUP LTD</t>
  </si>
  <si>
    <t>C01457</t>
  </si>
  <si>
    <t>CETUS SOLUTIONS LTD</t>
  </si>
  <si>
    <t>CGI ISMC (UK) LIMITED</t>
  </si>
  <si>
    <t>C02103</t>
  </si>
  <si>
    <t>GB2470002174.</t>
  </si>
  <si>
    <t>AXCO INSURANCE INFORMATION SERVICES LTD</t>
  </si>
  <si>
    <t>C00012</t>
  </si>
  <si>
    <t>CLUSTER SEVEN SERVICES LTD</t>
  </si>
  <si>
    <t>C01607</t>
  </si>
  <si>
    <t>CACI LTD</t>
  </si>
  <si>
    <t>C01506</t>
  </si>
  <si>
    <t>CITY COMPUTERS LTD</t>
  </si>
  <si>
    <t>C01407</t>
  </si>
  <si>
    <t>ROOM SOLUTIONS LIMITED</t>
  </si>
  <si>
    <t>C00415</t>
  </si>
  <si>
    <t>LEXIS NEXIS BUTTERWORTH</t>
  </si>
  <si>
    <t>INS-SURE SERVICES LTD</t>
  </si>
  <si>
    <t>C00082</t>
  </si>
  <si>
    <t>OPEN TEXT CORPORATION</t>
  </si>
  <si>
    <t>C01075</t>
  </si>
  <si>
    <t>Atlantis</t>
  </si>
  <si>
    <t>Trend 12m</t>
  </si>
  <si>
    <t>Trend 34m</t>
  </si>
  <si>
    <t>VMWare vSphere 6</t>
  </si>
  <si>
    <t xml:space="preserve">Citrix Xen Desktop </t>
  </si>
  <si>
    <t>Citrix Go To Meeting</t>
  </si>
  <si>
    <t>C00534</t>
  </si>
  <si>
    <t>33-1004254</t>
  </si>
  <si>
    <t>C02455</t>
  </si>
  <si>
    <t>C-327</t>
  </si>
  <si>
    <t>C01519</t>
  </si>
  <si>
    <t>C02308</t>
  </si>
  <si>
    <t>C01720</t>
  </si>
  <si>
    <t>C02416</t>
  </si>
  <si>
    <t>C02421</t>
  </si>
  <si>
    <t>C01688</t>
  </si>
  <si>
    <t>CASCADE HUMAN RESOURCES LTD</t>
  </si>
  <si>
    <t>C01062</t>
  </si>
  <si>
    <t>Annual Support Fee - 03/15 to 03/16</t>
  </si>
  <si>
    <t>XCHANGING SOFTWARE EUROPE LTD</t>
  </si>
  <si>
    <t>Licence / Software Maintenance</t>
  </si>
  <si>
    <t>Software Maintenance</t>
  </si>
  <si>
    <t>SSP SIRIUS LTD</t>
  </si>
  <si>
    <t>Maintenance Renewal</t>
  </si>
  <si>
    <t>Maintenance Renewal - 03/15 to 03/16</t>
  </si>
  <si>
    <t>C01359</t>
  </si>
  <si>
    <t>CZZZZZ</t>
  </si>
  <si>
    <t>RUGBY TRAVEL HOSPITALITY</t>
  </si>
  <si>
    <t>C00073</t>
  </si>
  <si>
    <t>C02511</t>
  </si>
  <si>
    <t>UMG Software Licence - 2015</t>
  </si>
  <si>
    <t>C00357</t>
  </si>
  <si>
    <t>FINANCIAL SERVICES AUTHORITY</t>
  </si>
  <si>
    <t>BUSINESS INSIGHT LIMITED</t>
  </si>
  <si>
    <t>BI00466</t>
  </si>
  <si>
    <t>BI00465</t>
  </si>
  <si>
    <t>C02364</t>
  </si>
  <si>
    <t>C03078</t>
  </si>
  <si>
    <t>Trend</t>
  </si>
  <si>
    <t>C01532</t>
  </si>
  <si>
    <t>CONDUCTER LIMITED</t>
  </si>
  <si>
    <t>C330</t>
  </si>
  <si>
    <t>MR L MOHAMED &amp; MRS L LAHRIE</t>
  </si>
  <si>
    <t>LARK</t>
  </si>
  <si>
    <t>P-SOLVE INVESTMENTS LTD</t>
  </si>
  <si>
    <t>C02106</t>
  </si>
  <si>
    <t>C02610</t>
  </si>
  <si>
    <t>THOMSON REUTERS</t>
  </si>
  <si>
    <t>JNL posted</t>
  </si>
  <si>
    <t>Pru Health invoices</t>
  </si>
  <si>
    <t>Period posted</t>
  </si>
  <si>
    <t>Invoice</t>
  </si>
  <si>
    <t>Amount</t>
  </si>
  <si>
    <t xml:space="preserve">  9/2014</t>
  </si>
  <si>
    <t>1219609375RENEW</t>
  </si>
  <si>
    <t xml:space="preserve"> 10/2014</t>
  </si>
  <si>
    <t xml:space="preserve"> 11/2014</t>
  </si>
  <si>
    <t>14505589NOV14</t>
  </si>
  <si>
    <t xml:space="preserve"> 12/2014</t>
  </si>
  <si>
    <t xml:space="preserve">  1/2015</t>
  </si>
  <si>
    <t xml:space="preserve">  3/2015</t>
  </si>
  <si>
    <t>1219609375MAR</t>
  </si>
  <si>
    <t xml:space="preserve">  5/2015</t>
  </si>
  <si>
    <t>1219609375APR</t>
  </si>
  <si>
    <t>1219609375MAY15</t>
  </si>
  <si>
    <t>cumulative</t>
  </si>
  <si>
    <t>Actuals</t>
  </si>
  <si>
    <t>Bfw</t>
  </si>
  <si>
    <t>Bfw from 2014</t>
  </si>
  <si>
    <t>Accnt.</t>
  </si>
  <si>
    <t>Accnt. Name</t>
  </si>
  <si>
    <t>Period</t>
  </si>
  <si>
    <t>T1</t>
  </si>
  <si>
    <t>Jrnl. No.</t>
  </si>
  <si>
    <t>Jrnl. Line.</t>
  </si>
  <si>
    <t>Trans. Date</t>
  </si>
  <si>
    <t>Reference</t>
  </si>
  <si>
    <t>Other Amt.</t>
  </si>
  <si>
    <t xml:space="preserve"> currency</t>
  </si>
  <si>
    <t>T2</t>
  </si>
  <si>
    <t>JNL type</t>
  </si>
  <si>
    <t>Prepayments and Accrued Income</t>
  </si>
  <si>
    <t>Insite Year 2</t>
  </si>
  <si>
    <t>LICENCES</t>
  </si>
  <si>
    <t>Annual Support &amp; Maintenance</t>
  </si>
  <si>
    <t>Software Licence &amp; Support</t>
  </si>
  <si>
    <t>CATRADER 10/14 to 10/15</t>
  </si>
  <si>
    <t>Motor &amp; Household Dictionery - 02/15 to 02/16</t>
  </si>
  <si>
    <t>INFRASTRUCTURE SERVICES</t>
  </si>
  <si>
    <t>Account</t>
  </si>
  <si>
    <t>Account (Name)</t>
  </si>
  <si>
    <t>Cost Centre</t>
  </si>
  <si>
    <t>Cost Centre Name</t>
  </si>
  <si>
    <t>Realised Bank Interest Rec</t>
  </si>
  <si>
    <t>Financial Institutions</t>
  </si>
  <si>
    <t>Interco - Loan Interest Income</t>
  </si>
  <si>
    <t>Prof Indemnity &amp; International Liability</t>
  </si>
  <si>
    <t>Claims Handling Fee Income</t>
  </si>
  <si>
    <t>Casualty Treaty - International &amp; North American</t>
  </si>
  <si>
    <t>Claims Handling Kelly Services</t>
  </si>
  <si>
    <t>Treaty Property</t>
  </si>
  <si>
    <t>Profit/Loss on Exchange</t>
  </si>
  <si>
    <t>Treaty Marine</t>
  </si>
  <si>
    <t>Salaries</t>
  </si>
  <si>
    <t>UK Property</t>
  </si>
  <si>
    <t>Salaries - Overtime</t>
  </si>
  <si>
    <t>Direct &amp; Facultative</t>
  </si>
  <si>
    <t>Bonus</t>
  </si>
  <si>
    <t>North American Facilities</t>
  </si>
  <si>
    <t>Contractors -Non IT</t>
  </si>
  <si>
    <t>Accident &amp; Health</t>
  </si>
  <si>
    <t>National Insurance</t>
  </si>
  <si>
    <t>UK Marine (s4444)</t>
  </si>
  <si>
    <t>Bonus National Insurance</t>
  </si>
  <si>
    <t>Marine &amp; Energy</t>
  </si>
  <si>
    <t>Payroll Tax</t>
  </si>
  <si>
    <t>Underwriting Management</t>
  </si>
  <si>
    <t>Pensions</t>
  </si>
  <si>
    <t>Zurich Cost Transfer</t>
  </si>
  <si>
    <t>Energy</t>
  </si>
  <si>
    <t>Other Staff Costs</t>
  </si>
  <si>
    <t>Specialist Consumer Risks</t>
  </si>
  <si>
    <t>Travel</t>
  </si>
  <si>
    <t>Sompo</t>
  </si>
  <si>
    <t>Entertainment</t>
  </si>
  <si>
    <t>Canopius Underwriting Agency (US)</t>
  </si>
  <si>
    <t>Employee Meals</t>
  </si>
  <si>
    <t>UK Specialty Distribution</t>
  </si>
  <si>
    <t>Other Travel &amp; Entertaining</t>
  </si>
  <si>
    <t>Investment Management</t>
  </si>
  <si>
    <t>UK Specialty Pricing</t>
  </si>
  <si>
    <t>Car Expenses</t>
  </si>
  <si>
    <t>Underwriting Services</t>
  </si>
  <si>
    <t>Staff Refreshments</t>
  </si>
  <si>
    <t>Underwriting Support</t>
  </si>
  <si>
    <t>Sports &amp; Social</t>
  </si>
  <si>
    <t>Underwriting Controls</t>
  </si>
  <si>
    <t>Corporate Hospitality</t>
  </si>
  <si>
    <t>Reinsurance Purchasing</t>
  </si>
  <si>
    <t>Rent</t>
  </si>
  <si>
    <t>Actuarial &amp; Risk</t>
  </si>
  <si>
    <t>Box Rent</t>
  </si>
  <si>
    <t>Finance Syndicate 4444 &amp; 958</t>
  </si>
  <si>
    <t>Rates</t>
  </si>
  <si>
    <t>Finance – Lloyd’s Processing Cost</t>
  </si>
  <si>
    <t>Water Rates</t>
  </si>
  <si>
    <t>Risk &amp; Compliance</t>
  </si>
  <si>
    <t>Service Charge</t>
  </si>
  <si>
    <t>Human Resources</t>
  </si>
  <si>
    <t>Property Insurance</t>
  </si>
  <si>
    <t>Licences</t>
  </si>
  <si>
    <t>COO Management</t>
  </si>
  <si>
    <t>Furniture</t>
  </si>
  <si>
    <t>Business Projects</t>
  </si>
  <si>
    <t>Dilapidations</t>
  </si>
  <si>
    <t>Technical/Operation Support</t>
  </si>
  <si>
    <t>Office Moves</t>
  </si>
  <si>
    <t>Bermuda - Underwriting (CUBL)</t>
  </si>
  <si>
    <t>Facilities costs - other</t>
  </si>
  <si>
    <t>Singapore - Underwriting (CAPL)</t>
  </si>
  <si>
    <t>Relocation Costs</t>
  </si>
  <si>
    <t>Political Risk &amp; Crisis Management</t>
  </si>
  <si>
    <t>Telephone &amp; Fax</t>
  </si>
  <si>
    <t>Canopius Bonus Allocation</t>
  </si>
  <si>
    <t>Property Repairs</t>
  </si>
  <si>
    <t>Canopius Group Executive</t>
  </si>
  <si>
    <t>Cleaning</t>
  </si>
  <si>
    <t>Investments</t>
  </si>
  <si>
    <t>Electricity</t>
  </si>
  <si>
    <t>Group Financial Reporting</t>
  </si>
  <si>
    <t>Gas</t>
  </si>
  <si>
    <t>Canopius Group Limited (CGL)</t>
  </si>
  <si>
    <t>Leasing Charges</t>
  </si>
  <si>
    <t>Canopius Ireland Limited (CIL)</t>
  </si>
  <si>
    <t>Maintenance Contracts</t>
  </si>
  <si>
    <t>IT Projects</t>
  </si>
  <si>
    <t>Telephone Fax &amp; Postage Recharges &amp; Recoveries</t>
  </si>
  <si>
    <t>IT Networks</t>
  </si>
  <si>
    <t>Recruitment Fees</t>
  </si>
  <si>
    <t>Training</t>
  </si>
  <si>
    <t>Study/Exam Fees</t>
  </si>
  <si>
    <t>Engineering</t>
  </si>
  <si>
    <t>Reference Material</t>
  </si>
  <si>
    <t>Canopius Claims</t>
  </si>
  <si>
    <t>Seminars &amp; Conferences</t>
  </si>
  <si>
    <t>Credit Management</t>
  </si>
  <si>
    <t>Professional Subscriptions</t>
  </si>
  <si>
    <t>Labuan (Malaysia)</t>
  </si>
  <si>
    <t>Amortisation of Intangible Assets - Licences</t>
  </si>
  <si>
    <t>Holdings Bermuda Ltd (CHBL)</t>
  </si>
  <si>
    <t>Computer -Landscape Amortisation</t>
  </si>
  <si>
    <t>Canopius Underwriting Ltd GL</t>
  </si>
  <si>
    <t>Depreciation Website</t>
  </si>
  <si>
    <t>Canopius Underwriting Ltd PA &amp; Travel</t>
  </si>
  <si>
    <t>Depreciation - Computer Equipment</t>
  </si>
  <si>
    <t>Integration</t>
  </si>
  <si>
    <t>Depreciation - Furniture</t>
  </si>
  <si>
    <t>Catastrophe Management</t>
  </si>
  <si>
    <t>Depreciation - Motor Vehicles</t>
  </si>
  <si>
    <t>Business Information</t>
  </si>
  <si>
    <t>Depreciation - Office Equipment</t>
  </si>
  <si>
    <t>Corporate Development</t>
  </si>
  <si>
    <t>Depreciation - Projects</t>
  </si>
  <si>
    <t>Canopius Europe Ltd (CEL)</t>
  </si>
  <si>
    <t>Marketing</t>
  </si>
  <si>
    <t>Expenses Team</t>
  </si>
  <si>
    <t>Stationery</t>
  </si>
  <si>
    <t>DUMT</t>
  </si>
  <si>
    <t>Postage/Delivery costs</t>
  </si>
  <si>
    <t>UK Retail Management</t>
  </si>
  <si>
    <t>Printing</t>
  </si>
  <si>
    <t>Internal Audit</t>
  </si>
  <si>
    <t>Direct Settlements - Write Off</t>
  </si>
  <si>
    <t>Retails Operations</t>
  </si>
  <si>
    <t>Direct Settlements - Matching differences</t>
  </si>
  <si>
    <t>Company Secretarial</t>
  </si>
  <si>
    <t>Irrecoverable VAT</t>
  </si>
  <si>
    <t>Legal</t>
  </si>
  <si>
    <t>Irrecoverable VAT (Refunds)</t>
  </si>
  <si>
    <t>FP&amp;A, CFO, Tax, Capital</t>
  </si>
  <si>
    <t>Irrecoverable VAT (Adjustments)</t>
  </si>
  <si>
    <t>UK Retail Distribution</t>
  </si>
  <si>
    <t>Donations</t>
  </si>
  <si>
    <t>Miscellaneous journal rounding differences</t>
  </si>
  <si>
    <t>Finance Transformation Project.</t>
  </si>
  <si>
    <t>Miscellaneous allocation base differences</t>
  </si>
  <si>
    <t>Claims - Global Property</t>
  </si>
  <si>
    <t>General Insurance</t>
  </si>
  <si>
    <t>Claims - Technical</t>
  </si>
  <si>
    <t>Professional Indemnity Insurance</t>
  </si>
  <si>
    <t>US Platform</t>
  </si>
  <si>
    <t>Other Head Office</t>
  </si>
  <si>
    <t>UGLR</t>
  </si>
  <si>
    <t>Petrol Expenses</t>
  </si>
  <si>
    <t>Office relocation - South Woodford to Stratford</t>
  </si>
  <si>
    <t>Publications</t>
  </si>
  <si>
    <t>Office relocation - Bewdley to Worcester</t>
  </si>
  <si>
    <t>Advertising</t>
  </si>
  <si>
    <t>Office relocation - New York</t>
  </si>
  <si>
    <t>Trade Subscriptions</t>
  </si>
  <si>
    <t>Office relocation - Swiss Office</t>
  </si>
  <si>
    <t>LMUA Levy</t>
  </si>
  <si>
    <t>Qlikview enhancements</t>
  </si>
  <si>
    <t>LMUA Levy- Thatcham</t>
  </si>
  <si>
    <t>Claims Syndicate 260</t>
  </si>
  <si>
    <t>Lloyds Complaint Fee</t>
  </si>
  <si>
    <t>Accounting &amp; Tax Fees</t>
  </si>
  <si>
    <t>Finance Syndicate 260</t>
  </si>
  <si>
    <t>Audit Fees</t>
  </si>
  <si>
    <t>Solvency 2</t>
  </si>
  <si>
    <t>Actuary Fees</t>
  </si>
  <si>
    <t>Underwriting Syndicate 260</t>
  </si>
  <si>
    <t>Investment Management Fees</t>
  </si>
  <si>
    <t>Drew - KDIB Wholesale</t>
  </si>
  <si>
    <t>Other Investment Charges</t>
  </si>
  <si>
    <t>UK Marine (KDIB)</t>
  </si>
  <si>
    <t>Legal Fees</t>
  </si>
  <si>
    <t>New London House</t>
  </si>
  <si>
    <t>Professional/ Advisory Fees</t>
  </si>
  <si>
    <t>South Woodford / Stratford</t>
  </si>
  <si>
    <t>Directors Fees</t>
  </si>
  <si>
    <t>Drewe - Worcester</t>
  </si>
  <si>
    <t>Other Professionial Fees</t>
  </si>
  <si>
    <t>Bournemouth Premise</t>
  </si>
  <si>
    <t>Insurance Consultancy</t>
  </si>
  <si>
    <t>Canopius Reinsurance Limited (CRL)</t>
  </si>
  <si>
    <t>Payroll Processing</t>
  </si>
  <si>
    <t>Syndicate 958</t>
  </si>
  <si>
    <t>CLMS Management Fee</t>
  </si>
  <si>
    <t>Underwriting - Central</t>
  </si>
  <si>
    <t>AAC Costs (Claims)</t>
  </si>
  <si>
    <t>Canopius US Insurance Inc (CUSII)</t>
  </si>
  <si>
    <t>Contractors - IT</t>
  </si>
  <si>
    <t>Canopius US Holdings Inc (CUSHI)</t>
  </si>
  <si>
    <t>Hardware</t>
  </si>
  <si>
    <t>Capital</t>
  </si>
  <si>
    <t>Reserving</t>
  </si>
  <si>
    <t>Other IT Costs</t>
  </si>
  <si>
    <t>Pricing</t>
  </si>
  <si>
    <t>ERM</t>
  </si>
  <si>
    <t>Telephone and Fax</t>
  </si>
  <si>
    <t>SC RE</t>
  </si>
  <si>
    <t>Computer Quoting Systems</t>
  </si>
  <si>
    <t>RDT Costs</t>
  </si>
  <si>
    <t>Computer Consumables</t>
  </si>
  <si>
    <t>Software Development/Upgrade Expense</t>
  </si>
  <si>
    <t>Other computer costs</t>
  </si>
  <si>
    <t>Bank Charges</t>
  </si>
  <si>
    <t>LOC Fees</t>
  </si>
  <si>
    <t>Interest Expense</t>
  </si>
  <si>
    <t>Intra Group Loan Interest</t>
  </si>
  <si>
    <t>Canopius MA Fee</t>
  </si>
  <si>
    <t>Lloyd's Subscriptions</t>
  </si>
  <si>
    <t>Lloyds Central Fund Contributions</t>
  </si>
  <si>
    <t>Taxes Licences &amp; Fees</t>
  </si>
  <si>
    <t>Foreign Levies &amp; Taxes</t>
  </si>
  <si>
    <t>US Federal Excise Tax</t>
  </si>
  <si>
    <t>Lloyd's Overseas Operating Expenses</t>
  </si>
  <si>
    <t>LPSO &amp; Bureau Charges</t>
  </si>
  <si>
    <t>XChanging Claims Handling Services</t>
  </si>
  <si>
    <t>ISO Charges</t>
  </si>
  <si>
    <t>External Interest Expense</t>
  </si>
  <si>
    <t>Currency Sale - Distribution - GBP/USD</t>
  </si>
  <si>
    <t>Currency Sale - Distribution - GBP/EUR</t>
  </si>
  <si>
    <t>Amortisation - Licences</t>
  </si>
  <si>
    <t>Assets Under Construction (AUS)</t>
  </si>
  <si>
    <t>Computers and Communication</t>
  </si>
  <si>
    <t>Projects</t>
  </si>
  <si>
    <t>Acc Depreciation Furniture Fittings and Equipment</t>
  </si>
  <si>
    <t>Acc Depreciation Computers and Communication</t>
  </si>
  <si>
    <t>Acc Depreciation Lloyd's Move and Refit</t>
  </si>
  <si>
    <t>Acc Depreciation Projects</t>
  </si>
  <si>
    <t>Brokers in Liquidation</t>
  </si>
  <si>
    <t>Season Ticket Loans</t>
  </si>
  <si>
    <t>Staff Loans</t>
  </si>
  <si>
    <t>Gym Membership</t>
  </si>
  <si>
    <t>Child Care Vouchers</t>
  </si>
  <si>
    <t>Irrecoverable VAT (Adjustments).</t>
  </si>
  <si>
    <t>Receivable (Kelly Services)</t>
  </si>
  <si>
    <t>VAT Output</t>
  </si>
  <si>
    <t>279 Prime Rate Capital CsL GBP</t>
  </si>
  <si>
    <t>HSBC TVM STCA - 71497316 GBP</t>
  </si>
  <si>
    <t>Barclays CSL 60243264 GBP</t>
  </si>
  <si>
    <t>Lloyds TSB CSL (TVM) Stat Trust Cl AC - 01249415</t>
  </si>
  <si>
    <t>Expenses Payable</t>
  </si>
  <si>
    <t>PAYE Payable</t>
  </si>
  <si>
    <t>Payroll Gift</t>
  </si>
  <si>
    <t>Pension</t>
  </si>
  <si>
    <t>Petty Cash</t>
  </si>
  <si>
    <t>CYCLE TO WORK CONTROL AC</t>
  </si>
  <si>
    <t>TVM Control Account</t>
  </si>
  <si>
    <t>Accruals - Audit</t>
  </si>
  <si>
    <t>Accruals - Bonus</t>
  </si>
  <si>
    <t>Accrued Investment Fees</t>
  </si>
  <si>
    <t>Accrued Actuarial Fees</t>
  </si>
  <si>
    <t>Accruals</t>
  </si>
  <si>
    <t>Accruals - True Ups</t>
  </si>
  <si>
    <t>Deferred Income</t>
  </si>
  <si>
    <t>Loans &amp; Deposits</t>
  </si>
  <si>
    <t>Canopius Group Ltd</t>
  </si>
  <si>
    <t>Canopius Holdings UK Ltd</t>
  </si>
  <si>
    <t>Canopius Underwriting Bermuda Limited</t>
  </si>
  <si>
    <t>Canopius Asia PTE Limited</t>
  </si>
  <si>
    <t>Canopius Ireland Limited</t>
  </si>
  <si>
    <t>Canopius Europe (Zurich)</t>
  </si>
  <si>
    <t>Flectat Intercompany</t>
  </si>
  <si>
    <t>Inter Company - CSL Corporate Allocations</t>
  </si>
  <si>
    <t>Inter Company - Canopius Reinsurance Ltd</t>
  </si>
  <si>
    <t>Inter Company - Canopius US Insurance Inc</t>
  </si>
  <si>
    <t>Legacy GL Suspense Balance - 9xxxx range</t>
  </si>
  <si>
    <t>2009 Migration Control Account 8</t>
  </si>
  <si>
    <t>C00021</t>
  </si>
  <si>
    <t>BPP PROFESSIONAL EDUCATION</t>
  </si>
  <si>
    <t>C00023</t>
  </si>
  <si>
    <t>BRITISH GAS</t>
  </si>
  <si>
    <t>HAGGIE FINANCIAL</t>
  </si>
  <si>
    <t>C00090</t>
  </si>
  <si>
    <t>EDF</t>
  </si>
  <si>
    <t>C00094</t>
  </si>
  <si>
    <t>LUNCHTOGO</t>
  </si>
  <si>
    <t>C00124</t>
  </si>
  <si>
    <t>PREMIERE CONFERENCING</t>
  </si>
  <si>
    <t>C00187</t>
  </si>
  <si>
    <t>DHL</t>
  </si>
  <si>
    <t>C00240</t>
  </si>
  <si>
    <t>BARCLAYS BANK</t>
  </si>
  <si>
    <t>C00249</t>
  </si>
  <si>
    <t>CHEESWRIGHTS NOTARIES PUBLIC</t>
  </si>
  <si>
    <t>C00253</t>
  </si>
  <si>
    <t>COMPANIES HOUSE</t>
  </si>
  <si>
    <t>CORPORATION OF LONDON - DD</t>
  </si>
  <si>
    <t>C00257</t>
  </si>
  <si>
    <t>DATA PROTECTION REGISTRAR</t>
  </si>
  <si>
    <t>DELOITTE &amp; TOUCHE</t>
  </si>
  <si>
    <t>C00261</t>
  </si>
  <si>
    <t>ERNST AND YOUNG</t>
  </si>
  <si>
    <t>C00262</t>
  </si>
  <si>
    <t>EUREKA</t>
  </si>
  <si>
    <t>C00266</t>
  </si>
  <si>
    <t>WINCANTON RECORDS MANAGEMENT</t>
  </si>
  <si>
    <t>C00268</t>
  </si>
  <si>
    <t>ICSA</t>
  </si>
  <si>
    <t>C00270</t>
  </si>
  <si>
    <t>IPS GROUP LTD</t>
  </si>
  <si>
    <t>C00276</t>
  </si>
  <si>
    <t>JONES YARRELL LEADENHALL</t>
  </si>
  <si>
    <t>C00279</t>
  </si>
  <si>
    <t>LOCKHART CATERING EQUIPMENT</t>
  </si>
  <si>
    <t>C00290</t>
  </si>
  <si>
    <t>UNUM PROVIDENT - DD</t>
  </si>
  <si>
    <t>C00293</t>
  </si>
  <si>
    <t>PRICEWATERHOUSE COOPERS</t>
  </si>
  <si>
    <t>C00297</t>
  </si>
  <si>
    <t>REED &amp; MACKAY TRAVEL LTD</t>
  </si>
  <si>
    <t>C00302</t>
  </si>
  <si>
    <t>STANDARD &amp; POOR INSUR RATING SER</t>
  </si>
  <si>
    <t>C00304</t>
  </si>
  <si>
    <t>THE CHARTERED INSURANCE INSTITUTE</t>
  </si>
  <si>
    <t>C00306</t>
  </si>
  <si>
    <t>MONEYCORP</t>
  </si>
  <si>
    <t>C00311</t>
  </si>
  <si>
    <t>TWIN SYSTEMS LTD</t>
  </si>
  <si>
    <t>C00332</t>
  </si>
  <si>
    <t>ACCA</t>
  </si>
  <si>
    <t>C00342</t>
  </si>
  <si>
    <t>British Insurance Law Association</t>
  </si>
  <si>
    <t>C00343</t>
  </si>
  <si>
    <t>HEMSLEY FRASER</t>
  </si>
  <si>
    <t>C00350</t>
  </si>
  <si>
    <t>LOVELLS</t>
  </si>
  <si>
    <t>C00355</t>
  </si>
  <si>
    <t>LLOYD'S MARKET ASSOCIATION</t>
  </si>
  <si>
    <t>C00356</t>
  </si>
  <si>
    <t>EXPERIAN LTD</t>
  </si>
  <si>
    <t>REEVES LUND &amp; COMPNAY LTD</t>
  </si>
  <si>
    <t>C00386</t>
  </si>
  <si>
    <t>ZEPBROOK LTD</t>
  </si>
  <si>
    <t>C00393</t>
  </si>
  <si>
    <t>PLANTERIA</t>
  </si>
  <si>
    <t>C00395</t>
  </si>
  <si>
    <t>J J PARK &amp; CO LTD</t>
  </si>
  <si>
    <t>C00413</t>
  </si>
  <si>
    <t>FAST TRACK LANGUAGES LTD</t>
  </si>
  <si>
    <t>C00418</t>
  </si>
  <si>
    <t>SOLUS FS LTD</t>
  </si>
  <si>
    <t>C00453</t>
  </si>
  <si>
    <t>BNP</t>
  </si>
  <si>
    <t>C00462</t>
  </si>
  <si>
    <t>IRON MOUNTAIN (UK) LTD</t>
  </si>
  <si>
    <t>C00465</t>
  </si>
  <si>
    <t>ROYAL MAIL GROUP PLC</t>
  </si>
  <si>
    <t>C00480</t>
  </si>
  <si>
    <t>PHS DATASHRED</t>
  </si>
  <si>
    <t>C00487</t>
  </si>
  <si>
    <t>COWANS DIRECT LTD</t>
  </si>
  <si>
    <t>C00490</t>
  </si>
  <si>
    <t>COMPUTER NETWORKING &amp; CABLING LTD</t>
  </si>
  <si>
    <t>C00500</t>
  </si>
  <si>
    <t>MACFARLANES</t>
  </si>
  <si>
    <t>CITY OF LONDON</t>
  </si>
  <si>
    <t>C00503</t>
  </si>
  <si>
    <t>BRITISH TELECOMMUNICATIONS PLC</t>
  </si>
  <si>
    <t>C00512</t>
  </si>
  <si>
    <t>ST JOHN AMBULANCE</t>
  </si>
  <si>
    <t>C00513</t>
  </si>
  <si>
    <t>NEWSQUEST SPECIALIST MEDIA</t>
  </si>
  <si>
    <t>AIR WORLDWIDE CORP</t>
  </si>
  <si>
    <t>C00536</t>
  </si>
  <si>
    <t>SIEMENS FINANCIAL SERVICES</t>
  </si>
  <si>
    <t>C00566</t>
  </si>
  <si>
    <t>RI3K LTD</t>
  </si>
  <si>
    <t>C00568</t>
  </si>
  <si>
    <t>LEARNING TREE INTERNATIONAL LTD</t>
  </si>
  <si>
    <t>C00582</t>
  </si>
  <si>
    <t>TASK SYSTEMS LIMITED</t>
  </si>
  <si>
    <t>C00586</t>
  </si>
  <si>
    <t>COMPANIES HOUSE - DD</t>
  </si>
  <si>
    <t>C00594</t>
  </si>
  <si>
    <t>IMISON &amp; CO</t>
  </si>
  <si>
    <t>C00599</t>
  </si>
  <si>
    <t>A TO Z COURIERS</t>
  </si>
  <si>
    <t>C00619</t>
  </si>
  <si>
    <t>NCC SERVICES LTD</t>
  </si>
  <si>
    <t>C00646</t>
  </si>
  <si>
    <t>THE MILES PARTNERSHIP</t>
  </si>
  <si>
    <t>C00669</t>
  </si>
  <si>
    <t>DOYLECLAYTON SOLICITORS</t>
  </si>
  <si>
    <t>C00671</t>
  </si>
  <si>
    <t>MORGAN SPENCER</t>
  </si>
  <si>
    <t>C00703</t>
  </si>
  <si>
    <t>TAX COMPUTER SYSTEMS LIMITED</t>
  </si>
  <si>
    <t>SEQUEL BUSINESS SOLUTIONS LTD</t>
  </si>
  <si>
    <t>C00760</t>
  </si>
  <si>
    <t>HIGH FINANCE UK LTD</t>
  </si>
  <si>
    <t>C00789</t>
  </si>
  <si>
    <t>CHARTERED INSURANCE INSTITUTE</t>
  </si>
  <si>
    <t>C00792</t>
  </si>
  <si>
    <t>LITTLEJOHN</t>
  </si>
  <si>
    <t>C00793</t>
  </si>
  <si>
    <t>CLYDE &amp; CO</t>
  </si>
  <si>
    <t>C00795</t>
  </si>
  <si>
    <t>CONNECT CARS</t>
  </si>
  <si>
    <t>C00797</t>
  </si>
  <si>
    <t>ADVANTAGE PROFESSIONAL UK LTD</t>
  </si>
  <si>
    <t>C00828</t>
  </si>
  <si>
    <t>IRON MOUNTAIN</t>
  </si>
  <si>
    <t>C00839</t>
  </si>
  <si>
    <t>LPSO LIMITED</t>
  </si>
  <si>
    <t>C00852</t>
  </si>
  <si>
    <t>OPEN-LINK TECHNOLOGY LTD</t>
  </si>
  <si>
    <t>C00868</t>
  </si>
  <si>
    <t>STARCHRIS LIMITED</t>
  </si>
  <si>
    <t>C00880</t>
  </si>
  <si>
    <t>VODAFONE</t>
  </si>
  <si>
    <t>C00891</t>
  </si>
  <si>
    <t>TANDY LIMITED</t>
  </si>
  <si>
    <t>C00897</t>
  </si>
  <si>
    <t>DANWOOD GROUP LIMITED</t>
  </si>
  <si>
    <t>C00956</t>
  </si>
  <si>
    <t>SDR SERVICES LTD</t>
  </si>
  <si>
    <t>C00981</t>
  </si>
  <si>
    <t>FAST KEY SERVICES LTD</t>
  </si>
  <si>
    <t>C00984</t>
  </si>
  <si>
    <t>WAYFINDER UK LIMITED</t>
  </si>
  <si>
    <t>C01022</t>
  </si>
  <si>
    <t>C W L SYSTEMS LTD</t>
  </si>
  <si>
    <t>C01023</t>
  </si>
  <si>
    <t>CARDINUS LTD</t>
  </si>
  <si>
    <t>C01030</t>
  </si>
  <si>
    <t>GRAINMARKET ASSET MANAGEMENT LLP</t>
  </si>
  <si>
    <t>C01035</t>
  </si>
  <si>
    <t>THE NEWSPAPER LICENSING AGENCY LTD</t>
  </si>
  <si>
    <t>C01052</t>
  </si>
  <si>
    <t>MICHAEL PAGE INTERNATIONAL</t>
  </si>
  <si>
    <t>C01066</t>
  </si>
  <si>
    <t>IMC EVENTS</t>
  </si>
  <si>
    <t>C01069</t>
  </si>
  <si>
    <t>NETWORK TECHNOLOGY SOLUTIONS (UK) LTD</t>
  </si>
  <si>
    <t>C01100</t>
  </si>
  <si>
    <t>STEPHENSON HARWOOD</t>
  </si>
  <si>
    <t>C01101</t>
  </si>
  <si>
    <t>IOR GROUP</t>
  </si>
  <si>
    <t>C01104</t>
  </si>
  <si>
    <t>PHOENIX COMMISSIONING LTD</t>
  </si>
  <si>
    <t>C01114</t>
  </si>
  <si>
    <t>LONDON EXECUTIVE CHAUFFEURS LTD</t>
  </si>
  <si>
    <t>C01125</t>
  </si>
  <si>
    <t>SCHRODERS</t>
  </si>
  <si>
    <t>C01127</t>
  </si>
  <si>
    <t>KAPLAN FINANCIAL</t>
  </si>
  <si>
    <t>C01141</t>
  </si>
  <si>
    <t>CHILDCARE VOUCHERS LTD</t>
  </si>
  <si>
    <t>C01157</t>
  </si>
  <si>
    <t>BALLOGIE ESTATE ENTERPRISES</t>
  </si>
  <si>
    <t>C01165</t>
  </si>
  <si>
    <t>THE INSURANCE ORCHESTRAL SOCIETY</t>
  </si>
  <si>
    <t>C01180</t>
  </si>
  <si>
    <t>FITNESS FIRST CLUBS LTD</t>
  </si>
  <si>
    <t>C01212</t>
  </si>
  <si>
    <t>LONDON MARKET ACTUARIES GROUP</t>
  </si>
  <si>
    <t>C01214</t>
  </si>
  <si>
    <t>SETON</t>
  </si>
  <si>
    <t>C01216</t>
  </si>
  <si>
    <t>THOMAS EGGAR LLP</t>
  </si>
  <si>
    <t>C01219</t>
  </si>
  <si>
    <t>PROXIMITY COMMUNICATIONS</t>
  </si>
  <si>
    <t>BLOOMBERG L.P.</t>
  </si>
  <si>
    <t>C01222</t>
  </si>
  <si>
    <t>AZTEC GROUP (UK) LTD</t>
  </si>
  <si>
    <t>C01228</t>
  </si>
  <si>
    <t>GROUPCALL LTD</t>
  </si>
  <si>
    <t>C01242</t>
  </si>
  <si>
    <t>JOCK BIRNEY</t>
  </si>
  <si>
    <t>C01244</t>
  </si>
  <si>
    <t>THE COLOUR COMPANY</t>
  </si>
  <si>
    <t>C01248</t>
  </si>
  <si>
    <t>INSIGHT RECRUITMENT SOLUTIONS</t>
  </si>
  <si>
    <t>C01262</t>
  </si>
  <si>
    <t>LCO MARINE LTD</t>
  </si>
  <si>
    <t>C01263</t>
  </si>
  <si>
    <t>EVOLUTION TELCO LTD</t>
  </si>
  <si>
    <t>C01274</t>
  </si>
  <si>
    <t>CYCLESCHEME LTD</t>
  </si>
  <si>
    <t>C01275</t>
  </si>
  <si>
    <t>MANSION HOUSE</t>
  </si>
  <si>
    <t>C01281</t>
  </si>
  <si>
    <t>WILLIS LIMITED</t>
  </si>
  <si>
    <t>C01282</t>
  </si>
  <si>
    <t>OLIVER JAMES ASSOCIATES</t>
  </si>
  <si>
    <t>C01290</t>
  </si>
  <si>
    <t>GARD AS</t>
  </si>
  <si>
    <t>C01297</t>
  </si>
  <si>
    <t>MARKIT VALUATIONS LTD</t>
  </si>
  <si>
    <t>C01308</t>
  </si>
  <si>
    <t>VERO SCREENING LTD</t>
  </si>
  <si>
    <t>C01309</t>
  </si>
  <si>
    <t>GRAPHIC ALLIANCE LLP</t>
  </si>
  <si>
    <t>C01310</t>
  </si>
  <si>
    <t>WILLSMER WAGG LTD</t>
  </si>
  <si>
    <t>C01312</t>
  </si>
  <si>
    <t>MORGAN LEWIS &amp; BOCKIUS</t>
  </si>
  <si>
    <t>C01316</t>
  </si>
  <si>
    <t>A L BROOKE</t>
  </si>
  <si>
    <t>C01318</t>
  </si>
  <si>
    <t>OYSTER IMS LTD</t>
  </si>
  <si>
    <t>C01319</t>
  </si>
  <si>
    <t>VAN DER GUCHT CONSULTANTS LTD</t>
  </si>
  <si>
    <t>C01326</t>
  </si>
  <si>
    <t>BLOSSOMS HEALTHCARE</t>
  </si>
  <si>
    <t>C01327</t>
  </si>
  <si>
    <t>MISEAN LTD</t>
  </si>
  <si>
    <t>C01329</t>
  </si>
  <si>
    <t>CORPORATE TRAINING PARTNERSHIP LTD</t>
  </si>
  <si>
    <t>C01338</t>
  </si>
  <si>
    <t>LIBERTY CONSULTING LTD</t>
  </si>
  <si>
    <t>C01345</t>
  </si>
  <si>
    <t>HASTINGS PRINTING COMPANY LTD</t>
  </si>
  <si>
    <t>C01348</t>
  </si>
  <si>
    <t>STYLUS STATIONERS</t>
  </si>
  <si>
    <t>C01353</t>
  </si>
  <si>
    <t>ANGELS COURIER SERVICES LTD</t>
  </si>
  <si>
    <t>C01354</t>
  </si>
  <si>
    <t>AUTOBAR UK LTD</t>
  </si>
  <si>
    <t>C01356</t>
  </si>
  <si>
    <t>TRANSACTOR GLOBAL SOLUTIONS LTD</t>
  </si>
  <si>
    <t>INSURECOM LIMITED</t>
  </si>
  <si>
    <t>KEWILL PLC</t>
  </si>
  <si>
    <t>C01361</t>
  </si>
  <si>
    <t>TOTAL COMPUTER NETWORKS LTD</t>
  </si>
  <si>
    <t>C01364</t>
  </si>
  <si>
    <t>BT BUSINESS DIRECT LTD</t>
  </si>
  <si>
    <t>C01367</t>
  </si>
  <si>
    <t>BRITISH INSTITUTE OF FACILITIES MANAGEMENT</t>
  </si>
  <si>
    <t>C01374</t>
  </si>
  <si>
    <t>DX NETWORK SERVICES LTD</t>
  </si>
  <si>
    <t>C01376</t>
  </si>
  <si>
    <t>OPEN G I LIMITED</t>
  </si>
  <si>
    <t>C01377</t>
  </si>
  <si>
    <t>CDL PRODUCTION SERVICES LTD</t>
  </si>
  <si>
    <t>C01379</t>
  </si>
  <si>
    <t>HPI LTD</t>
  </si>
  <si>
    <t>C01380</t>
  </si>
  <si>
    <t>A&amp;A ELECTRICAL DISTRIBUTORS LRD</t>
  </si>
  <si>
    <t>C01383</t>
  </si>
  <si>
    <t>KELTBRAY CLEANING CONTRACT</t>
  </si>
  <si>
    <t>C01386</t>
  </si>
  <si>
    <t>ROYAL MAIL GROUP LTD</t>
  </si>
  <si>
    <t>C01390</t>
  </si>
  <si>
    <t>EPPING FOREST DISTRICT COUNCIL</t>
  </si>
  <si>
    <t>C01392</t>
  </si>
  <si>
    <t>MULTIMEDIA PROJECTS</t>
  </si>
  <si>
    <t>C01395</t>
  </si>
  <si>
    <t>ACTIVE SECURITY GROUP LTD</t>
  </si>
  <si>
    <t>C01397</t>
  </si>
  <si>
    <t>NINO'S</t>
  </si>
  <si>
    <t>C01398</t>
  </si>
  <si>
    <t>INSTITUTE OF FACULTY EDUCATION LIMITED</t>
  </si>
  <si>
    <t>C01400</t>
  </si>
  <si>
    <t>PRECISION LIFT SERVICES LTD</t>
  </si>
  <si>
    <t>C01405</t>
  </si>
  <si>
    <t>DAISY COMMUNICATIONS LTD</t>
  </si>
  <si>
    <t>C01413</t>
  </si>
  <si>
    <t>INCISIVE MEDIA SERVICES LTD</t>
  </si>
  <si>
    <t>C01415</t>
  </si>
  <si>
    <t>RACKSPACE LTD</t>
  </si>
  <si>
    <t>C01421</t>
  </si>
  <si>
    <t>MAAZARS LLP</t>
  </si>
  <si>
    <t>C01422</t>
  </si>
  <si>
    <t>13 RESOURCING</t>
  </si>
  <si>
    <t>C01429</t>
  </si>
  <si>
    <t>SYZ &amp; CO</t>
  </si>
  <si>
    <t>C01438</t>
  </si>
  <si>
    <t>Packfords Hotel</t>
  </si>
  <si>
    <t>C01443</t>
  </si>
  <si>
    <t>MARLEY PENSIONS LTD</t>
  </si>
  <si>
    <t>C01448</t>
  </si>
  <si>
    <t>CARTWRIGHT GROUP LTD</t>
  </si>
  <si>
    <t>C01455</t>
  </si>
  <si>
    <t>ELIAN</t>
  </si>
  <si>
    <t>C01464</t>
  </si>
  <si>
    <t>SCOTTISH POWER GROUP</t>
  </si>
  <si>
    <t>C01475</t>
  </si>
  <si>
    <t>THAMES WATER</t>
  </si>
  <si>
    <t>C01478</t>
  </si>
  <si>
    <t>CRIF DECISION SOLUTIONS LTD</t>
  </si>
  <si>
    <t>C01480</t>
  </si>
  <si>
    <t>PILOTLIGHT INNOVATIONS LTD</t>
  </si>
  <si>
    <t>C01481</t>
  </si>
  <si>
    <t>ETC VENUES LTD</t>
  </si>
  <si>
    <t>AMILLAN RETURNING INVESTMENT</t>
  </si>
  <si>
    <t>C01484</t>
  </si>
  <si>
    <t>LON REDBRIDGE</t>
  </si>
  <si>
    <t>C01490</t>
  </si>
  <si>
    <t>X88 SOFTWARE LTD</t>
  </si>
  <si>
    <t>C01496</t>
  </si>
  <si>
    <t>NEOPOST LIMITED</t>
  </si>
  <si>
    <t>C01499</t>
  </si>
  <si>
    <t>HALOGEN CLAIMS SERVICES LTD</t>
  </si>
  <si>
    <t>THATCHAM</t>
  </si>
  <si>
    <t>C01508</t>
  </si>
  <si>
    <t>ARTHUR FINANCIAL LTD</t>
  </si>
  <si>
    <t>C01511</t>
  </si>
  <si>
    <t>NETNAMES LTD</t>
  </si>
  <si>
    <t>POLARIS UK LTD</t>
  </si>
  <si>
    <t>C01521</t>
  </si>
  <si>
    <t>E-ON ENERGY LTD</t>
  </si>
  <si>
    <t>C01524</t>
  </si>
  <si>
    <t>EAMES CONSULTING GROUP LTD</t>
  </si>
  <si>
    <t>MIMECAST SERVICES LTD</t>
  </si>
  <si>
    <t>TOWERS WATSON LTD</t>
  </si>
  <si>
    <t>C01533</t>
  </si>
  <si>
    <t>THE ROE CONSULTANCY LTD</t>
  </si>
  <si>
    <t>C01540</t>
  </si>
  <si>
    <t>MORVEND LTD</t>
  </si>
  <si>
    <t>C01544</t>
  </si>
  <si>
    <t>NEW STAR NETWORKS LTD</t>
  </si>
  <si>
    <t>C01550</t>
  </si>
  <si>
    <t>MINPRINT</t>
  </si>
  <si>
    <t>C01551</t>
  </si>
  <si>
    <t>CHARLES BEST</t>
  </si>
  <si>
    <t>C01556</t>
  </si>
  <si>
    <t>SANDPIPER INSURANCE SERVICES LTD</t>
  </si>
  <si>
    <t>C01565</t>
  </si>
  <si>
    <t>MRS P A MAY</t>
  </si>
  <si>
    <t>C01567</t>
  </si>
  <si>
    <t>BRIAN NEWICK</t>
  </si>
  <si>
    <t>C01569</t>
  </si>
  <si>
    <t>AUTO ACCIDENT CLAIMS LTD</t>
  </si>
  <si>
    <t>C01570</t>
  </si>
  <si>
    <t>TV LICENCE</t>
  </si>
  <si>
    <t>C01574</t>
  </si>
  <si>
    <t>DELTATECH FIRE SERVICES LTD</t>
  </si>
  <si>
    <t>C01579</t>
  </si>
  <si>
    <t>VADIS PEOPLE SERVICES LTD</t>
  </si>
  <si>
    <t>C01581</t>
  </si>
  <si>
    <t>INSURANCE DATABAS SERVICES LTD</t>
  </si>
  <si>
    <t>C01584</t>
  </si>
  <si>
    <t>ROCKVILLE RISK MANAGEMENT</t>
  </si>
  <si>
    <t>C01587</t>
  </si>
  <si>
    <t>M W APPOINTMENTS</t>
  </si>
  <si>
    <t>C01591</t>
  </si>
  <si>
    <t>DOW JONES-FACTIVIA LIMITED</t>
  </si>
  <si>
    <t>C01595</t>
  </si>
  <si>
    <t>OPEN CREDO LTD</t>
  </si>
  <si>
    <t>C01596</t>
  </si>
  <si>
    <t>PRO INSURANCE SOLUTIONS LTD</t>
  </si>
  <si>
    <t>C01625</t>
  </si>
  <si>
    <t>INVESTIGO</t>
  </si>
  <si>
    <t>C01629</t>
  </si>
  <si>
    <t>GRACECHURCH CONSULTING LTD</t>
  </si>
  <si>
    <t>C01630</t>
  </si>
  <si>
    <t>BOLTON ASSOCIATES</t>
  </si>
  <si>
    <t>C01642</t>
  </si>
  <si>
    <t>TRAVIS PERKINS TRADING CO LTD</t>
  </si>
  <si>
    <t>C01645</t>
  </si>
  <si>
    <t>RPC</t>
  </si>
  <si>
    <t>C01647</t>
  </si>
  <si>
    <t>CRANMORE ADJUSTERS LTD</t>
  </si>
  <si>
    <t>C01653</t>
  </si>
  <si>
    <t>C01658</t>
  </si>
  <si>
    <t>INSTITUTE OF CREDIT MANAGEMENT</t>
  </si>
  <si>
    <t>C01667</t>
  </si>
  <si>
    <t>PIZZAEXPRESS RESTAURANTS LTD</t>
  </si>
  <si>
    <t>C01670</t>
  </si>
  <si>
    <t>ELTO</t>
  </si>
  <si>
    <t>C01676</t>
  </si>
  <si>
    <t>SYMANTEC LTD</t>
  </si>
  <si>
    <t>C01682</t>
  </si>
  <si>
    <t>LEGAL &amp; GENERAL</t>
  </si>
  <si>
    <t>C01686</t>
  </si>
  <si>
    <t>GEMINI CONSULTING SOLUTIONS</t>
  </si>
  <si>
    <t>CAMRADATA ANALYTICAL SERVICES</t>
  </si>
  <si>
    <t>C01693</t>
  </si>
  <si>
    <t>WILLIS GROUP SERVICES LTD</t>
  </si>
  <si>
    <t>C01694</t>
  </si>
  <si>
    <t>HARRISON HOLGATE INSURANCE RECRUITMENT</t>
  </si>
  <si>
    <t>C01696</t>
  </si>
  <si>
    <t>LA FITNESS LTD</t>
  </si>
  <si>
    <t>C01697</t>
  </si>
  <si>
    <t>TERRY STOKES</t>
  </si>
  <si>
    <t>C01704</t>
  </si>
  <si>
    <t>MARKETFORCE</t>
  </si>
  <si>
    <t>C01712</t>
  </si>
  <si>
    <t>BT WR</t>
  </si>
  <si>
    <t>C01713</t>
  </si>
  <si>
    <t>MRS N WALL</t>
  </si>
  <si>
    <t>C01718</t>
  </si>
  <si>
    <t>KAW CONSULTING</t>
  </si>
  <si>
    <t>GOOGLE IRELAND LTD</t>
  </si>
  <si>
    <t>C01729</t>
  </si>
  <si>
    <t>BADGEMASTER LTD</t>
  </si>
  <si>
    <t>C01734</t>
  </si>
  <si>
    <t>ASSOCIATION OF BRITISH INSURERS</t>
  </si>
  <si>
    <t>C01735</t>
  </si>
  <si>
    <t>BLACKROCK FINANCIAL MANAGEMENT INC</t>
  </si>
  <si>
    <t>C01737</t>
  </si>
  <si>
    <t>ORACLE CORPORATION UK LTD</t>
  </si>
  <si>
    <t>C01741</t>
  </si>
  <si>
    <t>REED SMITH LLP</t>
  </si>
  <si>
    <t>C01743</t>
  </si>
  <si>
    <t>Northshore Int</t>
  </si>
  <si>
    <t>JAC DESIGN &amp; PROJECT MANAGEMENT</t>
  </si>
  <si>
    <t>C01752</t>
  </si>
  <si>
    <t>ELIOR</t>
  </si>
  <si>
    <t>C01756</t>
  </si>
  <si>
    <t>EARTHWORKS</t>
  </si>
  <si>
    <t>C01767</t>
  </si>
  <si>
    <t>GRANT THORNTON UK LLP</t>
  </si>
  <si>
    <t>C01771</t>
  </si>
  <si>
    <t>CITY HR ASSOCIAION</t>
  </si>
  <si>
    <t>C01781</t>
  </si>
  <si>
    <t>INTERQUEST GROUP (UK) LTD</t>
  </si>
  <si>
    <t>C01782</t>
  </si>
  <si>
    <t>TOTALLY FRANK</t>
  </si>
  <si>
    <t>C01785</t>
  </si>
  <si>
    <t>GIFTFINDER &amp; COMPANY</t>
  </si>
  <si>
    <t>C01790</t>
  </si>
  <si>
    <t>VALE TRAINING SOLUTIONS</t>
  </si>
  <si>
    <t>C01792</t>
  </si>
  <si>
    <t>CORPORATE LEADERSHIP</t>
  </si>
  <si>
    <t>C01801</t>
  </si>
  <si>
    <t>COVENCO UK LTD</t>
  </si>
  <si>
    <t>C01802</t>
  </si>
  <si>
    <t>MILLER INSURANCE SERVICES LTD</t>
  </si>
  <si>
    <t>C01814</t>
  </si>
  <si>
    <t>LEX AUTOLEASE LTD</t>
  </si>
  <si>
    <t>C01820</t>
  </si>
  <si>
    <t>BRADGATE LTD</t>
  </si>
  <si>
    <t>C01826</t>
  </si>
  <si>
    <t>DRINKERBIDDLE &amp; REATH</t>
  </si>
  <si>
    <t>C01827</t>
  </si>
  <si>
    <t>CITY INN LTD</t>
  </si>
  <si>
    <t>C01830</t>
  </si>
  <si>
    <t>PROEXE LTD</t>
  </si>
  <si>
    <t>C01831</t>
  </si>
  <si>
    <t>PERSONAL TOUCH EVENTS</t>
  </si>
  <si>
    <t>C01837</t>
  </si>
  <si>
    <t>RAPISARDI INTELLECTUAL PROPERTY</t>
  </si>
  <si>
    <t>C01838</t>
  </si>
  <si>
    <t>GRAHAM SCOTT</t>
  </si>
  <si>
    <t>C01844</t>
  </si>
  <si>
    <t>FISCAL REPS LTD</t>
  </si>
  <si>
    <t>C01847</t>
  </si>
  <si>
    <t>ROBERT HALF LTD</t>
  </si>
  <si>
    <t>C01848</t>
  </si>
  <si>
    <t>EDWARD BADEN</t>
  </si>
  <si>
    <t>C01852</t>
  </si>
  <si>
    <t>DOUBLE EDGE PROFESSIONAL SERVICES LTD</t>
  </si>
  <si>
    <t>C01853</t>
  </si>
  <si>
    <t>FUSIONPEOPLE</t>
  </si>
  <si>
    <t>C01858</t>
  </si>
  <si>
    <t>MILLS &amp; REEVE</t>
  </si>
  <si>
    <t>THE PROFESSIONAL GOLFERS ASSOCIATION</t>
  </si>
  <si>
    <t>C01866</t>
  </si>
  <si>
    <t>EC3 LEGAL</t>
  </si>
  <si>
    <t>C01876</t>
  </si>
  <si>
    <t>SEARCHLIGHT SOLUTIONS LTD</t>
  </si>
  <si>
    <t>C01880</t>
  </si>
  <si>
    <t>CHARLES TAYLOR INSURANCE SERVICES LTD</t>
  </si>
  <si>
    <t>C01885</t>
  </si>
  <si>
    <t>THE INSURANCE INSIDER</t>
  </si>
  <si>
    <t>C01886</t>
  </si>
  <si>
    <t>ULTRASOUND BLINDS</t>
  </si>
  <si>
    <t>C01887</t>
  </si>
  <si>
    <t>KALLKWIK BUSINESS DESIGN &amp; PRINT</t>
  </si>
  <si>
    <t>C01903</t>
  </si>
  <si>
    <t>RENTOKIL INITIAL UK LTD</t>
  </si>
  <si>
    <t>C01905</t>
  </si>
  <si>
    <t>CEGA GROUP SERVICES LTD</t>
  </si>
  <si>
    <t>C01907</t>
  </si>
  <si>
    <t>CAPITA EMPLOYEE BENEFITS (CONSULTING) LTD</t>
  </si>
  <si>
    <t>C01909</t>
  </si>
  <si>
    <t>D &amp; A MEDIA LTD</t>
  </si>
  <si>
    <t>C01911</t>
  </si>
  <si>
    <t>HS RISK CONSULTING LIMITED</t>
  </si>
  <si>
    <t>C01913</t>
  </si>
  <si>
    <t>PERIVAN LTD</t>
  </si>
  <si>
    <t>C01917</t>
  </si>
  <si>
    <t>THOROGOOD ASSOCIATES LTD</t>
  </si>
  <si>
    <t>C01919</t>
  </si>
  <si>
    <t>CONCERTO LTD</t>
  </si>
  <si>
    <t>C01921</t>
  </si>
  <si>
    <t>OLIVER JAMES ASSOCIATES LTD</t>
  </si>
  <si>
    <t>C01922</t>
  </si>
  <si>
    <t>DTR LTD</t>
  </si>
  <si>
    <t>C01924</t>
  </si>
  <si>
    <t>SPENCERS</t>
  </si>
  <si>
    <t>C01930</t>
  </si>
  <si>
    <t>BIRCHWOOD KNIGHT LTD</t>
  </si>
  <si>
    <t>C01932</t>
  </si>
  <si>
    <t>NOERR LLP</t>
  </si>
  <si>
    <t>C01934</t>
  </si>
  <si>
    <t>MOBILE FUN LTD</t>
  </si>
  <si>
    <t>C01940</t>
  </si>
  <si>
    <t>HARROW GREEN</t>
  </si>
  <si>
    <t>C01945</t>
  </si>
  <si>
    <t>ESSEX COUNTY CRICKET CLUB</t>
  </si>
  <si>
    <t>C01946</t>
  </si>
  <si>
    <t>LE MONTMARTRE</t>
  </si>
  <si>
    <t>C01950</t>
  </si>
  <si>
    <t>STOBBS (IP) LTD</t>
  </si>
  <si>
    <t>C01958</t>
  </si>
  <si>
    <t>SAVILLS UK LTD</t>
  </si>
  <si>
    <t>C01964</t>
  </si>
  <si>
    <t>INSURANCE SERVICES OFFICE</t>
  </si>
  <si>
    <t>C01965</t>
  </si>
  <si>
    <t>SOURCEGEAR LLC</t>
  </si>
  <si>
    <t>C01966</t>
  </si>
  <si>
    <t>MGA CONSULTING</t>
  </si>
  <si>
    <t>C01967</t>
  </si>
  <si>
    <t>TGS CONSULTANCY LTD</t>
  </si>
  <si>
    <t>C01969</t>
  </si>
  <si>
    <t>BNP PARIBAS LEASING SOLUTIONS LTD</t>
  </si>
  <si>
    <t>FINANCIAL CONDUCT AUTHORITY</t>
  </si>
  <si>
    <t>C01982</t>
  </si>
  <si>
    <t>INSURANCE COMPLIANCE SERVICES LTD</t>
  </si>
  <si>
    <t>C01984</t>
  </si>
  <si>
    <t>SECOYA LTD</t>
  </si>
  <si>
    <t>C01993</t>
  </si>
  <si>
    <t>NOVUS RISK SOLUTIONS LTD</t>
  </si>
  <si>
    <t>C02000</t>
  </si>
  <si>
    <t>CHEAPSIDE CARRIAGE COMPANY LTD</t>
  </si>
  <si>
    <t>C02001</t>
  </si>
  <si>
    <t>TALK TALK BUSINESS</t>
  </si>
  <si>
    <t>C02002</t>
  </si>
  <si>
    <t>CHESS LTD</t>
  </si>
  <si>
    <t>C02003</t>
  </si>
  <si>
    <t>AON HEWITT LTD</t>
  </si>
  <si>
    <t>C02004</t>
  </si>
  <si>
    <t>THE CITY OF LONDON CLUB</t>
  </si>
  <si>
    <t>C02007</t>
  </si>
  <si>
    <t>CDS BUSINESS MAPPING</t>
  </si>
  <si>
    <t>C02009</t>
  </si>
  <si>
    <t>PROSPERON NETWORKS LTD</t>
  </si>
  <si>
    <t>PRUHEALTH</t>
  </si>
  <si>
    <t>C02018</t>
  </si>
  <si>
    <t>Security exchange Ltd</t>
  </si>
  <si>
    <t>C02024</t>
  </si>
  <si>
    <t>ALAN JONES 7 ASSOCIATES LTD</t>
  </si>
  <si>
    <t>C02034</t>
  </si>
  <si>
    <t>ACTURIS LIMITED</t>
  </si>
  <si>
    <t>C02045</t>
  </si>
  <si>
    <t>SURVEY SOLUTIONS LTD</t>
  </si>
  <si>
    <t>C02046</t>
  </si>
  <si>
    <t>TERRY NEWSON</t>
  </si>
  <si>
    <t>C02051</t>
  </si>
  <si>
    <t>ALD AUTOMOTIVE</t>
  </si>
  <si>
    <t>C02058</t>
  </si>
  <si>
    <t>CXG 360 LTD</t>
  </si>
  <si>
    <t>C02061</t>
  </si>
  <si>
    <t>SANDS CATERING SERVICES</t>
  </si>
  <si>
    <t>C02063</t>
  </si>
  <si>
    <t>UNDER 35SREINSURANCE GROUP</t>
  </si>
  <si>
    <t>C02071</t>
  </si>
  <si>
    <t>SEVERNSIDE STUDIO</t>
  </si>
  <si>
    <t>C02073</t>
  </si>
  <si>
    <t>DUKES GLOBAL LTD</t>
  </si>
  <si>
    <t>C02076</t>
  </si>
  <si>
    <t>NORTON ROSE FULBRIGHT LLP</t>
  </si>
  <si>
    <t>C02077</t>
  </si>
  <si>
    <t>DE LAGE LANDEN LEASING LTD</t>
  </si>
  <si>
    <t>C02079</t>
  </si>
  <si>
    <t>MASTERCOLOUR PLC</t>
  </si>
  <si>
    <t>C02082</t>
  </si>
  <si>
    <t>DUAL CORPORATE RISKS LTD</t>
  </si>
  <si>
    <t>C02088</t>
  </si>
  <si>
    <t>GUY CARPENTER &amp; COMPANY LTD</t>
  </si>
  <si>
    <t>C02091</t>
  </si>
  <si>
    <t>INSURANCE FRAUD BUREAU</t>
  </si>
  <si>
    <t>C02094</t>
  </si>
  <si>
    <t>SPEECHLY BIRCHAM LLP</t>
  </si>
  <si>
    <t>C02095</t>
  </si>
  <si>
    <t>JAMES ALLEN</t>
  </si>
  <si>
    <t>C02105</t>
  </si>
  <si>
    <t>TRITON AUDIT</t>
  </si>
  <si>
    <t>VODAFONE UNFIED</t>
  </si>
  <si>
    <t>C02109</t>
  </si>
  <si>
    <t>NATIONAL BOAT SHOWS LTD</t>
  </si>
  <si>
    <t>C02113</t>
  </si>
  <si>
    <t>THE BREWERY ON CHISWELL STREET</t>
  </si>
  <si>
    <t>C02115</t>
  </si>
  <si>
    <t>APEX CITY OF LONDON HOTEL</t>
  </si>
  <si>
    <t>C02118</t>
  </si>
  <si>
    <t>TEACHER STERN LLP</t>
  </si>
  <si>
    <t>C02120</t>
  </si>
  <si>
    <t>OAKHURST ASSOCIATES LTD</t>
  </si>
  <si>
    <t>C02133</t>
  </si>
  <si>
    <t>BRUNEL CARRIAGE PLC</t>
  </si>
  <si>
    <t>C02135</t>
  </si>
  <si>
    <t>BRITANNIA CORPORATE EVENTS</t>
  </si>
  <si>
    <t>C02140</t>
  </si>
  <si>
    <t>SILROC CONSULTANCY SERVICES</t>
  </si>
  <si>
    <t>C02142</t>
  </si>
  <si>
    <t>CLS COMMUNICATIONS LTD</t>
  </si>
  <si>
    <t>C02145</t>
  </si>
  <si>
    <t>EUROMONEY TRADING LTD</t>
  </si>
  <si>
    <t>C02148</t>
  </si>
  <si>
    <t>WILSON ELSER MOSKOWITZ EDELMAN &amp; DICKER LLP</t>
  </si>
  <si>
    <t>C02153</t>
  </si>
  <si>
    <t>JEEVES OF BELGRAVIA</t>
  </si>
  <si>
    <t>C02165</t>
  </si>
  <si>
    <t>FIELDS HOWELL</t>
  </si>
  <si>
    <t>C02174</t>
  </si>
  <si>
    <t>TOM LONDON MAGIC</t>
  </si>
  <si>
    <t>C02177</t>
  </si>
  <si>
    <t>MARSH LTD</t>
  </si>
  <si>
    <t>C02181</t>
  </si>
  <si>
    <t>CHAMELEON WORKS</t>
  </si>
  <si>
    <t>C02182</t>
  </si>
  <si>
    <t>COLODNY FASS TALENFEL KARLINSKY ABATE &amp; WEBB</t>
  </si>
  <si>
    <t>C02183</t>
  </si>
  <si>
    <t>SPECTRUM DATA MANAGEMENT</t>
  </si>
  <si>
    <t>C02189</t>
  </si>
  <si>
    <t>ANDREW CARROLL</t>
  </si>
  <si>
    <t>C02191</t>
  </si>
  <si>
    <t>GREATSTONE INTERNATIONAL LTD</t>
  </si>
  <si>
    <t>C02195</t>
  </si>
  <si>
    <t>BABSON CAPITAL EUROPE LTD</t>
  </si>
  <si>
    <t>C02198</t>
  </si>
  <si>
    <t>APPLEBY</t>
  </si>
  <si>
    <t>C02199</t>
  </si>
  <si>
    <t>GIRLINGS SOLICITORS</t>
  </si>
  <si>
    <t>C02200</t>
  </si>
  <si>
    <t>CREDITSAFE BUSINESS SOLUTIONS</t>
  </si>
  <si>
    <t>C02203</t>
  </si>
  <si>
    <t>VENQUIS LTD</t>
  </si>
  <si>
    <t>C02204</t>
  </si>
  <si>
    <t>CONTEXT BUSINESS INTELLIGENCE LTD</t>
  </si>
  <si>
    <t>C02206</t>
  </si>
  <si>
    <t>LEADENHALL CONSULTING LTD</t>
  </si>
  <si>
    <t>C02210</t>
  </si>
  <si>
    <t>TURNSTONE SOLUTIONS (UK) LTD</t>
  </si>
  <si>
    <t>C02211</t>
  </si>
  <si>
    <t>RUDLIN CONSULTING LTD</t>
  </si>
  <si>
    <t>C02213</t>
  </si>
  <si>
    <t>TGG LTD</t>
  </si>
  <si>
    <t>C02216</t>
  </si>
  <si>
    <t>THE KS AGENCY LTD</t>
  </si>
  <si>
    <t>C02217</t>
  </si>
  <si>
    <t>R K H FOUNDATION</t>
  </si>
  <si>
    <t>C02226</t>
  </si>
  <si>
    <t>JV BEEBEE LTD</t>
  </si>
  <si>
    <t>C02227</t>
  </si>
  <si>
    <t>QAIST LTD</t>
  </si>
  <si>
    <t>C02232</t>
  </si>
  <si>
    <t>BERWIN LEIGHTON PAISNER</t>
  </si>
  <si>
    <t>C02233</t>
  </si>
  <si>
    <t>TJL TECHNOLOGY SERVICES LTD</t>
  </si>
  <si>
    <t>C02236</t>
  </si>
  <si>
    <t>HAYS SPECIALIST RECRUIMTNE LTD</t>
  </si>
  <si>
    <t>C02244</t>
  </si>
  <si>
    <t>EASYCRATE LTD</t>
  </si>
  <si>
    <t>C02246</t>
  </si>
  <si>
    <t>DRINKER BIDDLE AND REATH</t>
  </si>
  <si>
    <t>C02247</t>
  </si>
  <si>
    <t>SCHRODERS INVESTMENT MANAGEMENT LTD</t>
  </si>
  <si>
    <t>C02248</t>
  </si>
  <si>
    <t>BRADY AND COOK CONSULTING LTD</t>
  </si>
  <si>
    <t>C02250</t>
  </si>
  <si>
    <t>INTELLIGENT IMPACTS LTD</t>
  </si>
  <si>
    <t>C02258</t>
  </si>
  <si>
    <t>RED TIN LTD</t>
  </si>
  <si>
    <t>C02263</t>
  </si>
  <si>
    <t>ELIOT PARTNERSHIP</t>
  </si>
  <si>
    <t>C02267</t>
  </si>
  <si>
    <t>STERLING JAMES LLC</t>
  </si>
  <si>
    <t>C02268</t>
  </si>
  <si>
    <t>FRUITION PARTNERS</t>
  </si>
  <si>
    <t>C02272</t>
  </si>
  <si>
    <t>BRANDFORMULA</t>
  </si>
  <si>
    <t>C02273</t>
  </si>
  <si>
    <t>PRET A MANAGER</t>
  </si>
  <si>
    <t>C02292</t>
  </si>
  <si>
    <t>MYDRIVE SOLUTIONS LTD</t>
  </si>
  <si>
    <t>C02299</t>
  </si>
  <si>
    <t>REED ONLINE</t>
  </si>
  <si>
    <t>C02301</t>
  </si>
  <si>
    <t>CASTLEBAY CONSULTING CORP</t>
  </si>
  <si>
    <t>C02305</t>
  </si>
  <si>
    <t>IBM UNITED KINGDOM LTD</t>
  </si>
  <si>
    <t>C02309</t>
  </si>
  <si>
    <t>APW CONSULTING LTD</t>
  </si>
  <si>
    <t>C02311</t>
  </si>
  <si>
    <t>I E C EXPERIENCE LTD</t>
  </si>
  <si>
    <t>MARYLEBONE CRICKET CLUB</t>
  </si>
  <si>
    <t>C02327</t>
  </si>
  <si>
    <t>THE DRIFT</t>
  </si>
  <si>
    <t>C02328</t>
  </si>
  <si>
    <t>SYSTEMS ACCOUNTANTS LTD</t>
  </si>
  <si>
    <t>C02334</t>
  </si>
  <si>
    <t>DOUBLEFINCH CONSULTING LTD</t>
  </si>
  <si>
    <t>C02339</t>
  </si>
  <si>
    <t>SPENCER MAYES</t>
  </si>
  <si>
    <t>C02341</t>
  </si>
  <si>
    <t>DESIGN MOVE LTD</t>
  </si>
  <si>
    <t>C02342</t>
  </si>
  <si>
    <t>HHCPM LTD</t>
  </si>
  <si>
    <t>C02343</t>
  </si>
  <si>
    <t>PROJECTIVE LONDON LTD</t>
  </si>
  <si>
    <t>C02347</t>
  </si>
  <si>
    <t>REDDAN</t>
  </si>
  <si>
    <t>C02348</t>
  </si>
  <si>
    <t>ABELS &amp; FRINGS</t>
  </si>
  <si>
    <t>C02352</t>
  </si>
  <si>
    <t>SCALFORD HALL HOTEL</t>
  </si>
  <si>
    <t>C02353</t>
  </si>
  <si>
    <t>TEM ENTERPRISES LIMITED</t>
  </si>
  <si>
    <t>C02354</t>
  </si>
  <si>
    <t>DAW NX SOLUTIONS LIMITED</t>
  </si>
  <si>
    <t>C02359</t>
  </si>
  <si>
    <t>EASYNET</t>
  </si>
  <si>
    <t>C02360</t>
  </si>
  <si>
    <t>OPTIMISE DIRECT</t>
  </si>
  <si>
    <t>C02367</t>
  </si>
  <si>
    <t>SHOUT PROMOTIONAL MERCHANDISE LTD</t>
  </si>
  <si>
    <t>C02368</t>
  </si>
  <si>
    <t>THE TRAINLINE.COM</t>
  </si>
  <si>
    <t>C02370</t>
  </si>
  <si>
    <t>APPLEBY SERVICES LTD</t>
  </si>
  <si>
    <t>C02371</t>
  </si>
  <si>
    <t>SOMPO JAPAN NIPPONKOA INS INC</t>
  </si>
  <si>
    <t>C02373</t>
  </si>
  <si>
    <t>YBA SERVICES LTD</t>
  </si>
  <si>
    <t>C02374</t>
  </si>
  <si>
    <t>LOYENS &amp; LOEFF</t>
  </si>
  <si>
    <t>C02375</t>
  </si>
  <si>
    <t>NCTM STUDIO LEGALE ASS</t>
  </si>
  <si>
    <t>C02376</t>
  </si>
  <si>
    <t>STANWAY INTERIORS LTD</t>
  </si>
  <si>
    <t>C02377</t>
  </si>
  <si>
    <t>ELLIE HARRISON</t>
  </si>
  <si>
    <t>C02378</t>
  </si>
  <si>
    <t>WESSEX FIRE AND SECURITY LTD</t>
  </si>
  <si>
    <t>C02379</t>
  </si>
  <si>
    <t>I M PROPETIES PLC</t>
  </si>
  <si>
    <t>C02380</t>
  </si>
  <si>
    <t>BACK 2</t>
  </si>
  <si>
    <t>C02381</t>
  </si>
  <si>
    <t>JARMANS SOLICITORS</t>
  </si>
  <si>
    <t>C02382</t>
  </si>
  <si>
    <t>PORTFOLIO PAYROLL</t>
  </si>
  <si>
    <t>C02383</t>
  </si>
  <si>
    <t>MALCOLM PADGETT LTD</t>
  </si>
  <si>
    <t>C02384</t>
  </si>
  <si>
    <t>EMR  SPECIALIST MARKETING RECRUITMENT</t>
  </si>
  <si>
    <t>C02385</t>
  </si>
  <si>
    <t>THE FACTORY HOUSE</t>
  </si>
  <si>
    <t>C02386</t>
  </si>
  <si>
    <t>PBIS LTD</t>
  </si>
  <si>
    <t>C02387</t>
  </si>
  <si>
    <t>SQUARE MILE REVIEW SERVICES LTD</t>
  </si>
  <si>
    <t>C02388</t>
  </si>
  <si>
    <t>PARASOL LTD</t>
  </si>
  <si>
    <t>C02389</t>
  </si>
  <si>
    <t>F2X INNOVATION &amp; TECHNOLOGY</t>
  </si>
  <si>
    <t>C02390</t>
  </si>
  <si>
    <t>CANOPIUS ASIA PTE LTD</t>
  </si>
  <si>
    <t>C02391</t>
  </si>
  <si>
    <t>MINI COOPER REGISTER</t>
  </si>
  <si>
    <t>C02392</t>
  </si>
  <si>
    <t>AEC (SOUTH WEST) ELECTRICAL LTD</t>
  </si>
  <si>
    <t>C02393</t>
  </si>
  <si>
    <t>BH CLEANING SERVICES</t>
  </si>
  <si>
    <t>C02394</t>
  </si>
  <si>
    <t>MERIDIAN COOLING LTD</t>
  </si>
  <si>
    <t>C02395</t>
  </si>
  <si>
    <t>MARSH SERVICES LTD</t>
  </si>
  <si>
    <t>C02396</t>
  </si>
  <si>
    <t>CITITEC ASSOCIATES LTD</t>
  </si>
  <si>
    <t>C02397</t>
  </si>
  <si>
    <t>OASIS LOSS MODELLING FRAMEWORK LTD</t>
  </si>
  <si>
    <t>C02398</t>
  </si>
  <si>
    <t>APPLIED USD</t>
  </si>
  <si>
    <t>C02399</t>
  </si>
  <si>
    <t>MLM BUILDING CONTROL LTD</t>
  </si>
  <si>
    <t>C02400</t>
  </si>
  <si>
    <t>SERVICETICK LIMITED</t>
  </si>
  <si>
    <t>C02401</t>
  </si>
  <si>
    <t>BANK OF AMERICA MERRILL LYNCH INTERNATIONAL LTD</t>
  </si>
  <si>
    <t>C02403</t>
  </si>
  <si>
    <t>KGK PRINT</t>
  </si>
  <si>
    <t>C02404</t>
  </si>
  <si>
    <t>GRANGE PARK OPERA</t>
  </si>
  <si>
    <t>C02405</t>
  </si>
  <si>
    <t>SOLUM</t>
  </si>
  <si>
    <t>C02406</t>
  </si>
  <si>
    <t>WPG LIMITED</t>
  </si>
  <si>
    <t>C02407</t>
  </si>
  <si>
    <t>MLM CONSULTING ENGINEERS LTD</t>
  </si>
  <si>
    <t>C02408</t>
  </si>
  <si>
    <t>PSVAG</t>
  </si>
  <si>
    <t>C02409</t>
  </si>
  <si>
    <t>MARSH &amp; MCLENNAN</t>
  </si>
  <si>
    <t>C02410</t>
  </si>
  <si>
    <t>FAST TRADER LTD</t>
  </si>
  <si>
    <t>C02411</t>
  </si>
  <si>
    <t>CHANCE TO SHINE</t>
  </si>
  <si>
    <t>C02412</t>
  </si>
  <si>
    <t>MILWEB LTD</t>
  </si>
  <si>
    <t>C02413</t>
  </si>
  <si>
    <t>LLOYDS YACHT CLUB</t>
  </si>
  <si>
    <t>C02414</t>
  </si>
  <si>
    <t>RUBICA LTD</t>
  </si>
  <si>
    <t>C02415</t>
  </si>
  <si>
    <t>QUINTANT PARTNERS LTD</t>
  </si>
  <si>
    <t>C02417</t>
  </si>
  <si>
    <t>ASAP UK</t>
  </si>
  <si>
    <t>C02418</t>
  </si>
  <si>
    <t>STROMA TECHNOLOGY LTD</t>
  </si>
  <si>
    <t>C02420</t>
  </si>
  <si>
    <t>LIQUIDA</t>
  </si>
  <si>
    <t>SUFFOLK LIFE</t>
  </si>
  <si>
    <t>C02422</t>
  </si>
  <si>
    <t>SEDGWICK DETERT MORAN AND ARNOLD LLP</t>
  </si>
  <si>
    <t>C02424</t>
  </si>
  <si>
    <t>CARE 21 LTD</t>
  </si>
  <si>
    <t>C02425</t>
  </si>
  <si>
    <t>CBS SECURITY LTD</t>
  </si>
  <si>
    <t>C02426</t>
  </si>
  <si>
    <t>GILLESPIE WALLIS</t>
  </si>
  <si>
    <t>C02427</t>
  </si>
  <si>
    <t>INVICTA MILITARY VEHICLE PRESERVATION SOCIETY</t>
  </si>
  <si>
    <t>C02428</t>
  </si>
  <si>
    <t>FORD MK3 ZEPHYR AND ZODIAC OWNERS CLUB</t>
  </si>
  <si>
    <t>C02429</t>
  </si>
  <si>
    <t>JENSEN OWNERS CLUB</t>
  </si>
  <si>
    <t>C02430</t>
  </si>
  <si>
    <t>THE COMPASS CLUB</t>
  </si>
  <si>
    <t>C02431</t>
  </si>
  <si>
    <t>BOROUGH OF POOLE</t>
  </si>
  <si>
    <t>C02432</t>
  </si>
  <si>
    <t>BATES OFFICE SERVICES LTD</t>
  </si>
  <si>
    <t>C02433</t>
  </si>
  <si>
    <t>GATEWAY BUILDING SERVICES LTD</t>
  </si>
  <si>
    <t>C02434</t>
  </si>
  <si>
    <t>TU AUTOMOTIVE</t>
  </si>
  <si>
    <t>C02435</t>
  </si>
  <si>
    <t>SEOPA LTD</t>
  </si>
  <si>
    <t>C02436</t>
  </si>
  <si>
    <t>PROTECT ASSOCAITION</t>
  </si>
  <si>
    <t>C02437</t>
  </si>
  <si>
    <t>HOME MARKETING LTD</t>
  </si>
  <si>
    <t>C02438</t>
  </si>
  <si>
    <t>P6 ROVER OWNERS CLUB</t>
  </si>
  <si>
    <t>C02439</t>
  </si>
  <si>
    <t>VERTICALSCOPE INC</t>
  </si>
  <si>
    <t>C02440</t>
  </si>
  <si>
    <t>REED BUSINESS INFORMATION LTD</t>
  </si>
  <si>
    <t>C02441</t>
  </si>
  <si>
    <t>MEDIA TRAINING LTD</t>
  </si>
  <si>
    <t>C02442</t>
  </si>
  <si>
    <t>EX-MILITARY LAND ROVER ASSOCIATION</t>
  </si>
  <si>
    <t>C02443</t>
  </si>
  <si>
    <t>PAUL DONOVAN</t>
  </si>
  <si>
    <t>C02444</t>
  </si>
  <si>
    <t>THE AMPERSAND HOTEL</t>
  </si>
  <si>
    <t>C02445</t>
  </si>
  <si>
    <t>OSTEOPATHS FOR INDUSTRY LTD</t>
  </si>
  <si>
    <t>C02446</t>
  </si>
  <si>
    <t>SITA UK LTD</t>
  </si>
  <si>
    <t>C02447</t>
  </si>
  <si>
    <t>SARNIA TRAINING LTD</t>
  </si>
  <si>
    <t>C02448</t>
  </si>
  <si>
    <t>OPERATIONAL RISK CONSORTIUM LTD</t>
  </si>
  <si>
    <t>C02449</t>
  </si>
  <si>
    <t>DOUBLETREE</t>
  </si>
  <si>
    <t>C02450</t>
  </si>
  <si>
    <t>CONTACT POINT CONSULTANCY LTD</t>
  </si>
  <si>
    <t>C02451</t>
  </si>
  <si>
    <t>BEST4SYSTEMS</t>
  </si>
  <si>
    <t>C02452</t>
  </si>
  <si>
    <t>ERGO TEAM HYGIENE LTD</t>
  </si>
  <si>
    <t>C02453</t>
  </si>
  <si>
    <t>REDCLIFFE TRAINING</t>
  </si>
  <si>
    <t>C02454</t>
  </si>
  <si>
    <t>INTERNATIONAL CORRESPONDENCE SCHOOLS LTD</t>
  </si>
  <si>
    <t>DEFAQTO LTD</t>
  </si>
  <si>
    <t>C02456</t>
  </si>
  <si>
    <t>AM PRINT SOLUTIONS LTD</t>
  </si>
  <si>
    <t>C02457</t>
  </si>
  <si>
    <t>THE WALKER AGENCY LTD</t>
  </si>
  <si>
    <t>C02458</t>
  </si>
  <si>
    <t>INSIGHT DIRECT (UK) LTD</t>
  </si>
  <si>
    <t>C02459</t>
  </si>
  <si>
    <t>PRINCIPLE CLEANING SERVICES</t>
  </si>
  <si>
    <t>C02460</t>
  </si>
  <si>
    <t>KEY PUBLISHING LTD</t>
  </si>
  <si>
    <t>C02461</t>
  </si>
  <si>
    <t>FINANCIAL NEWS PUBLISHING LTD</t>
  </si>
  <si>
    <t>C02462</t>
  </si>
  <si>
    <t>BLUEBERRY MARKETING SOLUTIONS</t>
  </si>
  <si>
    <t>C02463</t>
  </si>
  <si>
    <t>COACHMAN OWNERS CLUB</t>
  </si>
  <si>
    <t>C02464</t>
  </si>
  <si>
    <t>BAILEY OWNERS CARAVAN CLUB</t>
  </si>
  <si>
    <t>C02465</t>
  </si>
  <si>
    <t>INSPIRE INTERNATIONAL LTD</t>
  </si>
  <si>
    <t>C02466</t>
  </si>
  <si>
    <t>VOLVO ENTHUSIASTS CLUB</t>
  </si>
  <si>
    <t>C02467</t>
  </si>
  <si>
    <t>THE WAR AND PEACE REVIVAL</t>
  </si>
  <si>
    <t>C02468</t>
  </si>
  <si>
    <t>KELSEY PUBLISHING LTD</t>
  </si>
  <si>
    <t>C02469</t>
  </si>
  <si>
    <t>WEST MIDLANDS FIRE SAFETY</t>
  </si>
  <si>
    <t>C02470</t>
  </si>
  <si>
    <t>WARNERS GROUP PUBLICATIONS PLC</t>
  </si>
  <si>
    <t>C02471</t>
  </si>
  <si>
    <t>GRANGE HOTELS</t>
  </si>
  <si>
    <t>C02472</t>
  </si>
  <si>
    <t>AAC UK</t>
  </si>
  <si>
    <t>C02473</t>
  </si>
  <si>
    <t>SOLENT OVERLORD EXECUTIVE</t>
  </si>
  <si>
    <t>C02474</t>
  </si>
  <si>
    <t>MILITARY WORLD</t>
  </si>
  <si>
    <t>C02475</t>
  </si>
  <si>
    <t>TACIT</t>
  </si>
  <si>
    <t>C02476</t>
  </si>
  <si>
    <t>J.SIMPSON</t>
  </si>
  <si>
    <t>C02477</t>
  </si>
  <si>
    <t>OLDSKOOLFORD</t>
  </si>
  <si>
    <t>C02478</t>
  </si>
  <si>
    <t>SPORTS PUBLICATIONS LTD</t>
  </si>
  <si>
    <t>C02479</t>
  </si>
  <si>
    <t>GOLFERS LOCAL</t>
  </si>
  <si>
    <t>C02480</t>
  </si>
  <si>
    <t>HOMBURGER AG</t>
  </si>
  <si>
    <t>C02481</t>
  </si>
  <si>
    <t>MICHAEL BUCHAN</t>
  </si>
  <si>
    <t>C02482</t>
  </si>
  <si>
    <t>ASHDOWN</t>
  </si>
  <si>
    <t>C02483</t>
  </si>
  <si>
    <t>GETTY IMAGES INTERNATIONAL</t>
  </si>
  <si>
    <t>C02484</t>
  </si>
  <si>
    <t>CUSTOM DESIGNED SECURITY</t>
  </si>
  <si>
    <t>C02485</t>
  </si>
  <si>
    <t>TRACING SERVICES LTD</t>
  </si>
  <si>
    <t>C02486</t>
  </si>
  <si>
    <t>KONNECT</t>
  </si>
  <si>
    <t>C02487</t>
  </si>
  <si>
    <t>STRATFORD WIRE WORKS</t>
  </si>
  <si>
    <t>C02488</t>
  </si>
  <si>
    <t>JMD SPECIALIST INSURANCE SERVICES GROUP LTD</t>
  </si>
  <si>
    <t>C02489</t>
  </si>
  <si>
    <t>KERRI CUTRY</t>
  </si>
  <si>
    <t>C02490</t>
  </si>
  <si>
    <t>BRITISH INSURANCE BROKERS' ASSOCIATION</t>
  </si>
  <si>
    <t>C02491</t>
  </si>
  <si>
    <t>SCREEN SOLUTIIONS LTD</t>
  </si>
  <si>
    <t>C02492</t>
  </si>
  <si>
    <t>BENTLEY LEWIS</t>
  </si>
  <si>
    <t>C02493</t>
  </si>
  <si>
    <t>SOUTH EAST MIDLAND MILITARY VEHICLE TRUST</t>
  </si>
  <si>
    <t>C02494</t>
  </si>
  <si>
    <t>CORPNEX LTD</t>
  </si>
  <si>
    <t>C02495</t>
  </si>
  <si>
    <t>OGL</t>
  </si>
  <si>
    <t>C02496</t>
  </si>
  <si>
    <t>THE BUILDING SOCIETIES ASSOCIATION</t>
  </si>
  <si>
    <t>C02497</t>
  </si>
  <si>
    <t>BOND DICKINSON LLP</t>
  </si>
  <si>
    <t>C02498</t>
  </si>
  <si>
    <t>WALLS ELECTRICAL CONTRACTORS</t>
  </si>
  <si>
    <t>C02499</t>
  </si>
  <si>
    <t>PASTDUE</t>
  </si>
  <si>
    <t>C02500</t>
  </si>
  <si>
    <t>THREADNEEDLE UK PROPERTY TRSUT</t>
  </si>
  <si>
    <t>C02501</t>
  </si>
  <si>
    <t>ADECCO UK LTD</t>
  </si>
  <si>
    <t>C02502</t>
  </si>
  <si>
    <t>NEWSQUEST MEDIA GROUP</t>
  </si>
  <si>
    <t>C02503</t>
  </si>
  <si>
    <t>GLOBAL LINGO LTD</t>
  </si>
  <si>
    <t>C02504</t>
  </si>
  <si>
    <t>PSP PUBLISHING LTD</t>
  </si>
  <si>
    <t>C02505</t>
  </si>
  <si>
    <t>IPROSPECT</t>
  </si>
  <si>
    <t>C02506</t>
  </si>
  <si>
    <t>IMPS LTD</t>
  </si>
  <si>
    <t>C02507</t>
  </si>
  <si>
    <t>VW HANGOUT</t>
  </si>
  <si>
    <t>C02508</t>
  </si>
  <si>
    <t>DUBS AT THE BEACH</t>
  </si>
  <si>
    <t>C02509</t>
  </si>
  <si>
    <t>THE ROVER SDI CLUB</t>
  </si>
  <si>
    <t>C02510</t>
  </si>
  <si>
    <t>FORD MK2 INDEPENDENT OWNERS CLUB</t>
  </si>
  <si>
    <t>WORCESTER CITY COUNCIL</t>
  </si>
  <si>
    <t>C02512</t>
  </si>
  <si>
    <t>THE FIREFIGHTERS RACE TEAM</t>
  </si>
  <si>
    <t>C02513</t>
  </si>
  <si>
    <t>OGIER</t>
  </si>
  <si>
    <t>C02514</t>
  </si>
  <si>
    <t>ROVER P5 CLUB LTD</t>
  </si>
  <si>
    <t>C02515</t>
  </si>
  <si>
    <t>OF COURSE ITALIAN</t>
  </si>
  <si>
    <t>C03002</t>
  </si>
  <si>
    <t>ADDISON LEE PLC</t>
  </si>
  <si>
    <t>C03003</t>
  </si>
  <si>
    <t>ARCHIVE DOCUMENT DATA STORAGE LIMITED</t>
  </si>
  <si>
    <t>C03009</t>
  </si>
  <si>
    <t>BPR GROUP EUROPE LIMITED</t>
  </si>
  <si>
    <t>C03014</t>
  </si>
  <si>
    <t>DAIRY CREST LTD</t>
  </si>
  <si>
    <t>C03028</t>
  </si>
  <si>
    <t>C03030</t>
  </si>
  <si>
    <t>ICIT BUSINESS INTELLIGENCE LTD</t>
  </si>
  <si>
    <t>C03034</t>
  </si>
  <si>
    <t>INSURANCE INTERNAL AUDIT GROUP</t>
  </si>
  <si>
    <t>C03042</t>
  </si>
  <si>
    <t>LONDON PLANT COMPANY</t>
  </si>
  <si>
    <t>M J MAPP LLP</t>
  </si>
  <si>
    <t>C03044</t>
  </si>
  <si>
    <t>MAXWELL STEWART MAINTENANCE</t>
  </si>
  <si>
    <t>C03052</t>
  </si>
  <si>
    <t>C03055</t>
  </si>
  <si>
    <t>SENTINEL IT LLP</t>
  </si>
  <si>
    <t>C03069</t>
  </si>
  <si>
    <t>CLEANFORCE</t>
  </si>
  <si>
    <t>C03072</t>
  </si>
  <si>
    <t>SECURITY BY DESIGN</t>
  </si>
  <si>
    <t>C03080</t>
  </si>
  <si>
    <t>KT CONSULTING</t>
  </si>
  <si>
    <t>Miscellaneous Suppliers</t>
  </si>
  <si>
    <t>E05014</t>
  </si>
  <si>
    <t>NICK KIRK</t>
  </si>
  <si>
    <t>E05018</t>
  </si>
  <si>
    <t>FIONA SPERRY</t>
  </si>
  <si>
    <t>E05020</t>
  </si>
  <si>
    <t>RICHARD HULL</t>
  </si>
  <si>
    <t>E05025</t>
  </si>
  <si>
    <t>CLARE CONSTABLE</t>
  </si>
  <si>
    <t>E05027</t>
  </si>
  <si>
    <t>RICHARD GREENHALGH</t>
  </si>
  <si>
    <t>E05031</t>
  </si>
  <si>
    <t>ALISON MOORE</t>
  </si>
  <si>
    <t>E05035</t>
  </si>
  <si>
    <t>JEREMY HYNE</t>
  </si>
  <si>
    <t>E05038</t>
  </si>
  <si>
    <t>JAMIE WAKELING</t>
  </si>
  <si>
    <t>E05043</t>
  </si>
  <si>
    <t>ZOE CARNEY</t>
  </si>
  <si>
    <t>E05045</t>
  </si>
  <si>
    <t>LIANA BOND</t>
  </si>
  <si>
    <t>E05052</t>
  </si>
  <si>
    <t>GEOFF CLAYDEN</t>
  </si>
  <si>
    <t>E05059</t>
  </si>
  <si>
    <t>DONNA YOUNG</t>
  </si>
  <si>
    <t>E05061</t>
  </si>
  <si>
    <t>JOYCE WEBB</t>
  </si>
  <si>
    <t>E05062</t>
  </si>
  <si>
    <t>MELISSA KING</t>
  </si>
  <si>
    <t>E05066</t>
  </si>
  <si>
    <t>STEPHEN MANNING</t>
  </si>
  <si>
    <t>E05068</t>
  </si>
  <si>
    <t>DARREN WAGLAND</t>
  </si>
  <si>
    <t>E05072</t>
  </si>
  <si>
    <t>WILL HARRISON</t>
  </si>
  <si>
    <t>E05073</t>
  </si>
  <si>
    <t>STEVEN BIRD</t>
  </si>
  <si>
    <t>E05076</t>
  </si>
  <si>
    <t>MARK BASTICK</t>
  </si>
  <si>
    <t>E05077</t>
  </si>
  <si>
    <t>PATRICIA BEATON</t>
  </si>
  <si>
    <t>E05081</t>
  </si>
  <si>
    <t>MIKE DUFFY</t>
  </si>
  <si>
    <t>E05082</t>
  </si>
  <si>
    <t>NICOLE KEOGH</t>
  </si>
  <si>
    <t>E05084</t>
  </si>
  <si>
    <t>SARAH CALLOW</t>
  </si>
  <si>
    <t>E05086</t>
  </si>
  <si>
    <t>BRADLEY CASS</t>
  </si>
  <si>
    <t>E05092</t>
  </si>
  <si>
    <t>JIM DEBENHAM</t>
  </si>
  <si>
    <t>E05095</t>
  </si>
  <si>
    <t>BALCA GURSOY</t>
  </si>
  <si>
    <t>E05103</t>
  </si>
  <si>
    <t>ALISON BURN</t>
  </si>
  <si>
    <t>E05109</t>
  </si>
  <si>
    <t>DAVID HUNWICK</t>
  </si>
  <si>
    <t>E05115</t>
  </si>
  <si>
    <t>MOIRA SOLLAS</t>
  </si>
  <si>
    <t>E05117</t>
  </si>
  <si>
    <t>GAVIN WATSON</t>
  </si>
  <si>
    <t>E05127</t>
  </si>
  <si>
    <t>PAUL CLARKE</t>
  </si>
  <si>
    <t>E05137</t>
  </si>
  <si>
    <t>STEPHEN GARGRAVE</t>
  </si>
  <si>
    <t>E05138</t>
  </si>
  <si>
    <t>STEVE WARREN</t>
  </si>
  <si>
    <t>E05140</t>
  </si>
  <si>
    <t>AMANDA TAYLOR</t>
  </si>
  <si>
    <t>E05143</t>
  </si>
  <si>
    <t>SOPHIE HOLSGROVE</t>
  </si>
  <si>
    <t>E05145</t>
  </si>
  <si>
    <t>RICHARD READINGS</t>
  </si>
  <si>
    <t>E05147</t>
  </si>
  <si>
    <t>GEOFF TIN</t>
  </si>
  <si>
    <t>E05149</t>
  </si>
  <si>
    <t>JONATHAN WATSON</t>
  </si>
  <si>
    <t>E05152</t>
  </si>
  <si>
    <t>GRAEME SPROWSON</t>
  </si>
  <si>
    <t>E05160</t>
  </si>
  <si>
    <t>CHLOE NIEMIEC</t>
  </si>
  <si>
    <t>E05171</t>
  </si>
  <si>
    <t>MAREK SHAFER</t>
  </si>
  <si>
    <t>E05173</t>
  </si>
  <si>
    <t>MATTHEW WEEDEN</t>
  </si>
  <si>
    <t>E05180</t>
  </si>
  <si>
    <t>BEN SITKI</t>
  </si>
  <si>
    <t>E05190</t>
  </si>
  <si>
    <t>MARC JOHNSON</t>
  </si>
  <si>
    <t>E05191</t>
  </si>
  <si>
    <t>LAUREN MOORE</t>
  </si>
  <si>
    <t>E05199</t>
  </si>
  <si>
    <t>SHANE DUFFY</t>
  </si>
  <si>
    <t>E05203</t>
  </si>
  <si>
    <t>MIKE DICKSON</t>
  </si>
  <si>
    <t>E05206</t>
  </si>
  <si>
    <t>TOBY ORROW</t>
  </si>
  <si>
    <t>E05209</t>
  </si>
  <si>
    <t>TREVOR OATES</t>
  </si>
  <si>
    <t>E05210</t>
  </si>
  <si>
    <t>KEVIN GREEN</t>
  </si>
  <si>
    <t>E05213</t>
  </si>
  <si>
    <t>ROZ MURPHY</t>
  </si>
  <si>
    <t>E05216</t>
  </si>
  <si>
    <t>MICHAEL WATSON</t>
  </si>
  <si>
    <t>E05226</t>
  </si>
  <si>
    <t>RICHARD CRIPPS</t>
  </si>
  <si>
    <t>E05227</t>
  </si>
  <si>
    <t>BRENT GEBBIE</t>
  </si>
  <si>
    <t>E05231</t>
  </si>
  <si>
    <t>RICHARD BEET</t>
  </si>
  <si>
    <t>E05265</t>
  </si>
  <si>
    <t>GAYNORE MOSS</t>
  </si>
  <si>
    <t>E05286</t>
  </si>
  <si>
    <t>RICHARD BRADLEY</t>
  </si>
  <si>
    <t>E05318</t>
  </si>
  <si>
    <t>DAVID FRANCIS</t>
  </si>
  <si>
    <t>E05322</t>
  </si>
  <si>
    <t>LAURENCE ANDREWS</t>
  </si>
  <si>
    <t>E05337</t>
  </si>
  <si>
    <t>E05343</t>
  </si>
  <si>
    <t>SALLY CORYN</t>
  </si>
  <si>
    <t>E05352</t>
  </si>
  <si>
    <t>JENNIFER ALLEN</t>
  </si>
  <si>
    <t>E05367</t>
  </si>
  <si>
    <t>ALEX MARSHALL</t>
  </si>
  <si>
    <t>E05373</t>
  </si>
  <si>
    <t>RICHARD WEARE</t>
  </si>
  <si>
    <t>E05398</t>
  </si>
  <si>
    <t>SIMON CHALLINOR</t>
  </si>
  <si>
    <t>E05406</t>
  </si>
  <si>
    <t>GARY ELLA</t>
  </si>
  <si>
    <t>E05414</t>
  </si>
  <si>
    <t>MARTIN LANCASTER</t>
  </si>
  <si>
    <t>E05419</t>
  </si>
  <si>
    <t>JOHN DELGATY</t>
  </si>
  <si>
    <t>E05422</t>
  </si>
  <si>
    <t>DEREK HANSEN</t>
  </si>
  <si>
    <t>E05424</t>
  </si>
  <si>
    <t>TIM SPENCER</t>
  </si>
  <si>
    <t>E05427</t>
  </si>
  <si>
    <t>RACHEL WILLIAMS</t>
  </si>
  <si>
    <t>E05440</t>
  </si>
  <si>
    <t>CHARLES CRAIGS</t>
  </si>
  <si>
    <t>E05441</t>
  </si>
  <si>
    <t>JASON FERNANDES</t>
  </si>
  <si>
    <t>E05444</t>
  </si>
  <si>
    <t>PAOLO CARRARETTO</t>
  </si>
  <si>
    <t>E05447</t>
  </si>
  <si>
    <t>TINA ROBERTSON</t>
  </si>
  <si>
    <t>E05451</t>
  </si>
  <si>
    <t>TOM DOWNS</t>
  </si>
  <si>
    <t>E05463</t>
  </si>
  <si>
    <t>LEE CORNISH</t>
  </si>
  <si>
    <t>E05464</t>
  </si>
  <si>
    <t>JAMES TAME</t>
  </si>
  <si>
    <t>E05468</t>
  </si>
  <si>
    <t>JOHN RYAN</t>
  </si>
  <si>
    <t>E05472</t>
  </si>
  <si>
    <t>SAM WHITNELL</t>
  </si>
  <si>
    <t>E05501</t>
  </si>
  <si>
    <t>JAMES BARKER</t>
  </si>
  <si>
    <t>E05510</t>
  </si>
  <si>
    <t>JANICE FOSBROOK</t>
  </si>
  <si>
    <t>E05520</t>
  </si>
  <si>
    <t>SIMON LAFFOLEY</t>
  </si>
  <si>
    <t>E05522</t>
  </si>
  <si>
    <t>BRUCE MATHAMS</t>
  </si>
  <si>
    <t>E05524</t>
  </si>
  <si>
    <t>SUE MAYER</t>
  </si>
  <si>
    <t>E05527</t>
  </si>
  <si>
    <t>JILL METHERELL</t>
  </si>
  <si>
    <t>E05531</t>
  </si>
  <si>
    <t>JONATHAN PERCY</t>
  </si>
  <si>
    <t>E05550</t>
  </si>
  <si>
    <t>PETER WOOD</t>
  </si>
  <si>
    <t>E05552</t>
  </si>
  <si>
    <t>SONIA CUDD</t>
  </si>
  <si>
    <t>E05554</t>
  </si>
  <si>
    <t>MARK ALLEN</t>
  </si>
  <si>
    <t>E05555</t>
  </si>
  <si>
    <t>KELLY TILLER</t>
  </si>
  <si>
    <t>E05572</t>
  </si>
  <si>
    <t>REBECCA WOOLNOUGH</t>
  </si>
  <si>
    <t>E05574</t>
  </si>
  <si>
    <t>SAFIAN HUSSAIN</t>
  </si>
  <si>
    <t>E05584</t>
  </si>
  <si>
    <t>DAVID READ</t>
  </si>
  <si>
    <t>E05587</t>
  </si>
  <si>
    <t>JAMES BULMER</t>
  </si>
  <si>
    <t>E05588</t>
  </si>
  <si>
    <t>NEIL MANVELL</t>
  </si>
  <si>
    <t>E05602</t>
  </si>
  <si>
    <t>SCOTT BAYES</t>
  </si>
  <si>
    <t>E05604</t>
  </si>
  <si>
    <t>RICHARD BAUCKHAM</t>
  </si>
  <si>
    <t>E05631</t>
  </si>
  <si>
    <t>DANIEL SPENCER</t>
  </si>
  <si>
    <t>E05637</t>
  </si>
  <si>
    <t>DAVID SHAWE</t>
  </si>
  <si>
    <t>E05640</t>
  </si>
  <si>
    <t>JASON CARTER</t>
  </si>
  <si>
    <t>E05641</t>
  </si>
  <si>
    <t>PAUL MULLEY</t>
  </si>
  <si>
    <t>E05689</t>
  </si>
  <si>
    <t>ANTHONY THURMAN</t>
  </si>
  <si>
    <t>E05693</t>
  </si>
  <si>
    <t>TIM ROLFE</t>
  </si>
  <si>
    <t>E05697</t>
  </si>
  <si>
    <t>ROBERT PORTER</t>
  </si>
  <si>
    <t>E05701</t>
  </si>
  <si>
    <t>ANDREW FOWLES</t>
  </si>
  <si>
    <t>E05703</t>
  </si>
  <si>
    <t>CHARLES FERNANDEZ</t>
  </si>
  <si>
    <t>E05706</t>
  </si>
  <si>
    <t>ANDREW EALEY</t>
  </si>
  <si>
    <t>E05717</t>
  </si>
  <si>
    <t>RUPI BANSAL</t>
  </si>
  <si>
    <t>E05719</t>
  </si>
  <si>
    <t>TAO MICHAELS</t>
  </si>
  <si>
    <t>E05744</t>
  </si>
  <si>
    <t>JAMIE MARTIN</t>
  </si>
  <si>
    <t>E05745</t>
  </si>
  <si>
    <t>DOUGLAS YOUNG</t>
  </si>
  <si>
    <t>E05761</t>
  </si>
  <si>
    <t>TONY SCOTT</t>
  </si>
  <si>
    <t>E05763</t>
  </si>
  <si>
    <t>PAUL WILKINSON</t>
  </si>
  <si>
    <t>E05773</t>
  </si>
  <si>
    <t>TIM DAVIES</t>
  </si>
  <si>
    <t>E05774</t>
  </si>
  <si>
    <t>CHRIS RABBITT</t>
  </si>
  <si>
    <t>E05778</t>
  </si>
  <si>
    <t>CHRISTIAN RINGER</t>
  </si>
  <si>
    <t>E05780</t>
  </si>
  <si>
    <t>STUART BOX</t>
  </si>
  <si>
    <t>E05793</t>
  </si>
  <si>
    <t>JENNIE BEARD</t>
  </si>
  <si>
    <t>E05805</t>
  </si>
  <si>
    <t>PATRICK BERNIE</t>
  </si>
  <si>
    <t>E05807</t>
  </si>
  <si>
    <t>JADE CHO</t>
  </si>
  <si>
    <t>E05809</t>
  </si>
  <si>
    <t>JESSICA BROOKES</t>
  </si>
  <si>
    <t>E05816</t>
  </si>
  <si>
    <t>JOHN SIMPSON</t>
  </si>
  <si>
    <t>E05822</t>
  </si>
  <si>
    <t>DANIELLE REYNOLDS</t>
  </si>
  <si>
    <t>E05823</t>
  </si>
  <si>
    <t>ROBERT CLARKSON</t>
  </si>
  <si>
    <t>E05825</t>
  </si>
  <si>
    <t>ROWAN EATOUGH</t>
  </si>
  <si>
    <t>E05829</t>
  </si>
  <si>
    <t>AMIT VALLA</t>
  </si>
  <si>
    <t>E05840</t>
  </si>
  <si>
    <t>NITI SINGH</t>
  </si>
  <si>
    <t>E05853</t>
  </si>
  <si>
    <t>GRAEME BRYDON</t>
  </si>
  <si>
    <t>E05855</t>
  </si>
  <si>
    <t>NATALIE LILLEY</t>
  </si>
  <si>
    <t>E05870</t>
  </si>
  <si>
    <t>JANE ZONNENBERG</t>
  </si>
  <si>
    <t>E05883</t>
  </si>
  <si>
    <t>LUCIE MYSULKOVA</t>
  </si>
  <si>
    <t>E05889</t>
  </si>
  <si>
    <t>DANIELLE MCCABE</t>
  </si>
  <si>
    <t>E05890</t>
  </si>
  <si>
    <t>MARTIN DAN</t>
  </si>
  <si>
    <t>E05892</t>
  </si>
  <si>
    <t>CONOR SWEENEY</t>
  </si>
  <si>
    <t>E05895</t>
  </si>
  <si>
    <t>SHARIFUL MAZUMDER</t>
  </si>
  <si>
    <t>E05901</t>
  </si>
  <si>
    <t>JAMES EVERETT</t>
  </si>
  <si>
    <t>E05904</t>
  </si>
  <si>
    <t>PAUL MCBREARTY</t>
  </si>
  <si>
    <t>E05906</t>
  </si>
  <si>
    <t>MING WAN</t>
  </si>
  <si>
    <t>E05907</t>
  </si>
  <si>
    <t>ANDREW PERRY</t>
  </si>
  <si>
    <t>E05912</t>
  </si>
  <si>
    <t>STEPHEN SNOOK</t>
  </si>
  <si>
    <t>E05915</t>
  </si>
  <si>
    <t>CHARLOTTE ROSE</t>
  </si>
  <si>
    <t>E05918</t>
  </si>
  <si>
    <t>EMMA MCGOVERN</t>
  </si>
  <si>
    <t>E05922</t>
  </si>
  <si>
    <t>PAUL DILLEY</t>
  </si>
  <si>
    <t>E58001</t>
  </si>
  <si>
    <t>DAVID BURCHETT</t>
  </si>
  <si>
    <t>E58016</t>
  </si>
  <si>
    <t>JEREMY RAISHBROOK</t>
  </si>
  <si>
    <t>E58017</t>
  </si>
  <si>
    <t>MARK I DALY</t>
  </si>
  <si>
    <t>E58059</t>
  </si>
  <si>
    <t>HELEN HAYES</t>
  </si>
  <si>
    <t>E58086</t>
  </si>
  <si>
    <t>PAUL EDWARDS</t>
  </si>
  <si>
    <t>E58101</t>
  </si>
  <si>
    <t>KERRY BLOWS</t>
  </si>
  <si>
    <t>E58110</t>
  </si>
  <si>
    <t>PAUL FITZPATRICK</t>
  </si>
  <si>
    <t>E58129</t>
  </si>
  <si>
    <t>NICOLAS COOK</t>
  </si>
  <si>
    <t>E58136</t>
  </si>
  <si>
    <t>JOHN NDAFOKA</t>
  </si>
  <si>
    <t>E60002</t>
  </si>
  <si>
    <t>MATTHEW DODSON</t>
  </si>
  <si>
    <t>E60007</t>
  </si>
  <si>
    <t>LOUISA VERVERS</t>
  </si>
  <si>
    <t>E60011</t>
  </si>
  <si>
    <t>DAVID TRIBE</t>
  </si>
  <si>
    <t>E60019</t>
  </si>
  <si>
    <t>GURJIT MINHAS</t>
  </si>
  <si>
    <t>E60020</t>
  </si>
  <si>
    <t>MICHAEL O CALLAGHAN</t>
  </si>
  <si>
    <t>E60023</t>
  </si>
  <si>
    <t>TERRY STEADMAN</t>
  </si>
  <si>
    <t>E60025</t>
  </si>
  <si>
    <t>MARIA THOMAS</t>
  </si>
  <si>
    <t>E60026</t>
  </si>
  <si>
    <t>KERRY PARSONS</t>
  </si>
  <si>
    <t>E60033</t>
  </si>
  <si>
    <t>JOHN LAIGHT</t>
  </si>
  <si>
    <t>E60043</t>
  </si>
  <si>
    <t>ADAM CASSELMAN</t>
  </si>
  <si>
    <t>E60044</t>
  </si>
  <si>
    <t>IAN CAMPBELL</t>
  </si>
  <si>
    <t>E60045</t>
  </si>
  <si>
    <t>PAUL COOPER</t>
  </si>
  <si>
    <t>E60057</t>
  </si>
  <si>
    <t>ALEXANDER HOLCROFT</t>
  </si>
  <si>
    <t>E60060</t>
  </si>
  <si>
    <t>JAMES GREENFIELD</t>
  </si>
  <si>
    <t>E60061</t>
  </si>
  <si>
    <t>SOPHIE WICKS</t>
  </si>
  <si>
    <t>E60063</t>
  </si>
  <si>
    <t>KEVIN CHARGE</t>
  </si>
  <si>
    <t>E60064</t>
  </si>
  <si>
    <t>RITEN SHAH</t>
  </si>
  <si>
    <t>E60066</t>
  </si>
  <si>
    <t>STUART LOGUE</t>
  </si>
  <si>
    <t>E60075</t>
  </si>
  <si>
    <t>JAMES TOWNSLEY</t>
  </si>
  <si>
    <t>E60076</t>
  </si>
  <si>
    <t>BHAVEN PATHAK</t>
  </si>
  <si>
    <t>E60083</t>
  </si>
  <si>
    <t>DAVID KENT</t>
  </si>
  <si>
    <t>E60087</t>
  </si>
  <si>
    <t>VIVIAN ANUMBA</t>
  </si>
  <si>
    <t>E60100</t>
  </si>
  <si>
    <t>E60102</t>
  </si>
  <si>
    <t>SAMANTHA TURNER</t>
  </si>
  <si>
    <t>E60108</t>
  </si>
  <si>
    <t>LUKE BIRTWISTLE</t>
  </si>
  <si>
    <t>E60109</t>
  </si>
  <si>
    <t>DANIEL CAREY</t>
  </si>
  <si>
    <t>E60114</t>
  </si>
  <si>
    <t>PETER RUGHWANI</t>
  </si>
  <si>
    <t>E60119</t>
  </si>
  <si>
    <t>E60125</t>
  </si>
  <si>
    <t>MICHAEL KING</t>
  </si>
  <si>
    <t>E60127</t>
  </si>
  <si>
    <t>RACHEL FRANCIS</t>
  </si>
  <si>
    <t>E60130</t>
  </si>
  <si>
    <t>DANIEL BOUTCHER</t>
  </si>
  <si>
    <t>E60132</t>
  </si>
  <si>
    <t>BARBARA TURNER</t>
  </si>
  <si>
    <t>E60134</t>
  </si>
  <si>
    <t>ISABELLA CHAPPELL</t>
  </si>
  <si>
    <t>E60135</t>
  </si>
  <si>
    <t>ANGELI ENRIQUEZ</t>
  </si>
  <si>
    <t>E60137</t>
  </si>
  <si>
    <t>MALCOLM D STEWART</t>
  </si>
  <si>
    <t>E60138</t>
  </si>
  <si>
    <t>CHIARA BALL</t>
  </si>
  <si>
    <t>E60141</t>
  </si>
  <si>
    <t>MATTHEW RAYWOOD</t>
  </si>
  <si>
    <t>E60142</t>
  </si>
  <si>
    <t>AMI CARTER</t>
  </si>
  <si>
    <t>E60144</t>
  </si>
  <si>
    <t>NEIL MCMILLAN</t>
  </si>
  <si>
    <t>E60147</t>
  </si>
  <si>
    <t>ZOE KAY</t>
  </si>
  <si>
    <t>E60148</t>
  </si>
  <si>
    <t>DALE GUNSTONE</t>
  </si>
  <si>
    <t>E60151</t>
  </si>
  <si>
    <t>ASHLEIGH NELSON</t>
  </si>
  <si>
    <t>E60153</t>
  </si>
  <si>
    <t>SALMAN HASHMI</t>
  </si>
  <si>
    <t>E60157</t>
  </si>
  <si>
    <t>SUSAN GREEN</t>
  </si>
  <si>
    <t>E60160</t>
  </si>
  <si>
    <t>COLIN MANSFIELD</t>
  </si>
  <si>
    <t>E60163</t>
  </si>
  <si>
    <t>ABIGAIL WARWICK</t>
  </si>
  <si>
    <t>E60164</t>
  </si>
  <si>
    <t>SANDRA GIBBS</t>
  </si>
  <si>
    <t>E60166</t>
  </si>
  <si>
    <t>ELEANOR ATTWATER</t>
  </si>
  <si>
    <t>E60167</t>
  </si>
  <si>
    <t>DAVID SMITH</t>
  </si>
  <si>
    <t>E60170</t>
  </si>
  <si>
    <t>GRANT ELLIOTT</t>
  </si>
  <si>
    <t>E60173</t>
  </si>
  <si>
    <t>AKHTAR AHMED</t>
  </si>
  <si>
    <t>E60174</t>
  </si>
  <si>
    <t>JANE COPPARD</t>
  </si>
  <si>
    <t>E60176</t>
  </si>
  <si>
    <t>ADRIAN THORNYCROFT</t>
  </si>
  <si>
    <t>E60177</t>
  </si>
  <si>
    <t>IAN PATTON</t>
  </si>
  <si>
    <t>E60178</t>
  </si>
  <si>
    <t>KAREN BERRINGTON</t>
  </si>
  <si>
    <t>E60179</t>
  </si>
  <si>
    <t>SHARON BALL</t>
  </si>
  <si>
    <t>E60184</t>
  </si>
  <si>
    <t>PAUL SANDI</t>
  </si>
  <si>
    <t>E60185</t>
  </si>
  <si>
    <t>KATARZYNA SZUSTAK</t>
  </si>
  <si>
    <t>E60190</t>
  </si>
  <si>
    <t>ANGUS ROGERS</t>
  </si>
  <si>
    <t>E60198</t>
  </si>
  <si>
    <t>CHRIS WHITTLE</t>
  </si>
  <si>
    <t>E60199</t>
  </si>
  <si>
    <t>JOEL HARVEY</t>
  </si>
  <si>
    <t>E60202</t>
  </si>
  <si>
    <t>PAUL SHARPE</t>
  </si>
  <si>
    <t>E60203</t>
  </si>
  <si>
    <t>DANIEL HALL</t>
  </si>
  <si>
    <t>E60207</t>
  </si>
  <si>
    <t>DAMIEN SMITH</t>
  </si>
  <si>
    <t>E60215</t>
  </si>
  <si>
    <t>JATENDRA SAUL</t>
  </si>
  <si>
    <t>E60218</t>
  </si>
  <si>
    <t>ANDREW POOLEY</t>
  </si>
  <si>
    <t>E60221</t>
  </si>
  <si>
    <t>DAVID WASHER</t>
  </si>
  <si>
    <t>E60222</t>
  </si>
  <si>
    <t>KRISTOFFER SALMON</t>
  </si>
  <si>
    <t>E60224</t>
  </si>
  <si>
    <t>ANTHONY COATES</t>
  </si>
  <si>
    <t>E60225</t>
  </si>
  <si>
    <t>DEAN GARDINER</t>
  </si>
  <si>
    <t>E60230</t>
  </si>
  <si>
    <t>ROSEMARY SILVERMAN</t>
  </si>
  <si>
    <t>E60235</t>
  </si>
  <si>
    <t>MIKE PRATTEN</t>
  </si>
  <si>
    <t>E60237</t>
  </si>
  <si>
    <t>ANDREW WRIGHT</t>
  </si>
  <si>
    <t>E60238</t>
  </si>
  <si>
    <t>TABITHA NICE</t>
  </si>
  <si>
    <t>E60244</t>
  </si>
  <si>
    <t>CERI NASH</t>
  </si>
  <si>
    <t>E60247</t>
  </si>
  <si>
    <t>MATTHEW SMITH</t>
  </si>
  <si>
    <t>E60249</t>
  </si>
  <si>
    <t>MAIK STOLLE</t>
  </si>
  <si>
    <t>E60250</t>
  </si>
  <si>
    <t>STEVEN BEROLD</t>
  </si>
  <si>
    <t>E60268</t>
  </si>
  <si>
    <t>ALEX AMESS</t>
  </si>
  <si>
    <t>E60269</t>
  </si>
  <si>
    <t>MARK WEAVER</t>
  </si>
  <si>
    <t>E60288</t>
  </si>
  <si>
    <t>PAUL COOKSON</t>
  </si>
  <si>
    <t>E60296</t>
  </si>
  <si>
    <t>SARAH WILLMONT</t>
  </si>
  <si>
    <t>E60297</t>
  </si>
  <si>
    <t>SARA MORRISSON</t>
  </si>
  <si>
    <t>E60302</t>
  </si>
  <si>
    <t>CAROLINE ALEXANDER</t>
  </si>
  <si>
    <t>E60305</t>
  </si>
  <si>
    <t>TONY SOUTHERN</t>
  </si>
  <si>
    <t>E60307</t>
  </si>
  <si>
    <t>KRUPA PATEL</t>
  </si>
  <si>
    <t>E60316</t>
  </si>
  <si>
    <t>DAVID SKELTON</t>
  </si>
  <si>
    <t>E60318</t>
  </si>
  <si>
    <t>ANDREW ADDISON</t>
  </si>
  <si>
    <t>E60319</t>
  </si>
  <si>
    <t>JOHN KEEN</t>
  </si>
  <si>
    <t>E60321</t>
  </si>
  <si>
    <t>ANGUS MACKENZIE</t>
  </si>
  <si>
    <t>E60322</t>
  </si>
  <si>
    <t>TIM CRUMP</t>
  </si>
  <si>
    <t>E60324</t>
  </si>
  <si>
    <t>BETH COWEN</t>
  </si>
  <si>
    <t>E60327</t>
  </si>
  <si>
    <t>LLOYD OVERTON</t>
  </si>
  <si>
    <t>E60332</t>
  </si>
  <si>
    <t>PHIL NICHOLS</t>
  </si>
  <si>
    <t>E60333</t>
  </si>
  <si>
    <t>ANDREW BRAY</t>
  </si>
  <si>
    <t>E60339</t>
  </si>
  <si>
    <t>KEN THOMPSON</t>
  </si>
  <si>
    <t>E60359</t>
  </si>
  <si>
    <t>LOUISE RUSHMER</t>
  </si>
  <si>
    <t>E60369</t>
  </si>
  <si>
    <t>KIERAN MORRIN</t>
  </si>
  <si>
    <t>E60379</t>
  </si>
  <si>
    <t>MARTIN CARDIUS</t>
  </si>
  <si>
    <t>E60380</t>
  </si>
  <si>
    <t>ANTHONY HARRIS</t>
  </si>
  <si>
    <t>E60381</t>
  </si>
  <si>
    <t>ELIZABETH POWELL</t>
  </si>
  <si>
    <t>E60383</t>
  </si>
  <si>
    <t>JAMES BANNISTER</t>
  </si>
  <si>
    <t>E60384</t>
  </si>
  <si>
    <t>GERALD DODDS</t>
  </si>
  <si>
    <t>E60394</t>
  </si>
  <si>
    <t>PHILIP CHANDLER</t>
  </si>
  <si>
    <t>E60400</t>
  </si>
  <si>
    <t>ANDY GLADWIN</t>
  </si>
  <si>
    <t>E60401</t>
  </si>
  <si>
    <t>IAN ANDREWS</t>
  </si>
  <si>
    <t>E60402</t>
  </si>
  <si>
    <t>CHRIC BILES</t>
  </si>
  <si>
    <t>E60403</t>
  </si>
  <si>
    <t>DAVID SWAN</t>
  </si>
  <si>
    <t>E60404</t>
  </si>
  <si>
    <t>JOHN MCGONIGLE</t>
  </si>
  <si>
    <t>E60405</t>
  </si>
  <si>
    <t>IAN KING</t>
  </si>
  <si>
    <t>E60406</t>
  </si>
  <si>
    <t>BRIAN ARMSTRONG</t>
  </si>
  <si>
    <t>E60408</t>
  </si>
  <si>
    <t>CAROL NICHOLAS</t>
  </si>
  <si>
    <t>E60409</t>
  </si>
  <si>
    <t>JORDAN TURNER</t>
  </si>
  <si>
    <t>E60412</t>
  </si>
  <si>
    <t>NEIL TAYLER</t>
  </si>
  <si>
    <t>E60414</t>
  </si>
  <si>
    <t>OLIVER GOODWIN</t>
  </si>
  <si>
    <t>E60418</t>
  </si>
  <si>
    <t>CIARAN SAINTY</t>
  </si>
  <si>
    <t>E60422</t>
  </si>
  <si>
    <t>PETER HAMILTON</t>
  </si>
  <si>
    <t>E60445</t>
  </si>
  <si>
    <t>JENNIFER LECHNER</t>
  </si>
  <si>
    <t>E60451</t>
  </si>
  <si>
    <t>MATTHEW HALLIDAY</t>
  </si>
  <si>
    <t>E60452</t>
  </si>
  <si>
    <t>GRANT MCMORROW</t>
  </si>
  <si>
    <t>E60454</t>
  </si>
  <si>
    <t>JULIA O'DONNELL</t>
  </si>
  <si>
    <t>E60457</t>
  </si>
  <si>
    <t>JAMIE STONELEY</t>
  </si>
  <si>
    <t>E60464</t>
  </si>
  <si>
    <t>AMANDA MASON</t>
  </si>
  <si>
    <t>E60466</t>
  </si>
  <si>
    <t>EMMA COLBOURN</t>
  </si>
  <si>
    <t>E60469</t>
  </si>
  <si>
    <t>CAROLINE KLEIN</t>
  </si>
  <si>
    <t>E60472</t>
  </si>
  <si>
    <t>WING LAM</t>
  </si>
  <si>
    <t>E60482</t>
  </si>
  <si>
    <t>MARK HUGGINS</t>
  </si>
  <si>
    <t>E60484</t>
  </si>
  <si>
    <t>JOSEPH KARAGOZ</t>
  </si>
  <si>
    <t>E60486</t>
  </si>
  <si>
    <t>UKAI HIROAKI</t>
  </si>
  <si>
    <t>E60487</t>
  </si>
  <si>
    <t>EFUA ONUMAH</t>
  </si>
  <si>
    <t>E60490</t>
  </si>
  <si>
    <t>RICHARD MENDONCA</t>
  </si>
  <si>
    <t>E60493</t>
  </si>
  <si>
    <t>NEIL TAYLOR</t>
  </si>
  <si>
    <t>E60523</t>
  </si>
  <si>
    <t>REBECCA ABBOTT</t>
  </si>
  <si>
    <t>E60525</t>
  </si>
  <si>
    <t>SUSAN CARDUS</t>
  </si>
  <si>
    <t>E60548</t>
  </si>
  <si>
    <t>SUSAN SEWARD</t>
  </si>
  <si>
    <t>E60549</t>
  </si>
  <si>
    <t>TAKASHI KUJURO</t>
  </si>
  <si>
    <t>E60550</t>
  </si>
  <si>
    <t>YOSHIHIRO UOTANI</t>
  </si>
  <si>
    <t>YFTE</t>
  </si>
  <si>
    <t>FTE Headcount Memo Account</t>
  </si>
  <si>
    <t>YHEADCOUNT</t>
  </si>
  <si>
    <t>Headcount Memo Account</t>
  </si>
  <si>
    <t>Z6201</t>
  </si>
  <si>
    <t>Ratio 6201</t>
  </si>
  <si>
    <t>Z6202</t>
  </si>
  <si>
    <t>Ratio 6202</t>
  </si>
  <si>
    <t>Z6203</t>
  </si>
  <si>
    <t>Ratio 6203</t>
  </si>
  <si>
    <t>Z6204</t>
  </si>
  <si>
    <t>Ratio 6204</t>
  </si>
  <si>
    <t>Z6205</t>
  </si>
  <si>
    <t>Ratio 6205</t>
  </si>
  <si>
    <t>Z6207</t>
  </si>
  <si>
    <t>Ratio 6207</t>
  </si>
  <si>
    <t>Z6208</t>
  </si>
  <si>
    <t>Ratio 6208</t>
  </si>
  <si>
    <t>Z6210</t>
  </si>
  <si>
    <t>Ratio 6210</t>
  </si>
  <si>
    <t>Z6212</t>
  </si>
  <si>
    <t>Ratio 6212</t>
  </si>
  <si>
    <t>Z6213</t>
  </si>
  <si>
    <t>Ratio 6213</t>
  </si>
  <si>
    <t>Z6215</t>
  </si>
  <si>
    <t>Ratio 6215</t>
  </si>
  <si>
    <t>Z6216</t>
  </si>
  <si>
    <t>Ratio 6216</t>
  </si>
  <si>
    <t>Z6230</t>
  </si>
  <si>
    <t>Ratio 6230</t>
  </si>
  <si>
    <t>Z6240</t>
  </si>
  <si>
    <t>Ratio 6240</t>
  </si>
  <si>
    <t>Z6250</t>
  </si>
  <si>
    <t>Ratio 6250</t>
  </si>
  <si>
    <t>Z6260</t>
  </si>
  <si>
    <t>Ratio 6260</t>
  </si>
  <si>
    <t>Z6270</t>
  </si>
  <si>
    <t>Ratio 6270</t>
  </si>
  <si>
    <t>Z6271</t>
  </si>
  <si>
    <t>Ratio 6271</t>
  </si>
  <si>
    <t>Z6272</t>
  </si>
  <si>
    <t>Ratio 6272</t>
  </si>
  <si>
    <t>Z6302</t>
  </si>
  <si>
    <t>Ratio 6302</t>
  </si>
  <si>
    <t>Z6303</t>
  </si>
  <si>
    <t>Ratio 6303</t>
  </si>
  <si>
    <t>Z6304</t>
  </si>
  <si>
    <t>Ratio 6304</t>
  </si>
  <si>
    <t>Z6306</t>
  </si>
  <si>
    <t>Ratio 6306</t>
  </si>
  <si>
    <t>Z6307</t>
  </si>
  <si>
    <t>Ratio 6307</t>
  </si>
  <si>
    <t>Z6308</t>
  </si>
  <si>
    <t>Ratio 6308</t>
  </si>
  <si>
    <t>Z6310</t>
  </si>
  <si>
    <t>Ratio 6310</t>
  </si>
  <si>
    <t>Z6311</t>
  </si>
  <si>
    <t>Ratio 6311</t>
  </si>
  <si>
    <t>Z6312</t>
  </si>
  <si>
    <t>Ratio 6312</t>
  </si>
  <si>
    <t>Z6313</t>
  </si>
  <si>
    <t>Ratio 6313</t>
  </si>
  <si>
    <t>Z6316</t>
  </si>
  <si>
    <t>Ratio 6316</t>
  </si>
  <si>
    <t>Z6317</t>
  </si>
  <si>
    <t>Ratio 6317</t>
  </si>
  <si>
    <t>Z6319</t>
  </si>
  <si>
    <t>Ratio 6319</t>
  </si>
  <si>
    <t>Z6331</t>
  </si>
  <si>
    <t>Ratio 6331</t>
  </si>
  <si>
    <t>Z6334</t>
  </si>
  <si>
    <t>Ratio 6334</t>
  </si>
  <si>
    <t>Z6336</t>
  </si>
  <si>
    <t>Ratio 6336</t>
  </si>
  <si>
    <t>Z6337</t>
  </si>
  <si>
    <t>Ratio 6337</t>
  </si>
  <si>
    <t>Z6338</t>
  </si>
  <si>
    <t>Ratio 6338</t>
  </si>
  <si>
    <t>Z6339</t>
  </si>
  <si>
    <t>Ratio 6339</t>
  </si>
  <si>
    <t>Z6340</t>
  </si>
  <si>
    <t>Ratio 6340</t>
  </si>
  <si>
    <t>Z6341</t>
  </si>
  <si>
    <t>Ratio 6341</t>
  </si>
  <si>
    <t>Z6342</t>
  </si>
  <si>
    <t>Ratio 6342</t>
  </si>
  <si>
    <t>Z6343</t>
  </si>
  <si>
    <t>Ratio 6343</t>
  </si>
  <si>
    <t>Z6344</t>
  </si>
  <si>
    <t>Ratio 6344</t>
  </si>
  <si>
    <t>Z6347</t>
  </si>
  <si>
    <t>Ratio 6347</t>
  </si>
  <si>
    <t>Z6348</t>
  </si>
  <si>
    <t>Ratio 6348</t>
  </si>
  <si>
    <t>Z6349</t>
  </si>
  <si>
    <t>Ratio 6349</t>
  </si>
  <si>
    <t>Z6350</t>
  </si>
  <si>
    <t>Ratio 6350</t>
  </si>
  <si>
    <t>Z6351</t>
  </si>
  <si>
    <t>Ratio 6351</t>
  </si>
  <si>
    <t>Z6352</t>
  </si>
  <si>
    <t>Ratio 6352</t>
  </si>
  <si>
    <t>Z6353</t>
  </si>
  <si>
    <t>Ratio 6353</t>
  </si>
  <si>
    <t>Z6354</t>
  </si>
  <si>
    <t>Ratio 6354</t>
  </si>
  <si>
    <t>Z6355</t>
  </si>
  <si>
    <t>Ratio 6355</t>
  </si>
  <si>
    <t>Z6356</t>
  </si>
  <si>
    <t>Ratio 6356</t>
  </si>
  <si>
    <t>Z6357</t>
  </si>
  <si>
    <t>Ratio 6357</t>
  </si>
  <si>
    <t>Z6359</t>
  </si>
  <si>
    <t>Ratio 6359</t>
  </si>
  <si>
    <t>Z6360</t>
  </si>
  <si>
    <t>Ratio 6360</t>
  </si>
  <si>
    <t>Z6361</t>
  </si>
  <si>
    <t>Ratio 6361</t>
  </si>
  <si>
    <t>Z6362</t>
  </si>
  <si>
    <t>Ratio 6362</t>
  </si>
  <si>
    <t>Z6363</t>
  </si>
  <si>
    <t>Ratio 6363</t>
  </si>
  <si>
    <t>Z6364</t>
  </si>
  <si>
    <t>Ratio 6364</t>
  </si>
  <si>
    <t>Z6365</t>
  </si>
  <si>
    <t>Ratio 6365</t>
  </si>
  <si>
    <t>Z6366</t>
  </si>
  <si>
    <t>Ratio 6366</t>
  </si>
  <si>
    <t>Z6367</t>
  </si>
  <si>
    <t>Ratio 6367</t>
  </si>
  <si>
    <t>Z6368</t>
  </si>
  <si>
    <t>Ratio 6368</t>
  </si>
  <si>
    <t>Z6369</t>
  </si>
  <si>
    <t>Ratio 6369</t>
  </si>
  <si>
    <t>Z6370</t>
  </si>
  <si>
    <t>Ratio 6370</t>
  </si>
  <si>
    <t>Z6371</t>
  </si>
  <si>
    <t>Ratio 6371</t>
  </si>
  <si>
    <t>Z6372</t>
  </si>
  <si>
    <t>Ratio 6372</t>
  </si>
  <si>
    <t>Z6373</t>
  </si>
  <si>
    <t>Ratio 6373</t>
  </si>
  <si>
    <t>Z6374</t>
  </si>
  <si>
    <t>Ratio 6374</t>
  </si>
  <si>
    <t>Z6375</t>
  </si>
  <si>
    <t>Ratio 6375</t>
  </si>
  <si>
    <t>Z6380</t>
  </si>
  <si>
    <t>Ratio 6380</t>
  </si>
  <si>
    <t>Z6381</t>
  </si>
  <si>
    <t>Ratio 6381</t>
  </si>
  <si>
    <t>Z6390</t>
  </si>
  <si>
    <t>Ratio 6390</t>
  </si>
  <si>
    <t>Z6391</t>
  </si>
  <si>
    <t>Ratio 6391</t>
  </si>
  <si>
    <t>Z6392</t>
  </si>
  <si>
    <t>Ratio 6392</t>
  </si>
  <si>
    <t>Z6393</t>
  </si>
  <si>
    <t>Ratio 6393</t>
  </si>
  <si>
    <t>Z6394</t>
  </si>
  <si>
    <t>Ratio 6394</t>
  </si>
  <si>
    <t>Z6395</t>
  </si>
  <si>
    <t>Ratio 6395</t>
  </si>
  <si>
    <t>Z6396</t>
  </si>
  <si>
    <t>Ratio 6396</t>
  </si>
  <si>
    <t>Z6397</t>
  </si>
  <si>
    <t>Ratio 6397</t>
  </si>
  <si>
    <t>Z6503</t>
  </si>
  <si>
    <t>Ratio 6503</t>
  </si>
  <si>
    <t>Z6505</t>
  </si>
  <si>
    <t>Ratio 6505</t>
  </si>
  <si>
    <t>Z6506</t>
  </si>
  <si>
    <t>Ratio 6506</t>
  </si>
  <si>
    <t>Z6516</t>
  </si>
  <si>
    <t>Ratio 6516</t>
  </si>
  <si>
    <t>Z6517</t>
  </si>
  <si>
    <t>Ratio 6517</t>
  </si>
  <si>
    <t>Z6521</t>
  </si>
  <si>
    <t>Ratio 6521</t>
  </si>
  <si>
    <t>Z6522</t>
  </si>
  <si>
    <t>Ratio 6522</t>
  </si>
  <si>
    <t>Z6523</t>
  </si>
  <si>
    <t>Ratio 6523</t>
  </si>
  <si>
    <t>Z6524</t>
  </si>
  <si>
    <t>Ratio 6524</t>
  </si>
  <si>
    <t>Z6525</t>
  </si>
  <si>
    <t>Ratio 6525</t>
  </si>
  <si>
    <t>Z6526</t>
  </si>
  <si>
    <t>Ratio 6526</t>
  </si>
  <si>
    <t>Z6540</t>
  </si>
  <si>
    <t>Ratio 6540</t>
  </si>
  <si>
    <t>Z6541</t>
  </si>
  <si>
    <t>Ratio 6541</t>
  </si>
  <si>
    <t>Z6542</t>
  </si>
  <si>
    <t>Ratio 6542</t>
  </si>
  <si>
    <t>Z6543</t>
  </si>
  <si>
    <t>Ratio 6543</t>
  </si>
  <si>
    <t>Z6544</t>
  </si>
  <si>
    <t>Ratio 6544</t>
  </si>
  <si>
    <t>Z6607</t>
  </si>
  <si>
    <t>Ratio 6607</t>
  </si>
  <si>
    <t>Z6608</t>
  </si>
  <si>
    <t>Ratio 6608</t>
  </si>
  <si>
    <t>Z6613</t>
  </si>
  <si>
    <t>Ratio 6613</t>
  </si>
  <si>
    <t>Z6614</t>
  </si>
  <si>
    <t>Ratio 6614</t>
  </si>
  <si>
    <t>Z6615</t>
  </si>
  <si>
    <t>Ratio 6615</t>
  </si>
  <si>
    <t>Z6701</t>
  </si>
  <si>
    <t>Ratio 6701</t>
  </si>
  <si>
    <t>Z6702</t>
  </si>
  <si>
    <t>Ratio 6702</t>
  </si>
  <si>
    <t>Z6703</t>
  </si>
  <si>
    <t>Ratio 6703</t>
  </si>
  <si>
    <t>ZRATIO</t>
  </si>
  <si>
    <t>Ratio Balance</t>
  </si>
  <si>
    <t>PP type</t>
  </si>
  <si>
    <t>Title</t>
  </si>
  <si>
    <t>.</t>
  </si>
  <si>
    <t>Grand Total</t>
  </si>
  <si>
    <t>Sum of Jan-15</t>
  </si>
  <si>
    <t>Sum of Feb-15</t>
  </si>
  <si>
    <t>Sum of Mar-15</t>
  </si>
  <si>
    <t>Sum of Apr-15</t>
  </si>
  <si>
    <t>Sum of May-15</t>
  </si>
  <si>
    <t>Sum of Jun-15</t>
  </si>
  <si>
    <t>Sum of Jul-15</t>
  </si>
  <si>
    <t>C00428</t>
  </si>
  <si>
    <t>AIR WORLDWIDE</t>
  </si>
  <si>
    <t xml:space="preserve">LEXIS NEXIS BUTTERWORTH </t>
  </si>
  <si>
    <t xml:space="preserve">TRACEIQ SMARTUSER   </t>
  </si>
  <si>
    <t xml:space="preserve">Mapflow Licence  </t>
  </si>
  <si>
    <t>Licence</t>
  </si>
  <si>
    <t>S&amp;M</t>
  </si>
  <si>
    <t xml:space="preserve">ANNUAL LICENCE FEE </t>
  </si>
  <si>
    <t>Annual Licence Fee - Apr15-Apr16</t>
  </si>
  <si>
    <t>Software Licence - Apr15 to Apr16</t>
  </si>
  <si>
    <t xml:space="preserve">ANNUAL LIC FEE L ANDREWS  </t>
  </si>
  <si>
    <t>2015 ANNUAL LICENCE FEE</t>
  </si>
  <si>
    <t>Hosting Fee - Apr to Jun15</t>
  </si>
  <si>
    <t xml:space="preserve">LICENCES </t>
  </si>
  <si>
    <t xml:space="preserve">POLARIS UK LTD  </t>
  </si>
  <si>
    <t>Instep Subscription- 2015</t>
  </si>
  <si>
    <t>Invoice amount (excl. VAT)</t>
  </si>
  <si>
    <t>SENTRUM - X7 DUAL RACKS; INVOICED QUARTERLY IN ADV</t>
  </si>
  <si>
    <t xml:space="preserve">IM Ratings </t>
  </si>
  <si>
    <t>SOFTWARE ONE</t>
  </si>
  <si>
    <t>X8 CROS LICENSES ACTIVE</t>
  </si>
  <si>
    <t>entry date</t>
  </si>
  <si>
    <t>Sum of Aug-15</t>
  </si>
  <si>
    <t>C00346</t>
  </si>
  <si>
    <t>INFORMA UK LTD</t>
  </si>
  <si>
    <t>C00744</t>
  </si>
  <si>
    <t>DD Category</t>
  </si>
  <si>
    <t>Type</t>
  </si>
  <si>
    <t>GBP adjustments</t>
  </si>
  <si>
    <t>INVUK00009974</t>
  </si>
  <si>
    <t>CANSTJ001</t>
  </si>
  <si>
    <t>MOORE STEPHENS</t>
  </si>
  <si>
    <t>C00943</t>
  </si>
  <si>
    <t>C00561</t>
  </si>
  <si>
    <t>CAPITA BUSINESS SERVICES LTD</t>
  </si>
  <si>
    <t>C02759</t>
  </si>
  <si>
    <t>B/F @31/12/2015</t>
  </si>
  <si>
    <t>USD adjustments</t>
  </si>
  <si>
    <t xml:space="preserve">  1/2016</t>
  </si>
  <si>
    <t>XXXX</t>
  </si>
  <si>
    <t>NLHJAN16</t>
  </si>
  <si>
    <t>5th Flr - New London Hse</t>
  </si>
  <si>
    <t>PIDD</t>
  </si>
  <si>
    <t>2273-2015 JAN 16</t>
  </si>
  <si>
    <t>Branksome Park</t>
  </si>
  <si>
    <t>301809113JAN16</t>
  </si>
  <si>
    <t>Woodford offices</t>
  </si>
  <si>
    <t>20558015JAN16</t>
  </si>
  <si>
    <t>Room 6 - New London Hse</t>
  </si>
  <si>
    <t>20259684JAN16</t>
  </si>
  <si>
    <t>Room 5 - New London Hse</t>
  </si>
  <si>
    <t>20145501JAN16</t>
  </si>
  <si>
    <t>RISK MANAGERS LICENCES</t>
  </si>
  <si>
    <t>PURCI</t>
  </si>
  <si>
    <t>20062941JAN16</t>
  </si>
  <si>
    <t>Car Bay 4 - New London Hse</t>
  </si>
  <si>
    <t>52630-15JAN16</t>
  </si>
  <si>
    <t>Lloyd's offices</t>
  </si>
  <si>
    <t>ARINV/00002438</t>
  </si>
  <si>
    <t>IRAS SUPPORT - 12/15 TO 11/16</t>
  </si>
  <si>
    <t>OY13084</t>
  </si>
  <si>
    <t>CONTROL POINT - 01/16 TO 01/17</t>
  </si>
  <si>
    <t>62009374JAN16</t>
  </si>
  <si>
    <t>Kings Court</t>
  </si>
  <si>
    <t>SOFTWARE MAINT - 10/15 TO 09/16</t>
  </si>
  <si>
    <t>620093743G</t>
  </si>
  <si>
    <t>Rates Dec 15</t>
  </si>
  <si>
    <t>TUK/1017728</t>
  </si>
  <si>
    <t>ELECTRICITY / SERVICE CHARGE</t>
  </si>
  <si>
    <t>C336</t>
  </si>
  <si>
    <t>2016 ANNUAL LICENCE FEE</t>
  </si>
  <si>
    <t>REVERSE JNL 64174 - WRONG VAT</t>
  </si>
  <si>
    <t>PURCC</t>
  </si>
  <si>
    <t>RENT - ROMFORD</t>
  </si>
  <si>
    <t>AMEND JNL 64955. MOVE TO 325200 FROM 215050</t>
  </si>
  <si>
    <t>CASH</t>
  </si>
  <si>
    <t>MAINTENANCE - 12/15 TO 11/16</t>
  </si>
  <si>
    <t>SUPPORT AND MAINT 2016</t>
  </si>
  <si>
    <t>ANNUAL LICENSE - 0/11/15 TO 29/11/16</t>
  </si>
  <si>
    <t>UMG LICENSE 2016</t>
  </si>
  <si>
    <t>REVERSE JNL</t>
  </si>
  <si>
    <t>ANNUAL LICENSE - 30/11/15 TO 29/11/16</t>
  </si>
  <si>
    <t>XACTIUM CLOUD SOLUTIONS</t>
  </si>
  <si>
    <t>C02786</t>
  </si>
  <si>
    <t>C01857</t>
  </si>
  <si>
    <t>Invoices moved to PP</t>
  </si>
  <si>
    <t>MAINTENANCE - Q1 2016</t>
  </si>
  <si>
    <t>MGENJ</t>
  </si>
  <si>
    <t>RDT (Landscape and dataMart)</t>
  </si>
  <si>
    <t>Conductor Hosting</t>
  </si>
  <si>
    <t>G8 Quaterly rent</t>
  </si>
  <si>
    <t>G9 Quaterly rent</t>
  </si>
  <si>
    <t>G10 Quaterly rent</t>
  </si>
  <si>
    <t>New G10 Quaterly rent</t>
  </si>
  <si>
    <t>Rent element of invoice is posted by Guy. Service charge and Property insurance is prepaid</t>
  </si>
  <si>
    <t>Whole invoice prepaid</t>
  </si>
  <si>
    <t>Minimum prepayments amount £5000</t>
  </si>
  <si>
    <t>G10 floor Service Charge</t>
  </si>
  <si>
    <t>G9 floor Property Insurance</t>
  </si>
  <si>
    <t>G10 floor Property Insurance</t>
  </si>
  <si>
    <t>G10 floor Property Insurance (New Area)</t>
  </si>
  <si>
    <t>G8 floor Property Insurance</t>
  </si>
  <si>
    <t>G9 floor Service Charge</t>
  </si>
  <si>
    <t>G10 floor Service Charge (New Area)</t>
  </si>
  <si>
    <t>G8 floor Service Charge</t>
  </si>
  <si>
    <t>BASE SLA CHARGE</t>
  </si>
  <si>
    <t>SUN SUPPORT AND MAINTENANCE</t>
  </si>
  <si>
    <t>INVESTMENT CONSULTANCY - 01/16 TO 03/16</t>
  </si>
  <si>
    <t>SOFTWARE MAINTENANCE</t>
  </si>
  <si>
    <t>SOFTWARE MAINTENANCE - 01/16 TO 01/17</t>
  </si>
  <si>
    <t>FINANCIAL PUBLIC RELATIONS - 01/01 TO 03/16</t>
  </si>
  <si>
    <t>FEED: WATCHLIST</t>
  </si>
  <si>
    <t>Services for the period 14/01/16-13/01/2017</t>
  </si>
  <si>
    <t>Reversal</t>
  </si>
  <si>
    <t>NIIT 26319624</t>
  </si>
  <si>
    <t>Invoice moved to PP</t>
  </si>
  <si>
    <t>INTERIM-2016-19</t>
  </si>
  <si>
    <t xml:space="preserve">  2/2016</t>
  </si>
  <si>
    <t>SANDBOX / SERVICE CLOUD 02/16 TO 02/17</t>
  </si>
  <si>
    <t>ANNUAL MAINTENANCE</t>
  </si>
  <si>
    <t>ONLINE TICK BOX VISUAL AID 1/16 TO 01/17</t>
  </si>
  <si>
    <t>QTRLY RENT - 03/16 TO 05/16</t>
  </si>
  <si>
    <t>INFRASTRUCTURE SERVICES - 03/16 TO 05/16</t>
  </si>
  <si>
    <t>I-1823</t>
  </si>
  <si>
    <t>LICENCE RENEWAL - 03/16 TO 02/17</t>
  </si>
  <si>
    <t>2273-2015 FEB 16</t>
  </si>
  <si>
    <t>HQINV5748</t>
  </si>
  <si>
    <t>SPONSORSHIP FEE</t>
  </si>
  <si>
    <t>PRODUCT SUPPORT COURAGE</t>
  </si>
  <si>
    <t>JAN16 C01 Prepayment Releases</t>
  </si>
  <si>
    <t>JAN 16 C01 Prepayment releases</t>
  </si>
  <si>
    <t>JAN16 C01 Prepay Releases Rev</t>
  </si>
  <si>
    <t>DSINV00105044</t>
  </si>
  <si>
    <t>LICENCE - FEB 16 TO FEB 17</t>
  </si>
  <si>
    <t>118B</t>
  </si>
  <si>
    <t>DIFFUSE MESOTHELIOMA PAYMENT SCHEME LEVY 2015</t>
  </si>
  <si>
    <t>C39790</t>
  </si>
  <si>
    <t>IT SERVICES 2016</t>
  </si>
  <si>
    <t>MOVE TO PREPAYMENTS - JNL 64691</t>
  </si>
  <si>
    <t>REM00242</t>
  </si>
  <si>
    <t>REMETRICA LICENCE - 2016</t>
  </si>
  <si>
    <t>C160227</t>
  </si>
  <si>
    <t>ALPHATAX BUSINESS GROUP PLATFORM</t>
  </si>
  <si>
    <t>PRODUCTWRITER SOFTWARE</t>
  </si>
  <si>
    <t xml:space="preserve">  3/2016</t>
  </si>
  <si>
    <t>Poole Rent</t>
  </si>
  <si>
    <t>GL correction Box Rent 2016</t>
  </si>
  <si>
    <t>Box Rent &amp; Service Charge Apr-Dec16</t>
  </si>
  <si>
    <t>SUK08153466</t>
  </si>
  <si>
    <t>MAINTDL PROD</t>
  </si>
  <si>
    <t>OY13098</t>
  </si>
  <si>
    <t>QTRLY FEE</t>
  </si>
  <si>
    <t>C339</t>
  </si>
  <si>
    <t>HOSTING - APR - JUN 16</t>
  </si>
  <si>
    <t>2273-2015 MAR 16</t>
  </si>
  <si>
    <t>JBOSS ANNUAL S&amp;M</t>
  </si>
  <si>
    <t>SE10514 OPS</t>
  </si>
  <si>
    <t>CONSULTANCY - MAR 16</t>
  </si>
  <si>
    <t>62009374FEB16</t>
  </si>
  <si>
    <t>UKT0023907</t>
  </si>
  <si>
    <t>CORPORATE AND STRUCTURED FINANCE</t>
  </si>
  <si>
    <t>CASCADE ANNUAL SUPPORT FEE</t>
  </si>
  <si>
    <t>DATANOMIC SANCTIONS &amp; PEP SCREENING</t>
  </si>
  <si>
    <t>SOFTWARE UPDATE LICENSE &amp; SUPPORT - DATANOMIC</t>
  </si>
  <si>
    <t>SEAT LICENCE</t>
  </si>
  <si>
    <t>XEROX - VARIOUS MACHINES</t>
  </si>
  <si>
    <t>LICENSE - CASI INSITE</t>
  </si>
  <si>
    <t>LICENSE</t>
  </si>
  <si>
    <t>SUPPORT AND MAINTENANCE</t>
  </si>
  <si>
    <t>REVERSE JNL 64218. WRONG AMOUNT</t>
  </si>
  <si>
    <t>C02811</t>
  </si>
  <si>
    <t>FEB 16 C01 Prepayment releases</t>
  </si>
  <si>
    <t>FEB16 C01 Prepayment Releases</t>
  </si>
  <si>
    <t>FEB16 S60 Prepayment Releases</t>
  </si>
  <si>
    <t>FEB16 S44 Prepayment Releases</t>
  </si>
  <si>
    <t>MAR 16 C01 Prepayment releases</t>
  </si>
  <si>
    <t>S12304819</t>
  </si>
  <si>
    <t>FOREIGN TO GBP ADJ</t>
  </si>
  <si>
    <t>Roubini   - C02811</t>
  </si>
  <si>
    <t>Security Exc  - C02018</t>
  </si>
  <si>
    <t>MAR16 C01 Prepayment Releases</t>
  </si>
  <si>
    <t>MAR16 S60 Prepayment Releases</t>
  </si>
  <si>
    <t>MAR16 S44 Prepayment Releases</t>
  </si>
  <si>
    <t>RENT - MARCH QTR</t>
  </si>
  <si>
    <t>CANSTJ002</t>
  </si>
  <si>
    <t>Mar ManAcs</t>
  </si>
  <si>
    <t>Reval Mar</t>
  </si>
  <si>
    <t>SYSTM</t>
  </si>
  <si>
    <t xml:space="preserve">  4/2016</t>
  </si>
  <si>
    <t>SOFTWARE MAINT - 04/16 TO 03/17</t>
  </si>
  <si>
    <t>SI-000724</t>
  </si>
  <si>
    <t>INVESTMENT CONSULTANCY - APR TO JUN 16</t>
  </si>
  <si>
    <t>SIN048214</t>
  </si>
  <si>
    <t>ANNUAL MAINT - 03/16 TO 02/17</t>
  </si>
  <si>
    <t>WORKSTATION LICENCE - 04/16 TO 03/17</t>
  </si>
  <si>
    <t>GOOGLE MAPS API - 2016</t>
  </si>
  <si>
    <t>QRT RENT AND SERVICE CHG NEW LONDON HOUSE</t>
  </si>
  <si>
    <t>MAINTENANCE - 04/16 TO 03/17</t>
  </si>
  <si>
    <t>MAINTENANCE TO 03/17</t>
  </si>
  <si>
    <t>SUK08153467</t>
  </si>
  <si>
    <t>OPEN TEXT - JNL 67927</t>
  </si>
  <si>
    <t>SERVICE CHARGE / ELECTRICITY - 03/16 TO 06/16</t>
  </si>
  <si>
    <t>TUK/1021667</t>
  </si>
  <si>
    <t>PR</t>
  </si>
  <si>
    <t xml:space="preserve">  5/2016</t>
  </si>
  <si>
    <t>REPORTS</t>
  </si>
  <si>
    <t>CHUBB INSURANCE</t>
  </si>
  <si>
    <t>20259684MAY16</t>
  </si>
  <si>
    <t>INSURANCE BROKING SERVICES</t>
  </si>
  <si>
    <t>INSURANCE POLICY RENEWAL</t>
  </si>
  <si>
    <t>20558015MAY16</t>
  </si>
  <si>
    <t>2273-2015 MAY 16</t>
  </si>
  <si>
    <t>20145501MAY16</t>
  </si>
  <si>
    <t>NLHMAY16</t>
  </si>
  <si>
    <t>20062941MAY16</t>
  </si>
  <si>
    <t>52630-15MAY16</t>
  </si>
  <si>
    <t>2000067-17</t>
  </si>
  <si>
    <t>BUSINESS RATES</t>
  </si>
  <si>
    <t>PFA204847</t>
  </si>
  <si>
    <t>Regulatorp fees &amp; Levies 2016\17</t>
  </si>
  <si>
    <t>INV61901</t>
  </si>
  <si>
    <t>GENERAL MAINTENANCE</t>
  </si>
  <si>
    <t>52630-15APR16</t>
  </si>
  <si>
    <t>20062941APR16</t>
  </si>
  <si>
    <t>2273-2015 APR 16</t>
  </si>
  <si>
    <t>BI00549</t>
  </si>
  <si>
    <t>SOFTWARE LICENCE - APR 16 TO MAR 17</t>
  </si>
  <si>
    <t>BI00550</t>
  </si>
  <si>
    <t>LICENCE - APR 16 TO MAR 17</t>
  </si>
  <si>
    <t>BI00548</t>
  </si>
  <si>
    <t>NLHAPR16</t>
  </si>
  <si>
    <t>20558015APR16</t>
  </si>
  <si>
    <t>20259684APR16</t>
  </si>
  <si>
    <t>20145501APR16</t>
  </si>
  <si>
    <t>301809113APR16</t>
  </si>
  <si>
    <t>Q2 SUPPORT &amp; MAINTENANCE</t>
  </si>
  <si>
    <t>SUK08153468</t>
  </si>
  <si>
    <t>SOFTWARE MAINT - APR 16 TO MAR 17</t>
  </si>
  <si>
    <t>RENT / SERVICE CHARGE</t>
  </si>
  <si>
    <t>ECIM05367</t>
  </si>
  <si>
    <t>KEWILL MESSAGIN</t>
  </si>
  <si>
    <t>INV-1768</t>
  </si>
  <si>
    <t>LICENCE FEE</t>
  </si>
  <si>
    <t>INV-1767</t>
  </si>
  <si>
    <t>LICENCE 19/03 TO 18/06</t>
  </si>
  <si>
    <t>Apr ManAcs</t>
  </si>
  <si>
    <t>Reval Apr</t>
  </si>
  <si>
    <t>APR16 C01 Prepayment Releases</t>
  </si>
  <si>
    <t>APR16 S44 Prepayment Releases</t>
  </si>
  <si>
    <t>APR 16 C01 Prepayment releases</t>
  </si>
  <si>
    <t>16NLHR5</t>
  </si>
  <si>
    <t>16NLHR6</t>
  </si>
  <si>
    <t>16POOLE</t>
  </si>
  <si>
    <t>16LSS</t>
  </si>
  <si>
    <t>16NLH5F</t>
  </si>
  <si>
    <t>16CAR4</t>
  </si>
  <si>
    <t>16LLO</t>
  </si>
  <si>
    <t>16KING</t>
  </si>
  <si>
    <t>16WOOD</t>
  </si>
  <si>
    <t>MOVE TO PREPAY - JNL 69107</t>
  </si>
  <si>
    <t>HQINV5894</t>
  </si>
  <si>
    <t>MANUAL ADJUSTMENT</t>
  </si>
  <si>
    <t>DATA CLEANSING</t>
  </si>
  <si>
    <t>Rent part of invoice to the moved to deferred income 420150</t>
  </si>
  <si>
    <t>Service charge to be prepaid.</t>
  </si>
  <si>
    <t xml:space="preserve">  6/2016</t>
  </si>
  <si>
    <t>NLHJUNE16</t>
  </si>
  <si>
    <t>CANSTJ003</t>
  </si>
  <si>
    <t>QUARTERLY CHARGES, Q FROM JUNE 2016</t>
  </si>
  <si>
    <t>52630-15JUNE16</t>
  </si>
  <si>
    <t>20062941JUNE16</t>
  </si>
  <si>
    <t>DC RENTAL</t>
  </si>
  <si>
    <t>20145501JUNE16</t>
  </si>
  <si>
    <t>20259684JUNE16</t>
  </si>
  <si>
    <t>20558015JUNE16</t>
  </si>
  <si>
    <t>2273-2015 JUNE 16</t>
  </si>
  <si>
    <t>Q 24/06/16-28/09/16 FEES</t>
  </si>
  <si>
    <t>Supplier #</t>
  </si>
  <si>
    <t>MAY 16 C01 Prepayment releases</t>
  </si>
  <si>
    <t>MAY16 C01 Prepayment Releases</t>
  </si>
  <si>
    <t>MAY16 S44 Prepayment Releases</t>
  </si>
  <si>
    <t>May ManAcs</t>
  </si>
  <si>
    <t>Reval May</t>
  </si>
  <si>
    <t>CCCCCC</t>
  </si>
  <si>
    <t>SOFTWARE LICENCE TO RMS - 04/16 TO 03/17</t>
  </si>
  <si>
    <t>PRACTICAL LAW SERVICES FOR MAY 2016</t>
  </si>
  <si>
    <t>16POOLER</t>
  </si>
  <si>
    <t>JUN16 C01 Prepayment Releases</t>
  </si>
  <si>
    <t>Sompo Japan ( RMS licence)</t>
  </si>
  <si>
    <t>JUN16 S44 Prepayment Releases</t>
  </si>
  <si>
    <t>JUN 16 C01 Prepayment releases</t>
  </si>
  <si>
    <t xml:space="preserve">  7/2016</t>
  </si>
  <si>
    <t>SERVICES - 22/07 TO 21/09</t>
  </si>
  <si>
    <t>IBM SUPPORT TO 06/17</t>
  </si>
  <si>
    <t>C02780</t>
  </si>
  <si>
    <t>ARAMAR SOLUTIONS LTD</t>
  </si>
  <si>
    <t>DNS REGISTRATION - 08/16 TO 08/17</t>
  </si>
  <si>
    <t>C00448</t>
  </si>
  <si>
    <t>SUNGARD AVAILABILITY SERVICES(DR) LTD</t>
  </si>
  <si>
    <t>10TH FLOOR - JUL TO SEP 16</t>
  </si>
  <si>
    <t>ENVIRONMENT SUPPORT 07/16 TO 06/17</t>
  </si>
  <si>
    <t>8TH FLOOR - JUL - SEP 16</t>
  </si>
  <si>
    <t>9TH FLOOR QTRLY CHARGE</t>
  </si>
  <si>
    <t>BLOOMBERG ANYWHERE&amp;BLOOMBERG TERMINAL</t>
  </si>
  <si>
    <t>SECURITY RENEWAL</t>
  </si>
  <si>
    <t>AIR0005679</t>
  </si>
  <si>
    <t>FEE FOR PORTION OF THE PRODUCT LICENSE AGREEMENT</t>
  </si>
  <si>
    <t>CETUS SUPPORTJUNE 2016-MAY 2017</t>
  </si>
  <si>
    <t>OY14015</t>
  </si>
  <si>
    <t>QUARTERLY FEE IN ADVANCE, QTR 3&amp;4</t>
  </si>
  <si>
    <t>MIMECAST SERVICES FOR 29/06/16-28/06/17</t>
  </si>
  <si>
    <t>PP NIIT - SUBSCRIBE LONDON</t>
  </si>
  <si>
    <t>20145501JULY16</t>
  </si>
  <si>
    <t>PR160707</t>
  </si>
  <si>
    <t>CORRECTION THE JN 71464</t>
  </si>
  <si>
    <t>20062941JULY16</t>
  </si>
  <si>
    <t>NLHJULY16</t>
  </si>
  <si>
    <t>20259684JULY16</t>
  </si>
  <si>
    <t>20558015JULY16</t>
  </si>
  <si>
    <t>2273-2015 JULY 16</t>
  </si>
  <si>
    <t>Bloomberg  - C01221</t>
  </si>
  <si>
    <t>TUK/1025026</t>
  </si>
  <si>
    <t>Q 24/06/2016-28/09/2016 FEES</t>
  </si>
  <si>
    <t>UDS</t>
  </si>
  <si>
    <t>Inter Company Revaluation</t>
  </si>
  <si>
    <t>Credit  - Cash/Bank</t>
  </si>
  <si>
    <t>Prepayments are amounts paid for by the business in advance of the goods or services being received for a future period.</t>
  </si>
  <si>
    <t xml:space="preserve">Therefore, prepaid expense must be not be shown as expense in the accounting period in which it is paid but instead it must be presented as such in the </t>
  </si>
  <si>
    <t>subsequent accounting periods in which the services in respect of the prepaid expense have been performed.</t>
  </si>
  <si>
    <t>Accounting Entry</t>
  </si>
  <si>
    <t>Debit - Expense Account</t>
  </si>
  <si>
    <r>
      <t xml:space="preserve">Credit - Prepaid Expense </t>
    </r>
    <r>
      <rPr>
        <b/>
        <sz val="12"/>
        <color theme="1"/>
        <rFont val="Calibri"/>
        <family val="2"/>
        <scheme val="minor"/>
      </rPr>
      <t>325200/325209</t>
    </r>
  </si>
  <si>
    <t>At the end of an invoice specified period. The Prepaid expense account balance should be 0.</t>
  </si>
  <si>
    <r>
      <t xml:space="preserve">The prepayment process applies where we have paid for services with </t>
    </r>
    <r>
      <rPr>
        <b/>
        <sz val="12"/>
        <color theme="1"/>
        <rFont val="Calibri"/>
        <family val="2"/>
        <scheme val="minor"/>
      </rPr>
      <t>Net Value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£5000.00+</t>
    </r>
  </si>
  <si>
    <t>1. Invoice payment</t>
  </si>
  <si>
    <t>2. Prepayment journal</t>
  </si>
  <si>
    <r>
      <t xml:space="preserve">Debit - Prepaid Expense (Asset) </t>
    </r>
    <r>
      <rPr>
        <b/>
        <sz val="12"/>
        <color theme="1"/>
        <rFont val="Calibri"/>
        <family val="2"/>
        <scheme val="minor"/>
      </rPr>
      <t>325200 for C01 /325209 for Syndicate</t>
    </r>
  </si>
  <si>
    <t>Airworldwide - C00534</t>
  </si>
  <si>
    <t>2000067-18</t>
  </si>
  <si>
    <t>Q5193692</t>
  </si>
  <si>
    <t>Private Medical</t>
  </si>
  <si>
    <t>C00768</t>
  </si>
  <si>
    <t>BUPA</t>
  </si>
  <si>
    <t>Exceptions</t>
  </si>
  <si>
    <t>Rent element of invoice is posted to 420150. Service charge and Property insurance is prepaid 325200</t>
  </si>
  <si>
    <t>Whole invoice prepaid. Posted to 325200</t>
  </si>
  <si>
    <t>Threadneedle UK Property</t>
  </si>
  <si>
    <t>Worcester rent invoices posted to prepayments 325200</t>
  </si>
  <si>
    <t>Split the amount if its more than 5k(FOREIGN TO GBP ADJ)</t>
  </si>
  <si>
    <t>Correction for prior month releases</t>
  </si>
  <si>
    <t>Transaction Amount</t>
  </si>
  <si>
    <t>JUL16 C01 Prepayment Releases</t>
  </si>
  <si>
    <t>JUL16 S44 Prepayment Releases</t>
  </si>
  <si>
    <t>JUL 16 C01 Prepayment releases</t>
  </si>
  <si>
    <t xml:space="preserve">  8/2016</t>
  </si>
  <si>
    <t>7-7750-I</t>
  </si>
  <si>
    <t>SUBSCRIPTION - 06/16 TO 06/17</t>
  </si>
  <si>
    <t>C02907</t>
  </si>
  <si>
    <t>SNL Financial Ltd</t>
  </si>
  <si>
    <t>20062941AUG16</t>
  </si>
  <si>
    <t>NLHAUG16</t>
  </si>
  <si>
    <t>20145501AUG16</t>
  </si>
  <si>
    <t>20259684AUG16</t>
  </si>
  <si>
    <t>20558015AUG16</t>
  </si>
  <si>
    <t>PROFESSIONAL INTELIGENCE  SERV 06/07/16-05/07/16</t>
  </si>
  <si>
    <t>STAR ESG LICENSE FEE,01/06/16-31/05/17</t>
  </si>
  <si>
    <t>INFRASTRUCTURE SERVICES 01/09/2016-30/11/2016</t>
  </si>
  <si>
    <t>SERVICES FOR 01/09/16-30/11/2016</t>
  </si>
  <si>
    <t>MS OFFICE EAS CONTACT</t>
  </si>
  <si>
    <t>C01904</t>
  </si>
  <si>
    <t>SOFTWARE ONE PTE LTD</t>
  </si>
  <si>
    <t>P16B8997/270937/PRB</t>
  </si>
  <si>
    <t>270173/270184/MFE</t>
  </si>
  <si>
    <t>C01529</t>
  </si>
  <si>
    <t>HOWDEN INSURANCE BROKERS LTD</t>
  </si>
  <si>
    <t>P16B9000/270936/PRB</t>
  </si>
  <si>
    <t>P16B38999/270935/PRB</t>
  </si>
  <si>
    <t>P16B8995/270933/PRB</t>
  </si>
  <si>
    <t>P16A2314/270931/PRB</t>
  </si>
  <si>
    <t>P16A2320/270932/PRB</t>
  </si>
  <si>
    <t>P160173/270930/PRB</t>
  </si>
  <si>
    <t>Notes</t>
  </si>
  <si>
    <t>2016 New PP</t>
  </si>
  <si>
    <t>MICROSOFT  OFFICE EAS CONTRACT</t>
  </si>
  <si>
    <t>SOFWARE ONE</t>
  </si>
  <si>
    <t>INCORRECT JNL 72721</t>
  </si>
  <si>
    <t>AMEND JNL 72720</t>
  </si>
  <si>
    <t>AUG 16 C01 Prepayment releases</t>
  </si>
  <si>
    <t>AUG16 C01 Prepayment Releases</t>
  </si>
  <si>
    <t>AUG16 S44 Prepayment Releases</t>
  </si>
  <si>
    <t>UMG LICENCE</t>
  </si>
  <si>
    <t>600873-8</t>
  </si>
  <si>
    <t>ACCOUNT 21311004. INSTALMENT DATE 01.08.2016</t>
  </si>
  <si>
    <t>ACCOUNT 21310995. INSTALMENT DATE 01.08.2016</t>
  </si>
  <si>
    <t>SUBSCR - 03/16 TO 03/17</t>
  </si>
  <si>
    <t>C02931</t>
  </si>
  <si>
    <t>VESSELSVALUE LTD</t>
  </si>
  <si>
    <t>ACCOUNT 21310988. INSTALMENTDATE 01.08.2016</t>
  </si>
  <si>
    <t xml:space="preserve">  9/2016</t>
  </si>
  <si>
    <t>SE10588Ops</t>
  </si>
  <si>
    <t>Tiered  Retainer</t>
  </si>
  <si>
    <t>20145501SEPT16</t>
  </si>
  <si>
    <t>PFA648368</t>
  </si>
  <si>
    <t>20062941SEPT16</t>
  </si>
  <si>
    <t>NLHSEPT16</t>
  </si>
  <si>
    <t>20558015SEPT16</t>
  </si>
  <si>
    <t>20259684SEPT16</t>
  </si>
  <si>
    <t>2273-2015 SEPT 16</t>
  </si>
  <si>
    <t>APPLICATION SUPPORT 01/10/16-31/12/16</t>
  </si>
  <si>
    <t>RISK SERVICES</t>
  </si>
  <si>
    <t>IHS GLOBAL LTD</t>
  </si>
  <si>
    <t>LIMITED PRODUCTS &amp; SERVICES</t>
  </si>
  <si>
    <t>QTR RENT 29/09/2016-24/12/2016</t>
  </si>
  <si>
    <t>DATA ARCHIEVE</t>
  </si>
  <si>
    <t>SI2580052</t>
  </si>
  <si>
    <t>MANGT</t>
  </si>
  <si>
    <t>REVERSSE THE INCORRECT ACCOUNT CODE</t>
  </si>
  <si>
    <t>ACCOUNT 21310988. INSTALMENTDATE 01.09.2016</t>
  </si>
  <si>
    <t>ACCOUNT 21310995. INSTALMENT DATE 01.09.2016</t>
  </si>
  <si>
    <t>ACCOUNT 21311004. INSTALMENT DATE 01.09.2016</t>
  </si>
  <si>
    <t>Sep 16 C01 Prepayment releases</t>
  </si>
  <si>
    <t>SEP 16 C01 Prepayment Releases</t>
  </si>
  <si>
    <t>SEP 16 S44 Prepayment Releases</t>
  </si>
  <si>
    <t xml:space="preserve"> 10/2016</t>
  </si>
  <si>
    <t>CN023519</t>
  </si>
  <si>
    <t>PARTIAL REFUND RE JNL 66886</t>
  </si>
  <si>
    <t>20145501OCT16</t>
  </si>
  <si>
    <t>NLHOCT16</t>
  </si>
  <si>
    <t>2273-2015 OCT 16</t>
  </si>
  <si>
    <t>20558015OCT16</t>
  </si>
  <si>
    <t>TUK/1030388</t>
  </si>
  <si>
    <t>20062941OCT16</t>
  </si>
  <si>
    <t>20259684OCT16</t>
  </si>
  <si>
    <t>Intercompany revaluation</t>
  </si>
  <si>
    <t>Reval Sep 2016</t>
  </si>
  <si>
    <t>XXX</t>
  </si>
  <si>
    <t>Not analaysed</t>
  </si>
  <si>
    <t>BLOOMBERG TERMINAL</t>
  </si>
  <si>
    <t>PR161017</t>
  </si>
  <si>
    <t>FINANCIAL PR SERVICES FOR 1ST OCT TO 31ST DEC 2016</t>
  </si>
  <si>
    <t>REVERSAL OF JOURNAL 74230</t>
  </si>
  <si>
    <t>SERVICES FOR 22/10/16 TO  21/01/17</t>
  </si>
  <si>
    <t>Rent now paid to PREPAYMENTS</t>
  </si>
  <si>
    <t>BLUEPRINT HOSTED ANNUAL FEES NOV 16 TO NOV17</t>
  </si>
  <si>
    <t>CANSTJ004</t>
  </si>
  <si>
    <t>RENT - SEPTEMBER QTR</t>
  </si>
  <si>
    <t>RICHT CHOICE PROPERTY HOLDINGS LTD</t>
  </si>
  <si>
    <t>OY14033</t>
  </si>
  <si>
    <t>QUARTERLY FEE</t>
  </si>
  <si>
    <t>ANNUAL MAINTENANCE AND SUPPORT</t>
  </si>
  <si>
    <t>FEED WATCHLIST</t>
  </si>
  <si>
    <t>OY14032</t>
  </si>
  <si>
    <t>QUATERLY FEE IN ADV OCT TO DEC 2016</t>
  </si>
  <si>
    <t>Lloyds office - 8 - 9 &amp; 10</t>
  </si>
  <si>
    <t>Lloyds office rents - 8 - 9 &amp; 10 flrs - True Up 4Q</t>
  </si>
  <si>
    <t>Default Supplier</t>
  </si>
  <si>
    <t>REVERSAL OF JOURNAL - 74236</t>
  </si>
  <si>
    <t>REVERSAL OF JOURNAL 74473</t>
  </si>
  <si>
    <t>2000067-19</t>
  </si>
  <si>
    <t>OCT 16 C01 Prepayment releases</t>
  </si>
  <si>
    <t>OCT 16 C01 Prepayment Releases</t>
  </si>
  <si>
    <t>OCT 16 S44 Prepayment Releases</t>
  </si>
  <si>
    <t>Q4 Rent Nov/ Dec 2016</t>
  </si>
  <si>
    <t>Reval Oct 2016</t>
  </si>
  <si>
    <t>16King</t>
  </si>
  <si>
    <t xml:space="preserve"> 11/2016</t>
  </si>
  <si>
    <t>MARKET REPOSITORY ANNUAL LICENCE-01/01/16-31/12/16</t>
  </si>
  <si>
    <t>POLITICAL RISK CO-ORD SER - 01/01/16-31/12/16</t>
  </si>
  <si>
    <t>POLITICAL RISK CO-ORD SERVICE 01-01-16 TO 31-12-16</t>
  </si>
  <si>
    <t>ANNUAL SUBSCRIPTION - 01/09/16 - 31/08/17</t>
  </si>
  <si>
    <t>WS001467</t>
  </si>
  <si>
    <t>PERSONAL ACCIDENT AND ILLNESS INSURANCE</t>
  </si>
  <si>
    <t>WARRIOR SQUARE LIMITED</t>
  </si>
  <si>
    <t>QUARTERLY RENTAL CHARGES-01/09/16 - 30/11/16</t>
  </si>
  <si>
    <t>C02918</t>
  </si>
  <si>
    <t>THE DANWOOD GROUP LIMITED 981</t>
  </si>
  <si>
    <t>PROVISION OF GRIP - 01/09/2016 - 31/12/2016</t>
  </si>
  <si>
    <t>C01937</t>
  </si>
  <si>
    <t>AON UK LTD</t>
  </si>
  <si>
    <t>2273-2015 Nov 16</t>
  </si>
  <si>
    <t>20558015NOV16</t>
  </si>
  <si>
    <t>20259684NOV16</t>
  </si>
  <si>
    <t>20145501NOV16</t>
  </si>
  <si>
    <t>NLHNOV16</t>
  </si>
  <si>
    <t>20062941NOV16</t>
  </si>
  <si>
    <t>21311004NOV16</t>
  </si>
  <si>
    <t>Lloyd's offices 8th Flr</t>
  </si>
  <si>
    <t>21310995NOV16</t>
  </si>
  <si>
    <t>Lloyd's offices 9th Flr</t>
  </si>
  <si>
    <t>21310988NOV16</t>
  </si>
  <si>
    <t>Lloyd's offices 10th Flr</t>
  </si>
  <si>
    <t>D028/11495</t>
  </si>
  <si>
    <t>DEPOSIT</t>
  </si>
  <si>
    <t>C05556</t>
  </si>
  <si>
    <t>I2 OFFICE LTD</t>
  </si>
  <si>
    <t>D028/11496</t>
  </si>
  <si>
    <t>LICENCE &amp; LEGAL FEES - 07/11/16 - 30/11/16</t>
  </si>
  <si>
    <t>D028/11497</t>
  </si>
  <si>
    <t>LICENCE &amp; LEGAL FEES - 01/12/16 - 31/12/16</t>
  </si>
  <si>
    <t>CETUS TECHNICAL SUPPORT - 11/12/16-10/01/17</t>
  </si>
  <si>
    <t>ANNUAL SUBCRIPTION - 01/01/17 - 31/12/17</t>
  </si>
  <si>
    <t>LLO8F</t>
  </si>
  <si>
    <t>16LLO9F</t>
  </si>
  <si>
    <t>16LLO10F</t>
  </si>
  <si>
    <t xml:space="preserve"> </t>
  </si>
  <si>
    <t>Nov 16 C01 Prepayment releases</t>
  </si>
  <si>
    <t>Nov 16 C01 Prepayment Releases</t>
  </si>
  <si>
    <t>Nov16 S44 Prepayment Releases</t>
  </si>
  <si>
    <t>Reval Nov 2016</t>
  </si>
  <si>
    <t xml:space="preserve"> 12/2016</t>
  </si>
  <si>
    <t>QTR RENT - 25/12/16 - 24/03/16</t>
  </si>
  <si>
    <t>20145501Dec16</t>
  </si>
  <si>
    <t>20062941Dec16</t>
  </si>
  <si>
    <t>21311004Dec16</t>
  </si>
  <si>
    <t>21310995Dec16</t>
  </si>
  <si>
    <t>21310988Dec16</t>
  </si>
  <si>
    <t>CANSTJ005</t>
  </si>
  <si>
    <t>ADVANCE RENTAL FROM 25TH DEC 2016</t>
  </si>
  <si>
    <t>20259684Dec16</t>
  </si>
  <si>
    <t>QTR RENT - 25/12/17 - 24/03/17</t>
  </si>
  <si>
    <t>QTR RENT -  25/12/16 - 24/03/17</t>
  </si>
  <si>
    <t>CITRIX XENDESKTOP - 14/01/17 - 14/01/18</t>
  </si>
  <si>
    <t>AIR WORLDWIDE - C00534</t>
  </si>
  <si>
    <t>LICENCE SERVER LICENCE FEE - 01/10/16 - 30/09/16</t>
  </si>
  <si>
    <t>SC_001</t>
  </si>
  <si>
    <t>US DATA LICENCE - 01/10/16 - 01/10/17</t>
  </si>
  <si>
    <t>C02712</t>
  </si>
  <si>
    <t>SSBN LTD</t>
  </si>
  <si>
    <t>RENTAL - 08/11/16 - 08/02/17</t>
  </si>
  <si>
    <t>SERVICE - 01/12/16 - 28/02/17</t>
  </si>
  <si>
    <t>AIR0006025</t>
  </si>
  <si>
    <t>LICENCES 15/11/16 TO 14/11/2017</t>
  </si>
  <si>
    <t>REVERSAL OF 75624</t>
  </si>
  <si>
    <t>20558015Dec16</t>
  </si>
  <si>
    <t>SUN V6 EXFM 3USERS - 01/01/2017 - 31/12/2017</t>
  </si>
  <si>
    <t>REVERSAL OF 75606</t>
  </si>
  <si>
    <t>AON - C01937</t>
  </si>
  <si>
    <t>RENEWAL OF ELGAR MAINTENANCE - 01/01/17-31/12/17</t>
  </si>
  <si>
    <t>RENEWAL OF LORS MESSAGING SER-JAN 17-DEC 17</t>
  </si>
  <si>
    <t>2273-2015 Dec 16</t>
  </si>
  <si>
    <t xml:space="preserve">  1/2017</t>
  </si>
  <si>
    <t>6654367-4</t>
  </si>
  <si>
    <t>FEE - 01/09/16 - 28/02/17</t>
  </si>
  <si>
    <t>PROFESSIONAL FEES</t>
  </si>
  <si>
    <t>LRD-05646</t>
  </si>
  <si>
    <t>DOMESTIC REMOVAL CHARGE</t>
  </si>
  <si>
    <t>C05604</t>
  </si>
  <si>
    <t>NIPPON EXPRESS (UK) LTD.</t>
  </si>
  <si>
    <t>TUK/1032575A</t>
  </si>
  <si>
    <t>RENTAL INCOME - 25/12/16- 24/03/17</t>
  </si>
  <si>
    <t>M100223-20161130</t>
  </si>
  <si>
    <t>MAPVIWE ANNUAL LICENCE - 01/11/16 -31/10/17</t>
  </si>
  <si>
    <t>MAPFLOW</t>
  </si>
  <si>
    <t>RISK MANAGER LICENCES - 05/01/17 - 04/01/2018</t>
  </si>
  <si>
    <t>ANNUAL MAINTENANCE AND SUPPORT NOV 16</t>
  </si>
  <si>
    <t>D028/11552</t>
  </si>
  <si>
    <t>ADMINISTRATIVE SERVICE</t>
  </si>
  <si>
    <t>INVUK00014797</t>
  </si>
  <si>
    <t>MAINTENANCE QLIKVIEW DOCUMENT-01/01/17-31/12/17</t>
  </si>
  <si>
    <t>ANNUAL SUPPORT AND MAINTENANCE DEC16-NOV17</t>
  </si>
  <si>
    <t>QTR RENT 25-12-16 TO 24-03-17</t>
  </si>
  <si>
    <t>SERVICENOW@DISCOVERY-DEVICES-14/01/17-31/01/18</t>
  </si>
  <si>
    <t>MAINTENANCE &amp; SUPPORT - 01/11/16 - 31/10/17</t>
  </si>
  <si>
    <t>SERVICE - 22/01/17 - 21/04/17</t>
  </si>
  <si>
    <t>RENT - 29/09/16 - 24/03/17</t>
  </si>
  <si>
    <t>PROFESSIONAL INT SERV-01/01/17-31/12/17</t>
  </si>
  <si>
    <t>PR170107</t>
  </si>
  <si>
    <t>FINANCIAL PR SERVICES FOR 01.01.17 TO 31.03.17</t>
  </si>
  <si>
    <t>D028/11600</t>
  </si>
  <si>
    <t>LEGAL FEES</t>
  </si>
  <si>
    <t>RFP/MOTOR-1</t>
  </si>
  <si>
    <t>BASE SLA CHARGE MOTOR - 01/02/17 - 31/01/18</t>
  </si>
  <si>
    <t>2273-2015 Jan 17</t>
  </si>
  <si>
    <t>21311004Jan 17</t>
  </si>
  <si>
    <t>21310995JAn 17</t>
  </si>
  <si>
    <t>21310988Jan 17</t>
  </si>
  <si>
    <t>20558015Jan 17</t>
  </si>
  <si>
    <t>20259684Jan 17</t>
  </si>
  <si>
    <t>20145501Jan 17</t>
  </si>
  <si>
    <t>20062941Jan 17</t>
  </si>
  <si>
    <t>SE10637OPS</t>
  </si>
  <si>
    <t>TIER FEE - 01/01/17 - 31/12/17</t>
  </si>
  <si>
    <t>RENTAL 08 FEB 2017 to 08 MAY 2017</t>
  </si>
  <si>
    <t>Foreign to GBP adj</t>
  </si>
  <si>
    <t>2017 BOX LICENCE FEE</t>
  </si>
  <si>
    <t>UK-SIN004296</t>
  </si>
  <si>
    <t>PRIMARY MAITTENANCE</t>
  </si>
  <si>
    <t>GYM MEMBERSHIP 01/01/2017 to 31/12/2017</t>
  </si>
  <si>
    <t>SERVICE:2037.218/1 {01/03/2017-31/05/2017}</t>
  </si>
  <si>
    <t>ANNUAL SUPPORT &amp; MAINTENANCE - 01/01/17-31/12/17</t>
  </si>
  <si>
    <t>102A</t>
  </si>
  <si>
    <t>FEES - 01/05/16 - 30/04/17</t>
  </si>
  <si>
    <t>C02865</t>
  </si>
  <si>
    <t>MARSH AS</t>
  </si>
  <si>
    <t>Dec 16 C01 Prepayment Rel</t>
  </si>
  <si>
    <t>Dec16 C01 Prepayment Releases</t>
  </si>
  <si>
    <t>Dec 16 S44 Prepayment Releases</t>
  </si>
  <si>
    <t>Reval Dec 2016</t>
  </si>
  <si>
    <t>Corr Jnl 77471</t>
  </si>
  <si>
    <t>Jan17  C01 Prepayment Rel</t>
  </si>
  <si>
    <t>Jan17 C01 Prepayment Releases</t>
  </si>
  <si>
    <t xml:space="preserve">  2/2017</t>
  </si>
  <si>
    <t>APPLICATION SUPPORT AGREEMENT</t>
  </si>
  <si>
    <t>16/318</t>
  </si>
  <si>
    <t>SUPPORT &amp; MAINTENANCE - 01/01/17 - 31/12/17</t>
  </si>
  <si>
    <t>16/317</t>
  </si>
  <si>
    <t>SUPPORT AND MAINTAINANCE MOTOR</t>
  </si>
  <si>
    <t>annual support &amp; maint charge-01/01/17 - 31/12/17</t>
  </si>
  <si>
    <t>UGM SOFTWARE LICENCE FEE &amp; AGREEMENT YEAR 2017</t>
  </si>
  <si>
    <t>INSITE LICENCE FEE - 11/12/16 - 10/12/17</t>
  </si>
  <si>
    <t>TIER 1FEE  01/01/17 - 31/12/17</t>
  </si>
  <si>
    <t>FEE - 30/11/16 - 30/11/17</t>
  </si>
  <si>
    <t>6787491-1</t>
  </si>
  <si>
    <t>6787491-2</t>
  </si>
  <si>
    <t>6787491-3</t>
  </si>
  <si>
    <t>Q1 2017 SUPPORT &amp; MAINTENANCE</t>
  </si>
  <si>
    <t>I-2155</t>
  </si>
  <si>
    <t>LICENCE - 01/03/17 - 28/02/18</t>
  </si>
  <si>
    <t>RENEWAL OF EXISTING HONEYCOMB TECH</t>
  </si>
  <si>
    <t>C02801</t>
  </si>
  <si>
    <t>SATISNET LIMITED</t>
  </si>
  <si>
    <t>PRODUCTION SUPPORT/SUB - 02/02/17 - 01/02/18</t>
  </si>
  <si>
    <t>SERVICE - 01/03/17 - 31/05/17</t>
  </si>
  <si>
    <t>21311004Feb 17</t>
  </si>
  <si>
    <t>21310995Feb 17</t>
  </si>
  <si>
    <t>21310988Feb 17</t>
  </si>
  <si>
    <t>D028/11684</t>
  </si>
  <si>
    <t>LEGA,LICENCE FEE &amp;COMMUNICATIONS 01/03/17-31/03/17</t>
  </si>
  <si>
    <t>DSINV00127256</t>
  </si>
  <si>
    <t>XPERTHR UK TEAM LICENCE STD - 03/02/17-02/02/18</t>
  </si>
  <si>
    <t>2017/002</t>
  </si>
  <si>
    <t>Feb-17</t>
  </si>
  <si>
    <t>ABC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</si>
</sst>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#,##0.00_ ;\-#,##0.00\ "/>
    <numFmt numFmtId="166" formatCode="#,##0.00_ ;[Red]\-#,##0.00\ "/>
    <numFmt numFmtId="167" formatCode="#,##0.00;[Red]\(#,##0.00\)"/>
    <numFmt numFmtId="168" formatCode="##,##0.00"/>
    <numFmt numFmtId="169" formatCode="#,##0;[Red]\(#,##0\)"/>
    <numFmt numFmtId="172" formatCode="#,##0.0;[Red]#,##0.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theme="1" tint="0.34998626667073579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u/>
      <sz val="8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1" tint="0.34998626667073579"/>
      <name val="Calibri"/>
      <family val="2"/>
    </font>
    <font>
      <b/>
      <sz val="10"/>
      <color theme="1"/>
      <name val="Calibri"/>
      <family val="2"/>
    </font>
    <font>
      <b/>
      <i/>
      <sz val="11"/>
      <color rgb="FFFF000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</font>
    <font>
      <sz val="12"/>
      <color rgb="FF25241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indexed="8"/>
      <name val="Verdana"/>
      <family val="2"/>
    </font>
    <font>
      <sz val="10"/>
      <color indexed="9"/>
      <name val="Verdana"/>
      <family val="2"/>
    </font>
    <font>
      <sz val="10"/>
      <color indexed="20"/>
      <name val="Verdana"/>
      <family val="2"/>
    </font>
    <font>
      <b/>
      <sz val="10"/>
      <color indexed="52"/>
      <name val="Verdana"/>
      <family val="2"/>
    </font>
    <font>
      <b/>
      <sz val="10"/>
      <color indexed="9"/>
      <name val="Verdana"/>
      <family val="2"/>
    </font>
    <font>
      <i/>
      <sz val="10"/>
      <color indexed="23"/>
      <name val="Verdana"/>
      <family val="2"/>
    </font>
    <font>
      <sz val="10"/>
      <color indexed="17"/>
      <name val="Verdana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sz val="10"/>
      <color indexed="62"/>
      <name val="Verdana"/>
      <family val="2"/>
    </font>
    <font>
      <sz val="10"/>
      <color indexed="52"/>
      <name val="Verdana"/>
      <family val="2"/>
    </font>
    <font>
      <sz val="10"/>
      <color indexed="60"/>
      <name val="Verdana"/>
      <family val="2"/>
    </font>
    <font>
      <b/>
      <sz val="10"/>
      <color indexed="63"/>
      <name val="Verdana"/>
      <family val="2"/>
    </font>
    <font>
      <b/>
      <sz val="10"/>
      <color indexed="8"/>
      <name val="Verdana"/>
      <family val="2"/>
    </font>
    <font>
      <sz val="10"/>
      <color indexed="10"/>
      <name val="Verdan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8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1" fillId="0" borderId="0"/>
    <xf numFmtId="164" fontId="3" fillId="0" borderId="0" applyFont="0" applyFill="0" applyBorder="0" applyAlignment="0" applyProtection="0"/>
    <xf numFmtId="0" fontId="3" fillId="0" borderId="0"/>
    <xf numFmtId="0" fontId="17" fillId="0" borderId="0">
      <alignment vertical="center"/>
    </xf>
    <xf numFmtId="0" fontId="32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51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51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5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51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51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51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5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51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51" fillId="33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51" fillId="2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51" fillId="31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5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52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52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52" fillId="33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52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52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52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52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52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52" fillId="41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52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52" fillId="37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52" fillId="4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53" fillId="26" borderId="0" applyNumberFormat="0" applyBorder="0" applyAlignment="0" applyProtection="0"/>
    <xf numFmtId="0" fontId="36" fillId="43" borderId="19" applyNumberFormat="0" applyAlignment="0" applyProtection="0"/>
    <xf numFmtId="0" fontId="36" fillId="43" borderId="19" applyNumberFormat="0" applyAlignment="0" applyProtection="0"/>
    <xf numFmtId="0" fontId="54" fillId="43" borderId="19" applyNumberFormat="0" applyAlignment="0" applyProtection="0"/>
    <xf numFmtId="0" fontId="37" fillId="44" borderId="20" applyNumberFormat="0" applyAlignment="0" applyProtection="0"/>
    <xf numFmtId="0" fontId="37" fillId="44" borderId="20" applyNumberFormat="0" applyAlignment="0" applyProtection="0"/>
    <xf numFmtId="0" fontId="55" fillId="44" borderId="20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57" fillId="27" borderId="0" applyNumberFormat="0" applyBorder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58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59" fillId="0" borderId="22" applyNumberFormat="0" applyFill="0" applyAlignment="0" applyProtection="0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0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3" fillId="30" borderId="19" applyNumberFormat="0" applyAlignment="0" applyProtection="0"/>
    <xf numFmtId="0" fontId="43" fillId="30" borderId="19" applyNumberFormat="0" applyAlignment="0" applyProtection="0"/>
    <xf numFmtId="0" fontId="61" fillId="30" borderId="19" applyNumberFormat="0" applyAlignment="0" applyProtection="0"/>
    <xf numFmtId="0" fontId="44" fillId="0" borderId="24" applyNumberFormat="0" applyFill="0" applyAlignment="0" applyProtection="0"/>
    <xf numFmtId="0" fontId="44" fillId="0" borderId="24" applyNumberFormat="0" applyFill="0" applyAlignment="0" applyProtection="0"/>
    <xf numFmtId="0" fontId="62" fillId="0" borderId="24" applyNumberFormat="0" applyFill="0" applyAlignment="0" applyProtection="0"/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63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3" fillId="46" borderId="25" applyNumberFormat="0" applyFont="0" applyAlignment="0" applyProtection="0"/>
    <xf numFmtId="0" fontId="46" fillId="43" borderId="26" applyNumberFormat="0" applyAlignment="0" applyProtection="0"/>
    <xf numFmtId="0" fontId="46" fillId="43" borderId="26" applyNumberFormat="0" applyAlignment="0" applyProtection="0"/>
    <xf numFmtId="0" fontId="64" fillId="43" borderId="26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48" fillId="0" borderId="27" applyNumberFormat="0" applyFill="0" applyAlignment="0" applyProtection="0"/>
    <xf numFmtId="0" fontId="65" fillId="0" borderId="27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373">
    <xf numFmtId="0" fontId="0" fillId="0" borderId="0" xfId="0"/>
    <xf numFmtId="164" fontId="0" fillId="0" borderId="0" xfId="0" applyNumberFormat="1"/>
    <xf numFmtId="0" fontId="4" fillId="0" borderId="0" xfId="0" applyFont="1"/>
    <xf numFmtId="0" fontId="0" fillId="2" borderId="0" xfId="0" applyFill="1"/>
    <xf numFmtId="17" fontId="0" fillId="0" borderId="0" xfId="0" applyNumberFormat="1"/>
    <xf numFmtId="0" fontId="1" fillId="0" borderId="0" xfId="7"/>
    <xf numFmtId="4" fontId="0" fillId="0" borderId="0" xfId="0" applyNumberFormat="1"/>
    <xf numFmtId="0" fontId="7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1" fillId="0" borderId="0" xfId="13"/>
    <xf numFmtId="0" fontId="1" fillId="0" borderId="0" xfId="13" applyAlignment="1">
      <alignment horizontal="left"/>
    </xf>
    <xf numFmtId="4" fontId="1" fillId="0" borderId="0" xfId="13" applyNumberFormat="1"/>
    <xf numFmtId="167" fontId="1" fillId="0" borderId="0" xfId="13" applyNumberFormat="1"/>
    <xf numFmtId="164" fontId="4" fillId="0" borderId="0" xfId="1" applyFont="1"/>
    <xf numFmtId="0" fontId="8" fillId="0" borderId="0" xfId="13" applyFont="1" applyAlignment="1">
      <alignment horizontal="left"/>
    </xf>
    <xf numFmtId="0" fontId="1" fillId="0" borderId="0" xfId="13" applyFont="1"/>
    <xf numFmtId="4" fontId="1" fillId="0" borderId="0" xfId="13" applyNumberFormat="1" applyAlignment="1">
      <alignment horizontal="left"/>
    </xf>
    <xf numFmtId="4" fontId="2" fillId="7" borderId="15" xfId="13" applyNumberFormat="1" applyFont="1" applyFill="1" applyBorder="1"/>
    <xf numFmtId="167" fontId="1" fillId="0" borderId="15" xfId="13" applyNumberFormat="1" applyBorder="1"/>
    <xf numFmtId="164" fontId="4" fillId="7" borderId="15" xfId="1" applyFont="1" applyFill="1" applyBorder="1"/>
    <xf numFmtId="0" fontId="2" fillId="0" borderId="0" xfId="13" applyFont="1"/>
    <xf numFmtId="4" fontId="4" fillId="0" borderId="0" xfId="0" applyNumberFormat="1" applyFont="1"/>
    <xf numFmtId="4" fontId="1" fillId="9" borderId="0" xfId="13" applyNumberFormat="1" applyFill="1"/>
    <xf numFmtId="167" fontId="1" fillId="9" borderId="0" xfId="13" applyNumberFormat="1" applyFill="1"/>
    <xf numFmtId="164" fontId="4" fillId="0" borderId="15" xfId="0" applyNumberFormat="1" applyFont="1" applyBorder="1"/>
    <xf numFmtId="0" fontId="1" fillId="0" borderId="0" xfId="13" applyFont="1" applyAlignment="1">
      <alignment horizontal="left"/>
    </xf>
    <xf numFmtId="4" fontId="2" fillId="0" borderId="0" xfId="13" applyNumberFormat="1" applyFont="1" applyAlignment="1">
      <alignment horizontal="right"/>
    </xf>
    <xf numFmtId="4" fontId="2" fillId="0" borderId="0" xfId="13" applyNumberFormat="1" applyFont="1"/>
    <xf numFmtId="164" fontId="4" fillId="6" borderId="0" xfId="1" applyFont="1" applyFill="1"/>
    <xf numFmtId="164" fontId="4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17"/>
    <xf numFmtId="0" fontId="4" fillId="0" borderId="0" xfId="17" applyFont="1"/>
    <xf numFmtId="0" fontId="1" fillId="0" borderId="0" xfId="18"/>
    <xf numFmtId="0" fontId="0" fillId="0" borderId="0" xfId="0" pivotButton="1"/>
    <xf numFmtId="17" fontId="0" fillId="0" borderId="0" xfId="0" pivotButton="1" applyNumberFormat="1"/>
    <xf numFmtId="17" fontId="0" fillId="0" borderId="0" xfId="1" applyNumberFormat="1" applyFont="1"/>
    <xf numFmtId="0" fontId="0" fillId="0" borderId="0" xfId="0"/>
    <xf numFmtId="14" fontId="0" fillId="0" borderId="0" xfId="0" applyNumberFormat="1"/>
    <xf numFmtId="0" fontId="9" fillId="0" borderId="0" xfId="2" applyFont="1"/>
    <xf numFmtId="0" fontId="10" fillId="0" borderId="0" xfId="2" applyFont="1" applyAlignment="1">
      <alignment horizontal="left"/>
    </xf>
    <xf numFmtId="0" fontId="9" fillId="0" borderId="0" xfId="2" applyFont="1" applyAlignment="1">
      <alignment horizontal="right"/>
    </xf>
    <xf numFmtId="0" fontId="9" fillId="0" borderId="0" xfId="1" applyNumberFormat="1" applyFont="1"/>
    <xf numFmtId="165" fontId="9" fillId="0" borderId="0" xfId="1" applyNumberFormat="1" applyFont="1"/>
    <xf numFmtId="164" fontId="9" fillId="0" borderId="0" xfId="1" applyFont="1"/>
    <xf numFmtId="0" fontId="10" fillId="0" borderId="0" xfId="2" applyFont="1" applyFill="1"/>
    <xf numFmtId="0" fontId="10" fillId="0" borderId="0" xfId="2" applyFont="1"/>
    <xf numFmtId="0" fontId="11" fillId="10" borderId="0" xfId="2" applyFont="1" applyFill="1"/>
    <xf numFmtId="0" fontId="12" fillId="0" borderId="0" xfId="0" applyFont="1" applyFill="1"/>
    <xf numFmtId="0" fontId="13" fillId="3" borderId="1" xfId="2" applyFont="1" applyFill="1" applyBorder="1" applyAlignment="1"/>
    <xf numFmtId="0" fontId="9" fillId="3" borderId="2" xfId="2" applyFont="1" applyFill="1" applyBorder="1" applyAlignment="1"/>
    <xf numFmtId="0" fontId="10" fillId="3" borderId="2" xfId="2" applyFont="1" applyFill="1" applyBorder="1" applyAlignment="1">
      <alignment horizontal="left"/>
    </xf>
    <xf numFmtId="0" fontId="9" fillId="3" borderId="2" xfId="2" applyFont="1" applyFill="1" applyBorder="1" applyAlignment="1">
      <alignment horizontal="right"/>
    </xf>
    <xf numFmtId="0" fontId="9" fillId="3" borderId="2" xfId="1" applyNumberFormat="1" applyFont="1" applyFill="1" applyBorder="1" applyAlignment="1"/>
    <xf numFmtId="165" fontId="9" fillId="3" borderId="2" xfId="1" applyNumberFormat="1" applyFont="1" applyFill="1" applyBorder="1" applyAlignment="1"/>
    <xf numFmtId="0" fontId="9" fillId="3" borderId="2" xfId="2" applyFont="1" applyFill="1" applyBorder="1"/>
    <xf numFmtId="0" fontId="10" fillId="3" borderId="2" xfId="2" applyFont="1" applyFill="1" applyBorder="1" applyAlignment="1"/>
    <xf numFmtId="0" fontId="10" fillId="3" borderId="4" xfId="2" applyFont="1" applyFill="1" applyBorder="1"/>
    <xf numFmtId="0" fontId="9" fillId="3" borderId="0" xfId="2" applyFont="1" applyFill="1" applyBorder="1"/>
    <xf numFmtId="0" fontId="10" fillId="3" borderId="0" xfId="2" applyFont="1" applyFill="1" applyBorder="1" applyAlignment="1">
      <alignment horizontal="left"/>
    </xf>
    <xf numFmtId="0" fontId="9" fillId="3" borderId="0" xfId="2" applyFont="1" applyFill="1" applyBorder="1" applyAlignment="1">
      <alignment horizontal="right"/>
    </xf>
    <xf numFmtId="0" fontId="9" fillId="3" borderId="0" xfId="2" applyFont="1" applyFill="1" applyBorder="1" applyAlignment="1">
      <alignment horizontal="center"/>
    </xf>
    <xf numFmtId="0" fontId="9" fillId="3" borderId="0" xfId="1" applyNumberFormat="1" applyFont="1" applyFill="1" applyBorder="1" applyAlignment="1">
      <alignment horizontal="center"/>
    </xf>
    <xf numFmtId="165" fontId="9" fillId="3" borderId="0" xfId="1" applyNumberFormat="1" applyFont="1" applyFill="1" applyBorder="1" applyAlignment="1">
      <alignment horizontal="center"/>
    </xf>
    <xf numFmtId="164" fontId="9" fillId="3" borderId="0" xfId="1" applyFont="1" applyFill="1" applyBorder="1"/>
    <xf numFmtId="166" fontId="9" fillId="3" borderId="0" xfId="2" applyNumberFormat="1" applyFont="1" applyFill="1" applyBorder="1"/>
    <xf numFmtId="0" fontId="10" fillId="3" borderId="4" xfId="2" applyFont="1" applyFill="1" applyBorder="1" applyAlignment="1"/>
    <xf numFmtId="0" fontId="9" fillId="3" borderId="0" xfId="2" applyFont="1" applyFill="1" applyBorder="1" applyAlignment="1"/>
    <xf numFmtId="166" fontId="9" fillId="3" borderId="0" xfId="2" applyNumberFormat="1" applyFont="1" applyFill="1" applyBorder="1" applyAlignment="1">
      <alignment horizontal="right"/>
    </xf>
    <xf numFmtId="0" fontId="9" fillId="3" borderId="0" xfId="1" applyNumberFormat="1" applyFont="1" applyFill="1" applyBorder="1" applyAlignment="1"/>
    <xf numFmtId="165" fontId="9" fillId="3" borderId="0" xfId="1" applyNumberFormat="1" applyFont="1" applyFill="1" applyBorder="1" applyAlignment="1"/>
    <xf numFmtId="166" fontId="9" fillId="3" borderId="0" xfId="2" applyNumberFormat="1" applyFont="1" applyFill="1" applyBorder="1" applyAlignment="1"/>
    <xf numFmtId="17" fontId="9" fillId="3" borderId="7" xfId="2" applyNumberFormat="1" applyFont="1" applyFill="1" applyBorder="1" applyAlignment="1"/>
    <xf numFmtId="17" fontId="9" fillId="3" borderId="7" xfId="2" applyNumberFormat="1" applyFont="1" applyFill="1" applyBorder="1" applyAlignment="1">
      <alignment horizontal="left"/>
    </xf>
    <xf numFmtId="17" fontId="10" fillId="3" borderId="7" xfId="2" applyNumberFormat="1" applyFont="1" applyFill="1" applyBorder="1" applyAlignment="1">
      <alignment horizontal="left"/>
    </xf>
    <xf numFmtId="0" fontId="9" fillId="3" borderId="7" xfId="2" applyFont="1" applyFill="1" applyBorder="1" applyAlignment="1"/>
    <xf numFmtId="0" fontId="9" fillId="3" borderId="7" xfId="2" applyFont="1" applyFill="1" applyBorder="1" applyAlignment="1">
      <alignment horizontal="right"/>
    </xf>
    <xf numFmtId="0" fontId="9" fillId="3" borderId="7" xfId="1" applyNumberFormat="1" applyFont="1" applyFill="1" applyBorder="1" applyAlignment="1"/>
    <xf numFmtId="165" fontId="9" fillId="3" borderId="7" xfId="1" applyNumberFormat="1" applyFont="1" applyFill="1" applyBorder="1" applyAlignment="1"/>
    <xf numFmtId="166" fontId="9" fillId="3" borderId="7" xfId="2" applyNumberFormat="1" applyFont="1" applyFill="1" applyBorder="1" applyAlignment="1"/>
    <xf numFmtId="0" fontId="9" fillId="3" borderId="7" xfId="2" applyFont="1" applyFill="1" applyBorder="1"/>
    <xf numFmtId="17" fontId="10" fillId="3" borderId="7" xfId="2" applyNumberFormat="1" applyFont="1" applyFill="1" applyBorder="1" applyAlignment="1"/>
    <xf numFmtId="17" fontId="10" fillId="3" borderId="8" xfId="2" applyNumberFormat="1" applyFont="1" applyFill="1" applyBorder="1" applyAlignment="1"/>
    <xf numFmtId="167" fontId="14" fillId="0" borderId="0" xfId="2" applyNumberFormat="1" applyFont="1" applyFill="1" applyBorder="1"/>
    <xf numFmtId="0" fontId="9" fillId="0" borderId="0" xfId="2" applyFont="1" applyBorder="1"/>
    <xf numFmtId="0" fontId="10" fillId="0" borderId="0" xfId="2" applyFont="1" applyBorder="1" applyAlignment="1">
      <alignment horizontal="left"/>
    </xf>
    <xf numFmtId="0" fontId="9" fillId="0" borderId="0" xfId="2" applyFont="1" applyBorder="1" applyAlignment="1">
      <alignment horizontal="right"/>
    </xf>
    <xf numFmtId="0" fontId="9" fillId="0" borderId="0" xfId="1" applyNumberFormat="1" applyFont="1" applyBorder="1"/>
    <xf numFmtId="165" fontId="9" fillId="0" borderId="0" xfId="1" applyNumberFormat="1" applyFont="1" applyBorder="1"/>
    <xf numFmtId="166" fontId="10" fillId="4" borderId="9" xfId="1" applyNumberFormat="1" applyFont="1" applyFill="1" applyBorder="1"/>
    <xf numFmtId="164" fontId="12" fillId="0" borderId="0" xfId="1" applyFont="1"/>
    <xf numFmtId="0" fontId="10" fillId="0" borderId="0" xfId="2" applyFont="1" applyBorder="1"/>
    <xf numFmtId="164" fontId="9" fillId="0" borderId="0" xfId="2" applyNumberFormat="1" applyFont="1" applyBorder="1"/>
    <xf numFmtId="0" fontId="12" fillId="0" borderId="0" xfId="0" applyFont="1"/>
    <xf numFmtId="168" fontId="9" fillId="0" borderId="0" xfId="2" applyNumberFormat="1" applyFont="1" applyBorder="1"/>
    <xf numFmtId="164" fontId="12" fillId="0" borderId="0" xfId="0" applyNumberFormat="1" applyFont="1"/>
    <xf numFmtId="0" fontId="12" fillId="0" borderId="14" xfId="0" applyFont="1" applyBorder="1"/>
    <xf numFmtId="0" fontId="13" fillId="0" borderId="0" xfId="0" applyFont="1"/>
    <xf numFmtId="0" fontId="15" fillId="10" borderId="0" xfId="0" applyFont="1" applyFill="1"/>
    <xf numFmtId="0" fontId="12" fillId="5" borderId="10" xfId="0" applyFont="1" applyFill="1" applyBorder="1"/>
    <xf numFmtId="0" fontId="12" fillId="5" borderId="11" xfId="0" applyFont="1" applyFill="1" applyBorder="1"/>
    <xf numFmtId="0" fontId="13" fillId="5" borderId="11" xfId="0" applyFont="1" applyFill="1" applyBorder="1" applyAlignment="1">
      <alignment horizontal="center"/>
    </xf>
    <xf numFmtId="0" fontId="12" fillId="5" borderId="12" xfId="0" applyFont="1" applyFill="1" applyBorder="1"/>
    <xf numFmtId="0" fontId="13" fillId="7" borderId="10" xfId="0" applyFont="1" applyFill="1" applyBorder="1" applyAlignment="1">
      <alignment wrapText="1"/>
    </xf>
    <xf numFmtId="0" fontId="13" fillId="7" borderId="11" xfId="0" applyFont="1" applyFill="1" applyBorder="1" applyAlignment="1">
      <alignment wrapText="1"/>
    </xf>
    <xf numFmtId="0" fontId="13" fillId="7" borderId="12" xfId="0" applyFont="1" applyFill="1" applyBorder="1" applyAlignment="1">
      <alignment wrapText="1"/>
    </xf>
    <xf numFmtId="167" fontId="12" fillId="0" borderId="0" xfId="0" applyNumberFormat="1" applyFont="1"/>
    <xf numFmtId="167" fontId="13" fillId="0" borderId="0" xfId="0" applyNumberFormat="1" applyFont="1"/>
    <xf numFmtId="169" fontId="17" fillId="0" borderId="0" xfId="0" applyNumberFormat="1" applyFont="1" applyAlignment="1">
      <alignment horizontal="center"/>
    </xf>
    <xf numFmtId="0" fontId="12" fillId="0" borderId="0" xfId="0" applyFont="1" applyBorder="1"/>
    <xf numFmtId="4" fontId="12" fillId="0" borderId="0" xfId="0" applyNumberFormat="1" applyFont="1"/>
    <xf numFmtId="0" fontId="12" fillId="0" borderId="7" xfId="0" applyFont="1" applyBorder="1"/>
    <xf numFmtId="0" fontId="12" fillId="0" borderId="0" xfId="1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0" fontId="13" fillId="8" borderId="1" xfId="2" applyFont="1" applyFill="1" applyBorder="1" applyAlignment="1">
      <alignment horizontal="center" wrapText="1"/>
    </xf>
    <xf numFmtId="0" fontId="13" fillId="6" borderId="13" xfId="2" applyFont="1" applyFill="1" applyBorder="1" applyAlignment="1">
      <alignment horizontal="center"/>
    </xf>
    <xf numFmtId="0" fontId="13" fillId="5" borderId="2" xfId="2" applyFont="1" applyFill="1" applyBorder="1" applyAlignment="1">
      <alignment horizontal="center"/>
    </xf>
    <xf numFmtId="165" fontId="13" fillId="0" borderId="2" xfId="1" applyNumberFormat="1" applyFont="1" applyFill="1" applyBorder="1" applyAlignment="1">
      <alignment horizontal="center" wrapText="1"/>
    </xf>
    <xf numFmtId="17" fontId="13" fillId="0" borderId="2" xfId="2" applyNumberFormat="1" applyFont="1" applyFill="1" applyBorder="1" applyAlignment="1">
      <alignment horizontal="center"/>
    </xf>
    <xf numFmtId="17" fontId="13" fillId="0" borderId="13" xfId="2" applyNumberFormat="1" applyFont="1" applyFill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3" fillId="0" borderId="3" xfId="2" applyFont="1" applyBorder="1" applyAlignment="1">
      <alignment horizontal="center"/>
    </xf>
    <xf numFmtId="167" fontId="13" fillId="0" borderId="0" xfId="0" applyNumberFormat="1" applyFont="1" applyAlignment="1">
      <alignment horizontal="right"/>
    </xf>
    <xf numFmtId="0" fontId="16" fillId="6" borderId="0" xfId="0" applyFont="1" applyFill="1"/>
    <xf numFmtId="167" fontId="18" fillId="0" borderId="0" xfId="0" applyNumberFormat="1" applyFont="1" applyBorder="1"/>
    <xf numFmtId="0" fontId="9" fillId="3" borderId="13" xfId="2" applyFont="1" applyFill="1" applyBorder="1" applyAlignment="1"/>
    <xf numFmtId="0" fontId="9" fillId="3" borderId="14" xfId="2" applyFont="1" applyFill="1" applyBorder="1"/>
    <xf numFmtId="0" fontId="9" fillId="3" borderId="14" xfId="2" applyFont="1" applyFill="1" applyBorder="1" applyAlignment="1"/>
    <xf numFmtId="0" fontId="9" fillId="3" borderId="9" xfId="2" applyFont="1" applyFill="1" applyBorder="1" applyAlignment="1"/>
    <xf numFmtId="17" fontId="22" fillId="3" borderId="6" xfId="2" applyNumberFormat="1" applyFont="1" applyFill="1" applyBorder="1" applyAlignment="1">
      <alignment horizontal="left"/>
    </xf>
    <xf numFmtId="0" fontId="22" fillId="3" borderId="4" xfId="2" applyFont="1" applyFill="1" applyBorder="1" applyAlignment="1"/>
    <xf numFmtId="0" fontId="13" fillId="0" borderId="0" xfId="0" applyFont="1" applyAlignment="1">
      <alignment wrapText="1"/>
    </xf>
    <xf numFmtId="164" fontId="12" fillId="0" borderId="0" xfId="1" applyFont="1" applyFill="1"/>
    <xf numFmtId="0" fontId="0" fillId="0" borderId="0" xfId="0"/>
    <xf numFmtId="167" fontId="16" fillId="13" borderId="0" xfId="0" applyNumberFormat="1" applyFont="1" applyFill="1"/>
    <xf numFmtId="167" fontId="9" fillId="3" borderId="2" xfId="2" applyNumberFormat="1" applyFont="1" applyFill="1" applyBorder="1"/>
    <xf numFmtId="172" fontId="10" fillId="3" borderId="3" xfId="2" applyNumberFormat="1" applyFont="1" applyFill="1" applyBorder="1" applyAlignment="1"/>
    <xf numFmtId="172" fontId="10" fillId="3" borderId="5" xfId="2" applyNumberFormat="1" applyFont="1" applyFill="1" applyBorder="1" applyAlignment="1"/>
    <xf numFmtId="164" fontId="9" fillId="3" borderId="2" xfId="1" applyFont="1" applyFill="1" applyBorder="1" applyAlignment="1"/>
    <xf numFmtId="164" fontId="9" fillId="3" borderId="0" xfId="1" applyFont="1" applyFill="1" applyBorder="1" applyAlignment="1"/>
    <xf numFmtId="164" fontId="9" fillId="3" borderId="7" xfId="1" applyFont="1" applyFill="1" applyBorder="1" applyAlignment="1"/>
    <xf numFmtId="164" fontId="21" fillId="0" borderId="0" xfId="1" applyFont="1" applyAlignment="1">
      <alignment horizontal="right"/>
    </xf>
    <xf numFmtId="164" fontId="13" fillId="0" borderId="0" xfId="1" applyFont="1"/>
    <xf numFmtId="164" fontId="23" fillId="0" borderId="0" xfId="0" applyNumberFormat="1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11" borderId="0" xfId="0" applyFont="1" applyFill="1"/>
    <xf numFmtId="0" fontId="23" fillId="0" borderId="0" xfId="0" applyFont="1" applyAlignment="1">
      <alignment horizontal="left"/>
    </xf>
    <xf numFmtId="4" fontId="23" fillId="0" borderId="0" xfId="0" applyNumberFormat="1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Border="1"/>
    <xf numFmtId="14" fontId="23" fillId="0" borderId="0" xfId="0" applyNumberFormat="1" applyFont="1" applyBorder="1"/>
    <xf numFmtId="0" fontId="23" fillId="0" borderId="0" xfId="0" applyFont="1" applyBorder="1" applyAlignment="1">
      <alignment horizontal="left"/>
    </xf>
    <xf numFmtId="4" fontId="23" fillId="0" borderId="0" xfId="0" applyNumberFormat="1" applyFont="1" applyFill="1" applyBorder="1"/>
    <xf numFmtId="0" fontId="23" fillId="0" borderId="0" xfId="0" applyFont="1" applyFill="1" applyBorder="1"/>
    <xf numFmtId="164" fontId="23" fillId="0" borderId="0" xfId="0" applyNumberFormat="1" applyFont="1" applyFill="1"/>
    <xf numFmtId="0" fontId="23" fillId="0" borderId="7" xfId="0" applyFont="1" applyBorder="1"/>
    <xf numFmtId="14" fontId="23" fillId="0" borderId="7" xfId="0" applyNumberFormat="1" applyFont="1" applyBorder="1"/>
    <xf numFmtId="0" fontId="23" fillId="0" borderId="7" xfId="0" applyFont="1" applyBorder="1" applyAlignment="1">
      <alignment horizontal="left"/>
    </xf>
    <xf numFmtId="4" fontId="23" fillId="0" borderId="7" xfId="0" applyNumberFormat="1" applyFont="1" applyBorder="1"/>
    <xf numFmtId="0" fontId="23" fillId="11" borderId="0" xfId="0" applyFont="1" applyFill="1"/>
    <xf numFmtId="14" fontId="23" fillId="11" borderId="0" xfId="0" applyNumberFormat="1" applyFont="1" applyFill="1"/>
    <xf numFmtId="0" fontId="23" fillId="0" borderId="0" xfId="0" applyFont="1" applyAlignment="1">
      <alignment horizontal="right"/>
    </xf>
    <xf numFmtId="0" fontId="10" fillId="3" borderId="0" xfId="2" applyFont="1" applyFill="1" applyBorder="1"/>
    <xf numFmtId="0" fontId="10" fillId="3" borderId="0" xfId="2" applyFont="1" applyFill="1" applyBorder="1" applyAlignment="1"/>
    <xf numFmtId="0" fontId="16" fillId="0" borderId="0" xfId="0" applyFont="1"/>
    <xf numFmtId="0" fontId="20" fillId="7" borderId="10" xfId="0" applyFont="1" applyFill="1" applyBorder="1" applyAlignment="1">
      <alignment wrapText="1"/>
    </xf>
    <xf numFmtId="167" fontId="16" fillId="0" borderId="0" xfId="0" applyNumberFormat="1" applyFont="1"/>
    <xf numFmtId="0" fontId="12" fillId="0" borderId="9" xfId="0" applyFont="1" applyBorder="1"/>
    <xf numFmtId="164" fontId="4" fillId="4" borderId="0" xfId="1" applyFont="1" applyFill="1" applyBorder="1" applyAlignment="1">
      <alignment horizontal="left"/>
    </xf>
    <xf numFmtId="166" fontId="4" fillId="4" borderId="0" xfId="1" applyNumberFormat="1" applyFont="1" applyFill="1" applyBorder="1" applyAlignment="1">
      <alignment horizontal="left"/>
    </xf>
    <xf numFmtId="4" fontId="23" fillId="4" borderId="0" xfId="0" applyNumberFormat="1" applyFont="1" applyFill="1" applyAlignment="1">
      <alignment horizontal="left"/>
    </xf>
    <xf numFmtId="4" fontId="23" fillId="4" borderId="0" xfId="0" applyNumberFormat="1" applyFont="1" applyFill="1"/>
    <xf numFmtId="1" fontId="23" fillId="4" borderId="7" xfId="0" applyNumberFormat="1" applyFont="1" applyFill="1" applyBorder="1" applyAlignment="1">
      <alignment horizontal="left"/>
    </xf>
    <xf numFmtId="1" fontId="23" fillId="4" borderId="0" xfId="0" applyNumberFormat="1" applyFont="1" applyFill="1" applyAlignment="1">
      <alignment horizontal="left"/>
    </xf>
    <xf numFmtId="0" fontId="23" fillId="4" borderId="0" xfId="0" applyFont="1" applyFill="1"/>
    <xf numFmtId="0" fontId="23" fillId="15" borderId="0" xfId="0" applyFont="1" applyFill="1"/>
    <xf numFmtId="14" fontId="23" fillId="15" borderId="0" xfId="0" applyNumberFormat="1" applyFont="1" applyFill="1"/>
    <xf numFmtId="1" fontId="23" fillId="15" borderId="0" xfId="0" applyNumberFormat="1" applyFont="1" applyFill="1" applyAlignment="1">
      <alignment horizontal="left"/>
    </xf>
    <xf numFmtId="4" fontId="23" fillId="15" borderId="0" xfId="0" applyNumberFormat="1" applyFont="1" applyFill="1"/>
    <xf numFmtId="4" fontId="23" fillId="15" borderId="0" xfId="0" applyNumberFormat="1" applyFont="1" applyFill="1" applyAlignment="1">
      <alignment horizontal="left"/>
    </xf>
    <xf numFmtId="14" fontId="23" fillId="0" borderId="0" xfId="0" applyNumberFormat="1" applyFont="1" applyFill="1"/>
    <xf numFmtId="164" fontId="9" fillId="0" borderId="0" xfId="1" applyNumberFormat="1" applyFont="1"/>
    <xf numFmtId="4" fontId="23" fillId="14" borderId="0" xfId="0" applyNumberFormat="1" applyFont="1" applyFill="1" applyAlignment="1">
      <alignment horizontal="left"/>
    </xf>
    <xf numFmtId="4" fontId="23" fillId="14" borderId="0" xfId="0" applyNumberFormat="1" applyFont="1" applyFill="1"/>
    <xf numFmtId="0" fontId="23" fillId="14" borderId="0" xfId="0" applyFont="1" applyFill="1" applyAlignment="1">
      <alignment horizontal="left"/>
    </xf>
    <xf numFmtId="11" fontId="23" fillId="14" borderId="0" xfId="0" applyNumberFormat="1" applyFont="1" applyFill="1" applyAlignment="1">
      <alignment horizontal="left"/>
    </xf>
    <xf numFmtId="1" fontId="23" fillId="14" borderId="0" xfId="0" applyNumberFormat="1" applyFont="1" applyFill="1" applyAlignment="1">
      <alignment horizontal="left"/>
    </xf>
    <xf numFmtId="0" fontId="24" fillId="0" borderId="0" xfId="0" applyFont="1"/>
    <xf numFmtId="4" fontId="24" fillId="4" borderId="0" xfId="0" applyNumberFormat="1" applyFont="1" applyFill="1"/>
    <xf numFmtId="4" fontId="24" fillId="4" borderId="7" xfId="0" applyNumberFormat="1" applyFont="1" applyFill="1" applyBorder="1"/>
    <xf numFmtId="0" fontId="23" fillId="0" borderId="0" xfId="0" applyFont="1" applyFill="1" applyAlignment="1">
      <alignment horizontal="left"/>
    </xf>
    <xf numFmtId="0" fontId="23" fillId="0" borderId="7" xfId="0" applyFont="1" applyFill="1" applyBorder="1" applyAlignment="1">
      <alignment horizontal="left"/>
    </xf>
    <xf numFmtId="4" fontId="23" fillId="0" borderId="7" xfId="0" applyNumberFormat="1" applyFont="1" applyFill="1" applyBorder="1"/>
    <xf numFmtId="0" fontId="24" fillId="0" borderId="0" xfId="0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0" fontId="23" fillId="11" borderId="0" xfId="0" applyFont="1" applyFill="1" applyAlignment="1">
      <alignment horizontal="right"/>
    </xf>
    <xf numFmtId="0" fontId="23" fillId="15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23" fillId="8" borderId="0" xfId="0" applyFont="1" applyFill="1"/>
    <xf numFmtId="0" fontId="25" fillId="16" borderId="17" xfId="0" applyFont="1" applyFill="1" applyBorder="1"/>
    <xf numFmtId="14" fontId="25" fillId="16" borderId="17" xfId="0" applyNumberFormat="1" applyFont="1" applyFill="1" applyBorder="1"/>
    <xf numFmtId="0" fontId="25" fillId="16" borderId="17" xfId="0" applyFont="1" applyFill="1" applyBorder="1" applyAlignment="1">
      <alignment horizontal="left"/>
    </xf>
    <xf numFmtId="4" fontId="25" fillId="16" borderId="17" xfId="0" applyNumberFormat="1" applyFont="1" applyFill="1" applyBorder="1"/>
    <xf numFmtId="0" fontId="25" fillId="16" borderId="17" xfId="0" applyFont="1" applyFill="1" applyBorder="1" applyAlignment="1">
      <alignment horizontal="right"/>
    </xf>
    <xf numFmtId="4" fontId="23" fillId="16" borderId="0" xfId="0" applyNumberFormat="1" applyFont="1" applyFill="1"/>
    <xf numFmtId="0" fontId="23" fillId="16" borderId="0" xfId="0" applyFont="1" applyFill="1"/>
    <xf numFmtId="0" fontId="23" fillId="16" borderId="0" xfId="0" applyFont="1" applyFill="1" applyAlignment="1">
      <alignment horizontal="right"/>
    </xf>
    <xf numFmtId="14" fontId="23" fillId="16" borderId="0" xfId="0" applyNumberFormat="1" applyFont="1" applyFill="1"/>
    <xf numFmtId="4" fontId="23" fillId="16" borderId="0" xfId="0" applyNumberFormat="1" applyFont="1" applyFill="1" applyAlignment="1">
      <alignment horizontal="left"/>
    </xf>
    <xf numFmtId="4" fontId="23" fillId="17" borderId="0" xfId="0" applyNumberFormat="1" applyFont="1" applyFill="1"/>
    <xf numFmtId="4" fontId="23" fillId="17" borderId="7" xfId="0" applyNumberFormat="1" applyFont="1" applyFill="1" applyBorder="1"/>
    <xf numFmtId="0" fontId="2" fillId="0" borderId="0" xfId="0" applyFont="1"/>
    <xf numFmtId="0" fontId="23" fillId="18" borderId="0" xfId="0" applyFont="1" applyFill="1"/>
    <xf numFmtId="0" fontId="23" fillId="6" borderId="0" xfId="0" applyFont="1" applyFill="1" applyBorder="1"/>
    <xf numFmtId="14" fontId="23" fillId="6" borderId="0" xfId="0" applyNumberFormat="1" applyFont="1" applyFill="1" applyBorder="1"/>
    <xf numFmtId="1" fontId="23" fillId="6" borderId="0" xfId="0" applyNumberFormat="1" applyFont="1" applyFill="1" applyBorder="1" applyAlignment="1">
      <alignment horizontal="left"/>
    </xf>
    <xf numFmtId="4" fontId="23" fillId="6" borderId="0" xfId="0" applyNumberFormat="1" applyFont="1" applyFill="1" applyBorder="1"/>
    <xf numFmtId="0" fontId="23" fillId="6" borderId="0" xfId="0" applyFont="1" applyFill="1" applyBorder="1" applyAlignment="1">
      <alignment horizontal="right"/>
    </xf>
    <xf numFmtId="0" fontId="23" fillId="6" borderId="0" xfId="0" applyFont="1" applyFill="1"/>
    <xf numFmtId="14" fontId="23" fillId="6" borderId="0" xfId="0" applyNumberFormat="1" applyFont="1" applyFill="1"/>
    <xf numFmtId="0" fontId="23" fillId="6" borderId="0" xfId="0" applyFont="1" applyFill="1" applyAlignment="1">
      <alignment horizontal="left"/>
    </xf>
    <xf numFmtId="4" fontId="23" fillId="6" borderId="0" xfId="0" applyNumberFormat="1" applyFont="1" applyFill="1"/>
    <xf numFmtId="0" fontId="23" fillId="6" borderId="0" xfId="0" applyFont="1" applyFill="1" applyAlignment="1">
      <alignment horizontal="right"/>
    </xf>
    <xf numFmtId="164" fontId="27" fillId="0" borderId="0" xfId="1" applyFont="1"/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0" fillId="21" borderId="0" xfId="0" applyFill="1"/>
    <xf numFmtId="0" fontId="0" fillId="22" borderId="0" xfId="0" applyFill="1"/>
    <xf numFmtId="0" fontId="23" fillId="11" borderId="0" xfId="0" applyFont="1" applyFill="1" applyAlignment="1">
      <alignment horizontal="left"/>
    </xf>
    <xf numFmtId="4" fontId="23" fillId="11" borderId="0" xfId="0" applyNumberFormat="1" applyFont="1" applyFill="1"/>
    <xf numFmtId="164" fontId="23" fillId="0" borderId="0" xfId="1" applyFont="1"/>
    <xf numFmtId="164" fontId="23" fillId="11" borderId="0" xfId="1" applyFont="1" applyFill="1"/>
    <xf numFmtId="164" fontId="23" fillId="15" borderId="0" xfId="1" applyFont="1" applyFill="1"/>
    <xf numFmtId="164" fontId="23" fillId="0" borderId="0" xfId="1" applyFont="1" applyFill="1"/>
    <xf numFmtId="164" fontId="23" fillId="0" borderId="7" xfId="1" applyFont="1" applyBorder="1"/>
    <xf numFmtId="164" fontId="24" fillId="6" borderId="0" xfId="1" applyFont="1" applyFill="1"/>
    <xf numFmtId="164" fontId="24" fillId="0" borderId="0" xfId="1" applyFont="1"/>
    <xf numFmtId="164" fontId="26" fillId="16" borderId="17" xfId="1" applyFont="1" applyFill="1" applyBorder="1"/>
    <xf numFmtId="164" fontId="24" fillId="0" borderId="7" xfId="1" applyFont="1" applyBorder="1"/>
    <xf numFmtId="164" fontId="23" fillId="8" borderId="0" xfId="1" applyFont="1" applyFill="1"/>
    <xf numFmtId="164" fontId="23" fillId="0" borderId="0" xfId="1" applyFont="1" applyBorder="1"/>
    <xf numFmtId="1" fontId="23" fillId="0" borderId="0" xfId="0" applyNumberFormat="1" applyFont="1" applyAlignment="1">
      <alignment horizontal="left"/>
    </xf>
    <xf numFmtId="164" fontId="20" fillId="0" borderId="0" xfId="1" applyFont="1" applyFill="1" applyAlignment="1">
      <alignment horizontal="center"/>
    </xf>
    <xf numFmtId="0" fontId="19" fillId="10" borderId="0" xfId="0" applyFont="1" applyFill="1"/>
    <xf numFmtId="0" fontId="20" fillId="0" borderId="0" xfId="0" applyFont="1" applyFill="1"/>
    <xf numFmtId="0" fontId="20" fillId="7" borderId="1" xfId="0" applyFont="1" applyFill="1" applyBorder="1" applyAlignment="1">
      <alignment wrapText="1"/>
    </xf>
    <xf numFmtId="0" fontId="20" fillId="7" borderId="11" xfId="0" applyFont="1" applyFill="1" applyBorder="1" applyAlignment="1">
      <alignment wrapText="1"/>
    </xf>
    <xf numFmtId="0" fontId="20" fillId="7" borderId="12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3" fillId="0" borderId="0" xfId="0" applyFont="1"/>
    <xf numFmtId="14" fontId="23" fillId="0" borderId="0" xfId="0" applyNumberFormat="1" applyFont="1"/>
    <xf numFmtId="4" fontId="23" fillId="0" borderId="0" xfId="0" applyNumberFormat="1" applyFont="1"/>
    <xf numFmtId="0" fontId="23" fillId="0" borderId="17" xfId="0" applyFont="1" applyBorder="1"/>
    <xf numFmtId="14" fontId="23" fillId="0" borderId="17" xfId="0" applyNumberFormat="1" applyFont="1" applyBorder="1"/>
    <xf numFmtId="0" fontId="23" fillId="0" borderId="17" xfId="0" applyFont="1" applyBorder="1" applyAlignment="1">
      <alignment horizontal="left"/>
    </xf>
    <xf numFmtId="164" fontId="23" fillId="0" borderId="17" xfId="1" applyFont="1" applyBorder="1"/>
    <xf numFmtId="4" fontId="23" fillId="4" borderId="17" xfId="0" applyNumberFormat="1" applyFont="1" applyFill="1" applyBorder="1"/>
    <xf numFmtId="4" fontId="23" fillId="2" borderId="0" xfId="0" applyNumberFormat="1" applyFont="1" applyFill="1"/>
    <xf numFmtId="0" fontId="23" fillId="2" borderId="0" xfId="0" applyFont="1" applyFill="1"/>
    <xf numFmtId="4" fontId="23" fillId="2" borderId="17" xfId="0" applyNumberFormat="1" applyFont="1" applyFill="1" applyBorder="1"/>
    <xf numFmtId="4" fontId="23" fillId="12" borderId="0" xfId="0" applyNumberFormat="1" applyFont="1" applyFill="1"/>
    <xf numFmtId="0" fontId="23" fillId="12" borderId="0" xfId="0" applyFont="1" applyFill="1"/>
    <xf numFmtId="0" fontId="23" fillId="12" borderId="0" xfId="0" applyFont="1" applyFill="1" applyAlignment="1">
      <alignment horizontal="right"/>
    </xf>
    <xf numFmtId="49" fontId="16" fillId="6" borderId="11" xfId="0" applyNumberFormat="1" applyFont="1" applyFill="1" applyBorder="1"/>
    <xf numFmtId="4" fontId="23" fillId="18" borderId="0" xfId="0" applyNumberFormat="1" applyFont="1" applyFill="1"/>
    <xf numFmtId="0" fontId="23" fillId="18" borderId="0" xfId="0" applyFont="1" applyFill="1" applyAlignment="1">
      <alignment horizontal="right"/>
    </xf>
    <xf numFmtId="14" fontId="23" fillId="18" borderId="0" xfId="0" applyNumberFormat="1" applyFont="1" applyFill="1"/>
    <xf numFmtId="14" fontId="23" fillId="8" borderId="0" xfId="0" applyNumberFormat="1" applyFont="1" applyFill="1"/>
    <xf numFmtId="0" fontId="23" fillId="8" borderId="0" xfId="0" applyFont="1" applyFill="1" applyAlignment="1">
      <alignment horizontal="left"/>
    </xf>
    <xf numFmtId="4" fontId="23" fillId="8" borderId="0" xfId="0" applyNumberFormat="1" applyFont="1" applyFill="1"/>
    <xf numFmtId="0" fontId="23" fillId="8" borderId="0" xfId="0" applyFont="1" applyFill="1" applyAlignment="1">
      <alignment horizontal="right"/>
    </xf>
    <xf numFmtId="4" fontId="23" fillId="0" borderId="0" xfId="0" applyNumberFormat="1" applyFont="1" applyBorder="1"/>
    <xf numFmtId="4" fontId="23" fillId="19" borderId="0" xfId="0" applyNumberFormat="1" applyFont="1" applyFill="1"/>
    <xf numFmtId="0" fontId="23" fillId="19" borderId="0" xfId="0" applyFont="1" applyFill="1"/>
    <xf numFmtId="0" fontId="23" fillId="19" borderId="7" xfId="0" applyFont="1" applyFill="1" applyBorder="1"/>
    <xf numFmtId="0" fontId="23" fillId="17" borderId="0" xfId="0" applyFont="1" applyFill="1"/>
    <xf numFmtId="14" fontId="23" fillId="17" borderId="0" xfId="0" applyNumberFormat="1" applyFont="1" applyFill="1"/>
    <xf numFmtId="0" fontId="23" fillId="17" borderId="0" xfId="0" applyFont="1" applyFill="1" applyAlignment="1">
      <alignment horizontal="left"/>
    </xf>
    <xf numFmtId="0" fontId="23" fillId="12" borderId="0" xfId="0" applyFont="1" applyFill="1" applyAlignment="1">
      <alignment horizontal="left"/>
    </xf>
    <xf numFmtId="0" fontId="23" fillId="12" borderId="7" xfId="0" applyFont="1" applyFill="1" applyBorder="1" applyAlignment="1">
      <alignment horizontal="left"/>
    </xf>
    <xf numFmtId="4" fontId="23" fillId="12" borderId="7" xfId="0" applyNumberFormat="1" applyFont="1" applyFill="1" applyBorder="1"/>
    <xf numFmtId="0" fontId="23" fillId="12" borderId="7" xfId="0" applyFont="1" applyFill="1" applyBorder="1"/>
    <xf numFmtId="4" fontId="23" fillId="23" borderId="0" xfId="0" applyNumberFormat="1" applyFont="1" applyFill="1"/>
    <xf numFmtId="0" fontId="23" fillId="23" borderId="0" xfId="0" applyFont="1" applyFill="1"/>
    <xf numFmtId="14" fontId="23" fillId="23" borderId="0" xfId="0" applyNumberFormat="1" applyFont="1" applyFill="1"/>
    <xf numFmtId="0" fontId="24" fillId="4" borderId="0" xfId="0" applyFont="1" applyFill="1"/>
    <xf numFmtId="4" fontId="24" fillId="0" borderId="0" xfId="0" applyNumberFormat="1" applyFont="1"/>
    <xf numFmtId="4" fontId="24" fillId="20" borderId="0" xfId="0" applyNumberFormat="1" applyFont="1" applyFill="1"/>
    <xf numFmtId="4" fontId="24" fillId="20" borderId="7" xfId="0" applyNumberFormat="1" applyFont="1" applyFill="1" applyBorder="1"/>
    <xf numFmtId="4" fontId="24" fillId="23" borderId="0" xfId="0" applyNumberFormat="1" applyFont="1" applyFill="1"/>
    <xf numFmtId="4" fontId="24" fillId="6" borderId="0" xfId="0" applyNumberFormat="1" applyFont="1" applyFill="1"/>
    <xf numFmtId="4" fontId="24" fillId="0" borderId="7" xfId="0" applyNumberFormat="1" applyFont="1" applyBorder="1"/>
    <xf numFmtId="164" fontId="16" fillId="0" borderId="14" xfId="1" applyNumberFormat="1" applyFont="1" applyBorder="1"/>
    <xf numFmtId="4" fontId="24" fillId="24" borderId="0" xfId="0" applyNumberFormat="1" applyFont="1" applyFill="1"/>
    <xf numFmtId="4" fontId="23" fillId="24" borderId="0" xfId="0" applyNumberFormat="1" applyFont="1" applyFill="1"/>
    <xf numFmtId="0" fontId="23" fillId="24" borderId="0" xfId="0" applyFont="1" applyFill="1"/>
    <xf numFmtId="14" fontId="23" fillId="24" borderId="0" xfId="0" applyNumberFormat="1" applyFont="1" applyFill="1"/>
    <xf numFmtId="49" fontId="12" fillId="0" borderId="0" xfId="0" applyNumberFormat="1" applyFont="1"/>
    <xf numFmtId="0" fontId="23" fillId="0" borderId="18" xfId="0" applyFont="1" applyBorder="1" applyAlignment="1">
      <alignment horizontal="right" vertical="top"/>
    </xf>
    <xf numFmtId="14" fontId="23" fillId="0" borderId="18" xfId="0" applyNumberFormat="1" applyFont="1" applyBorder="1" applyAlignment="1">
      <alignment horizontal="right" vertical="top"/>
    </xf>
    <xf numFmtId="4" fontId="23" fillId="0" borderId="18" xfId="0" applyNumberFormat="1" applyFont="1" applyBorder="1" applyAlignment="1">
      <alignment horizontal="right" vertical="top"/>
    </xf>
    <xf numFmtId="0" fontId="23" fillId="0" borderId="0" xfId="0" applyFont="1" applyBorder="1" applyAlignment="1">
      <alignment horizontal="right" vertical="top"/>
    </xf>
    <xf numFmtId="14" fontId="23" fillId="0" borderId="0" xfId="0" applyNumberFormat="1" applyFont="1" applyBorder="1" applyAlignment="1">
      <alignment horizontal="right" vertical="top"/>
    </xf>
    <xf numFmtId="4" fontId="23" fillId="0" borderId="0" xfId="0" applyNumberFormat="1" applyFont="1" applyBorder="1" applyAlignment="1">
      <alignment horizontal="right" vertical="top"/>
    </xf>
    <xf numFmtId="0" fontId="23" fillId="0" borderId="18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4" fontId="23" fillId="6" borderId="0" xfId="0" applyNumberFormat="1" applyFont="1" applyFill="1" applyBorder="1" applyAlignment="1">
      <alignment horizontal="right" vertical="top"/>
    </xf>
    <xf numFmtId="14" fontId="23" fillId="6" borderId="0" xfId="0" applyNumberFormat="1" applyFont="1" applyFill="1" applyBorder="1" applyAlignment="1">
      <alignment horizontal="right" vertical="top"/>
    </xf>
    <xf numFmtId="0" fontId="23" fillId="6" borderId="0" xfId="0" applyFont="1" applyFill="1" applyBorder="1" applyAlignment="1">
      <alignment horizontal="left" vertical="top"/>
    </xf>
    <xf numFmtId="164" fontId="23" fillId="6" borderId="0" xfId="1" applyFont="1" applyFill="1"/>
    <xf numFmtId="0" fontId="23" fillId="6" borderId="0" xfId="0" applyFont="1" applyFill="1" applyBorder="1" applyAlignment="1">
      <alignment horizontal="right" vertical="top"/>
    </xf>
    <xf numFmtId="164" fontId="23" fillId="0" borderId="0" xfId="0" applyNumberFormat="1" applyFont="1"/>
    <xf numFmtId="0" fontId="23" fillId="0" borderId="17" xfId="0" applyFont="1" applyBorder="1" applyAlignment="1">
      <alignment horizontal="right"/>
    </xf>
    <xf numFmtId="4" fontId="23" fillId="0" borderId="17" xfId="0" applyNumberFormat="1" applyFont="1" applyBorder="1"/>
    <xf numFmtId="0" fontId="23" fillId="47" borderId="0" xfId="0" applyFont="1" applyFill="1"/>
    <xf numFmtId="164" fontId="23" fillId="47" borderId="0" xfId="1" applyFont="1" applyFill="1"/>
    <xf numFmtId="0" fontId="0" fillId="0" borderId="0" xfId="0" applyAlignment="1">
      <alignment horizontal="left" vertical="top"/>
    </xf>
    <xf numFmtId="0" fontId="23" fillId="0" borderId="0" xfId="0" applyFont="1" applyAlignment="1">
      <alignment horizontal="left" vertical="top"/>
    </xf>
    <xf numFmtId="4" fontId="23" fillId="0" borderId="0" xfId="0" applyNumberFormat="1" applyFont="1" applyAlignment="1">
      <alignment horizontal="right"/>
    </xf>
    <xf numFmtId="1" fontId="23" fillId="0" borderId="0" xfId="0" applyNumberFormat="1" applyFont="1" applyAlignment="1">
      <alignment horizontal="left" vertical="top"/>
    </xf>
    <xf numFmtId="17" fontId="13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23" fillId="11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23" fillId="0" borderId="0" xfId="0" applyFont="1"/>
    <xf numFmtId="0" fontId="23" fillId="12" borderId="0" xfId="0" applyFont="1" applyFill="1" applyAlignment="1">
      <alignment horizontal="right"/>
    </xf>
    <xf numFmtId="0" fontId="23" fillId="18" borderId="0" xfId="0" applyFont="1" applyFill="1" applyAlignment="1">
      <alignment horizontal="right"/>
    </xf>
    <xf numFmtId="0" fontId="23" fillId="8" borderId="0" xfId="0" applyFont="1" applyFill="1" applyAlignment="1">
      <alignment horizontal="right"/>
    </xf>
    <xf numFmtId="0" fontId="23" fillId="0" borderId="0" xfId="0" applyFont="1" applyBorder="1" applyAlignment="1">
      <alignment horizontal="right" vertical="top"/>
    </xf>
    <xf numFmtId="0" fontId="0" fillId="6" borderId="0" xfId="0" applyFill="1"/>
    <xf numFmtId="2" fontId="9" fillId="0" borderId="0" xfId="2" applyNumberFormat="1" applyFont="1"/>
    <xf numFmtId="164" fontId="12" fillId="0" borderId="0" xfId="0" applyNumberFormat="1" applyFont="1"/>
    <xf numFmtId="164" fontId="23" fillId="4" borderId="0" xfId="1" applyFont="1" applyFill="1"/>
    <xf numFmtId="0" fontId="23" fillId="0" borderId="17" xfId="0" applyFont="1" applyBorder="1" applyAlignment="1">
      <alignment horizontal="left" vertical="top"/>
    </xf>
    <xf numFmtId="14" fontId="0" fillId="0" borderId="0" xfId="0" applyNumberFormat="1"/>
    <xf numFmtId="4" fontId="0" fillId="0" borderId="0" xfId="0" applyNumberFormat="1"/>
    <xf numFmtId="0" fontId="23" fillId="0" borderId="0" xfId="0" applyNumberFormat="1" applyFont="1"/>
    <xf numFmtId="0" fontId="23" fillId="0" borderId="17" xfId="0" applyNumberFormat="1" applyFont="1" applyBorder="1"/>
    <xf numFmtId="0" fontId="23" fillId="0" borderId="0" xfId="0" applyNumberFormat="1" applyFont="1" applyAlignment="1">
      <alignment horizontal="right"/>
    </xf>
    <xf numFmtId="0" fontId="23" fillId="0" borderId="17" xfId="0" applyNumberFormat="1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4" fontId="0" fillId="0" borderId="0" xfId="0" applyNumberFormat="1" applyBorder="1"/>
    <xf numFmtId="0" fontId="0" fillId="0" borderId="0" xfId="0" applyNumberFormat="1" applyBorder="1" applyAlignment="1">
      <alignment horizontal="right"/>
    </xf>
    <xf numFmtId="0" fontId="23" fillId="47" borderId="0" xfId="0" applyFont="1" applyFill="1" applyBorder="1"/>
    <xf numFmtId="4" fontId="23" fillId="0" borderId="17" xfId="0" applyNumberFormat="1" applyFont="1" applyBorder="1" applyAlignment="1">
      <alignment horizontal="right"/>
    </xf>
    <xf numFmtId="0" fontId="0" fillId="0" borderId="0" xfId="0" applyBorder="1" applyAlignment="1">
      <alignment horizontal="left" vertical="top"/>
    </xf>
    <xf numFmtId="0" fontId="0" fillId="0" borderId="16" xfId="0" applyBorder="1"/>
    <xf numFmtId="14" fontId="0" fillId="0" borderId="16" xfId="0" applyNumberFormat="1" applyBorder="1"/>
    <xf numFmtId="0" fontId="0" fillId="0" borderId="16" xfId="0" applyBorder="1" applyAlignment="1">
      <alignment horizontal="right" vertical="top"/>
    </xf>
    <xf numFmtId="4" fontId="0" fillId="0" borderId="16" xfId="0" applyNumberFormat="1" applyBorder="1"/>
    <xf numFmtId="0" fontId="0" fillId="0" borderId="16" xfId="0" applyBorder="1" applyAlignment="1">
      <alignment horizontal="left" vertical="top"/>
    </xf>
    <xf numFmtId="0" fontId="0" fillId="0" borderId="16" xfId="0" applyNumberFormat="1" applyBorder="1" applyAlignment="1">
      <alignment horizontal="right"/>
    </xf>
    <xf numFmtId="0" fontId="0" fillId="0" borderId="0" xfId="0" applyBorder="1" applyAlignment="1">
      <alignment horizontal="right" vertical="top"/>
    </xf>
    <xf numFmtId="0" fontId="23" fillId="6" borderId="0" xfId="0" applyNumberFormat="1" applyFont="1" applyFill="1" applyAlignment="1">
      <alignment horizontal="right"/>
    </xf>
    <xf numFmtId="14" fontId="0" fillId="6" borderId="0" xfId="0" applyNumberFormat="1" applyFill="1"/>
    <xf numFmtId="1" fontId="0" fillId="6" borderId="0" xfId="0" applyNumberFormat="1" applyFill="1" applyAlignment="1">
      <alignment horizontal="right" vertical="top"/>
    </xf>
    <xf numFmtId="4" fontId="0" fillId="6" borderId="0" xfId="0" applyNumberFormat="1" applyFill="1"/>
    <xf numFmtId="0" fontId="0" fillId="6" borderId="0" xfId="0" applyNumberFormat="1" applyFill="1" applyAlignment="1">
      <alignment horizontal="right"/>
    </xf>
    <xf numFmtId="0" fontId="0" fillId="6" borderId="0" xfId="0" applyFill="1" applyAlignment="1">
      <alignment horizontal="right" vertical="top"/>
    </xf>
    <xf numFmtId="0" fontId="0" fillId="0" borderId="0" xfId="0" applyAlignment="1">
      <alignment horizontal="left" wrapText="1"/>
    </xf>
    <xf numFmtId="0" fontId="0" fillId="21" borderId="0" xfId="0" applyFill="1" applyAlignment="1">
      <alignment horizontal="left" vertical="top" wrapText="1"/>
    </xf>
  </cellXfs>
  <cellStyles count="3385">
    <cellStyle name="20% - Accent1 2" xfId="24"/>
    <cellStyle name="20% - Accent1 2 2" xfId="25"/>
    <cellStyle name="20% - Accent1 2 3" xfId="26"/>
    <cellStyle name="20% - Accent2 2" xfId="27"/>
    <cellStyle name="20% - Accent2 2 2" xfId="28"/>
    <cellStyle name="20% - Accent2 2 3" xfId="29"/>
    <cellStyle name="20% - Accent3 2" xfId="30"/>
    <cellStyle name="20% - Accent3 2 2" xfId="31"/>
    <cellStyle name="20% - Accent3 2 3" xfId="32"/>
    <cellStyle name="20% - Accent4 2" xfId="33"/>
    <cellStyle name="20% - Accent4 2 2" xfId="34"/>
    <cellStyle name="20% - Accent4 2 3" xfId="35"/>
    <cellStyle name="20% - Accent5 2" xfId="36"/>
    <cellStyle name="20% - Accent5 2 2" xfId="37"/>
    <cellStyle name="20% - Accent5 2 3" xfId="38"/>
    <cellStyle name="20% - Accent6 2" xfId="39"/>
    <cellStyle name="20% - Accent6 2 2" xfId="40"/>
    <cellStyle name="20% - Accent6 2 3" xfId="41"/>
    <cellStyle name="40% - Accent1 2" xfId="42"/>
    <cellStyle name="40% - Accent1 2 2" xfId="43"/>
    <cellStyle name="40% - Accent1 2 3" xfId="44"/>
    <cellStyle name="40% - Accent2 2" xfId="45"/>
    <cellStyle name="40% - Accent2 2 2" xfId="46"/>
    <cellStyle name="40% - Accent2 2 3" xfId="47"/>
    <cellStyle name="40% - Accent3 2" xfId="48"/>
    <cellStyle name="40% - Accent3 2 2" xfId="49"/>
    <cellStyle name="40% - Accent3 2 3" xfId="50"/>
    <cellStyle name="40% - Accent4 2" xfId="51"/>
    <cellStyle name="40% - Accent4 2 2" xfId="52"/>
    <cellStyle name="40% - Accent4 2 3" xfId="53"/>
    <cellStyle name="40% - Accent5 2" xfId="54"/>
    <cellStyle name="40% - Accent5 2 2" xfId="55"/>
    <cellStyle name="40% - Accent5 2 3" xfId="56"/>
    <cellStyle name="40% - Accent6 2" xfId="57"/>
    <cellStyle name="40% - Accent6 2 2" xfId="58"/>
    <cellStyle name="40% - Accent6 2 3" xfId="59"/>
    <cellStyle name="60% - Accent1 2" xfId="60"/>
    <cellStyle name="60% - Accent1 2 2" xfId="61"/>
    <cellStyle name="60% - Accent1 2 3" xfId="62"/>
    <cellStyle name="60% - Accent2 2" xfId="63"/>
    <cellStyle name="60% - Accent2 2 2" xfId="64"/>
    <cellStyle name="60% - Accent2 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6 2" xfId="75"/>
    <cellStyle name="60% - Accent6 2 2" xfId="76"/>
    <cellStyle name="60% - Accent6 2 3" xfId="77"/>
    <cellStyle name="Accent1 2" xfId="78"/>
    <cellStyle name="Accent1 2 2" xfId="79"/>
    <cellStyle name="Accent1 2 3" xfId="80"/>
    <cellStyle name="Accent2 2" xfId="81"/>
    <cellStyle name="Accent2 2 2" xfId="82"/>
    <cellStyle name="Accent2 2 3" xfId="83"/>
    <cellStyle name="Accent3 2" xfId="84"/>
    <cellStyle name="Accent3 2 2" xfId="85"/>
    <cellStyle name="Accent3 2 3" xfId="86"/>
    <cellStyle name="Accent4 2" xfId="87"/>
    <cellStyle name="Accent4 2 2" xfId="88"/>
    <cellStyle name="Accent4 2 3" xfId="89"/>
    <cellStyle name="Accent5 2" xfId="90"/>
    <cellStyle name="Accent5 2 2" xfId="91"/>
    <cellStyle name="Accent5 2 3" xfId="92"/>
    <cellStyle name="Accent6 2" xfId="93"/>
    <cellStyle name="Accent6 2 2" xfId="94"/>
    <cellStyle name="Accent6 2 3" xfId="95"/>
    <cellStyle name="Bad 2" xfId="96"/>
    <cellStyle name="Bad 2 2" xfId="97"/>
    <cellStyle name="Bad 2 3" xfId="98"/>
    <cellStyle name="Calculation 2" xfId="99"/>
    <cellStyle name="Calculation 2 2" xfId="100"/>
    <cellStyle name="Calculation 2 3" xfId="101"/>
    <cellStyle name="Check Cell 2" xfId="102"/>
    <cellStyle name="Check Cell 2 2" xfId="103"/>
    <cellStyle name="Check Cell 2 3" xfId="104"/>
    <cellStyle name="Comma" xfId="1" builtinId="3"/>
    <cellStyle name="Comma 2" xfId="20"/>
    <cellStyle name="Comma 2 2" xfId="105"/>
    <cellStyle name="Comma 2 3" xfId="106"/>
    <cellStyle name="Comma 2 4" xfId="107"/>
    <cellStyle name="Comma 3" xfId="108"/>
    <cellStyle name="Comma 3 2" xfId="109"/>
    <cellStyle name="Comma 3 3" xfId="110"/>
    <cellStyle name="Comma 4" xfId="111"/>
    <cellStyle name="Comma 4 2" xfId="112"/>
    <cellStyle name="Comma 5" xfId="113"/>
    <cellStyle name="Comma 6" xfId="3371"/>
    <cellStyle name="Comma 7" xfId="3379"/>
    <cellStyle name="Comma 8" xfId="3381"/>
    <cellStyle name="Comma 9" xfId="3382"/>
    <cellStyle name="Explanatory Text 2" xfId="114"/>
    <cellStyle name="Explanatory Text 2 2" xfId="115"/>
    <cellStyle name="Explanatory Text 2 3" xfId="116"/>
    <cellStyle name="Good 2" xfId="117"/>
    <cellStyle name="Good 2 2" xfId="118"/>
    <cellStyle name="Good 2 3" xfId="119"/>
    <cellStyle name="Heading 1 2" xfId="120"/>
    <cellStyle name="Heading 1 2 2" xfId="121"/>
    <cellStyle name="Heading 1 2 3" xfId="122"/>
    <cellStyle name="Heading 2 2" xfId="123"/>
    <cellStyle name="Heading 2 2 2" xfId="124"/>
    <cellStyle name="Heading 2 2 3" xfId="125"/>
    <cellStyle name="Heading 3 2" xfId="126"/>
    <cellStyle name="Heading 3 2 2" xfId="127"/>
    <cellStyle name="Heading 3 2 3" xfId="128"/>
    <cellStyle name="Heading 4 2" xfId="129"/>
    <cellStyle name="Heading 4 2 2" xfId="130"/>
    <cellStyle name="Heading 4 2 3" xfId="131"/>
    <cellStyle name="Input 2" xfId="132"/>
    <cellStyle name="Input 2 2" xfId="133"/>
    <cellStyle name="Input 2 3" xfId="134"/>
    <cellStyle name="Linked Cell 2" xfId="135"/>
    <cellStyle name="Linked Cell 2 2" xfId="136"/>
    <cellStyle name="Linked Cell 2 3" xfId="137"/>
    <cellStyle name="Neutral 2" xfId="138"/>
    <cellStyle name="Neutral 2 2" xfId="139"/>
    <cellStyle name="Neutral 2 3" xfId="140"/>
    <cellStyle name="Normal" xfId="0" builtinId="0"/>
    <cellStyle name="Normal 10" xfId="141"/>
    <cellStyle name="Normal 10 2" xfId="142"/>
    <cellStyle name="Normal 10 2 2" xfId="143"/>
    <cellStyle name="Normal 10 2 2 2" xfId="144"/>
    <cellStyle name="Normal 10 2 3" xfId="145"/>
    <cellStyle name="Normal 10 3" xfId="146"/>
    <cellStyle name="Normal 11" xfId="17"/>
    <cellStyle name="Normal 11 2" xfId="147"/>
    <cellStyle name="Normal 11 2 2" xfId="148"/>
    <cellStyle name="Normal 11 3" xfId="3378"/>
    <cellStyle name="Normal 12" xfId="149"/>
    <cellStyle name="Normal 12 2" xfId="150"/>
    <cellStyle name="Normal 12 2 2" xfId="151"/>
    <cellStyle name="Normal 12 3" xfId="152"/>
    <cellStyle name="Normal 13" xfId="153"/>
    <cellStyle name="Normal 13 2" xfId="154"/>
    <cellStyle name="Normal 13 2 2" xfId="155"/>
    <cellStyle name="Normal 13 3" xfId="156"/>
    <cellStyle name="Normal 14" xfId="157"/>
    <cellStyle name="Normal 14 2" xfId="158"/>
    <cellStyle name="Normal 14 2 2" xfId="159"/>
    <cellStyle name="Normal 14 3" xfId="160"/>
    <cellStyle name="Normal 15" xfId="161"/>
    <cellStyle name="Normal 15 2" xfId="162"/>
    <cellStyle name="Normal 16" xfId="163"/>
    <cellStyle name="Normal 16 2" xfId="164"/>
    <cellStyle name="Normal 17" xfId="165"/>
    <cellStyle name="Normal 17 2" xfId="166"/>
    <cellStyle name="Normal 17 2 2" xfId="167"/>
    <cellStyle name="Normal 17 3" xfId="168"/>
    <cellStyle name="Normal 18" xfId="169"/>
    <cellStyle name="Normal 18 2" xfId="170"/>
    <cellStyle name="Normal 19" xfId="171"/>
    <cellStyle name="Normal 19 2" xfId="172"/>
    <cellStyle name="Normal 19 2 2" xfId="173"/>
    <cellStyle name="Normal 19 2 2 2" xfId="174"/>
    <cellStyle name="Normal 19 2 3" xfId="175"/>
    <cellStyle name="Normal 19 3" xfId="176"/>
    <cellStyle name="Normal 2" xfId="2"/>
    <cellStyle name="Normal 2 10" xfId="3372"/>
    <cellStyle name="Normal 2 2" xfId="177"/>
    <cellStyle name="Normal 2 3" xfId="178"/>
    <cellStyle name="Normal 2 4" xfId="179"/>
    <cellStyle name="Normal 2 5" xfId="180"/>
    <cellStyle name="Normal 2 6" xfId="181"/>
    <cellStyle name="Normal 2 7" xfId="182"/>
    <cellStyle name="Normal 2 8" xfId="183"/>
    <cellStyle name="Normal 2 9" xfId="184"/>
    <cellStyle name="Normal 20" xfId="185"/>
    <cellStyle name="Normal 21" xfId="186"/>
    <cellStyle name="Normal 21 2" xfId="187"/>
    <cellStyle name="Normal 21 2 2" xfId="188"/>
    <cellStyle name="Normal 21 3" xfId="189"/>
    <cellStyle name="Normal 22" xfId="190"/>
    <cellStyle name="Normal 22 2" xfId="191"/>
    <cellStyle name="Normal 23" xfId="23"/>
    <cellStyle name="Normal 3" xfId="21"/>
    <cellStyle name="Normal 3 10" xfId="192"/>
    <cellStyle name="Normal 3 10 10" xfId="193"/>
    <cellStyle name="Normal 3 10 2" xfId="194"/>
    <cellStyle name="Normal 3 10 2 2" xfId="195"/>
    <cellStyle name="Normal 3 10 2 2 2" xfId="196"/>
    <cellStyle name="Normal 3 10 2 3" xfId="197"/>
    <cellStyle name="Normal 3 10 2 3 2" xfId="198"/>
    <cellStyle name="Normal 3 10 2 4" xfId="199"/>
    <cellStyle name="Normal 3 10 2 4 2" xfId="200"/>
    <cellStyle name="Normal 3 10 2 5" xfId="201"/>
    <cellStyle name="Normal 3 10 2 5 2" xfId="202"/>
    <cellStyle name="Normal 3 10 2 6" xfId="203"/>
    <cellStyle name="Normal 3 10 3" xfId="204"/>
    <cellStyle name="Normal 3 10 3 2" xfId="205"/>
    <cellStyle name="Normal 3 10 3 2 2" xfId="206"/>
    <cellStyle name="Normal 3 10 3 3" xfId="207"/>
    <cellStyle name="Normal 3 10 3 3 2" xfId="208"/>
    <cellStyle name="Normal 3 10 3 4" xfId="209"/>
    <cellStyle name="Normal 3 10 3 4 2" xfId="210"/>
    <cellStyle name="Normal 3 10 3 5" xfId="211"/>
    <cellStyle name="Normal 3 10 3 5 2" xfId="212"/>
    <cellStyle name="Normal 3 10 3 6" xfId="213"/>
    <cellStyle name="Normal 3 10 4" xfId="214"/>
    <cellStyle name="Normal 3 10 4 2" xfId="215"/>
    <cellStyle name="Normal 3 10 4 2 2" xfId="216"/>
    <cellStyle name="Normal 3 10 4 3" xfId="217"/>
    <cellStyle name="Normal 3 10 4 3 2" xfId="218"/>
    <cellStyle name="Normal 3 10 4 4" xfId="219"/>
    <cellStyle name="Normal 3 10 4 4 2" xfId="220"/>
    <cellStyle name="Normal 3 10 4 5" xfId="221"/>
    <cellStyle name="Normal 3 10 4 5 2" xfId="222"/>
    <cellStyle name="Normal 3 10 4 6" xfId="223"/>
    <cellStyle name="Normal 3 10 5" xfId="224"/>
    <cellStyle name="Normal 3 10 5 2" xfId="225"/>
    <cellStyle name="Normal 3 10 5 2 2" xfId="226"/>
    <cellStyle name="Normal 3 10 5 3" xfId="227"/>
    <cellStyle name="Normal 3 10 5 3 2" xfId="228"/>
    <cellStyle name="Normal 3 10 5 4" xfId="229"/>
    <cellStyle name="Normal 3 10 5 4 2" xfId="230"/>
    <cellStyle name="Normal 3 10 5 5" xfId="231"/>
    <cellStyle name="Normal 3 10 5 5 2" xfId="232"/>
    <cellStyle name="Normal 3 10 5 6" xfId="233"/>
    <cellStyle name="Normal 3 10 6" xfId="234"/>
    <cellStyle name="Normal 3 10 6 2" xfId="235"/>
    <cellStyle name="Normal 3 10 7" xfId="236"/>
    <cellStyle name="Normal 3 10 7 2" xfId="237"/>
    <cellStyle name="Normal 3 10 8" xfId="238"/>
    <cellStyle name="Normal 3 10 8 2" xfId="239"/>
    <cellStyle name="Normal 3 10 9" xfId="240"/>
    <cellStyle name="Normal 3 10 9 2" xfId="241"/>
    <cellStyle name="Normal 3 11" xfId="242"/>
    <cellStyle name="Normal 3 11 10" xfId="243"/>
    <cellStyle name="Normal 3 11 2" xfId="244"/>
    <cellStyle name="Normal 3 11 2 2" xfId="245"/>
    <cellStyle name="Normal 3 11 2 2 2" xfId="246"/>
    <cellStyle name="Normal 3 11 2 3" xfId="247"/>
    <cellStyle name="Normal 3 11 2 3 2" xfId="248"/>
    <cellStyle name="Normal 3 11 2 4" xfId="249"/>
    <cellStyle name="Normal 3 11 2 4 2" xfId="250"/>
    <cellStyle name="Normal 3 11 2 5" xfId="251"/>
    <cellStyle name="Normal 3 11 2 5 2" xfId="252"/>
    <cellStyle name="Normal 3 11 2 6" xfId="253"/>
    <cellStyle name="Normal 3 11 3" xfId="254"/>
    <cellStyle name="Normal 3 11 3 2" xfId="255"/>
    <cellStyle name="Normal 3 11 3 2 2" xfId="256"/>
    <cellStyle name="Normal 3 11 3 3" xfId="257"/>
    <cellStyle name="Normal 3 11 3 3 2" xfId="258"/>
    <cellStyle name="Normal 3 11 3 4" xfId="259"/>
    <cellStyle name="Normal 3 11 3 4 2" xfId="260"/>
    <cellStyle name="Normal 3 11 3 5" xfId="261"/>
    <cellStyle name="Normal 3 11 3 5 2" xfId="262"/>
    <cellStyle name="Normal 3 11 3 6" xfId="263"/>
    <cellStyle name="Normal 3 11 4" xfId="264"/>
    <cellStyle name="Normal 3 11 4 2" xfId="265"/>
    <cellStyle name="Normal 3 11 4 2 2" xfId="266"/>
    <cellStyle name="Normal 3 11 4 3" xfId="267"/>
    <cellStyle name="Normal 3 11 4 3 2" xfId="268"/>
    <cellStyle name="Normal 3 11 4 4" xfId="269"/>
    <cellStyle name="Normal 3 11 4 4 2" xfId="270"/>
    <cellStyle name="Normal 3 11 4 5" xfId="271"/>
    <cellStyle name="Normal 3 11 4 5 2" xfId="272"/>
    <cellStyle name="Normal 3 11 4 6" xfId="273"/>
    <cellStyle name="Normal 3 11 5" xfId="274"/>
    <cellStyle name="Normal 3 11 5 2" xfId="275"/>
    <cellStyle name="Normal 3 11 5 2 2" xfId="276"/>
    <cellStyle name="Normal 3 11 5 3" xfId="277"/>
    <cellStyle name="Normal 3 11 5 3 2" xfId="278"/>
    <cellStyle name="Normal 3 11 5 4" xfId="279"/>
    <cellStyle name="Normal 3 11 5 4 2" xfId="280"/>
    <cellStyle name="Normal 3 11 5 5" xfId="281"/>
    <cellStyle name="Normal 3 11 5 5 2" xfId="282"/>
    <cellStyle name="Normal 3 11 5 6" xfId="283"/>
    <cellStyle name="Normal 3 11 6" xfId="284"/>
    <cellStyle name="Normal 3 11 6 2" xfId="285"/>
    <cellStyle name="Normal 3 11 7" xfId="286"/>
    <cellStyle name="Normal 3 11 7 2" xfId="287"/>
    <cellStyle name="Normal 3 11 8" xfId="288"/>
    <cellStyle name="Normal 3 11 8 2" xfId="289"/>
    <cellStyle name="Normal 3 11 9" xfId="290"/>
    <cellStyle name="Normal 3 11 9 2" xfId="291"/>
    <cellStyle name="Normal 3 12" xfId="292"/>
    <cellStyle name="Normal 3 12 10" xfId="293"/>
    <cellStyle name="Normal 3 12 2" xfId="294"/>
    <cellStyle name="Normal 3 12 2 2" xfId="295"/>
    <cellStyle name="Normal 3 12 2 2 2" xfId="296"/>
    <cellStyle name="Normal 3 12 2 3" xfId="297"/>
    <cellStyle name="Normal 3 12 2 3 2" xfId="298"/>
    <cellStyle name="Normal 3 12 2 4" xfId="299"/>
    <cellStyle name="Normal 3 12 2 4 2" xfId="300"/>
    <cellStyle name="Normal 3 12 2 5" xfId="301"/>
    <cellStyle name="Normal 3 12 2 5 2" xfId="302"/>
    <cellStyle name="Normal 3 12 2 6" xfId="303"/>
    <cellStyle name="Normal 3 12 3" xfId="304"/>
    <cellStyle name="Normal 3 12 3 2" xfId="305"/>
    <cellStyle name="Normal 3 12 3 2 2" xfId="306"/>
    <cellStyle name="Normal 3 12 3 3" xfId="307"/>
    <cellStyle name="Normal 3 12 3 3 2" xfId="308"/>
    <cellStyle name="Normal 3 12 3 4" xfId="309"/>
    <cellStyle name="Normal 3 12 3 4 2" xfId="310"/>
    <cellStyle name="Normal 3 12 3 5" xfId="311"/>
    <cellStyle name="Normal 3 12 3 5 2" xfId="312"/>
    <cellStyle name="Normal 3 12 3 6" xfId="313"/>
    <cellStyle name="Normal 3 12 4" xfId="314"/>
    <cellStyle name="Normal 3 12 4 2" xfId="315"/>
    <cellStyle name="Normal 3 12 4 2 2" xfId="316"/>
    <cellStyle name="Normal 3 12 4 3" xfId="317"/>
    <cellStyle name="Normal 3 12 4 3 2" xfId="318"/>
    <cellStyle name="Normal 3 12 4 4" xfId="319"/>
    <cellStyle name="Normal 3 12 4 4 2" xfId="320"/>
    <cellStyle name="Normal 3 12 4 5" xfId="321"/>
    <cellStyle name="Normal 3 12 4 5 2" xfId="322"/>
    <cellStyle name="Normal 3 12 4 6" xfId="323"/>
    <cellStyle name="Normal 3 12 5" xfId="324"/>
    <cellStyle name="Normal 3 12 5 2" xfId="325"/>
    <cellStyle name="Normal 3 12 5 2 2" xfId="326"/>
    <cellStyle name="Normal 3 12 5 3" xfId="327"/>
    <cellStyle name="Normal 3 12 5 3 2" xfId="328"/>
    <cellStyle name="Normal 3 12 5 4" xfId="329"/>
    <cellStyle name="Normal 3 12 5 4 2" xfId="330"/>
    <cellStyle name="Normal 3 12 5 5" xfId="331"/>
    <cellStyle name="Normal 3 12 5 5 2" xfId="332"/>
    <cellStyle name="Normal 3 12 5 6" xfId="333"/>
    <cellStyle name="Normal 3 12 6" xfId="334"/>
    <cellStyle name="Normal 3 12 6 2" xfId="335"/>
    <cellStyle name="Normal 3 12 7" xfId="336"/>
    <cellStyle name="Normal 3 12 7 2" xfId="337"/>
    <cellStyle name="Normal 3 12 8" xfId="338"/>
    <cellStyle name="Normal 3 12 8 2" xfId="339"/>
    <cellStyle name="Normal 3 12 9" xfId="340"/>
    <cellStyle name="Normal 3 12 9 2" xfId="341"/>
    <cellStyle name="Normal 3 13" xfId="342"/>
    <cellStyle name="Normal 3 13 10" xfId="343"/>
    <cellStyle name="Normal 3 13 2" xfId="344"/>
    <cellStyle name="Normal 3 13 2 2" xfId="345"/>
    <cellStyle name="Normal 3 13 2 2 2" xfId="346"/>
    <cellStyle name="Normal 3 13 2 3" xfId="347"/>
    <cellStyle name="Normal 3 13 2 3 2" xfId="348"/>
    <cellStyle name="Normal 3 13 2 4" xfId="349"/>
    <cellStyle name="Normal 3 13 2 4 2" xfId="350"/>
    <cellStyle name="Normal 3 13 2 5" xfId="351"/>
    <cellStyle name="Normal 3 13 2 5 2" xfId="352"/>
    <cellStyle name="Normal 3 13 2 6" xfId="353"/>
    <cellStyle name="Normal 3 13 3" xfId="354"/>
    <cellStyle name="Normal 3 13 3 2" xfId="355"/>
    <cellStyle name="Normal 3 13 3 2 2" xfId="356"/>
    <cellStyle name="Normal 3 13 3 3" xfId="357"/>
    <cellStyle name="Normal 3 13 3 3 2" xfId="358"/>
    <cellStyle name="Normal 3 13 3 4" xfId="359"/>
    <cellStyle name="Normal 3 13 3 4 2" xfId="360"/>
    <cellStyle name="Normal 3 13 3 5" xfId="361"/>
    <cellStyle name="Normal 3 13 3 5 2" xfId="362"/>
    <cellStyle name="Normal 3 13 3 6" xfId="363"/>
    <cellStyle name="Normal 3 13 4" xfId="364"/>
    <cellStyle name="Normal 3 13 4 2" xfId="365"/>
    <cellStyle name="Normal 3 13 4 2 2" xfId="366"/>
    <cellStyle name="Normal 3 13 4 3" xfId="367"/>
    <cellStyle name="Normal 3 13 4 3 2" xfId="368"/>
    <cellStyle name="Normal 3 13 4 4" xfId="369"/>
    <cellStyle name="Normal 3 13 4 4 2" xfId="370"/>
    <cellStyle name="Normal 3 13 4 5" xfId="371"/>
    <cellStyle name="Normal 3 13 4 5 2" xfId="372"/>
    <cellStyle name="Normal 3 13 4 6" xfId="373"/>
    <cellStyle name="Normal 3 13 5" xfId="374"/>
    <cellStyle name="Normal 3 13 5 2" xfId="375"/>
    <cellStyle name="Normal 3 13 5 2 2" xfId="376"/>
    <cellStyle name="Normal 3 13 5 3" xfId="377"/>
    <cellStyle name="Normal 3 13 5 3 2" xfId="378"/>
    <cellStyle name="Normal 3 13 5 4" xfId="379"/>
    <cellStyle name="Normal 3 13 5 4 2" xfId="380"/>
    <cellStyle name="Normal 3 13 5 5" xfId="381"/>
    <cellStyle name="Normal 3 13 5 5 2" xfId="382"/>
    <cellStyle name="Normal 3 13 5 6" xfId="383"/>
    <cellStyle name="Normal 3 13 6" xfId="384"/>
    <cellStyle name="Normal 3 13 6 2" xfId="385"/>
    <cellStyle name="Normal 3 13 7" xfId="386"/>
    <cellStyle name="Normal 3 13 7 2" xfId="387"/>
    <cellStyle name="Normal 3 13 8" xfId="388"/>
    <cellStyle name="Normal 3 13 8 2" xfId="389"/>
    <cellStyle name="Normal 3 13 9" xfId="390"/>
    <cellStyle name="Normal 3 13 9 2" xfId="391"/>
    <cellStyle name="Normal 3 14" xfId="392"/>
    <cellStyle name="Normal 3 14 10" xfId="393"/>
    <cellStyle name="Normal 3 14 2" xfId="394"/>
    <cellStyle name="Normal 3 14 2 2" xfId="395"/>
    <cellStyle name="Normal 3 14 2 2 2" xfId="396"/>
    <cellStyle name="Normal 3 14 2 3" xfId="397"/>
    <cellStyle name="Normal 3 14 2 3 2" xfId="398"/>
    <cellStyle name="Normal 3 14 2 4" xfId="399"/>
    <cellStyle name="Normal 3 14 2 4 2" xfId="400"/>
    <cellStyle name="Normal 3 14 2 5" xfId="401"/>
    <cellStyle name="Normal 3 14 2 5 2" xfId="402"/>
    <cellStyle name="Normal 3 14 2 6" xfId="403"/>
    <cellStyle name="Normal 3 14 3" xfId="404"/>
    <cellStyle name="Normal 3 14 3 2" xfId="405"/>
    <cellStyle name="Normal 3 14 3 2 2" xfId="406"/>
    <cellStyle name="Normal 3 14 3 3" xfId="407"/>
    <cellStyle name="Normal 3 14 3 3 2" xfId="408"/>
    <cellStyle name="Normal 3 14 3 4" xfId="409"/>
    <cellStyle name="Normal 3 14 3 4 2" xfId="410"/>
    <cellStyle name="Normal 3 14 3 5" xfId="411"/>
    <cellStyle name="Normal 3 14 3 5 2" xfId="412"/>
    <cellStyle name="Normal 3 14 3 6" xfId="413"/>
    <cellStyle name="Normal 3 14 4" xfId="414"/>
    <cellStyle name="Normal 3 14 4 2" xfId="415"/>
    <cellStyle name="Normal 3 14 4 2 2" xfId="416"/>
    <cellStyle name="Normal 3 14 4 3" xfId="417"/>
    <cellStyle name="Normal 3 14 4 3 2" xfId="418"/>
    <cellStyle name="Normal 3 14 4 4" xfId="419"/>
    <cellStyle name="Normal 3 14 4 4 2" xfId="420"/>
    <cellStyle name="Normal 3 14 4 5" xfId="421"/>
    <cellStyle name="Normal 3 14 4 5 2" xfId="422"/>
    <cellStyle name="Normal 3 14 4 6" xfId="423"/>
    <cellStyle name="Normal 3 14 5" xfId="424"/>
    <cellStyle name="Normal 3 14 5 2" xfId="425"/>
    <cellStyle name="Normal 3 14 5 2 2" xfId="426"/>
    <cellStyle name="Normal 3 14 5 3" xfId="427"/>
    <cellStyle name="Normal 3 14 5 3 2" xfId="428"/>
    <cellStyle name="Normal 3 14 5 4" xfId="429"/>
    <cellStyle name="Normal 3 14 5 4 2" xfId="430"/>
    <cellStyle name="Normal 3 14 5 5" xfId="431"/>
    <cellStyle name="Normal 3 14 5 5 2" xfId="432"/>
    <cellStyle name="Normal 3 14 5 6" xfId="433"/>
    <cellStyle name="Normal 3 14 6" xfId="434"/>
    <cellStyle name="Normal 3 14 6 2" xfId="435"/>
    <cellStyle name="Normal 3 14 7" xfId="436"/>
    <cellStyle name="Normal 3 14 7 2" xfId="437"/>
    <cellStyle name="Normal 3 14 8" xfId="438"/>
    <cellStyle name="Normal 3 14 8 2" xfId="439"/>
    <cellStyle name="Normal 3 14 9" xfId="440"/>
    <cellStyle name="Normal 3 14 9 2" xfId="441"/>
    <cellStyle name="Normal 3 15" xfId="442"/>
    <cellStyle name="Normal 3 15 10" xfId="443"/>
    <cellStyle name="Normal 3 15 2" xfId="444"/>
    <cellStyle name="Normal 3 15 2 2" xfId="445"/>
    <cellStyle name="Normal 3 15 2 2 2" xfId="446"/>
    <cellStyle name="Normal 3 15 2 3" xfId="447"/>
    <cellStyle name="Normal 3 15 2 3 2" xfId="448"/>
    <cellStyle name="Normal 3 15 2 4" xfId="449"/>
    <cellStyle name="Normal 3 15 2 4 2" xfId="450"/>
    <cellStyle name="Normal 3 15 2 5" xfId="451"/>
    <cellStyle name="Normal 3 15 2 5 2" xfId="452"/>
    <cellStyle name="Normal 3 15 2 6" xfId="453"/>
    <cellStyle name="Normal 3 15 3" xfId="454"/>
    <cellStyle name="Normal 3 15 3 2" xfId="455"/>
    <cellStyle name="Normal 3 15 3 2 2" xfId="456"/>
    <cellStyle name="Normal 3 15 3 3" xfId="457"/>
    <cellStyle name="Normal 3 15 3 3 2" xfId="458"/>
    <cellStyle name="Normal 3 15 3 4" xfId="459"/>
    <cellStyle name="Normal 3 15 3 4 2" xfId="460"/>
    <cellStyle name="Normal 3 15 3 5" xfId="461"/>
    <cellStyle name="Normal 3 15 3 5 2" xfId="462"/>
    <cellStyle name="Normal 3 15 3 6" xfId="463"/>
    <cellStyle name="Normal 3 15 4" xfId="464"/>
    <cellStyle name="Normal 3 15 4 2" xfId="465"/>
    <cellStyle name="Normal 3 15 4 2 2" xfId="466"/>
    <cellStyle name="Normal 3 15 4 3" xfId="467"/>
    <cellStyle name="Normal 3 15 4 3 2" xfId="468"/>
    <cellStyle name="Normal 3 15 4 4" xfId="469"/>
    <cellStyle name="Normal 3 15 4 4 2" xfId="470"/>
    <cellStyle name="Normal 3 15 4 5" xfId="471"/>
    <cellStyle name="Normal 3 15 4 5 2" xfId="472"/>
    <cellStyle name="Normal 3 15 4 6" xfId="473"/>
    <cellStyle name="Normal 3 15 5" xfId="474"/>
    <cellStyle name="Normal 3 15 5 2" xfId="475"/>
    <cellStyle name="Normal 3 15 5 2 2" xfId="476"/>
    <cellStyle name="Normal 3 15 5 3" xfId="477"/>
    <cellStyle name="Normal 3 15 5 3 2" xfId="478"/>
    <cellStyle name="Normal 3 15 5 4" xfId="479"/>
    <cellStyle name="Normal 3 15 5 4 2" xfId="480"/>
    <cellStyle name="Normal 3 15 5 5" xfId="481"/>
    <cellStyle name="Normal 3 15 5 5 2" xfId="482"/>
    <cellStyle name="Normal 3 15 5 6" xfId="483"/>
    <cellStyle name="Normal 3 15 6" xfId="484"/>
    <cellStyle name="Normal 3 15 6 2" xfId="485"/>
    <cellStyle name="Normal 3 15 7" xfId="486"/>
    <cellStyle name="Normal 3 15 7 2" xfId="487"/>
    <cellStyle name="Normal 3 15 8" xfId="488"/>
    <cellStyle name="Normal 3 15 8 2" xfId="489"/>
    <cellStyle name="Normal 3 15 9" xfId="490"/>
    <cellStyle name="Normal 3 15 9 2" xfId="491"/>
    <cellStyle name="Normal 3 16" xfId="492"/>
    <cellStyle name="Normal 3 16 10" xfId="493"/>
    <cellStyle name="Normal 3 16 2" xfId="494"/>
    <cellStyle name="Normal 3 16 2 2" xfId="495"/>
    <cellStyle name="Normal 3 16 2 2 2" xfId="496"/>
    <cellStyle name="Normal 3 16 2 3" xfId="497"/>
    <cellStyle name="Normal 3 16 2 3 2" xfId="498"/>
    <cellStyle name="Normal 3 16 2 4" xfId="499"/>
    <cellStyle name="Normal 3 16 2 4 2" xfId="500"/>
    <cellStyle name="Normal 3 16 2 5" xfId="501"/>
    <cellStyle name="Normal 3 16 2 5 2" xfId="502"/>
    <cellStyle name="Normal 3 16 2 6" xfId="503"/>
    <cellStyle name="Normal 3 16 3" xfId="504"/>
    <cellStyle name="Normal 3 16 3 2" xfId="505"/>
    <cellStyle name="Normal 3 16 3 2 2" xfId="506"/>
    <cellStyle name="Normal 3 16 3 3" xfId="507"/>
    <cellStyle name="Normal 3 16 3 3 2" xfId="508"/>
    <cellStyle name="Normal 3 16 3 4" xfId="509"/>
    <cellStyle name="Normal 3 16 3 4 2" xfId="510"/>
    <cellStyle name="Normal 3 16 3 5" xfId="511"/>
    <cellStyle name="Normal 3 16 3 5 2" xfId="512"/>
    <cellStyle name="Normal 3 16 3 6" xfId="513"/>
    <cellStyle name="Normal 3 16 4" xfId="514"/>
    <cellStyle name="Normal 3 16 4 2" xfId="515"/>
    <cellStyle name="Normal 3 16 4 2 2" xfId="516"/>
    <cellStyle name="Normal 3 16 4 3" xfId="517"/>
    <cellStyle name="Normal 3 16 4 3 2" xfId="518"/>
    <cellStyle name="Normal 3 16 4 4" xfId="519"/>
    <cellStyle name="Normal 3 16 4 4 2" xfId="520"/>
    <cellStyle name="Normal 3 16 4 5" xfId="521"/>
    <cellStyle name="Normal 3 16 4 5 2" xfId="522"/>
    <cellStyle name="Normal 3 16 4 6" xfId="523"/>
    <cellStyle name="Normal 3 16 5" xfId="524"/>
    <cellStyle name="Normal 3 16 5 2" xfId="525"/>
    <cellStyle name="Normal 3 16 5 2 2" xfId="526"/>
    <cellStyle name="Normal 3 16 5 3" xfId="527"/>
    <cellStyle name="Normal 3 16 5 3 2" xfId="528"/>
    <cellStyle name="Normal 3 16 5 4" xfId="529"/>
    <cellStyle name="Normal 3 16 5 4 2" xfId="530"/>
    <cellStyle name="Normal 3 16 5 5" xfId="531"/>
    <cellStyle name="Normal 3 16 5 5 2" xfId="532"/>
    <cellStyle name="Normal 3 16 5 6" xfId="533"/>
    <cellStyle name="Normal 3 16 6" xfId="534"/>
    <cellStyle name="Normal 3 16 6 2" xfId="535"/>
    <cellStyle name="Normal 3 16 7" xfId="536"/>
    <cellStyle name="Normal 3 16 7 2" xfId="537"/>
    <cellStyle name="Normal 3 16 8" xfId="538"/>
    <cellStyle name="Normal 3 16 8 2" xfId="539"/>
    <cellStyle name="Normal 3 16 9" xfId="540"/>
    <cellStyle name="Normal 3 16 9 2" xfId="541"/>
    <cellStyle name="Normal 3 17" xfId="542"/>
    <cellStyle name="Normal 3 17 2" xfId="543"/>
    <cellStyle name="Normal 3 17 2 2" xfId="544"/>
    <cellStyle name="Normal 3 17 2 2 2" xfId="545"/>
    <cellStyle name="Normal 3 17 2 3" xfId="546"/>
    <cellStyle name="Normal 3 17 2 3 2" xfId="547"/>
    <cellStyle name="Normal 3 17 2 4" xfId="548"/>
    <cellStyle name="Normal 3 17 2 4 2" xfId="549"/>
    <cellStyle name="Normal 3 17 2 5" xfId="550"/>
    <cellStyle name="Normal 3 17 2 5 2" xfId="551"/>
    <cellStyle name="Normal 3 17 2 6" xfId="552"/>
    <cellStyle name="Normal 3 17 3" xfId="553"/>
    <cellStyle name="Normal 3 17 3 2" xfId="554"/>
    <cellStyle name="Normal 3 17 4" xfId="555"/>
    <cellStyle name="Normal 3 17 4 2" xfId="556"/>
    <cellStyle name="Normal 3 17 5" xfId="557"/>
    <cellStyle name="Normal 3 17 5 2" xfId="558"/>
    <cellStyle name="Normal 3 17 6" xfId="559"/>
    <cellStyle name="Normal 3 17 6 2" xfId="560"/>
    <cellStyle name="Normal 3 17 7" xfId="561"/>
    <cellStyle name="Normal 3 18" xfId="562"/>
    <cellStyle name="Normal 3 18 2" xfId="563"/>
    <cellStyle name="Normal 3 18 2 2" xfId="564"/>
    <cellStyle name="Normal 3 18 2 2 2" xfId="565"/>
    <cellStyle name="Normal 3 18 2 3" xfId="566"/>
    <cellStyle name="Normal 3 18 2 3 2" xfId="567"/>
    <cellStyle name="Normal 3 18 2 4" xfId="568"/>
    <cellStyle name="Normal 3 18 2 4 2" xfId="569"/>
    <cellStyle name="Normal 3 18 2 5" xfId="570"/>
    <cellStyle name="Normal 3 18 2 5 2" xfId="571"/>
    <cellStyle name="Normal 3 18 2 6" xfId="572"/>
    <cellStyle name="Normal 3 18 3" xfId="573"/>
    <cellStyle name="Normal 3 18 3 2" xfId="574"/>
    <cellStyle name="Normal 3 18 4" xfId="575"/>
    <cellStyle name="Normal 3 18 4 2" xfId="576"/>
    <cellStyle name="Normal 3 18 5" xfId="577"/>
    <cellStyle name="Normal 3 18 5 2" xfId="578"/>
    <cellStyle name="Normal 3 18 6" xfId="579"/>
    <cellStyle name="Normal 3 18 6 2" xfId="580"/>
    <cellStyle name="Normal 3 18 7" xfId="581"/>
    <cellStyle name="Normal 3 19" xfId="582"/>
    <cellStyle name="Normal 3 19 2" xfId="583"/>
    <cellStyle name="Normal 3 19 2 2" xfId="584"/>
    <cellStyle name="Normal 3 19 2 2 2" xfId="585"/>
    <cellStyle name="Normal 3 19 2 3" xfId="586"/>
    <cellStyle name="Normal 3 19 2 3 2" xfId="587"/>
    <cellStyle name="Normal 3 19 2 4" xfId="588"/>
    <cellStyle name="Normal 3 19 2 4 2" xfId="589"/>
    <cellStyle name="Normal 3 19 2 5" xfId="590"/>
    <cellStyle name="Normal 3 19 2 5 2" xfId="591"/>
    <cellStyle name="Normal 3 19 2 6" xfId="592"/>
    <cellStyle name="Normal 3 19 3" xfId="593"/>
    <cellStyle name="Normal 3 19 3 2" xfId="594"/>
    <cellStyle name="Normal 3 19 4" xfId="595"/>
    <cellStyle name="Normal 3 19 4 2" xfId="596"/>
    <cellStyle name="Normal 3 19 5" xfId="597"/>
    <cellStyle name="Normal 3 19 5 2" xfId="598"/>
    <cellStyle name="Normal 3 19 6" xfId="599"/>
    <cellStyle name="Normal 3 19 6 2" xfId="600"/>
    <cellStyle name="Normal 3 19 7" xfId="601"/>
    <cellStyle name="Normal 3 2" xfId="602"/>
    <cellStyle name="Normal 3 2 10" xfId="603"/>
    <cellStyle name="Normal 3 2 10 2" xfId="604"/>
    <cellStyle name="Normal 3 2 11" xfId="605"/>
    <cellStyle name="Normal 3 2 11 2" xfId="606"/>
    <cellStyle name="Normal 3 2 12" xfId="607"/>
    <cellStyle name="Normal 3 2 13" xfId="608"/>
    <cellStyle name="Normal 3 2 2" xfId="609"/>
    <cellStyle name="Normal 3 2 2 2" xfId="610"/>
    <cellStyle name="Normal 3 2 2 2 2" xfId="611"/>
    <cellStyle name="Normal 3 2 2 2 2 2" xfId="612"/>
    <cellStyle name="Normal 3 2 2 2 3" xfId="613"/>
    <cellStyle name="Normal 3 2 2 2 3 2" xfId="614"/>
    <cellStyle name="Normal 3 2 2 2 4" xfId="615"/>
    <cellStyle name="Normal 3 2 2 2 4 2" xfId="616"/>
    <cellStyle name="Normal 3 2 2 2 5" xfId="617"/>
    <cellStyle name="Normal 3 2 2 2 5 2" xfId="618"/>
    <cellStyle name="Normal 3 2 2 2 6" xfId="619"/>
    <cellStyle name="Normal 3 2 2 3" xfId="620"/>
    <cellStyle name="Normal 3 2 2 3 2" xfId="621"/>
    <cellStyle name="Normal 3 2 2 4" xfId="622"/>
    <cellStyle name="Normal 3 2 2 4 2" xfId="623"/>
    <cellStyle name="Normal 3 2 2 5" xfId="624"/>
    <cellStyle name="Normal 3 2 2 5 2" xfId="625"/>
    <cellStyle name="Normal 3 2 2 6" xfId="626"/>
    <cellStyle name="Normal 3 2 2 6 2" xfId="627"/>
    <cellStyle name="Normal 3 2 2 7" xfId="628"/>
    <cellStyle name="Normal 3 2 3" xfId="629"/>
    <cellStyle name="Normal 3 2 3 2" xfId="630"/>
    <cellStyle name="Normal 3 2 3 2 2" xfId="631"/>
    <cellStyle name="Normal 3 2 3 2 2 2" xfId="632"/>
    <cellStyle name="Normal 3 2 3 2 3" xfId="633"/>
    <cellStyle name="Normal 3 2 3 2 3 2" xfId="634"/>
    <cellStyle name="Normal 3 2 3 2 4" xfId="635"/>
    <cellStyle name="Normal 3 2 3 2 4 2" xfId="636"/>
    <cellStyle name="Normal 3 2 3 2 5" xfId="637"/>
    <cellStyle name="Normal 3 2 3 2 5 2" xfId="638"/>
    <cellStyle name="Normal 3 2 3 2 6" xfId="639"/>
    <cellStyle name="Normal 3 2 3 3" xfId="640"/>
    <cellStyle name="Normal 3 2 3 3 2" xfId="641"/>
    <cellStyle name="Normal 3 2 3 4" xfId="642"/>
    <cellStyle name="Normal 3 2 3 4 2" xfId="643"/>
    <cellStyle name="Normal 3 2 3 5" xfId="644"/>
    <cellStyle name="Normal 3 2 3 5 2" xfId="645"/>
    <cellStyle name="Normal 3 2 3 6" xfId="646"/>
    <cellStyle name="Normal 3 2 3 6 2" xfId="647"/>
    <cellStyle name="Normal 3 2 3 7" xfId="648"/>
    <cellStyle name="Normal 3 2 4" xfId="649"/>
    <cellStyle name="Normal 3 2 4 2" xfId="650"/>
    <cellStyle name="Normal 3 2 4 2 2" xfId="651"/>
    <cellStyle name="Normal 3 2 4 3" xfId="652"/>
    <cellStyle name="Normal 3 2 4 3 2" xfId="653"/>
    <cellStyle name="Normal 3 2 4 4" xfId="654"/>
    <cellStyle name="Normal 3 2 4 4 2" xfId="655"/>
    <cellStyle name="Normal 3 2 4 5" xfId="656"/>
    <cellStyle name="Normal 3 2 4 5 2" xfId="657"/>
    <cellStyle name="Normal 3 2 4 6" xfId="658"/>
    <cellStyle name="Normal 3 2 5" xfId="659"/>
    <cellStyle name="Normal 3 2 5 2" xfId="660"/>
    <cellStyle name="Normal 3 2 5 2 2" xfId="661"/>
    <cellStyle name="Normal 3 2 5 3" xfId="662"/>
    <cellStyle name="Normal 3 2 5 3 2" xfId="663"/>
    <cellStyle name="Normal 3 2 5 4" xfId="664"/>
    <cellStyle name="Normal 3 2 5 4 2" xfId="665"/>
    <cellStyle name="Normal 3 2 5 5" xfId="666"/>
    <cellStyle name="Normal 3 2 5 5 2" xfId="667"/>
    <cellStyle name="Normal 3 2 5 6" xfId="668"/>
    <cellStyle name="Normal 3 2 6" xfId="669"/>
    <cellStyle name="Normal 3 2 6 2" xfId="670"/>
    <cellStyle name="Normal 3 2 6 2 2" xfId="671"/>
    <cellStyle name="Normal 3 2 6 3" xfId="672"/>
    <cellStyle name="Normal 3 2 6 3 2" xfId="673"/>
    <cellStyle name="Normal 3 2 6 4" xfId="674"/>
    <cellStyle name="Normal 3 2 6 4 2" xfId="675"/>
    <cellStyle name="Normal 3 2 6 5" xfId="676"/>
    <cellStyle name="Normal 3 2 6 5 2" xfId="677"/>
    <cellStyle name="Normal 3 2 6 6" xfId="678"/>
    <cellStyle name="Normal 3 2 7" xfId="679"/>
    <cellStyle name="Normal 3 2 7 2" xfId="680"/>
    <cellStyle name="Normal 3 2 8" xfId="681"/>
    <cellStyle name="Normal 3 2 8 2" xfId="682"/>
    <cellStyle name="Normal 3 2 9" xfId="683"/>
    <cellStyle name="Normal 3 2 9 2" xfId="684"/>
    <cellStyle name="Normal 3 20" xfId="685"/>
    <cellStyle name="Normal 3 20 2" xfId="686"/>
    <cellStyle name="Normal 3 20 2 2" xfId="687"/>
    <cellStyle name="Normal 3 20 2 2 2" xfId="688"/>
    <cellStyle name="Normal 3 20 2 3" xfId="689"/>
    <cellStyle name="Normal 3 20 2 3 2" xfId="690"/>
    <cellStyle name="Normal 3 20 2 4" xfId="691"/>
    <cellStyle name="Normal 3 20 2 4 2" xfId="692"/>
    <cellStyle name="Normal 3 20 2 5" xfId="693"/>
    <cellStyle name="Normal 3 20 2 5 2" xfId="694"/>
    <cellStyle name="Normal 3 20 2 6" xfId="695"/>
    <cellStyle name="Normal 3 20 3" xfId="696"/>
    <cellStyle name="Normal 3 20 3 2" xfId="697"/>
    <cellStyle name="Normal 3 20 4" xfId="698"/>
    <cellStyle name="Normal 3 20 4 2" xfId="699"/>
    <cellStyle name="Normal 3 20 5" xfId="700"/>
    <cellStyle name="Normal 3 20 5 2" xfId="701"/>
    <cellStyle name="Normal 3 20 6" xfId="702"/>
    <cellStyle name="Normal 3 20 6 2" xfId="703"/>
    <cellStyle name="Normal 3 20 7" xfId="704"/>
    <cellStyle name="Normal 3 21" xfId="705"/>
    <cellStyle name="Normal 3 21 2" xfId="706"/>
    <cellStyle name="Normal 3 21 2 2" xfId="707"/>
    <cellStyle name="Normal 3 21 2 2 2" xfId="708"/>
    <cellStyle name="Normal 3 21 2 3" xfId="709"/>
    <cellStyle name="Normal 3 21 2 3 2" xfId="710"/>
    <cellStyle name="Normal 3 21 2 4" xfId="711"/>
    <cellStyle name="Normal 3 21 2 4 2" xfId="712"/>
    <cellStyle name="Normal 3 21 2 5" xfId="713"/>
    <cellStyle name="Normal 3 21 2 5 2" xfId="714"/>
    <cellStyle name="Normal 3 21 2 6" xfId="715"/>
    <cellStyle name="Normal 3 21 3" xfId="716"/>
    <cellStyle name="Normal 3 21 3 2" xfId="717"/>
    <cellStyle name="Normal 3 21 4" xfId="718"/>
    <cellStyle name="Normal 3 21 4 2" xfId="719"/>
    <cellStyle name="Normal 3 21 5" xfId="720"/>
    <cellStyle name="Normal 3 21 5 2" xfId="721"/>
    <cellStyle name="Normal 3 21 6" xfId="722"/>
    <cellStyle name="Normal 3 21 6 2" xfId="723"/>
    <cellStyle name="Normal 3 21 7" xfId="724"/>
    <cellStyle name="Normal 3 22" xfId="725"/>
    <cellStyle name="Normal 3 22 2" xfId="726"/>
    <cellStyle name="Normal 3 22 2 2" xfId="727"/>
    <cellStyle name="Normal 3 22 2 2 2" xfId="728"/>
    <cellStyle name="Normal 3 22 2 3" xfId="729"/>
    <cellStyle name="Normal 3 22 2 3 2" xfId="730"/>
    <cellStyle name="Normal 3 22 2 4" xfId="731"/>
    <cellStyle name="Normal 3 22 2 4 2" xfId="732"/>
    <cellStyle name="Normal 3 22 2 5" xfId="733"/>
    <cellStyle name="Normal 3 22 2 5 2" xfId="734"/>
    <cellStyle name="Normal 3 22 2 6" xfId="735"/>
    <cellStyle name="Normal 3 22 3" xfId="736"/>
    <cellStyle name="Normal 3 22 3 2" xfId="737"/>
    <cellStyle name="Normal 3 22 4" xfId="738"/>
    <cellStyle name="Normal 3 22 4 2" xfId="739"/>
    <cellStyle name="Normal 3 22 5" xfId="740"/>
    <cellStyle name="Normal 3 22 5 2" xfId="741"/>
    <cellStyle name="Normal 3 22 6" xfId="742"/>
    <cellStyle name="Normal 3 22 6 2" xfId="743"/>
    <cellStyle name="Normal 3 22 7" xfId="744"/>
    <cellStyle name="Normal 3 23" xfId="745"/>
    <cellStyle name="Normal 3 23 2" xfId="746"/>
    <cellStyle name="Normal 3 23 2 2" xfId="747"/>
    <cellStyle name="Normal 3 23 3" xfId="748"/>
    <cellStyle name="Normal 3 23 3 2" xfId="749"/>
    <cellStyle name="Normal 3 23 4" xfId="750"/>
    <cellStyle name="Normal 3 23 4 2" xfId="751"/>
    <cellStyle name="Normal 3 23 5" xfId="752"/>
    <cellStyle name="Normal 3 23 5 2" xfId="753"/>
    <cellStyle name="Normal 3 23 6" xfId="754"/>
    <cellStyle name="Normal 3 24" xfId="755"/>
    <cellStyle name="Normal 3 24 2" xfId="756"/>
    <cellStyle name="Normal 3 24 2 2" xfId="757"/>
    <cellStyle name="Normal 3 24 3" xfId="758"/>
    <cellStyle name="Normal 3 24 3 2" xfId="759"/>
    <cellStyle name="Normal 3 24 4" xfId="760"/>
    <cellStyle name="Normal 3 24 4 2" xfId="761"/>
    <cellStyle name="Normal 3 24 5" xfId="762"/>
    <cellStyle name="Normal 3 24 5 2" xfId="763"/>
    <cellStyle name="Normal 3 24 6" xfId="764"/>
    <cellStyle name="Normal 3 25" xfId="765"/>
    <cellStyle name="Normal 3 25 2" xfId="766"/>
    <cellStyle name="Normal 3 25 2 2" xfId="767"/>
    <cellStyle name="Normal 3 25 3" xfId="768"/>
    <cellStyle name="Normal 3 25 3 2" xfId="769"/>
    <cellStyle name="Normal 3 25 4" xfId="770"/>
    <cellStyle name="Normal 3 25 4 2" xfId="771"/>
    <cellStyle name="Normal 3 25 5" xfId="772"/>
    <cellStyle name="Normal 3 25 5 2" xfId="773"/>
    <cellStyle name="Normal 3 25 6" xfId="774"/>
    <cellStyle name="Normal 3 26" xfId="775"/>
    <cellStyle name="Normal 3 26 2" xfId="776"/>
    <cellStyle name="Normal 3 26 2 2" xfId="777"/>
    <cellStyle name="Normal 3 26 3" xfId="778"/>
    <cellStyle name="Normal 3 26 3 2" xfId="779"/>
    <cellStyle name="Normal 3 26 4" xfId="780"/>
    <cellStyle name="Normal 3 26 4 2" xfId="781"/>
    <cellStyle name="Normal 3 26 5" xfId="782"/>
    <cellStyle name="Normal 3 26 5 2" xfId="783"/>
    <cellStyle name="Normal 3 26 6" xfId="784"/>
    <cellStyle name="Normal 3 27" xfId="785"/>
    <cellStyle name="Normal 3 27 2" xfId="786"/>
    <cellStyle name="Normal 3 27 2 2" xfId="787"/>
    <cellStyle name="Normal 3 27 3" xfId="788"/>
    <cellStyle name="Normal 3 27 3 2" xfId="789"/>
    <cellStyle name="Normal 3 27 4" xfId="790"/>
    <cellStyle name="Normal 3 27 4 2" xfId="791"/>
    <cellStyle name="Normal 3 27 5" xfId="792"/>
    <cellStyle name="Normal 3 27 5 2" xfId="793"/>
    <cellStyle name="Normal 3 27 6" xfId="794"/>
    <cellStyle name="Normal 3 28" xfId="795"/>
    <cellStyle name="Normal 3 28 2" xfId="796"/>
    <cellStyle name="Normal 3 28 2 2" xfId="797"/>
    <cellStyle name="Normal 3 28 3" xfId="798"/>
    <cellStyle name="Normal 3 28 3 2" xfId="799"/>
    <cellStyle name="Normal 3 28 4" xfId="800"/>
    <cellStyle name="Normal 3 28 4 2" xfId="801"/>
    <cellStyle name="Normal 3 28 5" xfId="802"/>
    <cellStyle name="Normal 3 28 5 2" xfId="803"/>
    <cellStyle name="Normal 3 28 6" xfId="804"/>
    <cellStyle name="Normal 3 29" xfId="805"/>
    <cellStyle name="Normal 3 29 2" xfId="806"/>
    <cellStyle name="Normal 3 29 2 2" xfId="807"/>
    <cellStyle name="Normal 3 29 3" xfId="808"/>
    <cellStyle name="Normal 3 29 3 2" xfId="809"/>
    <cellStyle name="Normal 3 29 4" xfId="810"/>
    <cellStyle name="Normal 3 29 4 2" xfId="811"/>
    <cellStyle name="Normal 3 29 5" xfId="812"/>
    <cellStyle name="Normal 3 29 5 2" xfId="813"/>
    <cellStyle name="Normal 3 29 6" xfId="814"/>
    <cellStyle name="Normal 3 3" xfId="815"/>
    <cellStyle name="Normal 3 3 10" xfId="816"/>
    <cellStyle name="Normal 3 3 11" xfId="817"/>
    <cellStyle name="Normal 3 3 2" xfId="818"/>
    <cellStyle name="Normal 3 3 2 2" xfId="819"/>
    <cellStyle name="Normal 3 3 2 2 2" xfId="820"/>
    <cellStyle name="Normal 3 3 2 3" xfId="821"/>
    <cellStyle name="Normal 3 3 2 3 2" xfId="822"/>
    <cellStyle name="Normal 3 3 2 4" xfId="823"/>
    <cellStyle name="Normal 3 3 2 4 2" xfId="824"/>
    <cellStyle name="Normal 3 3 2 5" xfId="825"/>
    <cellStyle name="Normal 3 3 2 5 2" xfId="826"/>
    <cellStyle name="Normal 3 3 2 6" xfId="827"/>
    <cellStyle name="Normal 3 3 3" xfId="828"/>
    <cellStyle name="Normal 3 3 3 2" xfId="829"/>
    <cellStyle name="Normal 3 3 3 2 2" xfId="830"/>
    <cellStyle name="Normal 3 3 3 3" xfId="831"/>
    <cellStyle name="Normal 3 3 3 3 2" xfId="832"/>
    <cellStyle name="Normal 3 3 3 4" xfId="833"/>
    <cellStyle name="Normal 3 3 3 4 2" xfId="834"/>
    <cellStyle name="Normal 3 3 3 5" xfId="835"/>
    <cellStyle name="Normal 3 3 3 5 2" xfId="836"/>
    <cellStyle name="Normal 3 3 3 6" xfId="837"/>
    <cellStyle name="Normal 3 3 4" xfId="838"/>
    <cellStyle name="Normal 3 3 4 2" xfId="839"/>
    <cellStyle name="Normal 3 3 4 2 2" xfId="840"/>
    <cellStyle name="Normal 3 3 4 3" xfId="841"/>
    <cellStyle name="Normal 3 3 4 3 2" xfId="842"/>
    <cellStyle name="Normal 3 3 4 4" xfId="843"/>
    <cellStyle name="Normal 3 3 4 4 2" xfId="844"/>
    <cellStyle name="Normal 3 3 4 5" xfId="845"/>
    <cellStyle name="Normal 3 3 4 5 2" xfId="846"/>
    <cellStyle name="Normal 3 3 4 6" xfId="847"/>
    <cellStyle name="Normal 3 3 5" xfId="848"/>
    <cellStyle name="Normal 3 3 5 2" xfId="849"/>
    <cellStyle name="Normal 3 3 5 2 2" xfId="850"/>
    <cellStyle name="Normal 3 3 5 3" xfId="851"/>
    <cellStyle name="Normal 3 3 5 3 2" xfId="852"/>
    <cellStyle name="Normal 3 3 5 4" xfId="853"/>
    <cellStyle name="Normal 3 3 5 4 2" xfId="854"/>
    <cellStyle name="Normal 3 3 5 5" xfId="855"/>
    <cellStyle name="Normal 3 3 5 5 2" xfId="856"/>
    <cellStyle name="Normal 3 3 5 6" xfId="857"/>
    <cellStyle name="Normal 3 3 6" xfId="858"/>
    <cellStyle name="Normal 3 3 6 2" xfId="859"/>
    <cellStyle name="Normal 3 3 7" xfId="860"/>
    <cellStyle name="Normal 3 3 7 2" xfId="861"/>
    <cellStyle name="Normal 3 3 8" xfId="862"/>
    <cellStyle name="Normal 3 3 8 2" xfId="863"/>
    <cellStyle name="Normal 3 3 9" xfId="864"/>
    <cellStyle name="Normal 3 3 9 2" xfId="865"/>
    <cellStyle name="Normal 3 30" xfId="866"/>
    <cellStyle name="Normal 3 30 2" xfId="867"/>
    <cellStyle name="Normal 3 30 2 2" xfId="868"/>
    <cellStyle name="Normal 3 30 3" xfId="869"/>
    <cellStyle name="Normal 3 30 3 2" xfId="870"/>
    <cellStyle name="Normal 3 30 4" xfId="871"/>
    <cellStyle name="Normal 3 30 4 2" xfId="872"/>
    <cellStyle name="Normal 3 30 5" xfId="873"/>
    <cellStyle name="Normal 3 30 5 2" xfId="874"/>
    <cellStyle name="Normal 3 30 6" xfId="875"/>
    <cellStyle name="Normal 3 31" xfId="876"/>
    <cellStyle name="Normal 3 31 2" xfId="877"/>
    <cellStyle name="Normal 3 31 2 2" xfId="878"/>
    <cellStyle name="Normal 3 31 3" xfId="879"/>
    <cellStyle name="Normal 3 31 3 2" xfId="880"/>
    <cellStyle name="Normal 3 31 4" xfId="881"/>
    <cellStyle name="Normal 3 31 4 2" xfId="882"/>
    <cellStyle name="Normal 3 31 5" xfId="883"/>
    <cellStyle name="Normal 3 31 5 2" xfId="884"/>
    <cellStyle name="Normal 3 31 6" xfId="885"/>
    <cellStyle name="Normal 3 32" xfId="886"/>
    <cellStyle name="Normal 3 32 2" xfId="887"/>
    <cellStyle name="Normal 3 32 2 2" xfId="888"/>
    <cellStyle name="Normal 3 32 3" xfId="889"/>
    <cellStyle name="Normal 3 32 3 2" xfId="890"/>
    <cellStyle name="Normal 3 32 4" xfId="891"/>
    <cellStyle name="Normal 3 32 4 2" xfId="892"/>
    <cellStyle name="Normal 3 32 5" xfId="893"/>
    <cellStyle name="Normal 3 32 5 2" xfId="894"/>
    <cellStyle name="Normal 3 32 6" xfId="895"/>
    <cellStyle name="Normal 3 33" xfId="896"/>
    <cellStyle name="Normal 3 33 2" xfId="897"/>
    <cellStyle name="Normal 3 33 2 2" xfId="898"/>
    <cellStyle name="Normal 3 33 3" xfId="899"/>
    <cellStyle name="Normal 3 33 3 2" xfId="900"/>
    <cellStyle name="Normal 3 33 4" xfId="901"/>
    <cellStyle name="Normal 3 33 4 2" xfId="902"/>
    <cellStyle name="Normal 3 33 5" xfId="903"/>
    <cellStyle name="Normal 3 33 5 2" xfId="904"/>
    <cellStyle name="Normal 3 33 6" xfId="905"/>
    <cellStyle name="Normal 3 34" xfId="906"/>
    <cellStyle name="Normal 3 34 2" xfId="907"/>
    <cellStyle name="Normal 3 34 2 2" xfId="908"/>
    <cellStyle name="Normal 3 34 3" xfId="909"/>
    <cellStyle name="Normal 3 34 3 2" xfId="910"/>
    <cellStyle name="Normal 3 34 4" xfId="911"/>
    <cellStyle name="Normal 3 34 4 2" xfId="912"/>
    <cellStyle name="Normal 3 34 5" xfId="913"/>
    <cellStyle name="Normal 3 34 5 2" xfId="914"/>
    <cellStyle name="Normal 3 34 6" xfId="915"/>
    <cellStyle name="Normal 3 35" xfId="916"/>
    <cellStyle name="Normal 3 35 2" xfId="917"/>
    <cellStyle name="Normal 3 35 2 2" xfId="918"/>
    <cellStyle name="Normal 3 35 3" xfId="919"/>
    <cellStyle name="Normal 3 35 3 2" xfId="920"/>
    <cellStyle name="Normal 3 35 4" xfId="921"/>
    <cellStyle name="Normal 3 35 4 2" xfId="922"/>
    <cellStyle name="Normal 3 35 5" xfId="923"/>
    <cellStyle name="Normal 3 35 5 2" xfId="924"/>
    <cellStyle name="Normal 3 35 6" xfId="925"/>
    <cellStyle name="Normal 3 36" xfId="926"/>
    <cellStyle name="Normal 3 36 2" xfId="927"/>
    <cellStyle name="Normal 3 37" xfId="928"/>
    <cellStyle name="Normal 3 37 2" xfId="929"/>
    <cellStyle name="Normal 3 38" xfId="930"/>
    <cellStyle name="Normal 3 38 2" xfId="931"/>
    <cellStyle name="Normal 3 39" xfId="932"/>
    <cellStyle name="Normal 3 39 2" xfId="933"/>
    <cellStyle name="Normal 3 4" xfId="934"/>
    <cellStyle name="Normal 3 4 10" xfId="935"/>
    <cellStyle name="Normal 3 4 11" xfId="936"/>
    <cellStyle name="Normal 3 4 2" xfId="937"/>
    <cellStyle name="Normal 3 4 2 2" xfId="938"/>
    <cellStyle name="Normal 3 4 2 2 2" xfId="939"/>
    <cellStyle name="Normal 3 4 2 3" xfId="940"/>
    <cellStyle name="Normal 3 4 2 3 2" xfId="941"/>
    <cellStyle name="Normal 3 4 2 4" xfId="942"/>
    <cellStyle name="Normal 3 4 2 4 2" xfId="943"/>
    <cellStyle name="Normal 3 4 2 5" xfId="944"/>
    <cellStyle name="Normal 3 4 2 5 2" xfId="945"/>
    <cellStyle name="Normal 3 4 2 6" xfId="946"/>
    <cellStyle name="Normal 3 4 3" xfId="947"/>
    <cellStyle name="Normal 3 4 3 2" xfId="948"/>
    <cellStyle name="Normal 3 4 3 2 2" xfId="949"/>
    <cellStyle name="Normal 3 4 3 3" xfId="950"/>
    <cellStyle name="Normal 3 4 3 3 2" xfId="951"/>
    <cellStyle name="Normal 3 4 3 4" xfId="952"/>
    <cellStyle name="Normal 3 4 3 4 2" xfId="953"/>
    <cellStyle name="Normal 3 4 3 5" xfId="954"/>
    <cellStyle name="Normal 3 4 3 5 2" xfId="955"/>
    <cellStyle name="Normal 3 4 3 6" xfId="956"/>
    <cellStyle name="Normal 3 4 4" xfId="957"/>
    <cellStyle name="Normal 3 4 4 2" xfId="958"/>
    <cellStyle name="Normal 3 4 4 2 2" xfId="959"/>
    <cellStyle name="Normal 3 4 4 3" xfId="960"/>
    <cellStyle name="Normal 3 4 4 3 2" xfId="961"/>
    <cellStyle name="Normal 3 4 4 4" xfId="962"/>
    <cellStyle name="Normal 3 4 4 4 2" xfId="963"/>
    <cellStyle name="Normal 3 4 4 5" xfId="964"/>
    <cellStyle name="Normal 3 4 4 5 2" xfId="965"/>
    <cellStyle name="Normal 3 4 4 6" xfId="966"/>
    <cellStyle name="Normal 3 4 5" xfId="967"/>
    <cellStyle name="Normal 3 4 5 2" xfId="968"/>
    <cellStyle name="Normal 3 4 5 2 2" xfId="969"/>
    <cellStyle name="Normal 3 4 5 3" xfId="970"/>
    <cellStyle name="Normal 3 4 5 3 2" xfId="971"/>
    <cellStyle name="Normal 3 4 5 4" xfId="972"/>
    <cellStyle name="Normal 3 4 5 4 2" xfId="973"/>
    <cellStyle name="Normal 3 4 5 5" xfId="974"/>
    <cellStyle name="Normal 3 4 5 5 2" xfId="975"/>
    <cellStyle name="Normal 3 4 5 6" xfId="976"/>
    <cellStyle name="Normal 3 4 6" xfId="977"/>
    <cellStyle name="Normal 3 4 6 2" xfId="978"/>
    <cellStyle name="Normal 3 4 7" xfId="979"/>
    <cellStyle name="Normal 3 4 7 2" xfId="980"/>
    <cellStyle name="Normal 3 4 8" xfId="981"/>
    <cellStyle name="Normal 3 4 8 2" xfId="982"/>
    <cellStyle name="Normal 3 4 9" xfId="983"/>
    <cellStyle name="Normal 3 4 9 2" xfId="984"/>
    <cellStyle name="Normal 3 40" xfId="985"/>
    <cellStyle name="Normal 3 40 2" xfId="986"/>
    <cellStyle name="Normal 3 41" xfId="987"/>
    <cellStyle name="Normal 3 42" xfId="988"/>
    <cellStyle name="Normal 3 5" xfId="989"/>
    <cellStyle name="Normal 3 5 10" xfId="990"/>
    <cellStyle name="Normal 3 5 11" xfId="991"/>
    <cellStyle name="Normal 3 5 2" xfId="992"/>
    <cellStyle name="Normal 3 5 2 2" xfId="993"/>
    <cellStyle name="Normal 3 5 2 2 2" xfId="994"/>
    <cellStyle name="Normal 3 5 2 3" xfId="995"/>
    <cellStyle name="Normal 3 5 2 3 2" xfId="996"/>
    <cellStyle name="Normal 3 5 2 4" xfId="997"/>
    <cellStyle name="Normal 3 5 2 4 2" xfId="998"/>
    <cellStyle name="Normal 3 5 2 5" xfId="999"/>
    <cellStyle name="Normal 3 5 2 5 2" xfId="1000"/>
    <cellStyle name="Normal 3 5 2 6" xfId="1001"/>
    <cellStyle name="Normal 3 5 3" xfId="1002"/>
    <cellStyle name="Normal 3 5 3 2" xfId="1003"/>
    <cellStyle name="Normal 3 5 3 2 2" xfId="1004"/>
    <cellStyle name="Normal 3 5 3 3" xfId="1005"/>
    <cellStyle name="Normal 3 5 3 3 2" xfId="1006"/>
    <cellStyle name="Normal 3 5 3 4" xfId="1007"/>
    <cellStyle name="Normal 3 5 3 4 2" xfId="1008"/>
    <cellStyle name="Normal 3 5 3 5" xfId="1009"/>
    <cellStyle name="Normal 3 5 3 5 2" xfId="1010"/>
    <cellStyle name="Normal 3 5 3 6" xfId="1011"/>
    <cellStyle name="Normal 3 5 4" xfId="1012"/>
    <cellStyle name="Normal 3 5 4 2" xfId="1013"/>
    <cellStyle name="Normal 3 5 4 2 2" xfId="1014"/>
    <cellStyle name="Normal 3 5 4 3" xfId="1015"/>
    <cellStyle name="Normal 3 5 4 3 2" xfId="1016"/>
    <cellStyle name="Normal 3 5 4 4" xfId="1017"/>
    <cellStyle name="Normal 3 5 4 4 2" xfId="1018"/>
    <cellStyle name="Normal 3 5 4 5" xfId="1019"/>
    <cellStyle name="Normal 3 5 4 5 2" xfId="1020"/>
    <cellStyle name="Normal 3 5 4 6" xfId="1021"/>
    <cellStyle name="Normal 3 5 5" xfId="1022"/>
    <cellStyle name="Normal 3 5 5 2" xfId="1023"/>
    <cellStyle name="Normal 3 5 5 2 2" xfId="1024"/>
    <cellStyle name="Normal 3 5 5 3" xfId="1025"/>
    <cellStyle name="Normal 3 5 5 3 2" xfId="1026"/>
    <cellStyle name="Normal 3 5 5 4" xfId="1027"/>
    <cellStyle name="Normal 3 5 5 4 2" xfId="1028"/>
    <cellStyle name="Normal 3 5 5 5" xfId="1029"/>
    <cellStyle name="Normal 3 5 5 5 2" xfId="1030"/>
    <cellStyle name="Normal 3 5 5 6" xfId="1031"/>
    <cellStyle name="Normal 3 5 6" xfId="1032"/>
    <cellStyle name="Normal 3 5 6 2" xfId="1033"/>
    <cellStyle name="Normal 3 5 7" xfId="1034"/>
    <cellStyle name="Normal 3 5 7 2" xfId="1035"/>
    <cellStyle name="Normal 3 5 8" xfId="1036"/>
    <cellStyle name="Normal 3 5 8 2" xfId="1037"/>
    <cellStyle name="Normal 3 5 9" xfId="1038"/>
    <cellStyle name="Normal 3 5 9 2" xfId="1039"/>
    <cellStyle name="Normal 3 6" xfId="1040"/>
    <cellStyle name="Normal 3 6 10" xfId="1041"/>
    <cellStyle name="Normal 3 6 11" xfId="1042"/>
    <cellStyle name="Normal 3 6 2" xfId="1043"/>
    <cellStyle name="Normal 3 6 2 2" xfId="1044"/>
    <cellStyle name="Normal 3 6 2 2 2" xfId="1045"/>
    <cellStyle name="Normal 3 6 2 3" xfId="1046"/>
    <cellStyle name="Normal 3 6 2 3 2" xfId="1047"/>
    <cellStyle name="Normal 3 6 2 4" xfId="1048"/>
    <cellStyle name="Normal 3 6 2 4 2" xfId="1049"/>
    <cellStyle name="Normal 3 6 2 5" xfId="1050"/>
    <cellStyle name="Normal 3 6 2 5 2" xfId="1051"/>
    <cellStyle name="Normal 3 6 2 6" xfId="1052"/>
    <cellStyle name="Normal 3 6 3" xfId="1053"/>
    <cellStyle name="Normal 3 6 3 2" xfId="1054"/>
    <cellStyle name="Normal 3 6 3 2 2" xfId="1055"/>
    <cellStyle name="Normal 3 6 3 3" xfId="1056"/>
    <cellStyle name="Normal 3 6 3 3 2" xfId="1057"/>
    <cellStyle name="Normal 3 6 3 4" xfId="1058"/>
    <cellStyle name="Normal 3 6 3 4 2" xfId="1059"/>
    <cellStyle name="Normal 3 6 3 5" xfId="1060"/>
    <cellStyle name="Normal 3 6 3 5 2" xfId="1061"/>
    <cellStyle name="Normal 3 6 3 6" xfId="1062"/>
    <cellStyle name="Normal 3 6 4" xfId="1063"/>
    <cellStyle name="Normal 3 6 4 2" xfId="1064"/>
    <cellStyle name="Normal 3 6 4 2 2" xfId="1065"/>
    <cellStyle name="Normal 3 6 4 3" xfId="1066"/>
    <cellStyle name="Normal 3 6 4 3 2" xfId="1067"/>
    <cellStyle name="Normal 3 6 4 4" xfId="1068"/>
    <cellStyle name="Normal 3 6 4 4 2" xfId="1069"/>
    <cellStyle name="Normal 3 6 4 5" xfId="1070"/>
    <cellStyle name="Normal 3 6 4 5 2" xfId="1071"/>
    <cellStyle name="Normal 3 6 4 6" xfId="1072"/>
    <cellStyle name="Normal 3 6 5" xfId="1073"/>
    <cellStyle name="Normal 3 6 5 2" xfId="1074"/>
    <cellStyle name="Normal 3 6 5 2 2" xfId="1075"/>
    <cellStyle name="Normal 3 6 5 3" xfId="1076"/>
    <cellStyle name="Normal 3 6 5 3 2" xfId="1077"/>
    <cellStyle name="Normal 3 6 5 4" xfId="1078"/>
    <cellStyle name="Normal 3 6 5 4 2" xfId="1079"/>
    <cellStyle name="Normal 3 6 5 5" xfId="1080"/>
    <cellStyle name="Normal 3 6 5 5 2" xfId="1081"/>
    <cellStyle name="Normal 3 6 5 6" xfId="1082"/>
    <cellStyle name="Normal 3 6 6" xfId="1083"/>
    <cellStyle name="Normal 3 6 6 2" xfId="1084"/>
    <cellStyle name="Normal 3 6 7" xfId="1085"/>
    <cellStyle name="Normal 3 6 7 2" xfId="1086"/>
    <cellStyle name="Normal 3 6 8" xfId="1087"/>
    <cellStyle name="Normal 3 6 8 2" xfId="1088"/>
    <cellStyle name="Normal 3 6 9" xfId="1089"/>
    <cellStyle name="Normal 3 6 9 2" xfId="1090"/>
    <cellStyle name="Normal 3 7" xfId="1091"/>
    <cellStyle name="Normal 3 7 10" xfId="1092"/>
    <cellStyle name="Normal 3 7 11" xfId="1093"/>
    <cellStyle name="Normal 3 7 2" xfId="1094"/>
    <cellStyle name="Normal 3 7 2 2" xfId="1095"/>
    <cellStyle name="Normal 3 7 2 2 2" xfId="1096"/>
    <cellStyle name="Normal 3 7 2 3" xfId="1097"/>
    <cellStyle name="Normal 3 7 2 3 2" xfId="1098"/>
    <cellStyle name="Normal 3 7 2 4" xfId="1099"/>
    <cellStyle name="Normal 3 7 2 4 2" xfId="1100"/>
    <cellStyle name="Normal 3 7 2 5" xfId="1101"/>
    <cellStyle name="Normal 3 7 2 5 2" xfId="1102"/>
    <cellStyle name="Normal 3 7 2 6" xfId="1103"/>
    <cellStyle name="Normal 3 7 3" xfId="1104"/>
    <cellStyle name="Normal 3 7 3 2" xfId="1105"/>
    <cellStyle name="Normal 3 7 3 2 2" xfId="1106"/>
    <cellStyle name="Normal 3 7 3 3" xfId="1107"/>
    <cellStyle name="Normal 3 7 3 3 2" xfId="1108"/>
    <cellStyle name="Normal 3 7 3 4" xfId="1109"/>
    <cellStyle name="Normal 3 7 3 4 2" xfId="1110"/>
    <cellStyle name="Normal 3 7 3 5" xfId="1111"/>
    <cellStyle name="Normal 3 7 3 5 2" xfId="1112"/>
    <cellStyle name="Normal 3 7 3 6" xfId="1113"/>
    <cellStyle name="Normal 3 7 4" xfId="1114"/>
    <cellStyle name="Normal 3 7 4 2" xfId="1115"/>
    <cellStyle name="Normal 3 7 4 2 2" xfId="1116"/>
    <cellStyle name="Normal 3 7 4 3" xfId="1117"/>
    <cellStyle name="Normal 3 7 4 3 2" xfId="1118"/>
    <cellStyle name="Normal 3 7 4 4" xfId="1119"/>
    <cellStyle name="Normal 3 7 4 4 2" xfId="1120"/>
    <cellStyle name="Normal 3 7 4 5" xfId="1121"/>
    <cellStyle name="Normal 3 7 4 5 2" xfId="1122"/>
    <cellStyle name="Normal 3 7 4 6" xfId="1123"/>
    <cellStyle name="Normal 3 7 5" xfId="1124"/>
    <cellStyle name="Normal 3 7 5 2" xfId="1125"/>
    <cellStyle name="Normal 3 7 5 2 2" xfId="1126"/>
    <cellStyle name="Normal 3 7 5 3" xfId="1127"/>
    <cellStyle name="Normal 3 7 5 3 2" xfId="1128"/>
    <cellStyle name="Normal 3 7 5 4" xfId="1129"/>
    <cellStyle name="Normal 3 7 5 4 2" xfId="1130"/>
    <cellStyle name="Normal 3 7 5 5" xfId="1131"/>
    <cellStyle name="Normal 3 7 5 5 2" xfId="1132"/>
    <cellStyle name="Normal 3 7 5 6" xfId="1133"/>
    <cellStyle name="Normal 3 7 6" xfId="1134"/>
    <cellStyle name="Normal 3 7 6 2" xfId="1135"/>
    <cellStyle name="Normal 3 7 7" xfId="1136"/>
    <cellStyle name="Normal 3 7 7 2" xfId="1137"/>
    <cellStyle name="Normal 3 7 8" xfId="1138"/>
    <cellStyle name="Normal 3 7 8 2" xfId="1139"/>
    <cellStyle name="Normal 3 7 9" xfId="1140"/>
    <cellStyle name="Normal 3 7 9 2" xfId="1141"/>
    <cellStyle name="Normal 3 8" xfId="1142"/>
    <cellStyle name="Normal 3 8 10" xfId="1143"/>
    <cellStyle name="Normal 3 8 11" xfId="1144"/>
    <cellStyle name="Normal 3 8 2" xfId="1145"/>
    <cellStyle name="Normal 3 8 2 2" xfId="1146"/>
    <cellStyle name="Normal 3 8 2 2 2" xfId="1147"/>
    <cellStyle name="Normal 3 8 2 3" xfId="1148"/>
    <cellStyle name="Normal 3 8 2 3 2" xfId="1149"/>
    <cellStyle name="Normal 3 8 2 4" xfId="1150"/>
    <cellStyle name="Normal 3 8 2 4 2" xfId="1151"/>
    <cellStyle name="Normal 3 8 2 5" xfId="1152"/>
    <cellStyle name="Normal 3 8 2 5 2" xfId="1153"/>
    <cellStyle name="Normal 3 8 2 6" xfId="1154"/>
    <cellStyle name="Normal 3 8 3" xfId="1155"/>
    <cellStyle name="Normal 3 8 3 2" xfId="1156"/>
    <cellStyle name="Normal 3 8 3 2 2" xfId="1157"/>
    <cellStyle name="Normal 3 8 3 3" xfId="1158"/>
    <cellStyle name="Normal 3 8 3 3 2" xfId="1159"/>
    <cellStyle name="Normal 3 8 3 4" xfId="1160"/>
    <cellStyle name="Normal 3 8 3 4 2" xfId="1161"/>
    <cellStyle name="Normal 3 8 3 5" xfId="1162"/>
    <cellStyle name="Normal 3 8 3 5 2" xfId="1163"/>
    <cellStyle name="Normal 3 8 3 6" xfId="1164"/>
    <cellStyle name="Normal 3 8 4" xfId="1165"/>
    <cellStyle name="Normal 3 8 4 2" xfId="1166"/>
    <cellStyle name="Normal 3 8 4 2 2" xfId="1167"/>
    <cellStyle name="Normal 3 8 4 3" xfId="1168"/>
    <cellStyle name="Normal 3 8 4 3 2" xfId="1169"/>
    <cellStyle name="Normal 3 8 4 4" xfId="1170"/>
    <cellStyle name="Normal 3 8 4 4 2" xfId="1171"/>
    <cellStyle name="Normal 3 8 4 5" xfId="1172"/>
    <cellStyle name="Normal 3 8 4 5 2" xfId="1173"/>
    <cellStyle name="Normal 3 8 4 6" xfId="1174"/>
    <cellStyle name="Normal 3 8 5" xfId="1175"/>
    <cellStyle name="Normal 3 8 5 2" xfId="1176"/>
    <cellStyle name="Normal 3 8 5 2 2" xfId="1177"/>
    <cellStyle name="Normal 3 8 5 3" xfId="1178"/>
    <cellStyle name="Normal 3 8 5 3 2" xfId="1179"/>
    <cellStyle name="Normal 3 8 5 4" xfId="1180"/>
    <cellStyle name="Normal 3 8 5 4 2" xfId="1181"/>
    <cellStyle name="Normal 3 8 5 5" xfId="1182"/>
    <cellStyle name="Normal 3 8 5 5 2" xfId="1183"/>
    <cellStyle name="Normal 3 8 5 6" xfId="1184"/>
    <cellStyle name="Normal 3 8 6" xfId="1185"/>
    <cellStyle name="Normal 3 8 6 2" xfId="1186"/>
    <cellStyle name="Normal 3 8 7" xfId="1187"/>
    <cellStyle name="Normal 3 8 7 2" xfId="1188"/>
    <cellStyle name="Normal 3 8 8" xfId="1189"/>
    <cellStyle name="Normal 3 8 8 2" xfId="1190"/>
    <cellStyle name="Normal 3 8 9" xfId="1191"/>
    <cellStyle name="Normal 3 8 9 2" xfId="1192"/>
    <cellStyle name="Normal 3 9" xfId="1193"/>
    <cellStyle name="Normal 3 9 10" xfId="1194"/>
    <cellStyle name="Normal 3 9 2" xfId="1195"/>
    <cellStyle name="Normal 3 9 2 2" xfId="1196"/>
    <cellStyle name="Normal 3 9 2 2 2" xfId="1197"/>
    <cellStyle name="Normal 3 9 2 3" xfId="1198"/>
    <cellStyle name="Normal 3 9 2 3 2" xfId="1199"/>
    <cellStyle name="Normal 3 9 2 4" xfId="1200"/>
    <cellStyle name="Normal 3 9 2 4 2" xfId="1201"/>
    <cellStyle name="Normal 3 9 2 5" xfId="1202"/>
    <cellStyle name="Normal 3 9 2 5 2" xfId="1203"/>
    <cellStyle name="Normal 3 9 2 6" xfId="1204"/>
    <cellStyle name="Normal 3 9 3" xfId="1205"/>
    <cellStyle name="Normal 3 9 3 2" xfId="1206"/>
    <cellStyle name="Normal 3 9 3 2 2" xfId="1207"/>
    <cellStyle name="Normal 3 9 3 3" xfId="1208"/>
    <cellStyle name="Normal 3 9 3 3 2" xfId="1209"/>
    <cellStyle name="Normal 3 9 3 4" xfId="1210"/>
    <cellStyle name="Normal 3 9 3 4 2" xfId="1211"/>
    <cellStyle name="Normal 3 9 3 5" xfId="1212"/>
    <cellStyle name="Normal 3 9 3 5 2" xfId="1213"/>
    <cellStyle name="Normal 3 9 3 6" xfId="1214"/>
    <cellStyle name="Normal 3 9 4" xfId="1215"/>
    <cellStyle name="Normal 3 9 4 2" xfId="1216"/>
    <cellStyle name="Normal 3 9 4 2 2" xfId="1217"/>
    <cellStyle name="Normal 3 9 4 3" xfId="1218"/>
    <cellStyle name="Normal 3 9 4 3 2" xfId="1219"/>
    <cellStyle name="Normal 3 9 4 4" xfId="1220"/>
    <cellStyle name="Normal 3 9 4 4 2" xfId="1221"/>
    <cellStyle name="Normal 3 9 4 5" xfId="1222"/>
    <cellStyle name="Normal 3 9 4 5 2" xfId="1223"/>
    <cellStyle name="Normal 3 9 4 6" xfId="1224"/>
    <cellStyle name="Normal 3 9 5" xfId="1225"/>
    <cellStyle name="Normal 3 9 5 2" xfId="1226"/>
    <cellStyle name="Normal 3 9 5 2 2" xfId="1227"/>
    <cellStyle name="Normal 3 9 5 3" xfId="1228"/>
    <cellStyle name="Normal 3 9 5 3 2" xfId="1229"/>
    <cellStyle name="Normal 3 9 5 4" xfId="1230"/>
    <cellStyle name="Normal 3 9 5 4 2" xfId="1231"/>
    <cellStyle name="Normal 3 9 5 5" xfId="1232"/>
    <cellStyle name="Normal 3 9 5 5 2" xfId="1233"/>
    <cellStyle name="Normal 3 9 5 6" xfId="1234"/>
    <cellStyle name="Normal 3 9 6" xfId="1235"/>
    <cellStyle name="Normal 3 9 6 2" xfId="1236"/>
    <cellStyle name="Normal 3 9 7" xfId="1237"/>
    <cellStyle name="Normal 3 9 7 2" xfId="1238"/>
    <cellStyle name="Normal 3 9 8" xfId="1239"/>
    <cellStyle name="Normal 3 9 8 2" xfId="1240"/>
    <cellStyle name="Normal 3 9 9" xfId="1241"/>
    <cellStyle name="Normal 3 9 9 2" xfId="1242"/>
    <cellStyle name="Normal 30" xfId="5"/>
    <cellStyle name="Normal 30 2" xfId="3370"/>
    <cellStyle name="Normal 33" xfId="3"/>
    <cellStyle name="Normal 33 2" xfId="3373"/>
    <cellStyle name="Normal 36" xfId="13"/>
    <cellStyle name="Normal 37" xfId="4"/>
    <cellStyle name="Normal 37 2" xfId="3374"/>
    <cellStyle name="Normal 38" xfId="6"/>
    <cellStyle name="Normal 39" xfId="12"/>
    <cellStyle name="Normal 4" xfId="22"/>
    <cellStyle name="Normal 4 2" xfId="1244"/>
    <cellStyle name="Normal 4 2 2" xfId="1245"/>
    <cellStyle name="Normal 4 3" xfId="1246"/>
    <cellStyle name="Normal 4 4" xfId="1243"/>
    <cellStyle name="Normal 40" xfId="7"/>
    <cellStyle name="Normal 41" xfId="8"/>
    <cellStyle name="Normal 41 2" xfId="3375"/>
    <cellStyle name="Normal 42" xfId="9"/>
    <cellStyle name="Normal 43" xfId="14"/>
    <cellStyle name="Normal 44" xfId="10"/>
    <cellStyle name="Normal 44 2" xfId="3376"/>
    <cellStyle name="Normal 45" xfId="15"/>
    <cellStyle name="Normal 46" xfId="11"/>
    <cellStyle name="Normal 46 2" xfId="3377"/>
    <cellStyle name="Normal 47" xfId="16"/>
    <cellStyle name="Normal 48" xfId="18"/>
    <cellStyle name="Normal 5" xfId="19"/>
    <cellStyle name="Normal 5 10" xfId="1248"/>
    <cellStyle name="Normal 5 10 10" xfId="1249"/>
    <cellStyle name="Normal 5 10 2" xfId="1250"/>
    <cellStyle name="Normal 5 10 2 2" xfId="1251"/>
    <cellStyle name="Normal 5 10 2 2 2" xfId="1252"/>
    <cellStyle name="Normal 5 10 2 3" xfId="1253"/>
    <cellStyle name="Normal 5 10 2 3 2" xfId="1254"/>
    <cellStyle name="Normal 5 10 2 4" xfId="1255"/>
    <cellStyle name="Normal 5 10 2 4 2" xfId="1256"/>
    <cellStyle name="Normal 5 10 2 5" xfId="1257"/>
    <cellStyle name="Normal 5 10 2 5 2" xfId="1258"/>
    <cellStyle name="Normal 5 10 2 6" xfId="1259"/>
    <cellStyle name="Normal 5 10 3" xfId="1260"/>
    <cellStyle name="Normal 5 10 3 2" xfId="1261"/>
    <cellStyle name="Normal 5 10 3 2 2" xfId="1262"/>
    <cellStyle name="Normal 5 10 3 3" xfId="1263"/>
    <cellStyle name="Normal 5 10 3 3 2" xfId="1264"/>
    <cellStyle name="Normal 5 10 3 4" xfId="1265"/>
    <cellStyle name="Normal 5 10 3 4 2" xfId="1266"/>
    <cellStyle name="Normal 5 10 3 5" xfId="1267"/>
    <cellStyle name="Normal 5 10 3 5 2" xfId="1268"/>
    <cellStyle name="Normal 5 10 3 6" xfId="1269"/>
    <cellStyle name="Normal 5 10 4" xfId="1270"/>
    <cellStyle name="Normal 5 10 4 2" xfId="1271"/>
    <cellStyle name="Normal 5 10 4 2 2" xfId="1272"/>
    <cellStyle name="Normal 5 10 4 3" xfId="1273"/>
    <cellStyle name="Normal 5 10 4 3 2" xfId="1274"/>
    <cellStyle name="Normal 5 10 4 4" xfId="1275"/>
    <cellStyle name="Normal 5 10 4 4 2" xfId="1276"/>
    <cellStyle name="Normal 5 10 4 5" xfId="1277"/>
    <cellStyle name="Normal 5 10 4 5 2" xfId="1278"/>
    <cellStyle name="Normal 5 10 4 6" xfId="1279"/>
    <cellStyle name="Normal 5 10 5" xfId="1280"/>
    <cellStyle name="Normal 5 10 5 2" xfId="1281"/>
    <cellStyle name="Normal 5 10 5 2 2" xfId="1282"/>
    <cellStyle name="Normal 5 10 5 3" xfId="1283"/>
    <cellStyle name="Normal 5 10 5 3 2" xfId="1284"/>
    <cellStyle name="Normal 5 10 5 4" xfId="1285"/>
    <cellStyle name="Normal 5 10 5 4 2" xfId="1286"/>
    <cellStyle name="Normal 5 10 5 5" xfId="1287"/>
    <cellStyle name="Normal 5 10 5 5 2" xfId="1288"/>
    <cellStyle name="Normal 5 10 5 6" xfId="1289"/>
    <cellStyle name="Normal 5 10 6" xfId="1290"/>
    <cellStyle name="Normal 5 10 6 2" xfId="1291"/>
    <cellStyle name="Normal 5 10 7" xfId="1292"/>
    <cellStyle name="Normal 5 10 7 2" xfId="1293"/>
    <cellStyle name="Normal 5 10 8" xfId="1294"/>
    <cellStyle name="Normal 5 10 8 2" xfId="1295"/>
    <cellStyle name="Normal 5 10 9" xfId="1296"/>
    <cellStyle name="Normal 5 10 9 2" xfId="1297"/>
    <cellStyle name="Normal 5 11" xfId="1298"/>
    <cellStyle name="Normal 5 11 10" xfId="1299"/>
    <cellStyle name="Normal 5 11 2" xfId="1300"/>
    <cellStyle name="Normal 5 11 2 2" xfId="1301"/>
    <cellStyle name="Normal 5 11 2 2 2" xfId="1302"/>
    <cellStyle name="Normal 5 11 2 3" xfId="1303"/>
    <cellStyle name="Normal 5 11 2 3 2" xfId="1304"/>
    <cellStyle name="Normal 5 11 2 4" xfId="1305"/>
    <cellStyle name="Normal 5 11 2 4 2" xfId="1306"/>
    <cellStyle name="Normal 5 11 2 5" xfId="1307"/>
    <cellStyle name="Normal 5 11 2 5 2" xfId="1308"/>
    <cellStyle name="Normal 5 11 2 6" xfId="1309"/>
    <cellStyle name="Normal 5 11 3" xfId="1310"/>
    <cellStyle name="Normal 5 11 3 2" xfId="1311"/>
    <cellStyle name="Normal 5 11 3 2 2" xfId="1312"/>
    <cellStyle name="Normal 5 11 3 3" xfId="1313"/>
    <cellStyle name="Normal 5 11 3 3 2" xfId="1314"/>
    <cellStyle name="Normal 5 11 3 4" xfId="1315"/>
    <cellStyle name="Normal 5 11 3 4 2" xfId="1316"/>
    <cellStyle name="Normal 5 11 3 5" xfId="1317"/>
    <cellStyle name="Normal 5 11 3 5 2" xfId="1318"/>
    <cellStyle name="Normal 5 11 3 6" xfId="1319"/>
    <cellStyle name="Normal 5 11 4" xfId="1320"/>
    <cellStyle name="Normal 5 11 4 2" xfId="1321"/>
    <cellStyle name="Normal 5 11 4 2 2" xfId="1322"/>
    <cellStyle name="Normal 5 11 4 3" xfId="1323"/>
    <cellStyle name="Normal 5 11 4 3 2" xfId="1324"/>
    <cellStyle name="Normal 5 11 4 4" xfId="1325"/>
    <cellStyle name="Normal 5 11 4 4 2" xfId="1326"/>
    <cellStyle name="Normal 5 11 4 5" xfId="1327"/>
    <cellStyle name="Normal 5 11 4 5 2" xfId="1328"/>
    <cellStyle name="Normal 5 11 4 6" xfId="1329"/>
    <cellStyle name="Normal 5 11 5" xfId="1330"/>
    <cellStyle name="Normal 5 11 5 2" xfId="1331"/>
    <cellStyle name="Normal 5 11 5 2 2" xfId="1332"/>
    <cellStyle name="Normal 5 11 5 3" xfId="1333"/>
    <cellStyle name="Normal 5 11 5 3 2" xfId="1334"/>
    <cellStyle name="Normal 5 11 5 4" xfId="1335"/>
    <cellStyle name="Normal 5 11 5 4 2" xfId="1336"/>
    <cellStyle name="Normal 5 11 5 5" xfId="1337"/>
    <cellStyle name="Normal 5 11 5 5 2" xfId="1338"/>
    <cellStyle name="Normal 5 11 5 6" xfId="1339"/>
    <cellStyle name="Normal 5 11 6" xfId="1340"/>
    <cellStyle name="Normal 5 11 6 2" xfId="1341"/>
    <cellStyle name="Normal 5 11 7" xfId="1342"/>
    <cellStyle name="Normal 5 11 7 2" xfId="1343"/>
    <cellStyle name="Normal 5 11 8" xfId="1344"/>
    <cellStyle name="Normal 5 11 8 2" xfId="1345"/>
    <cellStyle name="Normal 5 11 9" xfId="1346"/>
    <cellStyle name="Normal 5 11 9 2" xfId="1347"/>
    <cellStyle name="Normal 5 12" xfId="1348"/>
    <cellStyle name="Normal 5 12 10" xfId="1349"/>
    <cellStyle name="Normal 5 12 2" xfId="1350"/>
    <cellStyle name="Normal 5 12 2 2" xfId="1351"/>
    <cellStyle name="Normal 5 12 2 2 2" xfId="1352"/>
    <cellStyle name="Normal 5 12 2 3" xfId="1353"/>
    <cellStyle name="Normal 5 12 2 3 2" xfId="1354"/>
    <cellStyle name="Normal 5 12 2 4" xfId="1355"/>
    <cellStyle name="Normal 5 12 2 4 2" xfId="1356"/>
    <cellStyle name="Normal 5 12 2 5" xfId="1357"/>
    <cellStyle name="Normal 5 12 2 5 2" xfId="1358"/>
    <cellStyle name="Normal 5 12 2 6" xfId="1359"/>
    <cellStyle name="Normal 5 12 3" xfId="1360"/>
    <cellStyle name="Normal 5 12 3 2" xfId="1361"/>
    <cellStyle name="Normal 5 12 3 2 2" xfId="1362"/>
    <cellStyle name="Normal 5 12 3 3" xfId="1363"/>
    <cellStyle name="Normal 5 12 3 3 2" xfId="1364"/>
    <cellStyle name="Normal 5 12 3 4" xfId="1365"/>
    <cellStyle name="Normal 5 12 3 4 2" xfId="1366"/>
    <cellStyle name="Normal 5 12 3 5" xfId="1367"/>
    <cellStyle name="Normal 5 12 3 5 2" xfId="1368"/>
    <cellStyle name="Normal 5 12 3 6" xfId="1369"/>
    <cellStyle name="Normal 5 12 4" xfId="1370"/>
    <cellStyle name="Normal 5 12 4 2" xfId="1371"/>
    <cellStyle name="Normal 5 12 4 2 2" xfId="1372"/>
    <cellStyle name="Normal 5 12 4 3" xfId="1373"/>
    <cellStyle name="Normal 5 12 4 3 2" xfId="1374"/>
    <cellStyle name="Normal 5 12 4 4" xfId="1375"/>
    <cellStyle name="Normal 5 12 4 4 2" xfId="1376"/>
    <cellStyle name="Normal 5 12 4 5" xfId="1377"/>
    <cellStyle name="Normal 5 12 4 5 2" xfId="1378"/>
    <cellStyle name="Normal 5 12 4 6" xfId="1379"/>
    <cellStyle name="Normal 5 12 5" xfId="1380"/>
    <cellStyle name="Normal 5 12 5 2" xfId="1381"/>
    <cellStyle name="Normal 5 12 5 2 2" xfId="1382"/>
    <cellStyle name="Normal 5 12 5 3" xfId="1383"/>
    <cellStyle name="Normal 5 12 5 3 2" xfId="1384"/>
    <cellStyle name="Normal 5 12 5 4" xfId="1385"/>
    <cellStyle name="Normal 5 12 5 4 2" xfId="1386"/>
    <cellStyle name="Normal 5 12 5 5" xfId="1387"/>
    <cellStyle name="Normal 5 12 5 5 2" xfId="1388"/>
    <cellStyle name="Normal 5 12 5 6" xfId="1389"/>
    <cellStyle name="Normal 5 12 6" xfId="1390"/>
    <cellStyle name="Normal 5 12 6 2" xfId="1391"/>
    <cellStyle name="Normal 5 12 7" xfId="1392"/>
    <cellStyle name="Normal 5 12 7 2" xfId="1393"/>
    <cellStyle name="Normal 5 12 8" xfId="1394"/>
    <cellStyle name="Normal 5 12 8 2" xfId="1395"/>
    <cellStyle name="Normal 5 12 9" xfId="1396"/>
    <cellStyle name="Normal 5 12 9 2" xfId="1397"/>
    <cellStyle name="Normal 5 13" xfId="1398"/>
    <cellStyle name="Normal 5 13 10" xfId="1399"/>
    <cellStyle name="Normal 5 13 2" xfId="1400"/>
    <cellStyle name="Normal 5 13 2 2" xfId="1401"/>
    <cellStyle name="Normal 5 13 2 2 2" xfId="1402"/>
    <cellStyle name="Normal 5 13 2 3" xfId="1403"/>
    <cellStyle name="Normal 5 13 2 3 2" xfId="1404"/>
    <cellStyle name="Normal 5 13 2 4" xfId="1405"/>
    <cellStyle name="Normal 5 13 2 4 2" xfId="1406"/>
    <cellStyle name="Normal 5 13 2 5" xfId="1407"/>
    <cellStyle name="Normal 5 13 2 5 2" xfId="1408"/>
    <cellStyle name="Normal 5 13 2 6" xfId="1409"/>
    <cellStyle name="Normal 5 13 3" xfId="1410"/>
    <cellStyle name="Normal 5 13 3 2" xfId="1411"/>
    <cellStyle name="Normal 5 13 3 2 2" xfId="1412"/>
    <cellStyle name="Normal 5 13 3 3" xfId="1413"/>
    <cellStyle name="Normal 5 13 3 3 2" xfId="1414"/>
    <cellStyle name="Normal 5 13 3 4" xfId="1415"/>
    <cellStyle name="Normal 5 13 3 4 2" xfId="1416"/>
    <cellStyle name="Normal 5 13 3 5" xfId="1417"/>
    <cellStyle name="Normal 5 13 3 5 2" xfId="1418"/>
    <cellStyle name="Normal 5 13 3 6" xfId="1419"/>
    <cellStyle name="Normal 5 13 4" xfId="1420"/>
    <cellStyle name="Normal 5 13 4 2" xfId="1421"/>
    <cellStyle name="Normal 5 13 4 2 2" xfId="1422"/>
    <cellStyle name="Normal 5 13 4 3" xfId="1423"/>
    <cellStyle name="Normal 5 13 4 3 2" xfId="1424"/>
    <cellStyle name="Normal 5 13 4 4" xfId="1425"/>
    <cellStyle name="Normal 5 13 4 4 2" xfId="1426"/>
    <cellStyle name="Normal 5 13 4 5" xfId="1427"/>
    <cellStyle name="Normal 5 13 4 5 2" xfId="1428"/>
    <cellStyle name="Normal 5 13 4 6" xfId="1429"/>
    <cellStyle name="Normal 5 13 5" xfId="1430"/>
    <cellStyle name="Normal 5 13 5 2" xfId="1431"/>
    <cellStyle name="Normal 5 13 5 2 2" xfId="1432"/>
    <cellStyle name="Normal 5 13 5 3" xfId="1433"/>
    <cellStyle name="Normal 5 13 5 3 2" xfId="1434"/>
    <cellStyle name="Normal 5 13 5 4" xfId="1435"/>
    <cellStyle name="Normal 5 13 5 4 2" xfId="1436"/>
    <cellStyle name="Normal 5 13 5 5" xfId="1437"/>
    <cellStyle name="Normal 5 13 5 5 2" xfId="1438"/>
    <cellStyle name="Normal 5 13 5 6" xfId="1439"/>
    <cellStyle name="Normal 5 13 6" xfId="1440"/>
    <cellStyle name="Normal 5 13 6 2" xfId="1441"/>
    <cellStyle name="Normal 5 13 7" xfId="1442"/>
    <cellStyle name="Normal 5 13 7 2" xfId="1443"/>
    <cellStyle name="Normal 5 13 8" xfId="1444"/>
    <cellStyle name="Normal 5 13 8 2" xfId="1445"/>
    <cellStyle name="Normal 5 13 9" xfId="1446"/>
    <cellStyle name="Normal 5 13 9 2" xfId="1447"/>
    <cellStyle name="Normal 5 14" xfId="1448"/>
    <cellStyle name="Normal 5 14 10" xfId="1449"/>
    <cellStyle name="Normal 5 14 2" xfId="1450"/>
    <cellStyle name="Normal 5 14 2 2" xfId="1451"/>
    <cellStyle name="Normal 5 14 2 2 2" xfId="1452"/>
    <cellStyle name="Normal 5 14 2 3" xfId="1453"/>
    <cellStyle name="Normal 5 14 2 3 2" xfId="1454"/>
    <cellStyle name="Normal 5 14 2 4" xfId="1455"/>
    <cellStyle name="Normal 5 14 2 4 2" xfId="1456"/>
    <cellStyle name="Normal 5 14 2 5" xfId="1457"/>
    <cellStyle name="Normal 5 14 2 5 2" xfId="1458"/>
    <cellStyle name="Normal 5 14 2 6" xfId="1459"/>
    <cellStyle name="Normal 5 14 3" xfId="1460"/>
    <cellStyle name="Normal 5 14 3 2" xfId="1461"/>
    <cellStyle name="Normal 5 14 3 2 2" xfId="1462"/>
    <cellStyle name="Normal 5 14 3 3" xfId="1463"/>
    <cellStyle name="Normal 5 14 3 3 2" xfId="1464"/>
    <cellStyle name="Normal 5 14 3 4" xfId="1465"/>
    <cellStyle name="Normal 5 14 3 4 2" xfId="1466"/>
    <cellStyle name="Normal 5 14 3 5" xfId="1467"/>
    <cellStyle name="Normal 5 14 3 5 2" xfId="1468"/>
    <cellStyle name="Normal 5 14 3 6" xfId="1469"/>
    <cellStyle name="Normal 5 14 4" xfId="1470"/>
    <cellStyle name="Normal 5 14 4 2" xfId="1471"/>
    <cellStyle name="Normal 5 14 4 2 2" xfId="1472"/>
    <cellStyle name="Normal 5 14 4 3" xfId="1473"/>
    <cellStyle name="Normal 5 14 4 3 2" xfId="1474"/>
    <cellStyle name="Normal 5 14 4 4" xfId="1475"/>
    <cellStyle name="Normal 5 14 4 4 2" xfId="1476"/>
    <cellStyle name="Normal 5 14 4 5" xfId="1477"/>
    <cellStyle name="Normal 5 14 4 5 2" xfId="1478"/>
    <cellStyle name="Normal 5 14 4 6" xfId="1479"/>
    <cellStyle name="Normal 5 14 5" xfId="1480"/>
    <cellStyle name="Normal 5 14 5 2" xfId="1481"/>
    <cellStyle name="Normal 5 14 5 2 2" xfId="1482"/>
    <cellStyle name="Normal 5 14 5 3" xfId="1483"/>
    <cellStyle name="Normal 5 14 5 3 2" xfId="1484"/>
    <cellStyle name="Normal 5 14 5 4" xfId="1485"/>
    <cellStyle name="Normal 5 14 5 4 2" xfId="1486"/>
    <cellStyle name="Normal 5 14 5 5" xfId="1487"/>
    <cellStyle name="Normal 5 14 5 5 2" xfId="1488"/>
    <cellStyle name="Normal 5 14 5 6" xfId="1489"/>
    <cellStyle name="Normal 5 14 6" xfId="1490"/>
    <cellStyle name="Normal 5 14 6 2" xfId="1491"/>
    <cellStyle name="Normal 5 14 7" xfId="1492"/>
    <cellStyle name="Normal 5 14 7 2" xfId="1493"/>
    <cellStyle name="Normal 5 14 8" xfId="1494"/>
    <cellStyle name="Normal 5 14 8 2" xfId="1495"/>
    <cellStyle name="Normal 5 14 9" xfId="1496"/>
    <cellStyle name="Normal 5 14 9 2" xfId="1497"/>
    <cellStyle name="Normal 5 15" xfId="1498"/>
    <cellStyle name="Normal 5 15 10" xfId="1499"/>
    <cellStyle name="Normal 5 15 2" xfId="1500"/>
    <cellStyle name="Normal 5 15 2 2" xfId="1501"/>
    <cellStyle name="Normal 5 15 2 2 2" xfId="1502"/>
    <cellStyle name="Normal 5 15 2 3" xfId="1503"/>
    <cellStyle name="Normal 5 15 2 3 2" xfId="1504"/>
    <cellStyle name="Normal 5 15 2 4" xfId="1505"/>
    <cellStyle name="Normal 5 15 2 4 2" xfId="1506"/>
    <cellStyle name="Normal 5 15 2 5" xfId="1507"/>
    <cellStyle name="Normal 5 15 2 5 2" xfId="1508"/>
    <cellStyle name="Normal 5 15 2 6" xfId="1509"/>
    <cellStyle name="Normal 5 15 3" xfId="1510"/>
    <cellStyle name="Normal 5 15 3 2" xfId="1511"/>
    <cellStyle name="Normal 5 15 3 2 2" xfId="1512"/>
    <cellStyle name="Normal 5 15 3 3" xfId="1513"/>
    <cellStyle name="Normal 5 15 3 3 2" xfId="1514"/>
    <cellStyle name="Normal 5 15 3 4" xfId="1515"/>
    <cellStyle name="Normal 5 15 3 4 2" xfId="1516"/>
    <cellStyle name="Normal 5 15 3 5" xfId="1517"/>
    <cellStyle name="Normal 5 15 3 5 2" xfId="1518"/>
    <cellStyle name="Normal 5 15 3 6" xfId="1519"/>
    <cellStyle name="Normal 5 15 4" xfId="1520"/>
    <cellStyle name="Normal 5 15 4 2" xfId="1521"/>
    <cellStyle name="Normal 5 15 4 2 2" xfId="1522"/>
    <cellStyle name="Normal 5 15 4 3" xfId="1523"/>
    <cellStyle name="Normal 5 15 4 3 2" xfId="1524"/>
    <cellStyle name="Normal 5 15 4 4" xfId="1525"/>
    <cellStyle name="Normal 5 15 4 4 2" xfId="1526"/>
    <cellStyle name="Normal 5 15 4 5" xfId="1527"/>
    <cellStyle name="Normal 5 15 4 5 2" xfId="1528"/>
    <cellStyle name="Normal 5 15 4 6" xfId="1529"/>
    <cellStyle name="Normal 5 15 5" xfId="1530"/>
    <cellStyle name="Normal 5 15 5 2" xfId="1531"/>
    <cellStyle name="Normal 5 15 5 2 2" xfId="1532"/>
    <cellStyle name="Normal 5 15 5 3" xfId="1533"/>
    <cellStyle name="Normal 5 15 5 3 2" xfId="1534"/>
    <cellStyle name="Normal 5 15 5 4" xfId="1535"/>
    <cellStyle name="Normal 5 15 5 4 2" xfId="1536"/>
    <cellStyle name="Normal 5 15 5 5" xfId="1537"/>
    <cellStyle name="Normal 5 15 5 5 2" xfId="1538"/>
    <cellStyle name="Normal 5 15 5 6" xfId="1539"/>
    <cellStyle name="Normal 5 15 6" xfId="1540"/>
    <cellStyle name="Normal 5 15 6 2" xfId="1541"/>
    <cellStyle name="Normal 5 15 7" xfId="1542"/>
    <cellStyle name="Normal 5 15 7 2" xfId="1543"/>
    <cellStyle name="Normal 5 15 8" xfId="1544"/>
    <cellStyle name="Normal 5 15 8 2" xfId="1545"/>
    <cellStyle name="Normal 5 15 9" xfId="1546"/>
    <cellStyle name="Normal 5 15 9 2" xfId="1547"/>
    <cellStyle name="Normal 5 16" xfId="1548"/>
    <cellStyle name="Normal 5 16 10" xfId="1549"/>
    <cellStyle name="Normal 5 16 2" xfId="1550"/>
    <cellStyle name="Normal 5 16 2 2" xfId="1551"/>
    <cellStyle name="Normal 5 16 2 2 2" xfId="1552"/>
    <cellStyle name="Normal 5 16 2 3" xfId="1553"/>
    <cellStyle name="Normal 5 16 2 3 2" xfId="1554"/>
    <cellStyle name="Normal 5 16 2 4" xfId="1555"/>
    <cellStyle name="Normal 5 16 2 4 2" xfId="1556"/>
    <cellStyle name="Normal 5 16 2 5" xfId="1557"/>
    <cellStyle name="Normal 5 16 2 5 2" xfId="1558"/>
    <cellStyle name="Normal 5 16 2 6" xfId="1559"/>
    <cellStyle name="Normal 5 16 3" xfId="1560"/>
    <cellStyle name="Normal 5 16 3 2" xfId="1561"/>
    <cellStyle name="Normal 5 16 3 2 2" xfId="1562"/>
    <cellStyle name="Normal 5 16 3 3" xfId="1563"/>
    <cellStyle name="Normal 5 16 3 3 2" xfId="1564"/>
    <cellStyle name="Normal 5 16 3 4" xfId="1565"/>
    <cellStyle name="Normal 5 16 3 4 2" xfId="1566"/>
    <cellStyle name="Normal 5 16 3 5" xfId="1567"/>
    <cellStyle name="Normal 5 16 3 5 2" xfId="1568"/>
    <cellStyle name="Normal 5 16 3 6" xfId="1569"/>
    <cellStyle name="Normal 5 16 4" xfId="1570"/>
    <cellStyle name="Normal 5 16 4 2" xfId="1571"/>
    <cellStyle name="Normal 5 16 4 2 2" xfId="1572"/>
    <cellStyle name="Normal 5 16 4 3" xfId="1573"/>
    <cellStyle name="Normal 5 16 4 3 2" xfId="1574"/>
    <cellStyle name="Normal 5 16 4 4" xfId="1575"/>
    <cellStyle name="Normal 5 16 4 4 2" xfId="1576"/>
    <cellStyle name="Normal 5 16 4 5" xfId="1577"/>
    <cellStyle name="Normal 5 16 4 5 2" xfId="1578"/>
    <cellStyle name="Normal 5 16 4 6" xfId="1579"/>
    <cellStyle name="Normal 5 16 5" xfId="1580"/>
    <cellStyle name="Normal 5 16 5 2" xfId="1581"/>
    <cellStyle name="Normal 5 16 5 2 2" xfId="1582"/>
    <cellStyle name="Normal 5 16 5 3" xfId="1583"/>
    <cellStyle name="Normal 5 16 5 3 2" xfId="1584"/>
    <cellStyle name="Normal 5 16 5 4" xfId="1585"/>
    <cellStyle name="Normal 5 16 5 4 2" xfId="1586"/>
    <cellStyle name="Normal 5 16 5 5" xfId="1587"/>
    <cellStyle name="Normal 5 16 5 5 2" xfId="1588"/>
    <cellStyle name="Normal 5 16 5 6" xfId="1589"/>
    <cellStyle name="Normal 5 16 6" xfId="1590"/>
    <cellStyle name="Normal 5 16 6 2" xfId="1591"/>
    <cellStyle name="Normal 5 16 7" xfId="1592"/>
    <cellStyle name="Normal 5 16 7 2" xfId="1593"/>
    <cellStyle name="Normal 5 16 8" xfId="1594"/>
    <cellStyle name="Normal 5 16 8 2" xfId="1595"/>
    <cellStyle name="Normal 5 16 9" xfId="1596"/>
    <cellStyle name="Normal 5 16 9 2" xfId="1597"/>
    <cellStyle name="Normal 5 17" xfId="1598"/>
    <cellStyle name="Normal 5 17 10" xfId="1599"/>
    <cellStyle name="Normal 5 17 2" xfId="1600"/>
    <cellStyle name="Normal 5 17 2 2" xfId="1601"/>
    <cellStyle name="Normal 5 17 2 2 2" xfId="1602"/>
    <cellStyle name="Normal 5 17 2 3" xfId="1603"/>
    <cellStyle name="Normal 5 17 2 3 2" xfId="1604"/>
    <cellStyle name="Normal 5 17 2 4" xfId="1605"/>
    <cellStyle name="Normal 5 17 2 4 2" xfId="1606"/>
    <cellStyle name="Normal 5 17 2 5" xfId="1607"/>
    <cellStyle name="Normal 5 17 2 5 2" xfId="1608"/>
    <cellStyle name="Normal 5 17 2 6" xfId="1609"/>
    <cellStyle name="Normal 5 17 3" xfId="1610"/>
    <cellStyle name="Normal 5 17 3 2" xfId="1611"/>
    <cellStyle name="Normal 5 17 3 2 2" xfId="1612"/>
    <cellStyle name="Normal 5 17 3 3" xfId="1613"/>
    <cellStyle name="Normal 5 17 3 3 2" xfId="1614"/>
    <cellStyle name="Normal 5 17 3 4" xfId="1615"/>
    <cellStyle name="Normal 5 17 3 4 2" xfId="1616"/>
    <cellStyle name="Normal 5 17 3 5" xfId="1617"/>
    <cellStyle name="Normal 5 17 3 5 2" xfId="1618"/>
    <cellStyle name="Normal 5 17 3 6" xfId="1619"/>
    <cellStyle name="Normal 5 17 4" xfId="1620"/>
    <cellStyle name="Normal 5 17 4 2" xfId="1621"/>
    <cellStyle name="Normal 5 17 4 2 2" xfId="1622"/>
    <cellStyle name="Normal 5 17 4 3" xfId="1623"/>
    <cellStyle name="Normal 5 17 4 3 2" xfId="1624"/>
    <cellStyle name="Normal 5 17 4 4" xfId="1625"/>
    <cellStyle name="Normal 5 17 4 4 2" xfId="1626"/>
    <cellStyle name="Normal 5 17 4 5" xfId="1627"/>
    <cellStyle name="Normal 5 17 4 5 2" xfId="1628"/>
    <cellStyle name="Normal 5 17 4 6" xfId="1629"/>
    <cellStyle name="Normal 5 17 5" xfId="1630"/>
    <cellStyle name="Normal 5 17 5 2" xfId="1631"/>
    <cellStyle name="Normal 5 17 5 2 2" xfId="1632"/>
    <cellStyle name="Normal 5 17 5 3" xfId="1633"/>
    <cellStyle name="Normal 5 17 5 3 2" xfId="1634"/>
    <cellStyle name="Normal 5 17 5 4" xfId="1635"/>
    <cellStyle name="Normal 5 17 5 4 2" xfId="1636"/>
    <cellStyle name="Normal 5 17 5 5" xfId="1637"/>
    <cellStyle name="Normal 5 17 5 5 2" xfId="1638"/>
    <cellStyle name="Normal 5 17 5 6" xfId="1639"/>
    <cellStyle name="Normal 5 17 6" xfId="1640"/>
    <cellStyle name="Normal 5 17 6 2" xfId="1641"/>
    <cellStyle name="Normal 5 17 7" xfId="1642"/>
    <cellStyle name="Normal 5 17 7 2" xfId="1643"/>
    <cellStyle name="Normal 5 17 8" xfId="1644"/>
    <cellStyle name="Normal 5 17 8 2" xfId="1645"/>
    <cellStyle name="Normal 5 17 9" xfId="1646"/>
    <cellStyle name="Normal 5 17 9 2" xfId="1647"/>
    <cellStyle name="Normal 5 18" xfId="1648"/>
    <cellStyle name="Normal 5 18 2" xfId="1649"/>
    <cellStyle name="Normal 5 18 2 2" xfId="1650"/>
    <cellStyle name="Normal 5 18 2 2 2" xfId="1651"/>
    <cellStyle name="Normal 5 18 2 3" xfId="1652"/>
    <cellStyle name="Normal 5 18 2 3 2" xfId="1653"/>
    <cellStyle name="Normal 5 18 2 4" xfId="1654"/>
    <cellStyle name="Normal 5 18 2 4 2" xfId="1655"/>
    <cellStyle name="Normal 5 18 2 5" xfId="1656"/>
    <cellStyle name="Normal 5 18 2 5 2" xfId="1657"/>
    <cellStyle name="Normal 5 18 2 6" xfId="1658"/>
    <cellStyle name="Normal 5 18 3" xfId="1659"/>
    <cellStyle name="Normal 5 18 3 2" xfId="1660"/>
    <cellStyle name="Normal 5 18 4" xfId="1661"/>
    <cellStyle name="Normal 5 18 4 2" xfId="1662"/>
    <cellStyle name="Normal 5 18 5" xfId="1663"/>
    <cellStyle name="Normal 5 18 5 2" xfId="1664"/>
    <cellStyle name="Normal 5 18 6" xfId="1665"/>
    <cellStyle name="Normal 5 18 6 2" xfId="1666"/>
    <cellStyle name="Normal 5 18 7" xfId="1667"/>
    <cellStyle name="Normal 5 19" xfId="1668"/>
    <cellStyle name="Normal 5 19 2" xfId="1669"/>
    <cellStyle name="Normal 5 19 2 2" xfId="1670"/>
    <cellStyle name="Normal 5 19 2 2 2" xfId="1671"/>
    <cellStyle name="Normal 5 19 2 3" xfId="1672"/>
    <cellStyle name="Normal 5 19 2 3 2" xfId="1673"/>
    <cellStyle name="Normal 5 19 2 4" xfId="1674"/>
    <cellStyle name="Normal 5 19 2 4 2" xfId="1675"/>
    <cellStyle name="Normal 5 19 2 5" xfId="1676"/>
    <cellStyle name="Normal 5 19 2 5 2" xfId="1677"/>
    <cellStyle name="Normal 5 19 2 6" xfId="1678"/>
    <cellStyle name="Normal 5 19 3" xfId="1679"/>
    <cellStyle name="Normal 5 19 3 2" xfId="1680"/>
    <cellStyle name="Normal 5 19 4" xfId="1681"/>
    <cellStyle name="Normal 5 19 4 2" xfId="1682"/>
    <cellStyle name="Normal 5 19 5" xfId="1683"/>
    <cellStyle name="Normal 5 19 5 2" xfId="1684"/>
    <cellStyle name="Normal 5 19 6" xfId="1685"/>
    <cellStyle name="Normal 5 19 6 2" xfId="1686"/>
    <cellStyle name="Normal 5 19 7" xfId="1687"/>
    <cellStyle name="Normal 5 2" xfId="1688"/>
    <cellStyle name="Normal 5 2 10" xfId="1689"/>
    <cellStyle name="Normal 5 2 10 10" xfId="1690"/>
    <cellStyle name="Normal 5 2 10 2" xfId="1691"/>
    <cellStyle name="Normal 5 2 10 2 2" xfId="1692"/>
    <cellStyle name="Normal 5 2 10 2 2 2" xfId="1693"/>
    <cellStyle name="Normal 5 2 10 2 3" xfId="1694"/>
    <cellStyle name="Normal 5 2 10 2 3 2" xfId="1695"/>
    <cellStyle name="Normal 5 2 10 2 4" xfId="1696"/>
    <cellStyle name="Normal 5 2 10 2 4 2" xfId="1697"/>
    <cellStyle name="Normal 5 2 10 2 5" xfId="1698"/>
    <cellStyle name="Normal 5 2 10 2 5 2" xfId="1699"/>
    <cellStyle name="Normal 5 2 10 2 6" xfId="1700"/>
    <cellStyle name="Normal 5 2 10 3" xfId="1701"/>
    <cellStyle name="Normal 5 2 10 3 2" xfId="1702"/>
    <cellStyle name="Normal 5 2 10 3 2 2" xfId="1703"/>
    <cellStyle name="Normal 5 2 10 3 3" xfId="1704"/>
    <cellStyle name="Normal 5 2 10 3 3 2" xfId="1705"/>
    <cellStyle name="Normal 5 2 10 3 4" xfId="1706"/>
    <cellStyle name="Normal 5 2 10 3 4 2" xfId="1707"/>
    <cellStyle name="Normal 5 2 10 3 5" xfId="1708"/>
    <cellStyle name="Normal 5 2 10 3 5 2" xfId="1709"/>
    <cellStyle name="Normal 5 2 10 3 6" xfId="1710"/>
    <cellStyle name="Normal 5 2 10 4" xfId="1711"/>
    <cellStyle name="Normal 5 2 10 4 2" xfId="1712"/>
    <cellStyle name="Normal 5 2 10 4 2 2" xfId="1713"/>
    <cellStyle name="Normal 5 2 10 4 3" xfId="1714"/>
    <cellStyle name="Normal 5 2 10 4 3 2" xfId="1715"/>
    <cellStyle name="Normal 5 2 10 4 4" xfId="1716"/>
    <cellStyle name="Normal 5 2 10 4 4 2" xfId="1717"/>
    <cellStyle name="Normal 5 2 10 4 5" xfId="1718"/>
    <cellStyle name="Normal 5 2 10 4 5 2" xfId="1719"/>
    <cellStyle name="Normal 5 2 10 4 6" xfId="1720"/>
    <cellStyle name="Normal 5 2 10 5" xfId="1721"/>
    <cellStyle name="Normal 5 2 10 5 2" xfId="1722"/>
    <cellStyle name="Normal 5 2 10 5 2 2" xfId="1723"/>
    <cellStyle name="Normal 5 2 10 5 3" xfId="1724"/>
    <cellStyle name="Normal 5 2 10 5 3 2" xfId="1725"/>
    <cellStyle name="Normal 5 2 10 5 4" xfId="1726"/>
    <cellStyle name="Normal 5 2 10 5 4 2" xfId="1727"/>
    <cellStyle name="Normal 5 2 10 5 5" xfId="1728"/>
    <cellStyle name="Normal 5 2 10 5 5 2" xfId="1729"/>
    <cellStyle name="Normal 5 2 10 5 6" xfId="1730"/>
    <cellStyle name="Normal 5 2 10 6" xfId="1731"/>
    <cellStyle name="Normal 5 2 10 6 2" xfId="1732"/>
    <cellStyle name="Normal 5 2 10 7" xfId="1733"/>
    <cellStyle name="Normal 5 2 10 7 2" xfId="1734"/>
    <cellStyle name="Normal 5 2 10 8" xfId="1735"/>
    <cellStyle name="Normal 5 2 10 8 2" xfId="1736"/>
    <cellStyle name="Normal 5 2 10 9" xfId="1737"/>
    <cellStyle name="Normal 5 2 10 9 2" xfId="1738"/>
    <cellStyle name="Normal 5 2 11" xfId="1739"/>
    <cellStyle name="Normal 5 2 11 10" xfId="1740"/>
    <cellStyle name="Normal 5 2 11 2" xfId="1741"/>
    <cellStyle name="Normal 5 2 11 2 2" xfId="1742"/>
    <cellStyle name="Normal 5 2 11 2 2 2" xfId="1743"/>
    <cellStyle name="Normal 5 2 11 2 3" xfId="1744"/>
    <cellStyle name="Normal 5 2 11 2 3 2" xfId="1745"/>
    <cellStyle name="Normal 5 2 11 2 4" xfId="1746"/>
    <cellStyle name="Normal 5 2 11 2 4 2" xfId="1747"/>
    <cellStyle name="Normal 5 2 11 2 5" xfId="1748"/>
    <cellStyle name="Normal 5 2 11 2 5 2" xfId="1749"/>
    <cellStyle name="Normal 5 2 11 2 6" xfId="1750"/>
    <cellStyle name="Normal 5 2 11 3" xfId="1751"/>
    <cellStyle name="Normal 5 2 11 3 2" xfId="1752"/>
    <cellStyle name="Normal 5 2 11 3 2 2" xfId="1753"/>
    <cellStyle name="Normal 5 2 11 3 3" xfId="1754"/>
    <cellStyle name="Normal 5 2 11 3 3 2" xfId="1755"/>
    <cellStyle name="Normal 5 2 11 3 4" xfId="1756"/>
    <cellStyle name="Normal 5 2 11 3 4 2" xfId="1757"/>
    <cellStyle name="Normal 5 2 11 3 5" xfId="1758"/>
    <cellStyle name="Normal 5 2 11 3 5 2" xfId="1759"/>
    <cellStyle name="Normal 5 2 11 3 6" xfId="1760"/>
    <cellStyle name="Normal 5 2 11 4" xfId="1761"/>
    <cellStyle name="Normal 5 2 11 4 2" xfId="1762"/>
    <cellStyle name="Normal 5 2 11 4 2 2" xfId="1763"/>
    <cellStyle name="Normal 5 2 11 4 3" xfId="1764"/>
    <cellStyle name="Normal 5 2 11 4 3 2" xfId="1765"/>
    <cellStyle name="Normal 5 2 11 4 4" xfId="1766"/>
    <cellStyle name="Normal 5 2 11 4 4 2" xfId="1767"/>
    <cellStyle name="Normal 5 2 11 4 5" xfId="1768"/>
    <cellStyle name="Normal 5 2 11 4 5 2" xfId="1769"/>
    <cellStyle name="Normal 5 2 11 4 6" xfId="1770"/>
    <cellStyle name="Normal 5 2 11 5" xfId="1771"/>
    <cellStyle name="Normal 5 2 11 5 2" xfId="1772"/>
    <cellStyle name="Normal 5 2 11 5 2 2" xfId="1773"/>
    <cellStyle name="Normal 5 2 11 5 3" xfId="1774"/>
    <cellStyle name="Normal 5 2 11 5 3 2" xfId="1775"/>
    <cellStyle name="Normal 5 2 11 5 4" xfId="1776"/>
    <cellStyle name="Normal 5 2 11 5 4 2" xfId="1777"/>
    <cellStyle name="Normal 5 2 11 5 5" xfId="1778"/>
    <cellStyle name="Normal 5 2 11 5 5 2" xfId="1779"/>
    <cellStyle name="Normal 5 2 11 5 6" xfId="1780"/>
    <cellStyle name="Normal 5 2 11 6" xfId="1781"/>
    <cellStyle name="Normal 5 2 11 6 2" xfId="1782"/>
    <cellStyle name="Normal 5 2 11 7" xfId="1783"/>
    <cellStyle name="Normal 5 2 11 7 2" xfId="1784"/>
    <cellStyle name="Normal 5 2 11 8" xfId="1785"/>
    <cellStyle name="Normal 5 2 11 8 2" xfId="1786"/>
    <cellStyle name="Normal 5 2 11 9" xfId="1787"/>
    <cellStyle name="Normal 5 2 11 9 2" xfId="1788"/>
    <cellStyle name="Normal 5 2 12" xfId="1789"/>
    <cellStyle name="Normal 5 2 12 10" xfId="1790"/>
    <cellStyle name="Normal 5 2 12 2" xfId="1791"/>
    <cellStyle name="Normal 5 2 12 2 2" xfId="1792"/>
    <cellStyle name="Normal 5 2 12 2 2 2" xfId="1793"/>
    <cellStyle name="Normal 5 2 12 2 3" xfId="1794"/>
    <cellStyle name="Normal 5 2 12 2 3 2" xfId="1795"/>
    <cellStyle name="Normal 5 2 12 2 4" xfId="1796"/>
    <cellStyle name="Normal 5 2 12 2 4 2" xfId="1797"/>
    <cellStyle name="Normal 5 2 12 2 5" xfId="1798"/>
    <cellStyle name="Normal 5 2 12 2 5 2" xfId="1799"/>
    <cellStyle name="Normal 5 2 12 2 6" xfId="1800"/>
    <cellStyle name="Normal 5 2 12 3" xfId="1801"/>
    <cellStyle name="Normal 5 2 12 3 2" xfId="1802"/>
    <cellStyle name="Normal 5 2 12 3 2 2" xfId="1803"/>
    <cellStyle name="Normal 5 2 12 3 3" xfId="1804"/>
    <cellStyle name="Normal 5 2 12 3 3 2" xfId="1805"/>
    <cellStyle name="Normal 5 2 12 3 4" xfId="1806"/>
    <cellStyle name="Normal 5 2 12 3 4 2" xfId="1807"/>
    <cellStyle name="Normal 5 2 12 3 5" xfId="1808"/>
    <cellStyle name="Normal 5 2 12 3 5 2" xfId="1809"/>
    <cellStyle name="Normal 5 2 12 3 6" xfId="1810"/>
    <cellStyle name="Normal 5 2 12 4" xfId="1811"/>
    <cellStyle name="Normal 5 2 12 4 2" xfId="1812"/>
    <cellStyle name="Normal 5 2 12 4 2 2" xfId="1813"/>
    <cellStyle name="Normal 5 2 12 4 3" xfId="1814"/>
    <cellStyle name="Normal 5 2 12 4 3 2" xfId="1815"/>
    <cellStyle name="Normal 5 2 12 4 4" xfId="1816"/>
    <cellStyle name="Normal 5 2 12 4 4 2" xfId="1817"/>
    <cellStyle name="Normal 5 2 12 4 5" xfId="1818"/>
    <cellStyle name="Normal 5 2 12 4 5 2" xfId="1819"/>
    <cellStyle name="Normal 5 2 12 4 6" xfId="1820"/>
    <cellStyle name="Normal 5 2 12 5" xfId="1821"/>
    <cellStyle name="Normal 5 2 12 5 2" xfId="1822"/>
    <cellStyle name="Normal 5 2 12 5 2 2" xfId="1823"/>
    <cellStyle name="Normal 5 2 12 5 3" xfId="1824"/>
    <cellStyle name="Normal 5 2 12 5 3 2" xfId="1825"/>
    <cellStyle name="Normal 5 2 12 5 4" xfId="1826"/>
    <cellStyle name="Normal 5 2 12 5 4 2" xfId="1827"/>
    <cellStyle name="Normal 5 2 12 5 5" xfId="1828"/>
    <cellStyle name="Normal 5 2 12 5 5 2" xfId="1829"/>
    <cellStyle name="Normal 5 2 12 5 6" xfId="1830"/>
    <cellStyle name="Normal 5 2 12 6" xfId="1831"/>
    <cellStyle name="Normal 5 2 12 6 2" xfId="1832"/>
    <cellStyle name="Normal 5 2 12 7" xfId="1833"/>
    <cellStyle name="Normal 5 2 12 7 2" xfId="1834"/>
    <cellStyle name="Normal 5 2 12 8" xfId="1835"/>
    <cellStyle name="Normal 5 2 12 8 2" xfId="1836"/>
    <cellStyle name="Normal 5 2 12 9" xfId="1837"/>
    <cellStyle name="Normal 5 2 12 9 2" xfId="1838"/>
    <cellStyle name="Normal 5 2 13" xfId="1839"/>
    <cellStyle name="Normal 5 2 13 10" xfId="1840"/>
    <cellStyle name="Normal 5 2 13 2" xfId="1841"/>
    <cellStyle name="Normal 5 2 13 2 2" xfId="1842"/>
    <cellStyle name="Normal 5 2 13 2 2 2" xfId="1843"/>
    <cellStyle name="Normal 5 2 13 2 3" xfId="1844"/>
    <cellStyle name="Normal 5 2 13 2 3 2" xfId="1845"/>
    <cellStyle name="Normal 5 2 13 2 4" xfId="1846"/>
    <cellStyle name="Normal 5 2 13 2 4 2" xfId="1847"/>
    <cellStyle name="Normal 5 2 13 2 5" xfId="1848"/>
    <cellStyle name="Normal 5 2 13 2 5 2" xfId="1849"/>
    <cellStyle name="Normal 5 2 13 2 6" xfId="1850"/>
    <cellStyle name="Normal 5 2 13 3" xfId="1851"/>
    <cellStyle name="Normal 5 2 13 3 2" xfId="1852"/>
    <cellStyle name="Normal 5 2 13 3 2 2" xfId="1853"/>
    <cellStyle name="Normal 5 2 13 3 3" xfId="1854"/>
    <cellStyle name="Normal 5 2 13 3 3 2" xfId="1855"/>
    <cellStyle name="Normal 5 2 13 3 4" xfId="1856"/>
    <cellStyle name="Normal 5 2 13 3 4 2" xfId="1857"/>
    <cellStyle name="Normal 5 2 13 3 5" xfId="1858"/>
    <cellStyle name="Normal 5 2 13 3 5 2" xfId="1859"/>
    <cellStyle name="Normal 5 2 13 3 6" xfId="1860"/>
    <cellStyle name="Normal 5 2 13 4" xfId="1861"/>
    <cellStyle name="Normal 5 2 13 4 2" xfId="1862"/>
    <cellStyle name="Normal 5 2 13 4 2 2" xfId="1863"/>
    <cellStyle name="Normal 5 2 13 4 3" xfId="1864"/>
    <cellStyle name="Normal 5 2 13 4 3 2" xfId="1865"/>
    <cellStyle name="Normal 5 2 13 4 4" xfId="1866"/>
    <cellStyle name="Normal 5 2 13 4 4 2" xfId="1867"/>
    <cellStyle name="Normal 5 2 13 4 5" xfId="1868"/>
    <cellStyle name="Normal 5 2 13 4 5 2" xfId="1869"/>
    <cellStyle name="Normal 5 2 13 4 6" xfId="1870"/>
    <cellStyle name="Normal 5 2 13 5" xfId="1871"/>
    <cellStyle name="Normal 5 2 13 5 2" xfId="1872"/>
    <cellStyle name="Normal 5 2 13 5 2 2" xfId="1873"/>
    <cellStyle name="Normal 5 2 13 5 3" xfId="1874"/>
    <cellStyle name="Normal 5 2 13 5 3 2" xfId="1875"/>
    <cellStyle name="Normal 5 2 13 5 4" xfId="1876"/>
    <cellStyle name="Normal 5 2 13 5 4 2" xfId="1877"/>
    <cellStyle name="Normal 5 2 13 5 5" xfId="1878"/>
    <cellStyle name="Normal 5 2 13 5 5 2" xfId="1879"/>
    <cellStyle name="Normal 5 2 13 5 6" xfId="1880"/>
    <cellStyle name="Normal 5 2 13 6" xfId="1881"/>
    <cellStyle name="Normal 5 2 13 6 2" xfId="1882"/>
    <cellStyle name="Normal 5 2 13 7" xfId="1883"/>
    <cellStyle name="Normal 5 2 13 7 2" xfId="1884"/>
    <cellStyle name="Normal 5 2 13 8" xfId="1885"/>
    <cellStyle name="Normal 5 2 13 8 2" xfId="1886"/>
    <cellStyle name="Normal 5 2 13 9" xfId="1887"/>
    <cellStyle name="Normal 5 2 13 9 2" xfId="1888"/>
    <cellStyle name="Normal 5 2 14" xfId="1889"/>
    <cellStyle name="Normal 5 2 14 10" xfId="1890"/>
    <cellStyle name="Normal 5 2 14 2" xfId="1891"/>
    <cellStyle name="Normal 5 2 14 2 2" xfId="1892"/>
    <cellStyle name="Normal 5 2 14 2 2 2" xfId="1893"/>
    <cellStyle name="Normal 5 2 14 2 3" xfId="1894"/>
    <cellStyle name="Normal 5 2 14 2 3 2" xfId="1895"/>
    <cellStyle name="Normal 5 2 14 2 4" xfId="1896"/>
    <cellStyle name="Normal 5 2 14 2 4 2" xfId="1897"/>
    <cellStyle name="Normal 5 2 14 2 5" xfId="1898"/>
    <cellStyle name="Normal 5 2 14 2 5 2" xfId="1899"/>
    <cellStyle name="Normal 5 2 14 2 6" xfId="1900"/>
    <cellStyle name="Normal 5 2 14 3" xfId="1901"/>
    <cellStyle name="Normal 5 2 14 3 2" xfId="1902"/>
    <cellStyle name="Normal 5 2 14 3 2 2" xfId="1903"/>
    <cellStyle name="Normal 5 2 14 3 3" xfId="1904"/>
    <cellStyle name="Normal 5 2 14 3 3 2" xfId="1905"/>
    <cellStyle name="Normal 5 2 14 3 4" xfId="1906"/>
    <cellStyle name="Normal 5 2 14 3 4 2" xfId="1907"/>
    <cellStyle name="Normal 5 2 14 3 5" xfId="1908"/>
    <cellStyle name="Normal 5 2 14 3 5 2" xfId="1909"/>
    <cellStyle name="Normal 5 2 14 3 6" xfId="1910"/>
    <cellStyle name="Normal 5 2 14 4" xfId="1911"/>
    <cellStyle name="Normal 5 2 14 4 2" xfId="1912"/>
    <cellStyle name="Normal 5 2 14 4 2 2" xfId="1913"/>
    <cellStyle name="Normal 5 2 14 4 3" xfId="1914"/>
    <cellStyle name="Normal 5 2 14 4 3 2" xfId="1915"/>
    <cellStyle name="Normal 5 2 14 4 4" xfId="1916"/>
    <cellStyle name="Normal 5 2 14 4 4 2" xfId="1917"/>
    <cellStyle name="Normal 5 2 14 4 5" xfId="1918"/>
    <cellStyle name="Normal 5 2 14 4 5 2" xfId="1919"/>
    <cellStyle name="Normal 5 2 14 4 6" xfId="1920"/>
    <cellStyle name="Normal 5 2 14 5" xfId="1921"/>
    <cellStyle name="Normal 5 2 14 5 2" xfId="1922"/>
    <cellStyle name="Normal 5 2 14 5 2 2" xfId="1923"/>
    <cellStyle name="Normal 5 2 14 5 3" xfId="1924"/>
    <cellStyle name="Normal 5 2 14 5 3 2" xfId="1925"/>
    <cellStyle name="Normal 5 2 14 5 4" xfId="1926"/>
    <cellStyle name="Normal 5 2 14 5 4 2" xfId="1927"/>
    <cellStyle name="Normal 5 2 14 5 5" xfId="1928"/>
    <cellStyle name="Normal 5 2 14 5 5 2" xfId="1929"/>
    <cellStyle name="Normal 5 2 14 5 6" xfId="1930"/>
    <cellStyle name="Normal 5 2 14 6" xfId="1931"/>
    <cellStyle name="Normal 5 2 14 6 2" xfId="1932"/>
    <cellStyle name="Normal 5 2 14 7" xfId="1933"/>
    <cellStyle name="Normal 5 2 14 7 2" xfId="1934"/>
    <cellStyle name="Normal 5 2 14 8" xfId="1935"/>
    <cellStyle name="Normal 5 2 14 8 2" xfId="1936"/>
    <cellStyle name="Normal 5 2 14 9" xfId="1937"/>
    <cellStyle name="Normal 5 2 14 9 2" xfId="1938"/>
    <cellStyle name="Normal 5 2 15" xfId="1939"/>
    <cellStyle name="Normal 5 2 15 10" xfId="1940"/>
    <cellStyle name="Normal 5 2 15 2" xfId="1941"/>
    <cellStyle name="Normal 5 2 15 2 2" xfId="1942"/>
    <cellStyle name="Normal 5 2 15 2 2 2" xfId="1943"/>
    <cellStyle name="Normal 5 2 15 2 3" xfId="1944"/>
    <cellStyle name="Normal 5 2 15 2 3 2" xfId="1945"/>
    <cellStyle name="Normal 5 2 15 2 4" xfId="1946"/>
    <cellStyle name="Normal 5 2 15 2 4 2" xfId="1947"/>
    <cellStyle name="Normal 5 2 15 2 5" xfId="1948"/>
    <cellStyle name="Normal 5 2 15 2 5 2" xfId="1949"/>
    <cellStyle name="Normal 5 2 15 2 6" xfId="1950"/>
    <cellStyle name="Normal 5 2 15 3" xfId="1951"/>
    <cellStyle name="Normal 5 2 15 3 2" xfId="1952"/>
    <cellStyle name="Normal 5 2 15 3 2 2" xfId="1953"/>
    <cellStyle name="Normal 5 2 15 3 3" xfId="1954"/>
    <cellStyle name="Normal 5 2 15 3 3 2" xfId="1955"/>
    <cellStyle name="Normal 5 2 15 3 4" xfId="1956"/>
    <cellStyle name="Normal 5 2 15 3 4 2" xfId="1957"/>
    <cellStyle name="Normal 5 2 15 3 5" xfId="1958"/>
    <cellStyle name="Normal 5 2 15 3 5 2" xfId="1959"/>
    <cellStyle name="Normal 5 2 15 3 6" xfId="1960"/>
    <cellStyle name="Normal 5 2 15 4" xfId="1961"/>
    <cellStyle name="Normal 5 2 15 4 2" xfId="1962"/>
    <cellStyle name="Normal 5 2 15 4 2 2" xfId="1963"/>
    <cellStyle name="Normal 5 2 15 4 3" xfId="1964"/>
    <cellStyle name="Normal 5 2 15 4 3 2" xfId="1965"/>
    <cellStyle name="Normal 5 2 15 4 4" xfId="1966"/>
    <cellStyle name="Normal 5 2 15 4 4 2" xfId="1967"/>
    <cellStyle name="Normal 5 2 15 4 5" xfId="1968"/>
    <cellStyle name="Normal 5 2 15 4 5 2" xfId="1969"/>
    <cellStyle name="Normal 5 2 15 4 6" xfId="1970"/>
    <cellStyle name="Normal 5 2 15 5" xfId="1971"/>
    <cellStyle name="Normal 5 2 15 5 2" xfId="1972"/>
    <cellStyle name="Normal 5 2 15 5 2 2" xfId="1973"/>
    <cellStyle name="Normal 5 2 15 5 3" xfId="1974"/>
    <cellStyle name="Normal 5 2 15 5 3 2" xfId="1975"/>
    <cellStyle name="Normal 5 2 15 5 4" xfId="1976"/>
    <cellStyle name="Normal 5 2 15 5 4 2" xfId="1977"/>
    <cellStyle name="Normal 5 2 15 5 5" xfId="1978"/>
    <cellStyle name="Normal 5 2 15 5 5 2" xfId="1979"/>
    <cellStyle name="Normal 5 2 15 5 6" xfId="1980"/>
    <cellStyle name="Normal 5 2 15 6" xfId="1981"/>
    <cellStyle name="Normal 5 2 15 6 2" xfId="1982"/>
    <cellStyle name="Normal 5 2 15 7" xfId="1983"/>
    <cellStyle name="Normal 5 2 15 7 2" xfId="1984"/>
    <cellStyle name="Normal 5 2 15 8" xfId="1985"/>
    <cellStyle name="Normal 5 2 15 8 2" xfId="1986"/>
    <cellStyle name="Normal 5 2 15 9" xfId="1987"/>
    <cellStyle name="Normal 5 2 15 9 2" xfId="1988"/>
    <cellStyle name="Normal 5 2 16" xfId="1989"/>
    <cellStyle name="Normal 5 2 16 10" xfId="1990"/>
    <cellStyle name="Normal 5 2 16 2" xfId="1991"/>
    <cellStyle name="Normal 5 2 16 2 2" xfId="1992"/>
    <cellStyle name="Normal 5 2 16 2 2 2" xfId="1993"/>
    <cellStyle name="Normal 5 2 16 2 3" xfId="1994"/>
    <cellStyle name="Normal 5 2 16 2 3 2" xfId="1995"/>
    <cellStyle name="Normal 5 2 16 2 4" xfId="1996"/>
    <cellStyle name="Normal 5 2 16 2 4 2" xfId="1997"/>
    <cellStyle name="Normal 5 2 16 2 5" xfId="1998"/>
    <cellStyle name="Normal 5 2 16 2 5 2" xfId="1999"/>
    <cellStyle name="Normal 5 2 16 2 6" xfId="2000"/>
    <cellStyle name="Normal 5 2 16 3" xfId="2001"/>
    <cellStyle name="Normal 5 2 16 3 2" xfId="2002"/>
    <cellStyle name="Normal 5 2 16 3 2 2" xfId="2003"/>
    <cellStyle name="Normal 5 2 16 3 3" xfId="2004"/>
    <cellStyle name="Normal 5 2 16 3 3 2" xfId="2005"/>
    <cellStyle name="Normal 5 2 16 3 4" xfId="2006"/>
    <cellStyle name="Normal 5 2 16 3 4 2" xfId="2007"/>
    <cellStyle name="Normal 5 2 16 3 5" xfId="2008"/>
    <cellStyle name="Normal 5 2 16 3 5 2" xfId="2009"/>
    <cellStyle name="Normal 5 2 16 3 6" xfId="2010"/>
    <cellStyle name="Normal 5 2 16 4" xfId="2011"/>
    <cellStyle name="Normal 5 2 16 4 2" xfId="2012"/>
    <cellStyle name="Normal 5 2 16 4 2 2" xfId="2013"/>
    <cellStyle name="Normal 5 2 16 4 3" xfId="2014"/>
    <cellStyle name="Normal 5 2 16 4 3 2" xfId="2015"/>
    <cellStyle name="Normal 5 2 16 4 4" xfId="2016"/>
    <cellStyle name="Normal 5 2 16 4 4 2" xfId="2017"/>
    <cellStyle name="Normal 5 2 16 4 5" xfId="2018"/>
    <cellStyle name="Normal 5 2 16 4 5 2" xfId="2019"/>
    <cellStyle name="Normal 5 2 16 4 6" xfId="2020"/>
    <cellStyle name="Normal 5 2 16 5" xfId="2021"/>
    <cellStyle name="Normal 5 2 16 5 2" xfId="2022"/>
    <cellStyle name="Normal 5 2 16 5 2 2" xfId="2023"/>
    <cellStyle name="Normal 5 2 16 5 3" xfId="2024"/>
    <cellStyle name="Normal 5 2 16 5 3 2" xfId="2025"/>
    <cellStyle name="Normal 5 2 16 5 4" xfId="2026"/>
    <cellStyle name="Normal 5 2 16 5 4 2" xfId="2027"/>
    <cellStyle name="Normal 5 2 16 5 5" xfId="2028"/>
    <cellStyle name="Normal 5 2 16 5 5 2" xfId="2029"/>
    <cellStyle name="Normal 5 2 16 5 6" xfId="2030"/>
    <cellStyle name="Normal 5 2 16 6" xfId="2031"/>
    <cellStyle name="Normal 5 2 16 6 2" xfId="2032"/>
    <cellStyle name="Normal 5 2 16 7" xfId="2033"/>
    <cellStyle name="Normal 5 2 16 7 2" xfId="2034"/>
    <cellStyle name="Normal 5 2 16 8" xfId="2035"/>
    <cellStyle name="Normal 5 2 16 8 2" xfId="2036"/>
    <cellStyle name="Normal 5 2 16 9" xfId="2037"/>
    <cellStyle name="Normal 5 2 16 9 2" xfId="2038"/>
    <cellStyle name="Normal 5 2 17" xfId="2039"/>
    <cellStyle name="Normal 5 2 17 2" xfId="2040"/>
    <cellStyle name="Normal 5 2 17 2 2" xfId="2041"/>
    <cellStyle name="Normal 5 2 17 2 2 2" xfId="2042"/>
    <cellStyle name="Normal 5 2 17 2 3" xfId="2043"/>
    <cellStyle name="Normal 5 2 17 2 3 2" xfId="2044"/>
    <cellStyle name="Normal 5 2 17 2 4" xfId="2045"/>
    <cellStyle name="Normal 5 2 17 2 4 2" xfId="2046"/>
    <cellStyle name="Normal 5 2 17 2 5" xfId="2047"/>
    <cellStyle name="Normal 5 2 17 2 5 2" xfId="2048"/>
    <cellStyle name="Normal 5 2 17 2 6" xfId="2049"/>
    <cellStyle name="Normal 5 2 17 3" xfId="2050"/>
    <cellStyle name="Normal 5 2 17 3 2" xfId="2051"/>
    <cellStyle name="Normal 5 2 17 4" xfId="2052"/>
    <cellStyle name="Normal 5 2 17 4 2" xfId="2053"/>
    <cellStyle name="Normal 5 2 17 5" xfId="2054"/>
    <cellStyle name="Normal 5 2 17 5 2" xfId="2055"/>
    <cellStyle name="Normal 5 2 17 6" xfId="2056"/>
    <cellStyle name="Normal 5 2 17 6 2" xfId="2057"/>
    <cellStyle name="Normal 5 2 17 7" xfId="2058"/>
    <cellStyle name="Normal 5 2 18" xfId="2059"/>
    <cellStyle name="Normal 5 2 18 2" xfId="2060"/>
    <cellStyle name="Normal 5 2 18 2 2" xfId="2061"/>
    <cellStyle name="Normal 5 2 18 2 2 2" xfId="2062"/>
    <cellStyle name="Normal 5 2 18 2 3" xfId="2063"/>
    <cellStyle name="Normal 5 2 18 2 3 2" xfId="2064"/>
    <cellStyle name="Normal 5 2 18 2 4" xfId="2065"/>
    <cellStyle name="Normal 5 2 18 2 4 2" xfId="2066"/>
    <cellStyle name="Normal 5 2 18 2 5" xfId="2067"/>
    <cellStyle name="Normal 5 2 18 2 5 2" xfId="2068"/>
    <cellStyle name="Normal 5 2 18 2 6" xfId="2069"/>
    <cellStyle name="Normal 5 2 18 3" xfId="2070"/>
    <cellStyle name="Normal 5 2 18 3 2" xfId="2071"/>
    <cellStyle name="Normal 5 2 18 4" xfId="2072"/>
    <cellStyle name="Normal 5 2 18 4 2" xfId="2073"/>
    <cellStyle name="Normal 5 2 18 5" xfId="2074"/>
    <cellStyle name="Normal 5 2 18 5 2" xfId="2075"/>
    <cellStyle name="Normal 5 2 18 6" xfId="2076"/>
    <cellStyle name="Normal 5 2 18 6 2" xfId="2077"/>
    <cellStyle name="Normal 5 2 18 7" xfId="2078"/>
    <cellStyle name="Normal 5 2 19" xfId="2079"/>
    <cellStyle name="Normal 5 2 19 2" xfId="2080"/>
    <cellStyle name="Normal 5 2 19 2 2" xfId="2081"/>
    <cellStyle name="Normal 5 2 19 2 2 2" xfId="2082"/>
    <cellStyle name="Normal 5 2 19 2 3" xfId="2083"/>
    <cellStyle name="Normal 5 2 19 2 3 2" xfId="2084"/>
    <cellStyle name="Normal 5 2 19 2 4" xfId="2085"/>
    <cellStyle name="Normal 5 2 19 2 4 2" xfId="2086"/>
    <cellStyle name="Normal 5 2 19 2 5" xfId="2087"/>
    <cellStyle name="Normal 5 2 19 2 5 2" xfId="2088"/>
    <cellStyle name="Normal 5 2 19 2 6" xfId="2089"/>
    <cellStyle name="Normal 5 2 19 3" xfId="2090"/>
    <cellStyle name="Normal 5 2 19 3 2" xfId="2091"/>
    <cellStyle name="Normal 5 2 19 4" xfId="2092"/>
    <cellStyle name="Normal 5 2 19 4 2" xfId="2093"/>
    <cellStyle name="Normal 5 2 19 5" xfId="2094"/>
    <cellStyle name="Normal 5 2 19 5 2" xfId="2095"/>
    <cellStyle name="Normal 5 2 19 6" xfId="2096"/>
    <cellStyle name="Normal 5 2 19 6 2" xfId="2097"/>
    <cellStyle name="Normal 5 2 19 7" xfId="2098"/>
    <cellStyle name="Normal 5 2 2" xfId="2099"/>
    <cellStyle name="Normal 5 2 2 10" xfId="2100"/>
    <cellStyle name="Normal 5 2 2 10 2" xfId="2101"/>
    <cellStyle name="Normal 5 2 2 11" xfId="2102"/>
    <cellStyle name="Normal 5 2 2 11 2" xfId="2103"/>
    <cellStyle name="Normal 5 2 2 12" xfId="2104"/>
    <cellStyle name="Normal 5 2 2 2" xfId="2105"/>
    <cellStyle name="Normal 5 2 2 2 2" xfId="2106"/>
    <cellStyle name="Normal 5 2 2 2 2 2" xfId="2107"/>
    <cellStyle name="Normal 5 2 2 2 2 2 2" xfId="2108"/>
    <cellStyle name="Normal 5 2 2 2 2 3" xfId="2109"/>
    <cellStyle name="Normal 5 2 2 2 2 3 2" xfId="2110"/>
    <cellStyle name="Normal 5 2 2 2 2 4" xfId="2111"/>
    <cellStyle name="Normal 5 2 2 2 2 4 2" xfId="2112"/>
    <cellStyle name="Normal 5 2 2 2 2 5" xfId="2113"/>
    <cellStyle name="Normal 5 2 2 2 2 5 2" xfId="2114"/>
    <cellStyle name="Normal 5 2 2 2 2 6" xfId="2115"/>
    <cellStyle name="Normal 5 2 2 2 3" xfId="2116"/>
    <cellStyle name="Normal 5 2 2 2 3 2" xfId="2117"/>
    <cellStyle name="Normal 5 2 2 2 4" xfId="2118"/>
    <cellStyle name="Normal 5 2 2 2 4 2" xfId="2119"/>
    <cellStyle name="Normal 5 2 2 2 5" xfId="2120"/>
    <cellStyle name="Normal 5 2 2 2 5 2" xfId="2121"/>
    <cellStyle name="Normal 5 2 2 2 6" xfId="2122"/>
    <cellStyle name="Normal 5 2 2 2 6 2" xfId="2123"/>
    <cellStyle name="Normal 5 2 2 2 7" xfId="2124"/>
    <cellStyle name="Normal 5 2 2 3" xfId="2125"/>
    <cellStyle name="Normal 5 2 2 3 2" xfId="2126"/>
    <cellStyle name="Normal 5 2 2 3 2 2" xfId="2127"/>
    <cellStyle name="Normal 5 2 2 3 2 2 2" xfId="2128"/>
    <cellStyle name="Normal 5 2 2 3 2 3" xfId="2129"/>
    <cellStyle name="Normal 5 2 2 3 2 3 2" xfId="2130"/>
    <cellStyle name="Normal 5 2 2 3 2 4" xfId="2131"/>
    <cellStyle name="Normal 5 2 2 3 2 4 2" xfId="2132"/>
    <cellStyle name="Normal 5 2 2 3 2 5" xfId="2133"/>
    <cellStyle name="Normal 5 2 2 3 2 5 2" xfId="2134"/>
    <cellStyle name="Normal 5 2 2 3 2 6" xfId="2135"/>
    <cellStyle name="Normal 5 2 2 3 3" xfId="2136"/>
    <cellStyle name="Normal 5 2 2 3 3 2" xfId="2137"/>
    <cellStyle name="Normal 5 2 2 3 4" xfId="2138"/>
    <cellStyle name="Normal 5 2 2 3 4 2" xfId="2139"/>
    <cellStyle name="Normal 5 2 2 3 5" xfId="2140"/>
    <cellStyle name="Normal 5 2 2 3 5 2" xfId="2141"/>
    <cellStyle name="Normal 5 2 2 3 6" xfId="2142"/>
    <cellStyle name="Normal 5 2 2 3 6 2" xfId="2143"/>
    <cellStyle name="Normal 5 2 2 3 7" xfId="2144"/>
    <cellStyle name="Normal 5 2 2 4" xfId="2145"/>
    <cellStyle name="Normal 5 2 2 4 2" xfId="2146"/>
    <cellStyle name="Normal 5 2 2 4 2 2" xfId="2147"/>
    <cellStyle name="Normal 5 2 2 4 3" xfId="2148"/>
    <cellStyle name="Normal 5 2 2 4 3 2" xfId="2149"/>
    <cellStyle name="Normal 5 2 2 4 4" xfId="2150"/>
    <cellStyle name="Normal 5 2 2 4 4 2" xfId="2151"/>
    <cellStyle name="Normal 5 2 2 4 5" xfId="2152"/>
    <cellStyle name="Normal 5 2 2 4 5 2" xfId="2153"/>
    <cellStyle name="Normal 5 2 2 4 6" xfId="2154"/>
    <cellStyle name="Normal 5 2 2 5" xfId="2155"/>
    <cellStyle name="Normal 5 2 2 5 2" xfId="2156"/>
    <cellStyle name="Normal 5 2 2 5 2 2" xfId="2157"/>
    <cellStyle name="Normal 5 2 2 5 3" xfId="2158"/>
    <cellStyle name="Normal 5 2 2 5 3 2" xfId="2159"/>
    <cellStyle name="Normal 5 2 2 5 4" xfId="2160"/>
    <cellStyle name="Normal 5 2 2 5 4 2" xfId="2161"/>
    <cellStyle name="Normal 5 2 2 5 5" xfId="2162"/>
    <cellStyle name="Normal 5 2 2 5 5 2" xfId="2163"/>
    <cellStyle name="Normal 5 2 2 5 6" xfId="2164"/>
    <cellStyle name="Normal 5 2 2 6" xfId="2165"/>
    <cellStyle name="Normal 5 2 2 6 2" xfId="2166"/>
    <cellStyle name="Normal 5 2 2 6 2 2" xfId="2167"/>
    <cellStyle name="Normal 5 2 2 6 3" xfId="2168"/>
    <cellStyle name="Normal 5 2 2 6 3 2" xfId="2169"/>
    <cellStyle name="Normal 5 2 2 6 4" xfId="2170"/>
    <cellStyle name="Normal 5 2 2 6 4 2" xfId="2171"/>
    <cellStyle name="Normal 5 2 2 6 5" xfId="2172"/>
    <cellStyle name="Normal 5 2 2 6 5 2" xfId="2173"/>
    <cellStyle name="Normal 5 2 2 6 6" xfId="2174"/>
    <cellStyle name="Normal 5 2 2 7" xfId="2175"/>
    <cellStyle name="Normal 5 2 2 7 2" xfId="2176"/>
    <cellStyle name="Normal 5 2 2 8" xfId="2177"/>
    <cellStyle name="Normal 5 2 2 8 2" xfId="2178"/>
    <cellStyle name="Normal 5 2 2 9" xfId="2179"/>
    <cellStyle name="Normal 5 2 2 9 2" xfId="2180"/>
    <cellStyle name="Normal 5 2 20" xfId="2181"/>
    <cellStyle name="Normal 5 2 20 2" xfId="2182"/>
    <cellStyle name="Normal 5 2 20 2 2" xfId="2183"/>
    <cellStyle name="Normal 5 2 20 2 2 2" xfId="2184"/>
    <cellStyle name="Normal 5 2 20 2 3" xfId="2185"/>
    <cellStyle name="Normal 5 2 20 2 3 2" xfId="2186"/>
    <cellStyle name="Normal 5 2 20 2 4" xfId="2187"/>
    <cellStyle name="Normal 5 2 20 2 4 2" xfId="2188"/>
    <cellStyle name="Normal 5 2 20 2 5" xfId="2189"/>
    <cellStyle name="Normal 5 2 20 2 5 2" xfId="2190"/>
    <cellStyle name="Normal 5 2 20 2 6" xfId="2191"/>
    <cellStyle name="Normal 5 2 20 3" xfId="2192"/>
    <cellStyle name="Normal 5 2 20 3 2" xfId="2193"/>
    <cellStyle name="Normal 5 2 20 4" xfId="2194"/>
    <cellStyle name="Normal 5 2 20 4 2" xfId="2195"/>
    <cellStyle name="Normal 5 2 20 5" xfId="2196"/>
    <cellStyle name="Normal 5 2 20 5 2" xfId="2197"/>
    <cellStyle name="Normal 5 2 20 6" xfId="2198"/>
    <cellStyle name="Normal 5 2 20 6 2" xfId="2199"/>
    <cellStyle name="Normal 5 2 20 7" xfId="2200"/>
    <cellStyle name="Normal 5 2 21" xfId="2201"/>
    <cellStyle name="Normal 5 2 21 2" xfId="2202"/>
    <cellStyle name="Normal 5 2 21 2 2" xfId="2203"/>
    <cellStyle name="Normal 5 2 21 2 2 2" xfId="2204"/>
    <cellStyle name="Normal 5 2 21 2 3" xfId="2205"/>
    <cellStyle name="Normal 5 2 21 2 3 2" xfId="2206"/>
    <cellStyle name="Normal 5 2 21 2 4" xfId="2207"/>
    <cellStyle name="Normal 5 2 21 2 4 2" xfId="2208"/>
    <cellStyle name="Normal 5 2 21 2 5" xfId="2209"/>
    <cellStyle name="Normal 5 2 21 2 5 2" xfId="2210"/>
    <cellStyle name="Normal 5 2 21 2 6" xfId="2211"/>
    <cellStyle name="Normal 5 2 21 3" xfId="2212"/>
    <cellStyle name="Normal 5 2 21 3 2" xfId="2213"/>
    <cellStyle name="Normal 5 2 21 4" xfId="2214"/>
    <cellStyle name="Normal 5 2 21 4 2" xfId="2215"/>
    <cellStyle name="Normal 5 2 21 5" xfId="2216"/>
    <cellStyle name="Normal 5 2 21 5 2" xfId="2217"/>
    <cellStyle name="Normal 5 2 21 6" xfId="2218"/>
    <cellStyle name="Normal 5 2 21 6 2" xfId="2219"/>
    <cellStyle name="Normal 5 2 21 7" xfId="2220"/>
    <cellStyle name="Normal 5 2 22" xfId="2221"/>
    <cellStyle name="Normal 5 2 22 2" xfId="2222"/>
    <cellStyle name="Normal 5 2 22 2 2" xfId="2223"/>
    <cellStyle name="Normal 5 2 22 2 2 2" xfId="2224"/>
    <cellStyle name="Normal 5 2 22 2 3" xfId="2225"/>
    <cellStyle name="Normal 5 2 22 2 3 2" xfId="2226"/>
    <cellStyle name="Normal 5 2 22 2 4" xfId="2227"/>
    <cellStyle name="Normal 5 2 22 2 4 2" xfId="2228"/>
    <cellStyle name="Normal 5 2 22 2 5" xfId="2229"/>
    <cellStyle name="Normal 5 2 22 2 5 2" xfId="2230"/>
    <cellStyle name="Normal 5 2 22 2 6" xfId="2231"/>
    <cellStyle name="Normal 5 2 22 3" xfId="2232"/>
    <cellStyle name="Normal 5 2 22 3 2" xfId="2233"/>
    <cellStyle name="Normal 5 2 22 4" xfId="2234"/>
    <cellStyle name="Normal 5 2 22 4 2" xfId="2235"/>
    <cellStyle name="Normal 5 2 22 5" xfId="2236"/>
    <cellStyle name="Normal 5 2 22 5 2" xfId="2237"/>
    <cellStyle name="Normal 5 2 22 6" xfId="2238"/>
    <cellStyle name="Normal 5 2 22 6 2" xfId="2239"/>
    <cellStyle name="Normal 5 2 22 7" xfId="2240"/>
    <cellStyle name="Normal 5 2 23" xfId="2241"/>
    <cellStyle name="Normal 5 2 23 2" xfId="2242"/>
    <cellStyle name="Normal 5 2 23 2 2" xfId="2243"/>
    <cellStyle name="Normal 5 2 23 3" xfId="2244"/>
    <cellStyle name="Normal 5 2 23 3 2" xfId="2245"/>
    <cellStyle name="Normal 5 2 23 4" xfId="2246"/>
    <cellStyle name="Normal 5 2 23 4 2" xfId="2247"/>
    <cellStyle name="Normal 5 2 23 5" xfId="2248"/>
    <cellStyle name="Normal 5 2 23 5 2" xfId="2249"/>
    <cellStyle name="Normal 5 2 23 6" xfId="2250"/>
    <cellStyle name="Normal 5 2 24" xfId="2251"/>
    <cellStyle name="Normal 5 2 24 2" xfId="2252"/>
    <cellStyle name="Normal 5 2 24 2 2" xfId="2253"/>
    <cellStyle name="Normal 5 2 24 3" xfId="2254"/>
    <cellStyle name="Normal 5 2 24 3 2" xfId="2255"/>
    <cellStyle name="Normal 5 2 24 4" xfId="2256"/>
    <cellStyle name="Normal 5 2 24 4 2" xfId="2257"/>
    <cellStyle name="Normal 5 2 24 5" xfId="2258"/>
    <cellStyle name="Normal 5 2 24 5 2" xfId="2259"/>
    <cellStyle name="Normal 5 2 24 6" xfId="2260"/>
    <cellStyle name="Normal 5 2 25" xfId="2261"/>
    <cellStyle name="Normal 5 2 25 2" xfId="2262"/>
    <cellStyle name="Normal 5 2 25 2 2" xfId="2263"/>
    <cellStyle name="Normal 5 2 25 3" xfId="2264"/>
    <cellStyle name="Normal 5 2 25 3 2" xfId="2265"/>
    <cellStyle name="Normal 5 2 25 4" xfId="2266"/>
    <cellStyle name="Normal 5 2 25 4 2" xfId="2267"/>
    <cellStyle name="Normal 5 2 25 5" xfId="2268"/>
    <cellStyle name="Normal 5 2 25 5 2" xfId="2269"/>
    <cellStyle name="Normal 5 2 25 6" xfId="2270"/>
    <cellStyle name="Normal 5 2 26" xfId="2271"/>
    <cellStyle name="Normal 5 2 26 2" xfId="2272"/>
    <cellStyle name="Normal 5 2 26 2 2" xfId="2273"/>
    <cellStyle name="Normal 5 2 26 3" xfId="2274"/>
    <cellStyle name="Normal 5 2 26 3 2" xfId="2275"/>
    <cellStyle name="Normal 5 2 26 4" xfId="2276"/>
    <cellStyle name="Normal 5 2 26 4 2" xfId="2277"/>
    <cellStyle name="Normal 5 2 26 5" xfId="2278"/>
    <cellStyle name="Normal 5 2 26 5 2" xfId="2279"/>
    <cellStyle name="Normal 5 2 26 6" xfId="2280"/>
    <cellStyle name="Normal 5 2 27" xfId="2281"/>
    <cellStyle name="Normal 5 2 27 2" xfId="2282"/>
    <cellStyle name="Normal 5 2 27 2 2" xfId="2283"/>
    <cellStyle name="Normal 5 2 27 3" xfId="2284"/>
    <cellStyle name="Normal 5 2 27 3 2" xfId="2285"/>
    <cellStyle name="Normal 5 2 27 4" xfId="2286"/>
    <cellStyle name="Normal 5 2 27 4 2" xfId="2287"/>
    <cellStyle name="Normal 5 2 27 5" xfId="2288"/>
    <cellStyle name="Normal 5 2 27 5 2" xfId="2289"/>
    <cellStyle name="Normal 5 2 27 6" xfId="2290"/>
    <cellStyle name="Normal 5 2 28" xfId="2291"/>
    <cellStyle name="Normal 5 2 28 2" xfId="2292"/>
    <cellStyle name="Normal 5 2 28 2 2" xfId="2293"/>
    <cellStyle name="Normal 5 2 28 3" xfId="2294"/>
    <cellStyle name="Normal 5 2 28 3 2" xfId="2295"/>
    <cellStyle name="Normal 5 2 28 4" xfId="2296"/>
    <cellStyle name="Normal 5 2 28 4 2" xfId="2297"/>
    <cellStyle name="Normal 5 2 28 5" xfId="2298"/>
    <cellStyle name="Normal 5 2 28 5 2" xfId="2299"/>
    <cellStyle name="Normal 5 2 28 6" xfId="2300"/>
    <cellStyle name="Normal 5 2 29" xfId="2301"/>
    <cellStyle name="Normal 5 2 29 2" xfId="2302"/>
    <cellStyle name="Normal 5 2 29 2 2" xfId="2303"/>
    <cellStyle name="Normal 5 2 29 3" xfId="2304"/>
    <cellStyle name="Normal 5 2 29 3 2" xfId="2305"/>
    <cellStyle name="Normal 5 2 29 4" xfId="2306"/>
    <cellStyle name="Normal 5 2 29 4 2" xfId="2307"/>
    <cellStyle name="Normal 5 2 29 5" xfId="2308"/>
    <cellStyle name="Normal 5 2 29 5 2" xfId="2309"/>
    <cellStyle name="Normal 5 2 29 6" xfId="2310"/>
    <cellStyle name="Normal 5 2 3" xfId="2311"/>
    <cellStyle name="Normal 5 2 3 10" xfId="2312"/>
    <cellStyle name="Normal 5 2 3 2" xfId="2313"/>
    <cellStyle name="Normal 5 2 3 2 2" xfId="2314"/>
    <cellStyle name="Normal 5 2 3 2 2 2" xfId="2315"/>
    <cellStyle name="Normal 5 2 3 2 3" xfId="2316"/>
    <cellStyle name="Normal 5 2 3 2 3 2" xfId="2317"/>
    <cellStyle name="Normal 5 2 3 2 4" xfId="2318"/>
    <cellStyle name="Normal 5 2 3 2 4 2" xfId="2319"/>
    <cellStyle name="Normal 5 2 3 2 5" xfId="2320"/>
    <cellStyle name="Normal 5 2 3 2 5 2" xfId="2321"/>
    <cellStyle name="Normal 5 2 3 2 6" xfId="2322"/>
    <cellStyle name="Normal 5 2 3 3" xfId="2323"/>
    <cellStyle name="Normal 5 2 3 3 2" xfId="2324"/>
    <cellStyle name="Normal 5 2 3 3 2 2" xfId="2325"/>
    <cellStyle name="Normal 5 2 3 3 3" xfId="2326"/>
    <cellStyle name="Normal 5 2 3 3 3 2" xfId="2327"/>
    <cellStyle name="Normal 5 2 3 3 4" xfId="2328"/>
    <cellStyle name="Normal 5 2 3 3 4 2" xfId="2329"/>
    <cellStyle name="Normal 5 2 3 3 5" xfId="2330"/>
    <cellStyle name="Normal 5 2 3 3 5 2" xfId="2331"/>
    <cellStyle name="Normal 5 2 3 3 6" xfId="2332"/>
    <cellStyle name="Normal 5 2 3 4" xfId="2333"/>
    <cellStyle name="Normal 5 2 3 4 2" xfId="2334"/>
    <cellStyle name="Normal 5 2 3 4 2 2" xfId="2335"/>
    <cellStyle name="Normal 5 2 3 4 3" xfId="2336"/>
    <cellStyle name="Normal 5 2 3 4 3 2" xfId="2337"/>
    <cellStyle name="Normal 5 2 3 4 4" xfId="2338"/>
    <cellStyle name="Normal 5 2 3 4 4 2" xfId="2339"/>
    <cellStyle name="Normal 5 2 3 4 5" xfId="2340"/>
    <cellStyle name="Normal 5 2 3 4 5 2" xfId="2341"/>
    <cellStyle name="Normal 5 2 3 4 6" xfId="2342"/>
    <cellStyle name="Normal 5 2 3 5" xfId="2343"/>
    <cellStyle name="Normal 5 2 3 5 2" xfId="2344"/>
    <cellStyle name="Normal 5 2 3 5 2 2" xfId="2345"/>
    <cellStyle name="Normal 5 2 3 5 3" xfId="2346"/>
    <cellStyle name="Normal 5 2 3 5 3 2" xfId="2347"/>
    <cellStyle name="Normal 5 2 3 5 4" xfId="2348"/>
    <cellStyle name="Normal 5 2 3 5 4 2" xfId="2349"/>
    <cellStyle name="Normal 5 2 3 5 5" xfId="2350"/>
    <cellStyle name="Normal 5 2 3 5 5 2" xfId="2351"/>
    <cellStyle name="Normal 5 2 3 5 6" xfId="2352"/>
    <cellStyle name="Normal 5 2 3 6" xfId="2353"/>
    <cellStyle name="Normal 5 2 3 6 2" xfId="2354"/>
    <cellStyle name="Normal 5 2 3 7" xfId="2355"/>
    <cellStyle name="Normal 5 2 3 7 2" xfId="2356"/>
    <cellStyle name="Normal 5 2 3 8" xfId="2357"/>
    <cellStyle name="Normal 5 2 3 8 2" xfId="2358"/>
    <cellStyle name="Normal 5 2 3 9" xfId="2359"/>
    <cellStyle name="Normal 5 2 3 9 2" xfId="2360"/>
    <cellStyle name="Normal 5 2 30" xfId="2361"/>
    <cellStyle name="Normal 5 2 30 2" xfId="2362"/>
    <cellStyle name="Normal 5 2 30 2 2" xfId="2363"/>
    <cellStyle name="Normal 5 2 30 3" xfId="2364"/>
    <cellStyle name="Normal 5 2 30 3 2" xfId="2365"/>
    <cellStyle name="Normal 5 2 30 4" xfId="2366"/>
    <cellStyle name="Normal 5 2 30 4 2" xfId="2367"/>
    <cellStyle name="Normal 5 2 30 5" xfId="2368"/>
    <cellStyle name="Normal 5 2 30 5 2" xfId="2369"/>
    <cellStyle name="Normal 5 2 30 6" xfId="2370"/>
    <cellStyle name="Normal 5 2 31" xfId="2371"/>
    <cellStyle name="Normal 5 2 31 2" xfId="2372"/>
    <cellStyle name="Normal 5 2 31 2 2" xfId="2373"/>
    <cellStyle name="Normal 5 2 31 3" xfId="2374"/>
    <cellStyle name="Normal 5 2 31 3 2" xfId="2375"/>
    <cellStyle name="Normal 5 2 31 4" xfId="2376"/>
    <cellStyle name="Normal 5 2 31 4 2" xfId="2377"/>
    <cellStyle name="Normal 5 2 31 5" xfId="2378"/>
    <cellStyle name="Normal 5 2 31 5 2" xfId="2379"/>
    <cellStyle name="Normal 5 2 31 6" xfId="2380"/>
    <cellStyle name="Normal 5 2 32" xfId="2381"/>
    <cellStyle name="Normal 5 2 32 2" xfId="2382"/>
    <cellStyle name="Normal 5 2 32 2 2" xfId="2383"/>
    <cellStyle name="Normal 5 2 32 3" xfId="2384"/>
    <cellStyle name="Normal 5 2 32 3 2" xfId="2385"/>
    <cellStyle name="Normal 5 2 32 4" xfId="2386"/>
    <cellStyle name="Normal 5 2 32 4 2" xfId="2387"/>
    <cellStyle name="Normal 5 2 32 5" xfId="2388"/>
    <cellStyle name="Normal 5 2 32 5 2" xfId="2389"/>
    <cellStyle name="Normal 5 2 32 6" xfId="2390"/>
    <cellStyle name="Normal 5 2 33" xfId="2391"/>
    <cellStyle name="Normal 5 2 33 2" xfId="2392"/>
    <cellStyle name="Normal 5 2 33 2 2" xfId="2393"/>
    <cellStyle name="Normal 5 2 33 3" xfId="2394"/>
    <cellStyle name="Normal 5 2 33 3 2" xfId="2395"/>
    <cellStyle name="Normal 5 2 33 4" xfId="2396"/>
    <cellStyle name="Normal 5 2 33 4 2" xfId="2397"/>
    <cellStyle name="Normal 5 2 33 5" xfId="2398"/>
    <cellStyle name="Normal 5 2 33 5 2" xfId="2399"/>
    <cellStyle name="Normal 5 2 33 6" xfId="2400"/>
    <cellStyle name="Normal 5 2 34" xfId="2401"/>
    <cellStyle name="Normal 5 2 34 2" xfId="2402"/>
    <cellStyle name="Normal 5 2 34 2 2" xfId="2403"/>
    <cellStyle name="Normal 5 2 34 3" xfId="2404"/>
    <cellStyle name="Normal 5 2 34 3 2" xfId="2405"/>
    <cellStyle name="Normal 5 2 34 4" xfId="2406"/>
    <cellStyle name="Normal 5 2 34 4 2" xfId="2407"/>
    <cellStyle name="Normal 5 2 34 5" xfId="2408"/>
    <cellStyle name="Normal 5 2 34 5 2" xfId="2409"/>
    <cellStyle name="Normal 5 2 34 6" xfId="2410"/>
    <cellStyle name="Normal 5 2 35" xfId="2411"/>
    <cellStyle name="Normal 5 2 35 2" xfId="2412"/>
    <cellStyle name="Normal 5 2 35 2 2" xfId="2413"/>
    <cellStyle name="Normal 5 2 35 3" xfId="2414"/>
    <cellStyle name="Normal 5 2 35 3 2" xfId="2415"/>
    <cellStyle name="Normal 5 2 35 4" xfId="2416"/>
    <cellStyle name="Normal 5 2 35 4 2" xfId="2417"/>
    <cellStyle name="Normal 5 2 35 5" xfId="2418"/>
    <cellStyle name="Normal 5 2 35 5 2" xfId="2419"/>
    <cellStyle name="Normal 5 2 35 6" xfId="2420"/>
    <cellStyle name="Normal 5 2 36" xfId="2421"/>
    <cellStyle name="Normal 5 2 36 2" xfId="2422"/>
    <cellStyle name="Normal 5 2 37" xfId="2423"/>
    <cellStyle name="Normal 5 2 37 2" xfId="2424"/>
    <cellStyle name="Normal 5 2 38" xfId="2425"/>
    <cellStyle name="Normal 5 2 38 2" xfId="2426"/>
    <cellStyle name="Normal 5 2 39" xfId="2427"/>
    <cellStyle name="Normal 5 2 39 2" xfId="2428"/>
    <cellStyle name="Normal 5 2 4" xfId="2429"/>
    <cellStyle name="Normal 5 2 4 10" xfId="2430"/>
    <cellStyle name="Normal 5 2 4 2" xfId="2431"/>
    <cellStyle name="Normal 5 2 4 2 2" xfId="2432"/>
    <cellStyle name="Normal 5 2 4 2 2 2" xfId="2433"/>
    <cellStyle name="Normal 5 2 4 2 3" xfId="2434"/>
    <cellStyle name="Normal 5 2 4 2 3 2" xfId="2435"/>
    <cellStyle name="Normal 5 2 4 2 4" xfId="2436"/>
    <cellStyle name="Normal 5 2 4 2 4 2" xfId="2437"/>
    <cellStyle name="Normal 5 2 4 2 5" xfId="2438"/>
    <cellStyle name="Normal 5 2 4 2 5 2" xfId="2439"/>
    <cellStyle name="Normal 5 2 4 2 6" xfId="2440"/>
    <cellStyle name="Normal 5 2 4 3" xfId="2441"/>
    <cellStyle name="Normal 5 2 4 3 2" xfId="2442"/>
    <cellStyle name="Normal 5 2 4 3 2 2" xfId="2443"/>
    <cellStyle name="Normal 5 2 4 3 3" xfId="2444"/>
    <cellStyle name="Normal 5 2 4 3 3 2" xfId="2445"/>
    <cellStyle name="Normal 5 2 4 3 4" xfId="2446"/>
    <cellStyle name="Normal 5 2 4 3 4 2" xfId="2447"/>
    <cellStyle name="Normal 5 2 4 3 5" xfId="2448"/>
    <cellStyle name="Normal 5 2 4 3 5 2" xfId="2449"/>
    <cellStyle name="Normal 5 2 4 3 6" xfId="2450"/>
    <cellStyle name="Normal 5 2 4 4" xfId="2451"/>
    <cellStyle name="Normal 5 2 4 4 2" xfId="2452"/>
    <cellStyle name="Normal 5 2 4 4 2 2" xfId="2453"/>
    <cellStyle name="Normal 5 2 4 4 3" xfId="2454"/>
    <cellStyle name="Normal 5 2 4 4 3 2" xfId="2455"/>
    <cellStyle name="Normal 5 2 4 4 4" xfId="2456"/>
    <cellStyle name="Normal 5 2 4 4 4 2" xfId="2457"/>
    <cellStyle name="Normal 5 2 4 4 5" xfId="2458"/>
    <cellStyle name="Normal 5 2 4 4 5 2" xfId="2459"/>
    <cellStyle name="Normal 5 2 4 4 6" xfId="2460"/>
    <cellStyle name="Normal 5 2 4 5" xfId="2461"/>
    <cellStyle name="Normal 5 2 4 5 2" xfId="2462"/>
    <cellStyle name="Normal 5 2 4 5 2 2" xfId="2463"/>
    <cellStyle name="Normal 5 2 4 5 3" xfId="2464"/>
    <cellStyle name="Normal 5 2 4 5 3 2" xfId="2465"/>
    <cellStyle name="Normal 5 2 4 5 4" xfId="2466"/>
    <cellStyle name="Normal 5 2 4 5 4 2" xfId="2467"/>
    <cellStyle name="Normal 5 2 4 5 5" xfId="2468"/>
    <cellStyle name="Normal 5 2 4 5 5 2" xfId="2469"/>
    <cellStyle name="Normal 5 2 4 5 6" xfId="2470"/>
    <cellStyle name="Normal 5 2 4 6" xfId="2471"/>
    <cellStyle name="Normal 5 2 4 6 2" xfId="2472"/>
    <cellStyle name="Normal 5 2 4 7" xfId="2473"/>
    <cellStyle name="Normal 5 2 4 7 2" xfId="2474"/>
    <cellStyle name="Normal 5 2 4 8" xfId="2475"/>
    <cellStyle name="Normal 5 2 4 8 2" xfId="2476"/>
    <cellStyle name="Normal 5 2 4 9" xfId="2477"/>
    <cellStyle name="Normal 5 2 4 9 2" xfId="2478"/>
    <cellStyle name="Normal 5 2 40" xfId="2479"/>
    <cellStyle name="Normal 5 2 40 2" xfId="2480"/>
    <cellStyle name="Normal 5 2 41" xfId="2481"/>
    <cellStyle name="Normal 5 2 42" xfId="2482"/>
    <cellStyle name="Normal 5 2 5" xfId="2483"/>
    <cellStyle name="Normal 5 2 5 10" xfId="2484"/>
    <cellStyle name="Normal 5 2 5 2" xfId="2485"/>
    <cellStyle name="Normal 5 2 5 2 2" xfId="2486"/>
    <cellStyle name="Normal 5 2 5 2 2 2" xfId="2487"/>
    <cellStyle name="Normal 5 2 5 2 3" xfId="2488"/>
    <cellStyle name="Normal 5 2 5 2 3 2" xfId="2489"/>
    <cellStyle name="Normal 5 2 5 2 4" xfId="2490"/>
    <cellStyle name="Normal 5 2 5 2 4 2" xfId="2491"/>
    <cellStyle name="Normal 5 2 5 2 5" xfId="2492"/>
    <cellStyle name="Normal 5 2 5 2 5 2" xfId="2493"/>
    <cellStyle name="Normal 5 2 5 2 6" xfId="2494"/>
    <cellStyle name="Normal 5 2 5 3" xfId="2495"/>
    <cellStyle name="Normal 5 2 5 3 2" xfId="2496"/>
    <cellStyle name="Normal 5 2 5 3 2 2" xfId="2497"/>
    <cellStyle name="Normal 5 2 5 3 3" xfId="2498"/>
    <cellStyle name="Normal 5 2 5 3 3 2" xfId="2499"/>
    <cellStyle name="Normal 5 2 5 3 4" xfId="2500"/>
    <cellStyle name="Normal 5 2 5 3 4 2" xfId="2501"/>
    <cellStyle name="Normal 5 2 5 3 5" xfId="2502"/>
    <cellStyle name="Normal 5 2 5 3 5 2" xfId="2503"/>
    <cellStyle name="Normal 5 2 5 3 6" xfId="2504"/>
    <cellStyle name="Normal 5 2 5 4" xfId="2505"/>
    <cellStyle name="Normal 5 2 5 4 2" xfId="2506"/>
    <cellStyle name="Normal 5 2 5 4 2 2" xfId="2507"/>
    <cellStyle name="Normal 5 2 5 4 3" xfId="2508"/>
    <cellStyle name="Normal 5 2 5 4 3 2" xfId="2509"/>
    <cellStyle name="Normal 5 2 5 4 4" xfId="2510"/>
    <cellStyle name="Normal 5 2 5 4 4 2" xfId="2511"/>
    <cellStyle name="Normal 5 2 5 4 5" xfId="2512"/>
    <cellStyle name="Normal 5 2 5 4 5 2" xfId="2513"/>
    <cellStyle name="Normal 5 2 5 4 6" xfId="2514"/>
    <cellStyle name="Normal 5 2 5 5" xfId="2515"/>
    <cellStyle name="Normal 5 2 5 5 2" xfId="2516"/>
    <cellStyle name="Normal 5 2 5 5 2 2" xfId="2517"/>
    <cellStyle name="Normal 5 2 5 5 3" xfId="2518"/>
    <cellStyle name="Normal 5 2 5 5 3 2" xfId="2519"/>
    <cellStyle name="Normal 5 2 5 5 4" xfId="2520"/>
    <cellStyle name="Normal 5 2 5 5 4 2" xfId="2521"/>
    <cellStyle name="Normal 5 2 5 5 5" xfId="2522"/>
    <cellStyle name="Normal 5 2 5 5 5 2" xfId="2523"/>
    <cellStyle name="Normal 5 2 5 5 6" xfId="2524"/>
    <cellStyle name="Normal 5 2 5 6" xfId="2525"/>
    <cellStyle name="Normal 5 2 5 6 2" xfId="2526"/>
    <cellStyle name="Normal 5 2 5 7" xfId="2527"/>
    <cellStyle name="Normal 5 2 5 7 2" xfId="2528"/>
    <cellStyle name="Normal 5 2 5 8" xfId="2529"/>
    <cellStyle name="Normal 5 2 5 8 2" xfId="2530"/>
    <cellStyle name="Normal 5 2 5 9" xfId="2531"/>
    <cellStyle name="Normal 5 2 5 9 2" xfId="2532"/>
    <cellStyle name="Normal 5 2 6" xfId="2533"/>
    <cellStyle name="Normal 5 2 6 10" xfId="2534"/>
    <cellStyle name="Normal 5 2 6 2" xfId="2535"/>
    <cellStyle name="Normal 5 2 6 2 2" xfId="2536"/>
    <cellStyle name="Normal 5 2 6 2 2 2" xfId="2537"/>
    <cellStyle name="Normal 5 2 6 2 3" xfId="2538"/>
    <cellStyle name="Normal 5 2 6 2 3 2" xfId="2539"/>
    <cellStyle name="Normal 5 2 6 2 4" xfId="2540"/>
    <cellStyle name="Normal 5 2 6 2 4 2" xfId="2541"/>
    <cellStyle name="Normal 5 2 6 2 5" xfId="2542"/>
    <cellStyle name="Normal 5 2 6 2 5 2" xfId="2543"/>
    <cellStyle name="Normal 5 2 6 2 6" xfId="2544"/>
    <cellStyle name="Normal 5 2 6 3" xfId="2545"/>
    <cellStyle name="Normal 5 2 6 3 2" xfId="2546"/>
    <cellStyle name="Normal 5 2 6 3 2 2" xfId="2547"/>
    <cellStyle name="Normal 5 2 6 3 3" xfId="2548"/>
    <cellStyle name="Normal 5 2 6 3 3 2" xfId="2549"/>
    <cellStyle name="Normal 5 2 6 3 4" xfId="2550"/>
    <cellStyle name="Normal 5 2 6 3 4 2" xfId="2551"/>
    <cellStyle name="Normal 5 2 6 3 5" xfId="2552"/>
    <cellStyle name="Normal 5 2 6 3 5 2" xfId="2553"/>
    <cellStyle name="Normal 5 2 6 3 6" xfId="2554"/>
    <cellStyle name="Normal 5 2 6 4" xfId="2555"/>
    <cellStyle name="Normal 5 2 6 4 2" xfId="2556"/>
    <cellStyle name="Normal 5 2 6 4 2 2" xfId="2557"/>
    <cellStyle name="Normal 5 2 6 4 3" xfId="2558"/>
    <cellStyle name="Normal 5 2 6 4 3 2" xfId="2559"/>
    <cellStyle name="Normal 5 2 6 4 4" xfId="2560"/>
    <cellStyle name="Normal 5 2 6 4 4 2" xfId="2561"/>
    <cellStyle name="Normal 5 2 6 4 5" xfId="2562"/>
    <cellStyle name="Normal 5 2 6 4 5 2" xfId="2563"/>
    <cellStyle name="Normal 5 2 6 4 6" xfId="2564"/>
    <cellStyle name="Normal 5 2 6 5" xfId="2565"/>
    <cellStyle name="Normal 5 2 6 5 2" xfId="2566"/>
    <cellStyle name="Normal 5 2 6 5 2 2" xfId="2567"/>
    <cellStyle name="Normal 5 2 6 5 3" xfId="2568"/>
    <cellStyle name="Normal 5 2 6 5 3 2" xfId="2569"/>
    <cellStyle name="Normal 5 2 6 5 4" xfId="2570"/>
    <cellStyle name="Normal 5 2 6 5 4 2" xfId="2571"/>
    <cellStyle name="Normal 5 2 6 5 5" xfId="2572"/>
    <cellStyle name="Normal 5 2 6 5 5 2" xfId="2573"/>
    <cellStyle name="Normal 5 2 6 5 6" xfId="2574"/>
    <cellStyle name="Normal 5 2 6 6" xfId="2575"/>
    <cellStyle name="Normal 5 2 6 6 2" xfId="2576"/>
    <cellStyle name="Normal 5 2 6 7" xfId="2577"/>
    <cellStyle name="Normal 5 2 6 7 2" xfId="2578"/>
    <cellStyle name="Normal 5 2 6 8" xfId="2579"/>
    <cellStyle name="Normal 5 2 6 8 2" xfId="2580"/>
    <cellStyle name="Normal 5 2 6 9" xfId="2581"/>
    <cellStyle name="Normal 5 2 6 9 2" xfId="2582"/>
    <cellStyle name="Normal 5 2 7" xfId="2583"/>
    <cellStyle name="Normal 5 2 7 10" xfId="2584"/>
    <cellStyle name="Normal 5 2 7 2" xfId="2585"/>
    <cellStyle name="Normal 5 2 7 2 2" xfId="2586"/>
    <cellStyle name="Normal 5 2 7 2 2 2" xfId="2587"/>
    <cellStyle name="Normal 5 2 7 2 3" xfId="2588"/>
    <cellStyle name="Normal 5 2 7 2 3 2" xfId="2589"/>
    <cellStyle name="Normal 5 2 7 2 4" xfId="2590"/>
    <cellStyle name="Normal 5 2 7 2 4 2" xfId="2591"/>
    <cellStyle name="Normal 5 2 7 2 5" xfId="2592"/>
    <cellStyle name="Normal 5 2 7 2 5 2" xfId="2593"/>
    <cellStyle name="Normal 5 2 7 2 6" xfId="2594"/>
    <cellStyle name="Normal 5 2 7 3" xfId="2595"/>
    <cellStyle name="Normal 5 2 7 3 2" xfId="2596"/>
    <cellStyle name="Normal 5 2 7 3 2 2" xfId="2597"/>
    <cellStyle name="Normal 5 2 7 3 3" xfId="2598"/>
    <cellStyle name="Normal 5 2 7 3 3 2" xfId="2599"/>
    <cellStyle name="Normal 5 2 7 3 4" xfId="2600"/>
    <cellStyle name="Normal 5 2 7 3 4 2" xfId="2601"/>
    <cellStyle name="Normal 5 2 7 3 5" xfId="2602"/>
    <cellStyle name="Normal 5 2 7 3 5 2" xfId="2603"/>
    <cellStyle name="Normal 5 2 7 3 6" xfId="2604"/>
    <cellStyle name="Normal 5 2 7 4" xfId="2605"/>
    <cellStyle name="Normal 5 2 7 4 2" xfId="2606"/>
    <cellStyle name="Normal 5 2 7 4 2 2" xfId="2607"/>
    <cellStyle name="Normal 5 2 7 4 3" xfId="2608"/>
    <cellStyle name="Normal 5 2 7 4 3 2" xfId="2609"/>
    <cellStyle name="Normal 5 2 7 4 4" xfId="2610"/>
    <cellStyle name="Normal 5 2 7 4 4 2" xfId="2611"/>
    <cellStyle name="Normal 5 2 7 4 5" xfId="2612"/>
    <cellStyle name="Normal 5 2 7 4 5 2" xfId="2613"/>
    <cellStyle name="Normal 5 2 7 4 6" xfId="2614"/>
    <cellStyle name="Normal 5 2 7 5" xfId="2615"/>
    <cellStyle name="Normal 5 2 7 5 2" xfId="2616"/>
    <cellStyle name="Normal 5 2 7 5 2 2" xfId="2617"/>
    <cellStyle name="Normal 5 2 7 5 3" xfId="2618"/>
    <cellStyle name="Normal 5 2 7 5 3 2" xfId="2619"/>
    <cellStyle name="Normal 5 2 7 5 4" xfId="2620"/>
    <cellStyle name="Normal 5 2 7 5 4 2" xfId="2621"/>
    <cellStyle name="Normal 5 2 7 5 5" xfId="2622"/>
    <cellStyle name="Normal 5 2 7 5 5 2" xfId="2623"/>
    <cellStyle name="Normal 5 2 7 5 6" xfId="2624"/>
    <cellStyle name="Normal 5 2 7 6" xfId="2625"/>
    <cellStyle name="Normal 5 2 7 6 2" xfId="2626"/>
    <cellStyle name="Normal 5 2 7 7" xfId="2627"/>
    <cellStyle name="Normal 5 2 7 7 2" xfId="2628"/>
    <cellStyle name="Normal 5 2 7 8" xfId="2629"/>
    <cellStyle name="Normal 5 2 7 8 2" xfId="2630"/>
    <cellStyle name="Normal 5 2 7 9" xfId="2631"/>
    <cellStyle name="Normal 5 2 7 9 2" xfId="2632"/>
    <cellStyle name="Normal 5 2 8" xfId="2633"/>
    <cellStyle name="Normal 5 2 8 10" xfId="2634"/>
    <cellStyle name="Normal 5 2 8 2" xfId="2635"/>
    <cellStyle name="Normal 5 2 8 2 2" xfId="2636"/>
    <cellStyle name="Normal 5 2 8 2 2 2" xfId="2637"/>
    <cellStyle name="Normal 5 2 8 2 3" xfId="2638"/>
    <cellStyle name="Normal 5 2 8 2 3 2" xfId="2639"/>
    <cellStyle name="Normal 5 2 8 2 4" xfId="2640"/>
    <cellStyle name="Normal 5 2 8 2 4 2" xfId="2641"/>
    <cellStyle name="Normal 5 2 8 2 5" xfId="2642"/>
    <cellStyle name="Normal 5 2 8 2 5 2" xfId="2643"/>
    <cellStyle name="Normal 5 2 8 2 6" xfId="2644"/>
    <cellStyle name="Normal 5 2 8 3" xfId="2645"/>
    <cellStyle name="Normal 5 2 8 3 2" xfId="2646"/>
    <cellStyle name="Normal 5 2 8 3 2 2" xfId="2647"/>
    <cellStyle name="Normal 5 2 8 3 3" xfId="2648"/>
    <cellStyle name="Normal 5 2 8 3 3 2" xfId="2649"/>
    <cellStyle name="Normal 5 2 8 3 4" xfId="2650"/>
    <cellStyle name="Normal 5 2 8 3 4 2" xfId="2651"/>
    <cellStyle name="Normal 5 2 8 3 5" xfId="2652"/>
    <cellStyle name="Normal 5 2 8 3 5 2" xfId="2653"/>
    <cellStyle name="Normal 5 2 8 3 6" xfId="2654"/>
    <cellStyle name="Normal 5 2 8 4" xfId="2655"/>
    <cellStyle name="Normal 5 2 8 4 2" xfId="2656"/>
    <cellStyle name="Normal 5 2 8 4 2 2" xfId="2657"/>
    <cellStyle name="Normal 5 2 8 4 3" xfId="2658"/>
    <cellStyle name="Normal 5 2 8 4 3 2" xfId="2659"/>
    <cellStyle name="Normal 5 2 8 4 4" xfId="2660"/>
    <cellStyle name="Normal 5 2 8 4 4 2" xfId="2661"/>
    <cellStyle name="Normal 5 2 8 4 5" xfId="2662"/>
    <cellStyle name="Normal 5 2 8 4 5 2" xfId="2663"/>
    <cellStyle name="Normal 5 2 8 4 6" xfId="2664"/>
    <cellStyle name="Normal 5 2 8 5" xfId="2665"/>
    <cellStyle name="Normal 5 2 8 5 2" xfId="2666"/>
    <cellStyle name="Normal 5 2 8 5 2 2" xfId="2667"/>
    <cellStyle name="Normal 5 2 8 5 3" xfId="2668"/>
    <cellStyle name="Normal 5 2 8 5 3 2" xfId="2669"/>
    <cellStyle name="Normal 5 2 8 5 4" xfId="2670"/>
    <cellStyle name="Normal 5 2 8 5 4 2" xfId="2671"/>
    <cellStyle name="Normal 5 2 8 5 5" xfId="2672"/>
    <cellStyle name="Normal 5 2 8 5 5 2" xfId="2673"/>
    <cellStyle name="Normal 5 2 8 5 6" xfId="2674"/>
    <cellStyle name="Normal 5 2 8 6" xfId="2675"/>
    <cellStyle name="Normal 5 2 8 6 2" xfId="2676"/>
    <cellStyle name="Normal 5 2 8 7" xfId="2677"/>
    <cellStyle name="Normal 5 2 8 7 2" xfId="2678"/>
    <cellStyle name="Normal 5 2 8 8" xfId="2679"/>
    <cellStyle name="Normal 5 2 8 8 2" xfId="2680"/>
    <cellStyle name="Normal 5 2 8 9" xfId="2681"/>
    <cellStyle name="Normal 5 2 8 9 2" xfId="2682"/>
    <cellStyle name="Normal 5 2 9" xfId="2683"/>
    <cellStyle name="Normal 5 2 9 10" xfId="2684"/>
    <cellStyle name="Normal 5 2 9 2" xfId="2685"/>
    <cellStyle name="Normal 5 2 9 2 2" xfId="2686"/>
    <cellStyle name="Normal 5 2 9 2 2 2" xfId="2687"/>
    <cellStyle name="Normal 5 2 9 2 3" xfId="2688"/>
    <cellStyle name="Normal 5 2 9 2 3 2" xfId="2689"/>
    <cellStyle name="Normal 5 2 9 2 4" xfId="2690"/>
    <cellStyle name="Normal 5 2 9 2 4 2" xfId="2691"/>
    <cellStyle name="Normal 5 2 9 2 5" xfId="2692"/>
    <cellStyle name="Normal 5 2 9 2 5 2" xfId="2693"/>
    <cellStyle name="Normal 5 2 9 2 6" xfId="2694"/>
    <cellStyle name="Normal 5 2 9 3" xfId="2695"/>
    <cellStyle name="Normal 5 2 9 3 2" xfId="2696"/>
    <cellStyle name="Normal 5 2 9 3 2 2" xfId="2697"/>
    <cellStyle name="Normal 5 2 9 3 3" xfId="2698"/>
    <cellStyle name="Normal 5 2 9 3 3 2" xfId="2699"/>
    <cellStyle name="Normal 5 2 9 3 4" xfId="2700"/>
    <cellStyle name="Normal 5 2 9 3 4 2" xfId="2701"/>
    <cellStyle name="Normal 5 2 9 3 5" xfId="2702"/>
    <cellStyle name="Normal 5 2 9 3 5 2" xfId="2703"/>
    <cellStyle name="Normal 5 2 9 3 6" xfId="2704"/>
    <cellStyle name="Normal 5 2 9 4" xfId="2705"/>
    <cellStyle name="Normal 5 2 9 4 2" xfId="2706"/>
    <cellStyle name="Normal 5 2 9 4 2 2" xfId="2707"/>
    <cellStyle name="Normal 5 2 9 4 3" xfId="2708"/>
    <cellStyle name="Normal 5 2 9 4 3 2" xfId="2709"/>
    <cellStyle name="Normal 5 2 9 4 4" xfId="2710"/>
    <cellStyle name="Normal 5 2 9 4 4 2" xfId="2711"/>
    <cellStyle name="Normal 5 2 9 4 5" xfId="2712"/>
    <cellStyle name="Normal 5 2 9 4 5 2" xfId="2713"/>
    <cellStyle name="Normal 5 2 9 4 6" xfId="2714"/>
    <cellStyle name="Normal 5 2 9 5" xfId="2715"/>
    <cellStyle name="Normal 5 2 9 5 2" xfId="2716"/>
    <cellStyle name="Normal 5 2 9 5 2 2" xfId="2717"/>
    <cellStyle name="Normal 5 2 9 5 3" xfId="2718"/>
    <cellStyle name="Normal 5 2 9 5 3 2" xfId="2719"/>
    <cellStyle name="Normal 5 2 9 5 4" xfId="2720"/>
    <cellStyle name="Normal 5 2 9 5 4 2" xfId="2721"/>
    <cellStyle name="Normal 5 2 9 5 5" xfId="2722"/>
    <cellStyle name="Normal 5 2 9 5 5 2" xfId="2723"/>
    <cellStyle name="Normal 5 2 9 5 6" xfId="2724"/>
    <cellStyle name="Normal 5 2 9 6" xfId="2725"/>
    <cellStyle name="Normal 5 2 9 6 2" xfId="2726"/>
    <cellStyle name="Normal 5 2 9 7" xfId="2727"/>
    <cellStyle name="Normal 5 2 9 7 2" xfId="2728"/>
    <cellStyle name="Normal 5 2 9 8" xfId="2729"/>
    <cellStyle name="Normal 5 2 9 8 2" xfId="2730"/>
    <cellStyle name="Normal 5 2 9 9" xfId="2731"/>
    <cellStyle name="Normal 5 2 9 9 2" xfId="2732"/>
    <cellStyle name="Normal 5 20" xfId="2733"/>
    <cellStyle name="Normal 5 20 2" xfId="2734"/>
    <cellStyle name="Normal 5 20 2 2" xfId="2735"/>
    <cellStyle name="Normal 5 20 2 2 2" xfId="2736"/>
    <cellStyle name="Normal 5 20 2 3" xfId="2737"/>
    <cellStyle name="Normal 5 20 2 3 2" xfId="2738"/>
    <cellStyle name="Normal 5 20 2 4" xfId="2739"/>
    <cellStyle name="Normal 5 20 2 4 2" xfId="2740"/>
    <cellStyle name="Normal 5 20 2 5" xfId="2741"/>
    <cellStyle name="Normal 5 20 2 5 2" xfId="2742"/>
    <cellStyle name="Normal 5 20 2 6" xfId="2743"/>
    <cellStyle name="Normal 5 20 3" xfId="2744"/>
    <cellStyle name="Normal 5 20 3 2" xfId="2745"/>
    <cellStyle name="Normal 5 20 4" xfId="2746"/>
    <cellStyle name="Normal 5 20 4 2" xfId="2747"/>
    <cellStyle name="Normal 5 20 5" xfId="2748"/>
    <cellStyle name="Normal 5 20 5 2" xfId="2749"/>
    <cellStyle name="Normal 5 20 6" xfId="2750"/>
    <cellStyle name="Normal 5 20 6 2" xfId="2751"/>
    <cellStyle name="Normal 5 20 7" xfId="2752"/>
    <cellStyle name="Normal 5 21" xfId="2753"/>
    <cellStyle name="Normal 5 21 2" xfId="2754"/>
    <cellStyle name="Normal 5 21 2 2" xfId="2755"/>
    <cellStyle name="Normal 5 21 2 2 2" xfId="2756"/>
    <cellStyle name="Normal 5 21 2 3" xfId="2757"/>
    <cellStyle name="Normal 5 21 2 3 2" xfId="2758"/>
    <cellStyle name="Normal 5 21 2 4" xfId="2759"/>
    <cellStyle name="Normal 5 21 2 4 2" xfId="2760"/>
    <cellStyle name="Normal 5 21 2 5" xfId="2761"/>
    <cellStyle name="Normal 5 21 2 5 2" xfId="2762"/>
    <cellStyle name="Normal 5 21 2 6" xfId="2763"/>
    <cellStyle name="Normal 5 21 3" xfId="2764"/>
    <cellStyle name="Normal 5 21 3 2" xfId="2765"/>
    <cellStyle name="Normal 5 21 4" xfId="2766"/>
    <cellStyle name="Normal 5 21 4 2" xfId="2767"/>
    <cellStyle name="Normal 5 21 5" xfId="2768"/>
    <cellStyle name="Normal 5 21 5 2" xfId="2769"/>
    <cellStyle name="Normal 5 21 6" xfId="2770"/>
    <cellStyle name="Normal 5 21 6 2" xfId="2771"/>
    <cellStyle name="Normal 5 21 7" xfId="2772"/>
    <cellStyle name="Normal 5 22" xfId="2773"/>
    <cellStyle name="Normal 5 22 2" xfId="2774"/>
    <cellStyle name="Normal 5 22 2 2" xfId="2775"/>
    <cellStyle name="Normal 5 22 2 2 2" xfId="2776"/>
    <cellStyle name="Normal 5 22 2 3" xfId="2777"/>
    <cellStyle name="Normal 5 22 2 3 2" xfId="2778"/>
    <cellStyle name="Normal 5 22 2 4" xfId="2779"/>
    <cellStyle name="Normal 5 22 2 4 2" xfId="2780"/>
    <cellStyle name="Normal 5 22 2 5" xfId="2781"/>
    <cellStyle name="Normal 5 22 2 5 2" xfId="2782"/>
    <cellStyle name="Normal 5 22 2 6" xfId="2783"/>
    <cellStyle name="Normal 5 22 3" xfId="2784"/>
    <cellStyle name="Normal 5 22 3 2" xfId="2785"/>
    <cellStyle name="Normal 5 22 4" xfId="2786"/>
    <cellStyle name="Normal 5 22 4 2" xfId="2787"/>
    <cellStyle name="Normal 5 22 5" xfId="2788"/>
    <cellStyle name="Normal 5 22 5 2" xfId="2789"/>
    <cellStyle name="Normal 5 22 6" xfId="2790"/>
    <cellStyle name="Normal 5 22 6 2" xfId="2791"/>
    <cellStyle name="Normal 5 22 7" xfId="2792"/>
    <cellStyle name="Normal 5 23" xfId="2793"/>
    <cellStyle name="Normal 5 23 2" xfId="2794"/>
    <cellStyle name="Normal 5 23 2 2" xfId="2795"/>
    <cellStyle name="Normal 5 23 2 2 2" xfId="2796"/>
    <cellStyle name="Normal 5 23 2 3" xfId="2797"/>
    <cellStyle name="Normal 5 23 2 3 2" xfId="2798"/>
    <cellStyle name="Normal 5 23 2 4" xfId="2799"/>
    <cellStyle name="Normal 5 23 2 4 2" xfId="2800"/>
    <cellStyle name="Normal 5 23 2 5" xfId="2801"/>
    <cellStyle name="Normal 5 23 2 5 2" xfId="2802"/>
    <cellStyle name="Normal 5 23 2 6" xfId="2803"/>
    <cellStyle name="Normal 5 23 3" xfId="2804"/>
    <cellStyle name="Normal 5 23 3 2" xfId="2805"/>
    <cellStyle name="Normal 5 23 4" xfId="2806"/>
    <cellStyle name="Normal 5 23 4 2" xfId="2807"/>
    <cellStyle name="Normal 5 23 5" xfId="2808"/>
    <cellStyle name="Normal 5 23 5 2" xfId="2809"/>
    <cellStyle name="Normal 5 23 6" xfId="2810"/>
    <cellStyle name="Normal 5 23 6 2" xfId="2811"/>
    <cellStyle name="Normal 5 23 7" xfId="2812"/>
    <cellStyle name="Normal 5 24" xfId="2813"/>
    <cellStyle name="Normal 5 24 2" xfId="2814"/>
    <cellStyle name="Normal 5 24 2 2" xfId="2815"/>
    <cellStyle name="Normal 5 24 3" xfId="2816"/>
    <cellStyle name="Normal 5 24 3 2" xfId="2817"/>
    <cellStyle name="Normal 5 24 4" xfId="2818"/>
    <cellStyle name="Normal 5 24 4 2" xfId="2819"/>
    <cellStyle name="Normal 5 24 5" xfId="2820"/>
    <cellStyle name="Normal 5 24 5 2" xfId="2821"/>
    <cellStyle name="Normal 5 24 6" xfId="2822"/>
    <cellStyle name="Normal 5 25" xfId="2823"/>
    <cellStyle name="Normal 5 25 2" xfId="2824"/>
    <cellStyle name="Normal 5 25 2 2" xfId="2825"/>
    <cellStyle name="Normal 5 25 3" xfId="2826"/>
    <cellStyle name="Normal 5 25 3 2" xfId="2827"/>
    <cellStyle name="Normal 5 25 4" xfId="2828"/>
    <cellStyle name="Normal 5 25 4 2" xfId="2829"/>
    <cellStyle name="Normal 5 25 5" xfId="2830"/>
    <cellStyle name="Normal 5 25 5 2" xfId="2831"/>
    <cellStyle name="Normal 5 25 6" xfId="2832"/>
    <cellStyle name="Normal 5 26" xfId="2833"/>
    <cellStyle name="Normal 5 26 2" xfId="2834"/>
    <cellStyle name="Normal 5 26 2 2" xfId="2835"/>
    <cellStyle name="Normal 5 26 3" xfId="2836"/>
    <cellStyle name="Normal 5 26 3 2" xfId="2837"/>
    <cellStyle name="Normal 5 26 4" xfId="2838"/>
    <cellStyle name="Normal 5 26 4 2" xfId="2839"/>
    <cellStyle name="Normal 5 26 5" xfId="2840"/>
    <cellStyle name="Normal 5 26 5 2" xfId="2841"/>
    <cellStyle name="Normal 5 26 6" xfId="2842"/>
    <cellStyle name="Normal 5 27" xfId="2843"/>
    <cellStyle name="Normal 5 27 2" xfId="2844"/>
    <cellStyle name="Normal 5 27 2 2" xfId="2845"/>
    <cellStyle name="Normal 5 27 3" xfId="2846"/>
    <cellStyle name="Normal 5 27 3 2" xfId="2847"/>
    <cellStyle name="Normal 5 27 4" xfId="2848"/>
    <cellStyle name="Normal 5 27 4 2" xfId="2849"/>
    <cellStyle name="Normal 5 27 5" xfId="2850"/>
    <cellStyle name="Normal 5 27 5 2" xfId="2851"/>
    <cellStyle name="Normal 5 27 6" xfId="2852"/>
    <cellStyle name="Normal 5 28" xfId="2853"/>
    <cellStyle name="Normal 5 28 2" xfId="2854"/>
    <cellStyle name="Normal 5 28 2 2" xfId="2855"/>
    <cellStyle name="Normal 5 28 3" xfId="2856"/>
    <cellStyle name="Normal 5 28 3 2" xfId="2857"/>
    <cellStyle name="Normal 5 28 4" xfId="2858"/>
    <cellStyle name="Normal 5 28 4 2" xfId="2859"/>
    <cellStyle name="Normal 5 28 5" xfId="2860"/>
    <cellStyle name="Normal 5 28 5 2" xfId="2861"/>
    <cellStyle name="Normal 5 28 6" xfId="2862"/>
    <cellStyle name="Normal 5 29" xfId="2863"/>
    <cellStyle name="Normal 5 29 2" xfId="2864"/>
    <cellStyle name="Normal 5 29 2 2" xfId="2865"/>
    <cellStyle name="Normal 5 29 3" xfId="2866"/>
    <cellStyle name="Normal 5 29 3 2" xfId="2867"/>
    <cellStyle name="Normal 5 29 4" xfId="2868"/>
    <cellStyle name="Normal 5 29 4 2" xfId="2869"/>
    <cellStyle name="Normal 5 29 5" xfId="2870"/>
    <cellStyle name="Normal 5 29 5 2" xfId="2871"/>
    <cellStyle name="Normal 5 29 6" xfId="2872"/>
    <cellStyle name="Normal 5 3" xfId="2873"/>
    <cellStyle name="Normal 5 3 10" xfId="2874"/>
    <cellStyle name="Normal 5 3 10 2" xfId="2875"/>
    <cellStyle name="Normal 5 3 11" xfId="2876"/>
    <cellStyle name="Normal 5 3 11 2" xfId="2877"/>
    <cellStyle name="Normal 5 3 12" xfId="2878"/>
    <cellStyle name="Normal 5 3 2" xfId="2879"/>
    <cellStyle name="Normal 5 3 2 2" xfId="2880"/>
    <cellStyle name="Normal 5 3 2 2 2" xfId="2881"/>
    <cellStyle name="Normal 5 3 2 2 2 2" xfId="2882"/>
    <cellStyle name="Normal 5 3 2 2 3" xfId="2883"/>
    <cellStyle name="Normal 5 3 2 2 3 2" xfId="2884"/>
    <cellStyle name="Normal 5 3 2 2 4" xfId="2885"/>
    <cellStyle name="Normal 5 3 2 2 4 2" xfId="2886"/>
    <cellStyle name="Normal 5 3 2 2 5" xfId="2887"/>
    <cellStyle name="Normal 5 3 2 2 5 2" xfId="2888"/>
    <cellStyle name="Normal 5 3 2 2 6" xfId="2889"/>
    <cellStyle name="Normal 5 3 2 3" xfId="2890"/>
    <cellStyle name="Normal 5 3 2 3 2" xfId="2891"/>
    <cellStyle name="Normal 5 3 2 4" xfId="2892"/>
    <cellStyle name="Normal 5 3 2 4 2" xfId="2893"/>
    <cellStyle name="Normal 5 3 2 5" xfId="2894"/>
    <cellStyle name="Normal 5 3 2 5 2" xfId="2895"/>
    <cellStyle name="Normal 5 3 2 6" xfId="2896"/>
    <cellStyle name="Normal 5 3 2 6 2" xfId="2897"/>
    <cellStyle name="Normal 5 3 2 7" xfId="2898"/>
    <cellStyle name="Normal 5 3 3" xfId="2899"/>
    <cellStyle name="Normal 5 3 3 2" xfId="2900"/>
    <cellStyle name="Normal 5 3 3 2 2" xfId="2901"/>
    <cellStyle name="Normal 5 3 3 2 2 2" xfId="2902"/>
    <cellStyle name="Normal 5 3 3 2 3" xfId="2903"/>
    <cellStyle name="Normal 5 3 3 2 3 2" xfId="2904"/>
    <cellStyle name="Normal 5 3 3 2 4" xfId="2905"/>
    <cellStyle name="Normal 5 3 3 2 4 2" xfId="2906"/>
    <cellStyle name="Normal 5 3 3 2 5" xfId="2907"/>
    <cellStyle name="Normal 5 3 3 2 5 2" xfId="2908"/>
    <cellStyle name="Normal 5 3 3 2 6" xfId="2909"/>
    <cellStyle name="Normal 5 3 3 3" xfId="2910"/>
    <cellStyle name="Normal 5 3 3 3 2" xfId="2911"/>
    <cellStyle name="Normal 5 3 3 4" xfId="2912"/>
    <cellStyle name="Normal 5 3 3 4 2" xfId="2913"/>
    <cellStyle name="Normal 5 3 3 5" xfId="2914"/>
    <cellStyle name="Normal 5 3 3 5 2" xfId="2915"/>
    <cellStyle name="Normal 5 3 3 6" xfId="2916"/>
    <cellStyle name="Normal 5 3 3 6 2" xfId="2917"/>
    <cellStyle name="Normal 5 3 3 7" xfId="2918"/>
    <cellStyle name="Normal 5 3 4" xfId="2919"/>
    <cellStyle name="Normal 5 3 4 2" xfId="2920"/>
    <cellStyle name="Normal 5 3 4 2 2" xfId="2921"/>
    <cellStyle name="Normal 5 3 4 3" xfId="2922"/>
    <cellStyle name="Normal 5 3 4 3 2" xfId="2923"/>
    <cellStyle name="Normal 5 3 4 4" xfId="2924"/>
    <cellStyle name="Normal 5 3 4 4 2" xfId="2925"/>
    <cellStyle name="Normal 5 3 4 5" xfId="2926"/>
    <cellStyle name="Normal 5 3 4 5 2" xfId="2927"/>
    <cellStyle name="Normal 5 3 4 6" xfId="2928"/>
    <cellStyle name="Normal 5 3 5" xfId="2929"/>
    <cellStyle name="Normal 5 3 5 2" xfId="2930"/>
    <cellStyle name="Normal 5 3 5 2 2" xfId="2931"/>
    <cellStyle name="Normal 5 3 5 3" xfId="2932"/>
    <cellStyle name="Normal 5 3 5 3 2" xfId="2933"/>
    <cellStyle name="Normal 5 3 5 4" xfId="2934"/>
    <cellStyle name="Normal 5 3 5 4 2" xfId="2935"/>
    <cellStyle name="Normal 5 3 5 5" xfId="2936"/>
    <cellStyle name="Normal 5 3 5 5 2" xfId="2937"/>
    <cellStyle name="Normal 5 3 5 6" xfId="2938"/>
    <cellStyle name="Normal 5 3 6" xfId="2939"/>
    <cellStyle name="Normal 5 3 6 2" xfId="2940"/>
    <cellStyle name="Normal 5 3 6 2 2" xfId="2941"/>
    <cellStyle name="Normal 5 3 6 3" xfId="2942"/>
    <cellStyle name="Normal 5 3 6 3 2" xfId="2943"/>
    <cellStyle name="Normal 5 3 6 4" xfId="2944"/>
    <cellStyle name="Normal 5 3 6 4 2" xfId="2945"/>
    <cellStyle name="Normal 5 3 6 5" xfId="2946"/>
    <cellStyle name="Normal 5 3 6 5 2" xfId="2947"/>
    <cellStyle name="Normal 5 3 6 6" xfId="2948"/>
    <cellStyle name="Normal 5 3 7" xfId="2949"/>
    <cellStyle name="Normal 5 3 7 2" xfId="2950"/>
    <cellStyle name="Normal 5 3 8" xfId="2951"/>
    <cellStyle name="Normal 5 3 8 2" xfId="2952"/>
    <cellStyle name="Normal 5 3 9" xfId="2953"/>
    <cellStyle name="Normal 5 3 9 2" xfId="2954"/>
    <cellStyle name="Normal 5 30" xfId="2955"/>
    <cellStyle name="Normal 5 30 2" xfId="2956"/>
    <cellStyle name="Normal 5 30 2 2" xfId="2957"/>
    <cellStyle name="Normal 5 30 3" xfId="2958"/>
    <cellStyle name="Normal 5 30 3 2" xfId="2959"/>
    <cellStyle name="Normal 5 30 4" xfId="2960"/>
    <cellStyle name="Normal 5 30 4 2" xfId="2961"/>
    <cellStyle name="Normal 5 30 5" xfId="2962"/>
    <cellStyle name="Normal 5 30 5 2" xfId="2963"/>
    <cellStyle name="Normal 5 30 6" xfId="2964"/>
    <cellStyle name="Normal 5 31" xfId="2965"/>
    <cellStyle name="Normal 5 31 2" xfId="2966"/>
    <cellStyle name="Normal 5 31 2 2" xfId="2967"/>
    <cellStyle name="Normal 5 31 3" xfId="2968"/>
    <cellStyle name="Normal 5 31 3 2" xfId="2969"/>
    <cellStyle name="Normal 5 31 4" xfId="2970"/>
    <cellStyle name="Normal 5 31 4 2" xfId="2971"/>
    <cellStyle name="Normal 5 31 5" xfId="2972"/>
    <cellStyle name="Normal 5 31 5 2" xfId="2973"/>
    <cellStyle name="Normal 5 31 6" xfId="2974"/>
    <cellStyle name="Normal 5 32" xfId="2975"/>
    <cellStyle name="Normal 5 32 2" xfId="2976"/>
    <cellStyle name="Normal 5 32 2 2" xfId="2977"/>
    <cellStyle name="Normal 5 32 3" xfId="2978"/>
    <cellStyle name="Normal 5 32 3 2" xfId="2979"/>
    <cellStyle name="Normal 5 32 4" xfId="2980"/>
    <cellStyle name="Normal 5 32 4 2" xfId="2981"/>
    <cellStyle name="Normal 5 32 5" xfId="2982"/>
    <cellStyle name="Normal 5 32 5 2" xfId="2983"/>
    <cellStyle name="Normal 5 32 6" xfId="2984"/>
    <cellStyle name="Normal 5 33" xfId="2985"/>
    <cellStyle name="Normal 5 33 2" xfId="2986"/>
    <cellStyle name="Normal 5 33 2 2" xfId="2987"/>
    <cellStyle name="Normal 5 33 3" xfId="2988"/>
    <cellStyle name="Normal 5 33 3 2" xfId="2989"/>
    <cellStyle name="Normal 5 33 4" xfId="2990"/>
    <cellStyle name="Normal 5 33 4 2" xfId="2991"/>
    <cellStyle name="Normal 5 33 5" xfId="2992"/>
    <cellStyle name="Normal 5 33 5 2" xfId="2993"/>
    <cellStyle name="Normal 5 33 6" xfId="2994"/>
    <cellStyle name="Normal 5 34" xfId="2995"/>
    <cellStyle name="Normal 5 34 2" xfId="2996"/>
    <cellStyle name="Normal 5 34 2 2" xfId="2997"/>
    <cellStyle name="Normal 5 34 3" xfId="2998"/>
    <cellStyle name="Normal 5 34 3 2" xfId="2999"/>
    <cellStyle name="Normal 5 34 4" xfId="3000"/>
    <cellStyle name="Normal 5 34 4 2" xfId="3001"/>
    <cellStyle name="Normal 5 34 5" xfId="3002"/>
    <cellStyle name="Normal 5 34 5 2" xfId="3003"/>
    <cellStyle name="Normal 5 34 6" xfId="3004"/>
    <cellStyle name="Normal 5 35" xfId="3005"/>
    <cellStyle name="Normal 5 35 2" xfId="3006"/>
    <cellStyle name="Normal 5 35 2 2" xfId="3007"/>
    <cellStyle name="Normal 5 35 3" xfId="3008"/>
    <cellStyle name="Normal 5 35 3 2" xfId="3009"/>
    <cellStyle name="Normal 5 35 4" xfId="3010"/>
    <cellStyle name="Normal 5 35 4 2" xfId="3011"/>
    <cellStyle name="Normal 5 35 5" xfId="3012"/>
    <cellStyle name="Normal 5 35 5 2" xfId="3013"/>
    <cellStyle name="Normal 5 35 6" xfId="3014"/>
    <cellStyle name="Normal 5 36" xfId="3015"/>
    <cellStyle name="Normal 5 36 2" xfId="3016"/>
    <cellStyle name="Normal 5 36 2 2" xfId="3017"/>
    <cellStyle name="Normal 5 36 3" xfId="3018"/>
    <cellStyle name="Normal 5 36 3 2" xfId="3019"/>
    <cellStyle name="Normal 5 36 4" xfId="3020"/>
    <cellStyle name="Normal 5 36 4 2" xfId="3021"/>
    <cellStyle name="Normal 5 36 5" xfId="3022"/>
    <cellStyle name="Normal 5 36 5 2" xfId="3023"/>
    <cellStyle name="Normal 5 36 6" xfId="3024"/>
    <cellStyle name="Normal 5 37" xfId="3025"/>
    <cellStyle name="Normal 5 37 2" xfId="3026"/>
    <cellStyle name="Normal 5 38" xfId="3027"/>
    <cellStyle name="Normal 5 38 2" xfId="3028"/>
    <cellStyle name="Normal 5 39" xfId="3029"/>
    <cellStyle name="Normal 5 39 2" xfId="3030"/>
    <cellStyle name="Normal 5 4" xfId="3031"/>
    <cellStyle name="Normal 5 4 10" xfId="3032"/>
    <cellStyle name="Normal 5 4 2" xfId="3033"/>
    <cellStyle name="Normal 5 4 2 2" xfId="3034"/>
    <cellStyle name="Normal 5 4 2 2 2" xfId="3035"/>
    <cellStyle name="Normal 5 4 2 3" xfId="3036"/>
    <cellStyle name="Normal 5 4 2 3 2" xfId="3037"/>
    <cellStyle name="Normal 5 4 2 4" xfId="3038"/>
    <cellStyle name="Normal 5 4 2 4 2" xfId="3039"/>
    <cellStyle name="Normal 5 4 2 5" xfId="3040"/>
    <cellStyle name="Normal 5 4 2 5 2" xfId="3041"/>
    <cellStyle name="Normal 5 4 2 6" xfId="3042"/>
    <cellStyle name="Normal 5 4 3" xfId="3043"/>
    <cellStyle name="Normal 5 4 3 2" xfId="3044"/>
    <cellStyle name="Normal 5 4 3 2 2" xfId="3045"/>
    <cellStyle name="Normal 5 4 3 3" xfId="3046"/>
    <cellStyle name="Normal 5 4 3 3 2" xfId="3047"/>
    <cellStyle name="Normal 5 4 3 4" xfId="3048"/>
    <cellStyle name="Normal 5 4 3 4 2" xfId="3049"/>
    <cellStyle name="Normal 5 4 3 5" xfId="3050"/>
    <cellStyle name="Normal 5 4 3 5 2" xfId="3051"/>
    <cellStyle name="Normal 5 4 3 6" xfId="3052"/>
    <cellStyle name="Normal 5 4 4" xfId="3053"/>
    <cellStyle name="Normal 5 4 4 2" xfId="3054"/>
    <cellStyle name="Normal 5 4 4 2 2" xfId="3055"/>
    <cellStyle name="Normal 5 4 4 3" xfId="3056"/>
    <cellStyle name="Normal 5 4 4 3 2" xfId="3057"/>
    <cellStyle name="Normal 5 4 4 4" xfId="3058"/>
    <cellStyle name="Normal 5 4 4 4 2" xfId="3059"/>
    <cellStyle name="Normal 5 4 4 5" xfId="3060"/>
    <cellStyle name="Normal 5 4 4 5 2" xfId="3061"/>
    <cellStyle name="Normal 5 4 4 6" xfId="3062"/>
    <cellStyle name="Normal 5 4 5" xfId="3063"/>
    <cellStyle name="Normal 5 4 5 2" xfId="3064"/>
    <cellStyle name="Normal 5 4 5 2 2" xfId="3065"/>
    <cellStyle name="Normal 5 4 5 3" xfId="3066"/>
    <cellStyle name="Normal 5 4 5 3 2" xfId="3067"/>
    <cellStyle name="Normal 5 4 5 4" xfId="3068"/>
    <cellStyle name="Normal 5 4 5 4 2" xfId="3069"/>
    <cellStyle name="Normal 5 4 5 5" xfId="3070"/>
    <cellStyle name="Normal 5 4 5 5 2" xfId="3071"/>
    <cellStyle name="Normal 5 4 5 6" xfId="3072"/>
    <cellStyle name="Normal 5 4 6" xfId="3073"/>
    <cellStyle name="Normal 5 4 6 2" xfId="3074"/>
    <cellStyle name="Normal 5 4 7" xfId="3075"/>
    <cellStyle name="Normal 5 4 7 2" xfId="3076"/>
    <cellStyle name="Normal 5 4 8" xfId="3077"/>
    <cellStyle name="Normal 5 4 8 2" xfId="3078"/>
    <cellStyle name="Normal 5 4 9" xfId="3079"/>
    <cellStyle name="Normal 5 4 9 2" xfId="3080"/>
    <cellStyle name="Normal 5 40" xfId="3081"/>
    <cellStyle name="Normal 5 40 2" xfId="3082"/>
    <cellStyle name="Normal 5 41" xfId="3083"/>
    <cellStyle name="Normal 5 41 2" xfId="3084"/>
    <cellStyle name="Normal 5 42" xfId="3085"/>
    <cellStyle name="Normal 5 43" xfId="3380"/>
    <cellStyle name="Normal 5 44" xfId="3383"/>
    <cellStyle name="Normal 5 45" xfId="3384"/>
    <cellStyle name="Normal 5 46" xfId="1247"/>
    <cellStyle name="Normal 5 5" xfId="3086"/>
    <cellStyle name="Normal 5 5 10" xfId="3087"/>
    <cellStyle name="Normal 5 5 2" xfId="3088"/>
    <cellStyle name="Normal 5 5 2 2" xfId="3089"/>
    <cellStyle name="Normal 5 5 2 2 2" xfId="3090"/>
    <cellStyle name="Normal 5 5 2 3" xfId="3091"/>
    <cellStyle name="Normal 5 5 2 3 2" xfId="3092"/>
    <cellStyle name="Normal 5 5 2 4" xfId="3093"/>
    <cellStyle name="Normal 5 5 2 4 2" xfId="3094"/>
    <cellStyle name="Normal 5 5 2 5" xfId="3095"/>
    <cellStyle name="Normal 5 5 2 5 2" xfId="3096"/>
    <cellStyle name="Normal 5 5 2 6" xfId="3097"/>
    <cellStyle name="Normal 5 5 3" xfId="3098"/>
    <cellStyle name="Normal 5 5 3 2" xfId="3099"/>
    <cellStyle name="Normal 5 5 3 2 2" xfId="3100"/>
    <cellStyle name="Normal 5 5 3 3" xfId="3101"/>
    <cellStyle name="Normal 5 5 3 3 2" xfId="3102"/>
    <cellStyle name="Normal 5 5 3 4" xfId="3103"/>
    <cellStyle name="Normal 5 5 3 4 2" xfId="3104"/>
    <cellStyle name="Normal 5 5 3 5" xfId="3105"/>
    <cellStyle name="Normal 5 5 3 5 2" xfId="3106"/>
    <cellStyle name="Normal 5 5 3 6" xfId="3107"/>
    <cellStyle name="Normal 5 5 4" xfId="3108"/>
    <cellStyle name="Normal 5 5 4 2" xfId="3109"/>
    <cellStyle name="Normal 5 5 4 2 2" xfId="3110"/>
    <cellStyle name="Normal 5 5 4 3" xfId="3111"/>
    <cellStyle name="Normal 5 5 4 3 2" xfId="3112"/>
    <cellStyle name="Normal 5 5 4 4" xfId="3113"/>
    <cellStyle name="Normal 5 5 4 4 2" xfId="3114"/>
    <cellStyle name="Normal 5 5 4 5" xfId="3115"/>
    <cellStyle name="Normal 5 5 4 5 2" xfId="3116"/>
    <cellStyle name="Normal 5 5 4 6" xfId="3117"/>
    <cellStyle name="Normal 5 5 5" xfId="3118"/>
    <cellStyle name="Normal 5 5 5 2" xfId="3119"/>
    <cellStyle name="Normal 5 5 5 2 2" xfId="3120"/>
    <cellStyle name="Normal 5 5 5 3" xfId="3121"/>
    <cellStyle name="Normal 5 5 5 3 2" xfId="3122"/>
    <cellStyle name="Normal 5 5 5 4" xfId="3123"/>
    <cellStyle name="Normal 5 5 5 4 2" xfId="3124"/>
    <cellStyle name="Normal 5 5 5 5" xfId="3125"/>
    <cellStyle name="Normal 5 5 5 5 2" xfId="3126"/>
    <cellStyle name="Normal 5 5 5 6" xfId="3127"/>
    <cellStyle name="Normal 5 5 6" xfId="3128"/>
    <cellStyle name="Normal 5 5 6 2" xfId="3129"/>
    <cellStyle name="Normal 5 5 7" xfId="3130"/>
    <cellStyle name="Normal 5 5 7 2" xfId="3131"/>
    <cellStyle name="Normal 5 5 8" xfId="3132"/>
    <cellStyle name="Normal 5 5 8 2" xfId="3133"/>
    <cellStyle name="Normal 5 5 9" xfId="3134"/>
    <cellStyle name="Normal 5 5 9 2" xfId="3135"/>
    <cellStyle name="Normal 5 6" xfId="3136"/>
    <cellStyle name="Normal 5 6 10" xfId="3137"/>
    <cellStyle name="Normal 5 6 2" xfId="3138"/>
    <cellStyle name="Normal 5 6 2 2" xfId="3139"/>
    <cellStyle name="Normal 5 6 2 2 2" xfId="3140"/>
    <cellStyle name="Normal 5 6 2 3" xfId="3141"/>
    <cellStyle name="Normal 5 6 2 3 2" xfId="3142"/>
    <cellStyle name="Normal 5 6 2 4" xfId="3143"/>
    <cellStyle name="Normal 5 6 2 4 2" xfId="3144"/>
    <cellStyle name="Normal 5 6 2 5" xfId="3145"/>
    <cellStyle name="Normal 5 6 2 5 2" xfId="3146"/>
    <cellStyle name="Normal 5 6 2 6" xfId="3147"/>
    <cellStyle name="Normal 5 6 3" xfId="3148"/>
    <cellStyle name="Normal 5 6 3 2" xfId="3149"/>
    <cellStyle name="Normal 5 6 3 2 2" xfId="3150"/>
    <cellStyle name="Normal 5 6 3 3" xfId="3151"/>
    <cellStyle name="Normal 5 6 3 3 2" xfId="3152"/>
    <cellStyle name="Normal 5 6 3 4" xfId="3153"/>
    <cellStyle name="Normal 5 6 3 4 2" xfId="3154"/>
    <cellStyle name="Normal 5 6 3 5" xfId="3155"/>
    <cellStyle name="Normal 5 6 3 5 2" xfId="3156"/>
    <cellStyle name="Normal 5 6 3 6" xfId="3157"/>
    <cellStyle name="Normal 5 6 4" xfId="3158"/>
    <cellStyle name="Normal 5 6 4 2" xfId="3159"/>
    <cellStyle name="Normal 5 6 4 2 2" xfId="3160"/>
    <cellStyle name="Normal 5 6 4 3" xfId="3161"/>
    <cellStyle name="Normal 5 6 4 3 2" xfId="3162"/>
    <cellStyle name="Normal 5 6 4 4" xfId="3163"/>
    <cellStyle name="Normal 5 6 4 4 2" xfId="3164"/>
    <cellStyle name="Normal 5 6 4 5" xfId="3165"/>
    <cellStyle name="Normal 5 6 4 5 2" xfId="3166"/>
    <cellStyle name="Normal 5 6 4 6" xfId="3167"/>
    <cellStyle name="Normal 5 6 5" xfId="3168"/>
    <cellStyle name="Normal 5 6 5 2" xfId="3169"/>
    <cellStyle name="Normal 5 6 5 2 2" xfId="3170"/>
    <cellStyle name="Normal 5 6 5 3" xfId="3171"/>
    <cellStyle name="Normal 5 6 5 3 2" xfId="3172"/>
    <cellStyle name="Normal 5 6 5 4" xfId="3173"/>
    <cellStyle name="Normal 5 6 5 4 2" xfId="3174"/>
    <cellStyle name="Normal 5 6 5 5" xfId="3175"/>
    <cellStyle name="Normal 5 6 5 5 2" xfId="3176"/>
    <cellStyle name="Normal 5 6 5 6" xfId="3177"/>
    <cellStyle name="Normal 5 6 6" xfId="3178"/>
    <cellStyle name="Normal 5 6 6 2" xfId="3179"/>
    <cellStyle name="Normal 5 6 7" xfId="3180"/>
    <cellStyle name="Normal 5 6 7 2" xfId="3181"/>
    <cellStyle name="Normal 5 6 8" xfId="3182"/>
    <cellStyle name="Normal 5 6 8 2" xfId="3183"/>
    <cellStyle name="Normal 5 6 9" xfId="3184"/>
    <cellStyle name="Normal 5 6 9 2" xfId="3185"/>
    <cellStyle name="Normal 5 7" xfId="3186"/>
    <cellStyle name="Normal 5 7 10" xfId="3187"/>
    <cellStyle name="Normal 5 7 2" xfId="3188"/>
    <cellStyle name="Normal 5 7 2 2" xfId="3189"/>
    <cellStyle name="Normal 5 7 2 2 2" xfId="3190"/>
    <cellStyle name="Normal 5 7 2 3" xfId="3191"/>
    <cellStyle name="Normal 5 7 2 3 2" xfId="3192"/>
    <cellStyle name="Normal 5 7 2 4" xfId="3193"/>
    <cellStyle name="Normal 5 7 2 4 2" xfId="3194"/>
    <cellStyle name="Normal 5 7 2 5" xfId="3195"/>
    <cellStyle name="Normal 5 7 2 5 2" xfId="3196"/>
    <cellStyle name="Normal 5 7 2 6" xfId="3197"/>
    <cellStyle name="Normal 5 7 3" xfId="3198"/>
    <cellStyle name="Normal 5 7 3 2" xfId="3199"/>
    <cellStyle name="Normal 5 7 3 2 2" xfId="3200"/>
    <cellStyle name="Normal 5 7 3 3" xfId="3201"/>
    <cellStyle name="Normal 5 7 3 3 2" xfId="3202"/>
    <cellStyle name="Normal 5 7 3 4" xfId="3203"/>
    <cellStyle name="Normal 5 7 3 4 2" xfId="3204"/>
    <cellStyle name="Normal 5 7 3 5" xfId="3205"/>
    <cellStyle name="Normal 5 7 3 5 2" xfId="3206"/>
    <cellStyle name="Normal 5 7 3 6" xfId="3207"/>
    <cellStyle name="Normal 5 7 4" xfId="3208"/>
    <cellStyle name="Normal 5 7 4 2" xfId="3209"/>
    <cellStyle name="Normal 5 7 4 2 2" xfId="3210"/>
    <cellStyle name="Normal 5 7 4 3" xfId="3211"/>
    <cellStyle name="Normal 5 7 4 3 2" xfId="3212"/>
    <cellStyle name="Normal 5 7 4 4" xfId="3213"/>
    <cellStyle name="Normal 5 7 4 4 2" xfId="3214"/>
    <cellStyle name="Normal 5 7 4 5" xfId="3215"/>
    <cellStyle name="Normal 5 7 4 5 2" xfId="3216"/>
    <cellStyle name="Normal 5 7 4 6" xfId="3217"/>
    <cellStyle name="Normal 5 7 5" xfId="3218"/>
    <cellStyle name="Normal 5 7 5 2" xfId="3219"/>
    <cellStyle name="Normal 5 7 5 2 2" xfId="3220"/>
    <cellStyle name="Normal 5 7 5 3" xfId="3221"/>
    <cellStyle name="Normal 5 7 5 3 2" xfId="3222"/>
    <cellStyle name="Normal 5 7 5 4" xfId="3223"/>
    <cellStyle name="Normal 5 7 5 4 2" xfId="3224"/>
    <cellStyle name="Normal 5 7 5 5" xfId="3225"/>
    <cellStyle name="Normal 5 7 5 5 2" xfId="3226"/>
    <cellStyle name="Normal 5 7 5 6" xfId="3227"/>
    <cellStyle name="Normal 5 7 6" xfId="3228"/>
    <cellStyle name="Normal 5 7 6 2" xfId="3229"/>
    <cellStyle name="Normal 5 7 7" xfId="3230"/>
    <cellStyle name="Normal 5 7 7 2" xfId="3231"/>
    <cellStyle name="Normal 5 7 8" xfId="3232"/>
    <cellStyle name="Normal 5 7 8 2" xfId="3233"/>
    <cellStyle name="Normal 5 7 9" xfId="3234"/>
    <cellStyle name="Normal 5 7 9 2" xfId="3235"/>
    <cellStyle name="Normal 5 8" xfId="3236"/>
    <cellStyle name="Normal 5 8 10" xfId="3237"/>
    <cellStyle name="Normal 5 8 2" xfId="3238"/>
    <cellStyle name="Normal 5 8 2 2" xfId="3239"/>
    <cellStyle name="Normal 5 8 2 2 2" xfId="3240"/>
    <cellStyle name="Normal 5 8 2 3" xfId="3241"/>
    <cellStyle name="Normal 5 8 2 3 2" xfId="3242"/>
    <cellStyle name="Normal 5 8 2 4" xfId="3243"/>
    <cellStyle name="Normal 5 8 2 4 2" xfId="3244"/>
    <cellStyle name="Normal 5 8 2 5" xfId="3245"/>
    <cellStyle name="Normal 5 8 2 5 2" xfId="3246"/>
    <cellStyle name="Normal 5 8 2 6" xfId="3247"/>
    <cellStyle name="Normal 5 8 3" xfId="3248"/>
    <cellStyle name="Normal 5 8 3 2" xfId="3249"/>
    <cellStyle name="Normal 5 8 3 2 2" xfId="3250"/>
    <cellStyle name="Normal 5 8 3 3" xfId="3251"/>
    <cellStyle name="Normal 5 8 3 3 2" xfId="3252"/>
    <cellStyle name="Normal 5 8 3 4" xfId="3253"/>
    <cellStyle name="Normal 5 8 3 4 2" xfId="3254"/>
    <cellStyle name="Normal 5 8 3 5" xfId="3255"/>
    <cellStyle name="Normal 5 8 3 5 2" xfId="3256"/>
    <cellStyle name="Normal 5 8 3 6" xfId="3257"/>
    <cellStyle name="Normal 5 8 4" xfId="3258"/>
    <cellStyle name="Normal 5 8 4 2" xfId="3259"/>
    <cellStyle name="Normal 5 8 4 2 2" xfId="3260"/>
    <cellStyle name="Normal 5 8 4 3" xfId="3261"/>
    <cellStyle name="Normal 5 8 4 3 2" xfId="3262"/>
    <cellStyle name="Normal 5 8 4 4" xfId="3263"/>
    <cellStyle name="Normal 5 8 4 4 2" xfId="3264"/>
    <cellStyle name="Normal 5 8 4 5" xfId="3265"/>
    <cellStyle name="Normal 5 8 4 5 2" xfId="3266"/>
    <cellStyle name="Normal 5 8 4 6" xfId="3267"/>
    <cellStyle name="Normal 5 8 5" xfId="3268"/>
    <cellStyle name="Normal 5 8 5 2" xfId="3269"/>
    <cellStyle name="Normal 5 8 5 2 2" xfId="3270"/>
    <cellStyle name="Normal 5 8 5 3" xfId="3271"/>
    <cellStyle name="Normal 5 8 5 3 2" xfId="3272"/>
    <cellStyle name="Normal 5 8 5 4" xfId="3273"/>
    <cellStyle name="Normal 5 8 5 4 2" xfId="3274"/>
    <cellStyle name="Normal 5 8 5 5" xfId="3275"/>
    <cellStyle name="Normal 5 8 5 5 2" xfId="3276"/>
    <cellStyle name="Normal 5 8 5 6" xfId="3277"/>
    <cellStyle name="Normal 5 8 6" xfId="3278"/>
    <cellStyle name="Normal 5 8 6 2" xfId="3279"/>
    <cellStyle name="Normal 5 8 7" xfId="3280"/>
    <cellStyle name="Normal 5 8 7 2" xfId="3281"/>
    <cellStyle name="Normal 5 8 8" xfId="3282"/>
    <cellStyle name="Normal 5 8 8 2" xfId="3283"/>
    <cellStyle name="Normal 5 8 9" xfId="3284"/>
    <cellStyle name="Normal 5 8 9 2" xfId="3285"/>
    <cellStyle name="Normal 5 9" xfId="3286"/>
    <cellStyle name="Normal 5 9 10" xfId="3287"/>
    <cellStyle name="Normal 5 9 2" xfId="3288"/>
    <cellStyle name="Normal 5 9 2 2" xfId="3289"/>
    <cellStyle name="Normal 5 9 2 2 2" xfId="3290"/>
    <cellStyle name="Normal 5 9 2 3" xfId="3291"/>
    <cellStyle name="Normal 5 9 2 3 2" xfId="3292"/>
    <cellStyle name="Normal 5 9 2 4" xfId="3293"/>
    <cellStyle name="Normal 5 9 2 4 2" xfId="3294"/>
    <cellStyle name="Normal 5 9 2 5" xfId="3295"/>
    <cellStyle name="Normal 5 9 2 5 2" xfId="3296"/>
    <cellStyle name="Normal 5 9 2 6" xfId="3297"/>
    <cellStyle name="Normal 5 9 3" xfId="3298"/>
    <cellStyle name="Normal 5 9 3 2" xfId="3299"/>
    <cellStyle name="Normal 5 9 3 2 2" xfId="3300"/>
    <cellStyle name="Normal 5 9 3 3" xfId="3301"/>
    <cellStyle name="Normal 5 9 3 3 2" xfId="3302"/>
    <cellStyle name="Normal 5 9 3 4" xfId="3303"/>
    <cellStyle name="Normal 5 9 3 4 2" xfId="3304"/>
    <cellStyle name="Normal 5 9 3 5" xfId="3305"/>
    <cellStyle name="Normal 5 9 3 5 2" xfId="3306"/>
    <cellStyle name="Normal 5 9 3 6" xfId="3307"/>
    <cellStyle name="Normal 5 9 4" xfId="3308"/>
    <cellStyle name="Normal 5 9 4 2" xfId="3309"/>
    <cellStyle name="Normal 5 9 4 2 2" xfId="3310"/>
    <cellStyle name="Normal 5 9 4 3" xfId="3311"/>
    <cellStyle name="Normal 5 9 4 3 2" xfId="3312"/>
    <cellStyle name="Normal 5 9 4 4" xfId="3313"/>
    <cellStyle name="Normal 5 9 4 4 2" xfId="3314"/>
    <cellStyle name="Normal 5 9 4 5" xfId="3315"/>
    <cellStyle name="Normal 5 9 4 5 2" xfId="3316"/>
    <cellStyle name="Normal 5 9 4 6" xfId="3317"/>
    <cellStyle name="Normal 5 9 5" xfId="3318"/>
    <cellStyle name="Normal 5 9 5 2" xfId="3319"/>
    <cellStyle name="Normal 5 9 5 2 2" xfId="3320"/>
    <cellStyle name="Normal 5 9 5 3" xfId="3321"/>
    <cellStyle name="Normal 5 9 5 3 2" xfId="3322"/>
    <cellStyle name="Normal 5 9 5 4" xfId="3323"/>
    <cellStyle name="Normal 5 9 5 4 2" xfId="3324"/>
    <cellStyle name="Normal 5 9 5 5" xfId="3325"/>
    <cellStyle name="Normal 5 9 5 5 2" xfId="3326"/>
    <cellStyle name="Normal 5 9 5 6" xfId="3327"/>
    <cellStyle name="Normal 5 9 6" xfId="3328"/>
    <cellStyle name="Normal 5 9 6 2" xfId="3329"/>
    <cellStyle name="Normal 5 9 7" xfId="3330"/>
    <cellStyle name="Normal 5 9 7 2" xfId="3331"/>
    <cellStyle name="Normal 5 9 8" xfId="3332"/>
    <cellStyle name="Normal 5 9 8 2" xfId="3333"/>
    <cellStyle name="Normal 5 9 9" xfId="3334"/>
    <cellStyle name="Normal 5 9 9 2" xfId="3335"/>
    <cellStyle name="Normal 6" xfId="3336"/>
    <cellStyle name="Normal 6 2" xfId="3337"/>
    <cellStyle name="Normal 6 2 2" xfId="3338"/>
    <cellStyle name="Normal 7" xfId="3339"/>
    <cellStyle name="Normal 7 2" xfId="3340"/>
    <cellStyle name="Normal 7 2 2" xfId="3341"/>
    <cellStyle name="Normal 8" xfId="3342"/>
    <cellStyle name="Normal 8 2" xfId="3343"/>
    <cellStyle name="Normal 9" xfId="3344"/>
    <cellStyle name="Normal 9 2" xfId="3345"/>
    <cellStyle name="Note 2" xfId="3346"/>
    <cellStyle name="Note 2 2" xfId="3347"/>
    <cellStyle name="Note 2 3" xfId="3348"/>
    <cellStyle name="Note 2 4" xfId="3349"/>
    <cellStyle name="Note 2 5" xfId="3350"/>
    <cellStyle name="Note 2 6" xfId="3351"/>
    <cellStyle name="Note 2 7" xfId="3352"/>
    <cellStyle name="Note 2 8" xfId="3353"/>
    <cellStyle name="Output 2" xfId="3354"/>
    <cellStyle name="Output 2 2" xfId="3355"/>
    <cellStyle name="Output 2 3" xfId="3356"/>
    <cellStyle name="Percent 2" xfId="3357"/>
    <cellStyle name="Percent 2 2" xfId="3358"/>
    <cellStyle name="Percent 2 3" xfId="3359"/>
    <cellStyle name="PSChar" xfId="3360"/>
    <cellStyle name="Title 2" xfId="3361"/>
    <cellStyle name="Title 2 2" xfId="3362"/>
    <cellStyle name="Title 2 3" xfId="3363"/>
    <cellStyle name="Total 2" xfId="3364"/>
    <cellStyle name="Total 2 2" xfId="3365"/>
    <cellStyle name="Total 2 3" xfId="3366"/>
    <cellStyle name="Warning Text 2" xfId="3367"/>
    <cellStyle name="Warning Text 2 2" xfId="3368"/>
    <cellStyle name="Warning Text 2 3" xfId="3369"/>
  </cellStyles>
  <dxfs count="7">
    <dxf>
      <numFmt numFmtId="22" formatCode="mmm\-yy"/>
    </dxf>
    <dxf>
      <numFmt numFmtId="22" formatCode="mmm\-yy"/>
    </dxf>
    <dxf>
      <numFmt numFmtId="164" formatCode="_(* #,##0.00_);_(* \(#,##0.00\);_(* &quot;-&quot;??_);_(@_)"/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PivotTable Style 1" table="0" count="1">
      <tableStyleElement type="wholeTable" dxfId="6"/>
    </tableStyle>
    <tableStyle name="PivotTable Style 2" table="0" count="3">
      <tableStyleElement type="wholeTable" dxfId="5"/>
      <tableStyleElement type="headerRow" dxfId="4"/>
      <tableStyleElement type="totalRow" dxfId="3"/>
    </tableStyle>
  </tableStyles>
  <colors>
    <mruColors>
      <color rgb="FFFCA6B2"/>
      <color rgb="FFFFFF99"/>
      <color rgb="FFFFCCCC"/>
      <color rgb="FFFF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Infor%20PM%20QA\LsAgXL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Format"/>
      <sheetName val="Scrapbook"/>
      <sheetName val="AutoFormat"/>
      <sheetName val="SheetPicture"/>
    </sheetNames>
    <definedNames>
      <definedName name="AG_SMLK"/>
    </definedNames>
    <sheetDataSet>
      <sheetData sheetId="0"/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oppus, Gabriella" refreshedDate="42223.715462615743" createdVersion="4" refreshedVersion="4" minRefreshableVersion="3" recordCount="233">
  <cacheSource type="worksheet">
    <worksheetSource ref="A11:AW11" sheet="Amortisaiton Schedule"/>
  </cacheSource>
  <cacheFields count="49">
    <cacheField name="PP type" numFmtId="0">
      <sharedItems containsBlank="1"/>
    </cacheField>
    <cacheField name="Title" numFmtId="0">
      <sharedItems containsBlank="1"/>
    </cacheField>
    <cacheField name=" Ref" numFmtId="0">
      <sharedItems containsString="0" containsBlank="1" containsNumber="1" containsInteger="1" minValue="130" maxValue="362"/>
    </cacheField>
    <cacheField name="BU" numFmtId="0">
      <sharedItems containsBlank="1"/>
    </cacheField>
    <cacheField name="Supplier code" numFmtId="0">
      <sharedItems containsBlank="1" containsMixedTypes="1" containsNumber="1" containsInteger="1" minValue="0" maxValue="0"/>
    </cacheField>
    <cacheField name="Supplier Name" numFmtId="0">
      <sharedItems containsBlank="1" count="169">
        <s v="FURNITURE FOR NEW YORK OFFICE capex parked on PP"/>
        <s v="EVENSONBEST LLC"/>
        <s v="RISK MANAGEMENT SOLUTIONS"/>
        <s v="S &amp; P CAPITAL IQ MC GRAW HILL FINANCIAL"/>
        <s v="Bloomberg"/>
        <s v="RISK MANAGEMENT SOLUTIONS  "/>
        <m/>
        <s v="PRUHEALTH "/>
        <s v="SAVILLS UK LTD"/>
        <s v="TOTAL COMPUTER NETWORKS LTD "/>
        <s v="VODAFONE UNFIED  "/>
        <s v="FTP Contractors capitalised Jan15"/>
        <s v="CETUS SOLUTIONS LTD   "/>
        <s v="FTP Contractors capitalised Mar15"/>
        <s v="ADSENSA LTD"/>
        <s v="TOTAL COMPUTER NETWORKS LTD   "/>
        <s v="CARE 21 LTD"/>
        <s v="PROXIMITY COMMUNICATIONS  "/>
        <s v="Hardware capex parked on PP"/>
        <s v="LONDON BOROUGH OF REDBRIDGE"/>
        <s v="CORPORATION OF LONDON - DD "/>
        <s v="WORCESTER CITY COUNCIL "/>
        <s v="BOROUGH OF POOLE "/>
        <s v="CETUS SOLUTIONS LTD"/>
        <s v="CITY OF LONDON"/>
        <s v="SSP SIRIUS LTD"/>
        <s v="BUSINESS INSIGHT LIMITED"/>
        <s v="LARK"/>
        <s v="MARSH LTD"/>
        <s v="EXPERIAN LTD"/>
        <s v="INSURECOM LIMITED"/>
        <s v="TALENT Q LTD "/>
        <s v="SOFTWARE ONE"/>
        <s v="MIMECAST SERVICES LTD"/>
        <s v="EBIX EUROPE LIMITED"/>
        <s v="SEQUEL BUSINESS SOLUTIONS LTD "/>
        <s v="NEXTCONNEX"/>
        <s v="FINANCIAL CONDUCT AUTHORITY"/>
        <s v="SUNGARD AVAILABILITY SERVICES(DR) LTD"/>
        <s v="XCHANGING SOFTWARE EUROPE LTD"/>
        <s v="MARYLEBONE CRICKET CLUB "/>
        <s v="RUGBY TRAVEL HOSPITALITY"/>
        <s v="DELOITTE &amp; TOUCHE"/>
        <s v="MOODY'S ANALYTICS"/>
        <s v="LEXIS NEXIS BUTTERWORTH "/>
        <s v="THATCHAM"/>
        <s v="AMILLAN RETURNING INVESTMENT   "/>
        <s v="THE PROFESSIONAL GOLFERS ASSOCIATION  "/>
        <s v="GVA"/>
        <s v="CONDUCTER LIMITED"/>
        <s v="M J MAPP LLP"/>
        <s v="JAC DESIGN &amp; PROJECT MANAGEMENT "/>
        <s v="Diff between Transaction and Base currency Bfw from 2014"/>
        <s v="CORPORATION OF LLOYDS"/>
        <s v="QLIKVIEW TECH UK LTD"/>
        <s v="ESRI UK LTD"/>
        <s v="RDT LTD"/>
        <s v="XCHANGING GLOBAL INSURANCE SOLUTIONS LTD"/>
        <s v="TOUCHSTONE GROUP"/>
        <s v="WATERTRACE MANAGEMENT CONSULTING"/>
        <s v="AON SINGAPORE CENTER FOR INNOVATION"/>
        <s v="SERVICE-NOW.COM"/>
        <s v="DANWOOD GROUP LTD"/>
        <s v="CGI ISMC (UK) LIMITED"/>
        <s v="AXCO INSURANCE INFORMATION SERVICES LTD"/>
        <s v="CLUSTER SEVEN SERVICES LTD"/>
        <s v="CACI LTD"/>
        <s v="CITY COMPUTERS LTD"/>
        <s v="ROOM SOLUTIONS LIMITED"/>
        <s v="INS-SURE SERVICES LTD"/>
        <s v="OPEN TEXT CORPORATION"/>
        <s v="AIR WORLDWIDE"/>
        <s v="DEFAQTO LTD "/>
        <s v="POLARIS UK LTD  "/>
        <s v="IBM"/>
        <s v="GOOGLE IRELAND LTD"/>
        <s v="MR L MOHAMED &amp; MRS L LAHRIE"/>
        <s v="SUFFOLK LIFE"/>
        <s v="CAMRADATA ANALYTICAL SERVICES"/>
        <s v="CASCADE HUMAN RESOURCES LTD"/>
        <s v="Kewill"/>
        <s v="Marylebone Cricket Club"/>
        <s v="HAGGIE FINANCIAL   "/>
        <s v="INSURANCE FRAUD BUREAU"/>
        <s v="REEVES LUND"/>
        <s v="FINANCIAL SERVICES AUTHORITY"/>
        <s v="GOODWOOD ROAD RACING CO LTD"/>
        <s v="THREADNEEDLE UK PROPERTY TRUST         "/>
        <s v="OPTIMISE DIRECT  "/>
        <s v="IHS GLOBAL LTD    "/>
        <s v="TOWERS WATSON LTD"/>
        <s v="C W L SYSTEMS LTD "/>
        <s v="P-SOLVE INVESTMENTS LTD"/>
        <s v="THOMSON REUTERS"/>
        <s v="ICIT BUSINESS INTELLIGENCE LTD  "/>
        <s v="ROOM SOLUTIONS LIMITED   "/>
        <s v="Adsensa CREDITED IN JULY" u="1"/>
        <s v="Experion" u="1"/>
        <s v="Rates for New Lond House Car Bay" u="1"/>
        <s v="Let It Direct" u="1"/>
        <s v="J Mapp" u="1"/>
        <s v="Maintenance Licence" u="1"/>
        <s v="Rates for New Lond House LBST room 6" u="1"/>
        <s v="Tech Support &amp;b Mnged Services" u="1"/>
        <s v="Thatcham Reasearch " u="1"/>
        <s v="RMS" u="1"/>
        <s v="FTP to be transfered to FA" u="1"/>
        <s v="Total Computer to be transfered to FA" u="1"/>
        <s v="FCA Register extract service" u="1"/>
        <s v="Rugby Travel &amp; Hospitality" u="1"/>
        <s v="Rates for New Lond House 5th Flr" u="1"/>
        <s v="CORPORATION OF LLOYDS Rates" u="1"/>
        <s v="TC Networks" u="1"/>
        <s v="Moodys Analytics" u="1"/>
        <s v="Proxiamty to be transfered to FA" u="1"/>
        <s v="CORPORATION OF LLOYDS Box rent S44" u="1"/>
        <s v="Trf FTP to BS per GM DM" u="1"/>
        <s v="Savills" u="1"/>
        <s v="Vodafone" u="1"/>
        <s v="CORPORATION OF LLOYDS Box rent S95" u="1"/>
        <s v="MJ Mapp" u="1"/>
        <s v="Marsh" u="1"/>
        <s v="Applied" u="1"/>
        <s v="Rates for Lloyds Building 8-9-10 floor" u="1"/>
        <s v="Cetus" u="1"/>
        <s v="Correct in April over release" u="1"/>
        <s v="Conducter" u="1"/>
        <s v="Care 21 to be transfered to FA" u="1"/>
        <s v="RDT" u="1"/>
        <s v="Open Text" u="1"/>
        <s v="Deloitte" u="1"/>
        <s v="Sequel" u="1"/>
        <s v="Mimecast" u="1"/>
        <s v="Bloomberg L.P." u="1"/>
        <s v="Rugby Travel &amp; Hospitatlity" u="1"/>
        <s v="Goodwood Road Racing" u="1"/>
        <s v="Cetus to be transfered to FA" u="1"/>
        <s v="Pru Health" u="1"/>
        <s v="The Professional Golfers Association" u="1"/>
        <s v="LEXIS NEXIS BUTTERWORTH" u="1"/>
        <s v="Saville" u="1"/>
        <s v="Rates for New Lond House 5 LBS" u="1"/>
        <s v="Maintenance Licence - SSP" u="1"/>
        <s v="Google" u="1"/>
        <s v="Amillan " u="1"/>
        <s v="CORPORATION OF LLOYDS Rates S44" u="1"/>
        <s v="Annual Licence (Business Insight)" u="1"/>
        <s v="Ebix Europe" u="1"/>
        <s v="Talent Q Psychometric Ass" u="1"/>
        <s v="Lexis Nexis" u="1"/>
        <s v="Cetus to be Reversed" u="1"/>
        <s v="OpenText" u="1"/>
        <s v="Risk Management Soulutions" u="1"/>
        <s v="Next Connex" u="1"/>
        <s v="JAC Design &amp; Project Management" u="1"/>
        <s v="Rates for Lloyds Building" u="1"/>
        <s v="Defaqto" u="1"/>
        <s v="CORPORATION OF LLOYDS Box rent" u="1"/>
        <s v="CORPORATION OF LLOYDS Rates S95" u="1"/>
        <s v="Towers Watson Software Ltd" u="1"/>
        <s v="Rates for New Lond House LBST" u="1"/>
        <s v="Polaris" u="1"/>
        <s v="Agencyport" u="1"/>
        <s v="Xuber" u="1"/>
        <s v="Rates for KGM House" u="1"/>
        <s v="IFB 2015 Membership fee moved to PP" u="1"/>
        <s v="SunGard Availability Services" u="1"/>
        <s v="Haggie" u="1"/>
        <s v="Camradata Analytics Services" u="1"/>
      </sharedItems>
    </cacheField>
    <cacheField name="Category Type Ref" numFmtId="0">
      <sharedItems containsBlank="1"/>
    </cacheField>
    <cacheField name="Currency" numFmtId="0">
      <sharedItems containsBlank="1" count="3">
        <s v="USD"/>
        <s v="GBP"/>
        <m/>
      </sharedItems>
    </cacheField>
    <cacheField name="Category Type" numFmtId="0">
      <sharedItems containsBlank="1"/>
    </cacheField>
    <cacheField name="Description" numFmtId="0">
      <sharedItems containsBlank="1" count="173">
        <s v="FURNITURE FOR NEW YORK OFFICE"/>
        <s v="FOREIGN TO GBP ADJ  "/>
        <s v="ANNUAL LICENCE FEE12/4/14 TO 12/3/15"/>
        <s v="IM Ratings "/>
        <s v="Bloomberg Terminal &amp; Licence"/>
        <s v="Hosting Service - Apr 15"/>
        <s v="Data Cleansing Service"/>
        <s v="Bloomberg Anywhere      "/>
        <s v="Hosting Service - 06/07 to 05/08/15"/>
        <m/>
        <s v="Group Medical"/>
        <s v="Correct in April over release"/>
        <s v="to be transfered to FA"/>
        <s v="to be reversed"/>
        <s v="Software Licence"/>
        <s v="Rates for KGM House"/>
        <s v="Rates for Lloyds Building 8-9-10 floor"/>
        <s v="Rates for New Lond House LBST room 6"/>
        <s v="Rates for New Lond House 5th Flr"/>
        <s v="Rates for New Lond House 5 LBS"/>
        <s v="Rates for New Lond House Car Bay"/>
        <s v="Lime Street - Storage"/>
        <s v="DOMESTIC RATES - Kings Court"/>
        <s v="Non deomestic rates"/>
        <s v="INFRASTRUCTURE CO-LOCATION PROJECT"/>
        <s v="Rates for Lloyds Building"/>
        <s v="Rates for New Lond House LBST"/>
        <s v="Licence"/>
        <s v="ANNUAL LICENCE FEE "/>
        <s v="S&amp;M"/>
        <s v="LARK GRP LTD FEES"/>
        <s v="TRAVEL ANNUAL"/>
        <s v="COMMERCIAL COMBINED POLICY  "/>
        <s v="EXCESS EL/PL PRODUCTS"/>
        <s v="PREMIUM INS PREM TAX "/>
        <s v="GP DD (no inv)"/>
        <s v="ANNUAL MAINT FEE 01/03/14-28/02/15 "/>
        <s v="HRD"/>
        <s v="SOFTWARE MAINT"/>
        <s v="EMAIL MANAGEMENT  "/>
        <s v="THIRD PARTY SERVICES"/>
        <s v="ANNUAL SUPPORT &amp; MAINTENANCE 1/8/14 - 31/7/15"/>
        <s v="Regulatorp fees &amp; Levies 2014\15"/>
        <s v="SERVICES"/>
        <s v="LICENCES "/>
        <s v="ANNUAL ESCROW FEE 2014"/>
        <s v="HOSPITALITY PACKAGE 2015"/>
        <s v="Data Cleansing work order CSL-170911"/>
        <s v="RWC 2015 OFFICIAL HOSPITALITY "/>
        <s v="X8 CROS LICENSES ACTIVE"/>
        <s v="SENTRUM - X7 DUAL RACKS; INVOICED QUARTERLY IN ADV"/>
        <s v="SCENARIO SET 21/11/14-20/02/2015"/>
        <s v="TRACEIQ SMARTUSER   "/>
        <s v="INTERIM LEVY 2015"/>
        <s v="HARDWARE MAINT"/>
        <s v="SPONSORSHIP FEE "/>
        <s v="Service Charge - Worcester Office "/>
        <s v="2015 ANNUAL LICENCE FEE"/>
        <s v="LICENCES"/>
        <s v="Rent"/>
        <s v="OFFICE MOVES"/>
        <s v="Gallery 9"/>
        <s v="Gallery 8"/>
        <s v="Gellery 10"/>
        <s v="Gallery 10"/>
        <s v="Service - 3/15 to 5/15 "/>
        <s v="Maintenance 2015"/>
        <s v="Maintenance Renewal to  18/12/15"/>
        <s v="Support &amp; Maintenance 2015"/>
        <s v="Elgar Maintenance - 2015"/>
        <s v="Support &amp; Maintenance"/>
        <s v="Box Rent &amp; Rates"/>
        <s v="Box Rent &amp; Rates S44"/>
        <s v="Box Rent &amp; Rates S95"/>
        <s v="Annual Support &amp; Maintenance - Dec 14 to Nov 15"/>
        <s v="ReMetrica Licence Fee 2015"/>
        <s v="Corporate and Structured Finance Instrument  "/>
        <s v="Qtrly Rental Charge - 12/14 to 02/15"/>
        <s v="NetApp SupportEdge - 03/15 to 08/15 "/>
        <s v="Insurance Market Reports - 2015"/>
        <s v="Annual Support &amp; Maintenance"/>
        <s v="Insite Year 2"/>
        <s v="Softwre Licence &amp; Maintenance - 01/15/ to 03/15"/>
        <s v="Q1 Subscribe Support Jan - Mar 15 "/>
        <s v="Mapflow Licence  "/>
        <s v="Workflow &amp; DMS "/>
        <s v="Consulting Services CSL-101214"/>
        <s v="Software Licence &amp; Support"/>
        <s v="Atlantis"/>
        <s v="Trend 12m"/>
        <s v="Trend 34m"/>
        <s v="VMWare vSphere 6"/>
        <s v="Citrix Xen Desktop "/>
        <s v="Citrix Go To Meeting"/>
        <s v="Cisco SmartNet onsite"/>
        <s v="CATRADER 10/14 to 10/15"/>
        <s v="Home Insurance 5 Star Rating"/>
        <s v="Annual Licence &amp; Maintenence"/>
        <s v="Hosting Fee - Apr to Jun15"/>
        <s v="Instep Subscription- 2015"/>
        <s v="SII Establishment License"/>
        <s v="Workflow &amp; DMS  "/>
        <s v="Motor &amp; Household Dictionery - 02/15 to 02/16"/>
        <s v="Software Maintenance "/>
        <s v="Maintenance - 04/15 to 03/16 "/>
        <s v="Sentrum Rent"/>
        <s v="BH-P&amp;C scenario Set"/>
        <s v="England V Fiji Rugby World Cup"/>
        <s v="Rates for Minster Court Parking Bay"/>
        <s v="Rent new KGM Building"/>
        <s v="Bournmouth Rent"/>
        <s v="NLH Quaterly Rent &amp; Service charge - 25/3 to 23/6 "/>
        <s v="Support &amp; Maintenance Equity Household"/>
        <s v="IPS - 2015"/>
        <s v="Annual Support Fee - 03/15 to 03/16"/>
        <s v="Licence / Software Maintenance"/>
        <s v="Software Maintenance"/>
        <s v="Maintenance Renewal"/>
        <s v="Maintenance Renewal - 03/15 to 03/16"/>
        <s v="MessageBroker Licence 5/16 to 4/16"/>
        <s v="G10 New Area"/>
        <s v="Hospitality 2015"/>
        <s v="Annual Rental"/>
        <s v="Elgar User Group 2015"/>
        <s v="England vs Australia"/>
        <s v="Financial Public Relations - Apr to Jun 15"/>
        <s v="FCA REGISTER EXTRACT SERVICE"/>
        <s v="DOMESTIC RATES "/>
        <s v="Subscription - Apr to Jun 15"/>
        <s v="IFB 2015 Membership fee"/>
        <s v="Gallery 10 quarterly Svc charges"/>
        <s v="Gallery 8 quarterly Svc charges"/>
        <s v="Gallery 9 quarterly Svc charges"/>
        <s v="UMG Software Licence - 2015"/>
        <s v="Call and Line rental charges"/>
        <s v="Regulatory fees 2015/16   "/>
        <s v="Goodwoof Revival 2015"/>
        <s v="Annual Licence Fee - Apr15-Apr16"/>
        <s v="Software Licence - Apr15 to Apr16"/>
        <s v="ANNUAL LIC FEE L ANDREWS  "/>
        <s v="Service Charge - 24/06 to 28/09/15   "/>
        <s v="Renewal of Osirium - May 15 to May 18          "/>
        <s v="Sabotage &amp; Terrorism Risks           "/>
        <s v="Political Risk   "/>
        <s v="NLH Qtrly Rent / Service Charge - 24/06 to 28/09  "/>
        <s v="Trend"/>
        <s v="Emblem workstation licence fee "/>
        <s v="Licence - 07/15 to 12/15"/>
        <s v="KGM Rent - Jun 15 Qtrly"/>
        <s v="S/Ware Management - 08/05/15 to 26/05/16"/>
        <s v="Insurance 12 months from 1st May2015"/>
        <s v="Infrastructure services "/>
        <s v="INVESTMENT CONSULTANCY - JUL-SEP"/>
        <s v="SW MAINTENANCE"/>
        <s v="Financial Public Relations 01/07 to 30/09/15"/>
        <s v="Excess EL/PL/Products"/>
        <s v="PRACTICAL LAW SERVICES"/>
        <s v="IBM COGNOS TM1 ANNUAL S&amp;M"/>
        <s v="Q3 SUBSCRIPTION - JUL TO SEP 15"/>
        <s v="A. LIC FEE L ANDREWS" u="1"/>
        <s v="Hosting - 07/15 to 09/15" u="1"/>
        <s v="Defaqto 5 Star Rating Licence" u="1"/>
        <s v="Annual Licence Schedule A" u="1"/>
        <s v="Google Maps for Business Licence" u="1"/>
        <s v="Product Writer Motor &amp; Household" u="1"/>
        <s v="Hosting Fee" u="1"/>
        <s v="Service - 3/15 to 5/15" u="1"/>
        <s v="A.Licence Fee - Apr15-Apr16" u="1"/>
        <s v="Instep Subscription" u="1"/>
        <s v="NLH Service Charge" u="1"/>
        <s v="Maintenance IXOS Enterprise Process" u="1"/>
        <s v="Document Management-eDOCS" u="1"/>
        <s v="S.Licence -Apr15- Apr16" u="1"/>
      </sharedItems>
    </cacheField>
    <cacheField name="Invoice Number" numFmtId="0">
      <sharedItems containsBlank="1" containsMixedTypes="1" containsNumber="1" containsInteger="1" minValue="243" maxValue="8403822730104" count="171">
        <m/>
        <s v="197191/92/97"/>
        <n v="200514"/>
        <s v="Q003150"/>
        <n v="6600303492"/>
        <n v="11298"/>
        <n v="11300"/>
        <n v="6600316673"/>
        <n v="11478"/>
        <s v="Various"/>
        <s v="NA"/>
        <s v="Jan 15 PP Releases"/>
        <s v="U610386"/>
        <n v="8877"/>
        <n v="8943"/>
        <s v="1-1440"/>
        <s v="S1482705"/>
        <s v="S1480710"/>
        <n v="13820"/>
        <s v="S11489547"/>
        <s v="S1476809"/>
        <n v="22968"/>
        <s v="301809113"/>
        <s v="D/D 7/0"/>
        <s v="D/D 11/0"/>
        <s v="D/D 8/0"/>
        <s v="1777440A/1140425/TW"/>
        <n v="20145501"/>
        <n v="6101302000067"/>
        <n v="8403822730104"/>
        <s v="PF7223"/>
        <n v="301809113"/>
        <s v="D/D 6/0"/>
        <s v="D/D 10/0"/>
        <n v="33125"/>
        <s v="BI00390"/>
        <n v="33126"/>
        <s v="5640H163/1140433/TW"/>
        <s v="6977F026/1142166/TW"/>
        <s v="1263F005/1140411/TW"/>
        <s v="0699G466/1078690/TW"/>
        <n v="6334903"/>
        <s v="GP DD (no inv)"/>
        <s v="SIN034331"/>
        <s v="CH140524"/>
        <n v="333512"/>
        <n v="172673"/>
        <n v="7937"/>
        <n v="3863"/>
        <s v="5037-1011"/>
        <s v="PFA14-519895"/>
        <n v="14005363"/>
        <n v="335318"/>
        <s v="INV-ASEL-2041"/>
        <s v="INV034229"/>
        <n v="200423"/>
        <n v="9900141299"/>
        <n v="1111114858"/>
        <s v="5037-1199"/>
        <s v="UKT0017460"/>
        <n v="32120"/>
        <s v="Interim-2015-19"/>
        <s v="M/27062/11300"/>
        <s v="HQINV5047"/>
        <s v="8494-175746"/>
        <s v="C-320"/>
        <s v="C-322"/>
        <n v="34264"/>
        <n v="6600291319"/>
        <s v="6472/JC292"/>
        <s v="232689"/>
        <s v="232679"/>
        <s v="232690"/>
        <s v="232691"/>
        <s v="5037-1316"/>
        <s v="INVUK00005710"/>
        <s v="122565"/>
        <s v="14/323"/>
        <s v="90082185"/>
        <s v="00001326"/>
        <s v="8334"/>
        <s v="232719"/>
        <s v="500685"/>
        <s v="REM-00110"/>
        <s v="UKT0016371"/>
        <n v="95008182"/>
        <s v="I-1490"/>
        <n v="3847067"/>
        <n v="8735"/>
        <s v="GB2470002174."/>
        <n v="14436"/>
        <n v="70736"/>
        <n v="245968"/>
        <n v="2662"/>
        <n v="26308006"/>
        <n v="1415"/>
        <n v="321509817"/>
        <s v="SUK08148942"/>
        <n v="11176"/>
        <n v="8770"/>
        <n v="8696"/>
        <n v="8759"/>
        <n v="8806"/>
        <s v="33-1004254"/>
        <n v="55309"/>
        <n v="4007"/>
        <s v="C-327"/>
        <n v="4370"/>
        <n v="105331095"/>
        <s v="SUK08149032"/>
        <n v="4430"/>
        <s v="240052468A"/>
        <s v="SUK08148970"/>
        <s v="5037-1460"/>
        <s v="UKT0019866"/>
        <n v="9900164916"/>
        <s v="20091192-15"/>
        <s v="TBAMARJUN15"/>
        <n v="511805547"/>
        <n v="38934"/>
        <s v="15/142"/>
        <s v="ARINV00002120"/>
        <n v="123283"/>
        <n v="172792"/>
        <n v="6666"/>
        <n v="36544"/>
        <n v="36546"/>
        <n v="36545"/>
        <n v="36543"/>
        <s v="ECIM01725"/>
        <n v="233381"/>
        <s v="INV035770"/>
        <n v="50371565"/>
        <n v="90085795"/>
        <n v="9900169174"/>
        <s v="PR150405"/>
        <s v="EX15_00020     "/>
        <s v="620093743/1415"/>
        <n v="26311573"/>
        <n v="5582"/>
        <s v="233380B      "/>
        <s v="233369B"/>
        <s v="233379B"/>
        <n v="8333"/>
        <n v="64725"/>
        <n v="552709"/>
        <s v="GMC/1/18030"/>
        <s v="BI00466"/>
        <s v="BI00465"/>
        <n v="8100464"/>
        <s v="TUK/1013416   "/>
        <n v="243"/>
        <n v="90261385"/>
        <n v="90261072"/>
        <n v="43375"/>
        <n v="9156"/>
        <n v="709448"/>
        <s v="I-1560"/>
        <s v="C330"/>
        <s v="JUN015"/>
        <n v="38793"/>
        <s v="1263F005/1211334/TW"/>
        <n v="50371790"/>
        <s v="ARINM/00000282"/>
        <s v="TE111188"/>
        <s v="PR150706"/>
        <s v="0699G466/1208649/TW"/>
        <n v="6800214201"/>
        <n v="2906"/>
        <n v="26316004"/>
        <n v="134844" u="1"/>
      </sharedItems>
    </cacheField>
    <cacheField name="Period Posted" numFmtId="0">
      <sharedItems containsDate="1" containsBlank="1" containsMixedTypes="1" minDate="2015-01-01T00:00:00" maxDate="2015-07-02T00:00:00"/>
    </cacheField>
    <cacheField name="Invoice amount (excl. VAT)" numFmtId="0">
      <sharedItems containsString="0" containsBlank="1" containsNumber="1" minValue="-24222.5" maxValue="3065000"/>
    </cacheField>
    <cacheField name="Bfwd amount/ Invoice Amount transferred to PP" numFmtId="0">
      <sharedItems containsString="0" containsBlank="1" containsNumber="1" minValue="-24222.5" maxValue="3065000"/>
    </cacheField>
    <cacheField name="Period From" numFmtId="0">
      <sharedItems containsNonDate="0" containsDate="1" containsString="0" containsBlank="1" minDate="2013-03-01T00:00:00" maxDate="2015-09-02T00:00:00" count="22">
        <m/>
        <d v="2014-12-01T00:00:00"/>
        <d v="2015-04-01T00:00:00"/>
        <d v="2015-03-01T00:00:00"/>
        <d v="2015-06-08T00:00:00"/>
        <d v="2015-07-01T00:00:00"/>
        <d v="2014-07-01T00:00:00"/>
        <d v="2015-01-01T00:00:00"/>
        <d v="2013-12-01T00:00:00"/>
        <d v="2014-04-01T00:00:00"/>
        <d v="2014-05-01T00:00:00"/>
        <d v="2013-03-01T00:00:00"/>
        <d v="2014-06-01T00:00:00"/>
        <d v="2014-08-01T00:00:00"/>
        <d v="2014-09-01T00:00:00"/>
        <d v="2014-10-01T00:00:00"/>
        <d v="2015-02-01T00:00:00"/>
        <d v="2014-11-01T00:00:00"/>
        <d v="2015-06-01T00:00:00"/>
        <d v="2015-09-01T00:00:00"/>
        <d v="2015-05-01T00:00:00"/>
        <d v="2015-05-08T00:00:00"/>
      </sharedItems>
    </cacheField>
    <cacheField name="Period To" numFmtId="0">
      <sharedItems containsNonDate="0" containsDate="1" containsString="0" containsBlank="1" minDate="2015-01-01T00:00:00" maxDate="2018-11-02T00:00:00" count="25">
        <m/>
        <d v="2015-11-01T00:00:00"/>
        <d v="2016-03-01T00:00:00"/>
        <d v="2015-05-01T00:00:00"/>
        <d v="2015-06-01T00:00:00"/>
        <d v="2015-08-01T00:00:00"/>
        <d v="2015-01-01T00:00:00"/>
        <d v="2016-05-01T00:00:00"/>
        <d v="2015-03-01T00:00:00"/>
        <d v="2015-04-01T00:00:00"/>
        <d v="2015-02-01T00:00:00"/>
        <d v="2015-07-01T00:00:00"/>
        <d v="2015-09-01T00:00:00"/>
        <d v="2015-10-01T00:00:00"/>
        <d v="2016-11-01T00:00:00"/>
        <d v="2015-12-01T00:00:00"/>
        <d v="2016-02-01T00:00:00"/>
        <d v="2016-01-01T00:00:00"/>
        <d v="2018-11-01T00:00:00"/>
        <d v="2016-04-01T00:00:00"/>
        <d v="2018-04-01T00:00:00"/>
        <d v="2016-09-01T00:00:00"/>
        <d v="2016-08-01T00:00:00"/>
        <d v="2015-09-30T00:00:00"/>
        <d v="2016-04-30T00:00:00"/>
      </sharedItems>
    </cacheField>
    <cacheField name="No. of Months (INV)" numFmtId="0">
      <sharedItems containsBlank="1" containsMixedTypes="1" containsNumber="1" containsInteger="1" minValue="1" maxValue="36"/>
    </cacheField>
    <cacheField name="No. of Months (PP)" numFmtId="0">
      <sharedItems containsBlank="1" containsMixedTypes="1" containsNumber="1" containsInteger="1" minValue="1" maxValue="36"/>
    </cacheField>
    <cacheField name="No. of Months to go" numFmtId="0">
      <sharedItems containsDate="1" containsString="0" containsBlank="1" containsMixedTypes="1" minDate="1899-12-31T00:00:00" maxDate="1899-12-31T00:53:04"/>
    </cacheField>
    <cacheField name="Bfw/Invoice amount" numFmtId="0">
      <sharedItems containsString="0" containsBlank="1" containsNumber="1" minValue="-24222.5" maxValue="2028534.4800000002"/>
    </cacheField>
    <cacheField name="P&amp;L Code" numFmtId="0">
      <sharedItems containsBlank="1" containsMixedTypes="1" containsNumber="1" containsInteger="1" minValue="200150" maxValue="420130"/>
    </cacheField>
    <cacheField name="P&amp;L code name" numFmtId="0">
      <sharedItems containsBlank="1" count="26">
        <e v="#N/A"/>
        <s v="Furniture"/>
        <s v="Licences"/>
        <s v="Professional/ Advisory Fees"/>
        <s v="Contractors - IT"/>
        <s v="Private Medical Insurance"/>
        <s v="Accruals"/>
        <s v="Rates"/>
        <s v="Other IT Costs"/>
        <s v="General Insurance"/>
        <s v="Computer Quoting Systems"/>
        <s v="Software Maintenance"/>
        <s v="Corporate Hospitality"/>
        <s v="LMUA Levy- Thatcham"/>
        <s v="Marketing"/>
        <s v="Service Charge"/>
        <s v="Office Moves"/>
        <s v="Box Rent"/>
        <s v="Hardware"/>
        <s v="Publications"/>
        <s v="Contractors -Non IT"/>
        <s v="Rent"/>
        <s v="Investment Management Fees"/>
        <s v="Insurance Consultancy"/>
        <s v="Software Development/Upgrade Expense"/>
        <m/>
      </sharedItems>
    </cacheField>
    <cacheField name="CC" numFmtId="0">
      <sharedItems containsString="0" containsBlank="1" containsNumber="1" containsInteger="1" minValue="6216" maxValue="6544" count="31">
        <m/>
        <n v="6365"/>
        <n v="6351"/>
        <n v="6306"/>
        <n v="6342"/>
        <n v="6216"/>
        <n v="6316"/>
        <n v="6317"/>
        <n v="6334"/>
        <n v="6350"/>
        <n v="6541"/>
        <n v="6505"/>
        <n v="6540"/>
        <n v="6543"/>
        <n v="6544"/>
        <n v="6374"/>
        <n v="6371"/>
        <n v="6354"/>
        <n v="6517"/>
        <n v="6349"/>
        <n v="6319"/>
        <n v="6373"/>
        <n v="6503"/>
        <n v="6363"/>
        <n v="6270"/>
        <n v="6348"/>
        <n v="6397"/>
        <n v="6343"/>
        <n v="6375"/>
        <n v="6367"/>
        <n v="6339"/>
      </sharedItems>
    </cacheField>
    <cacheField name="CC name" numFmtId="0">
      <sharedItems containsBlank="1" count="32">
        <e v="#N/A"/>
        <s v="Expenses Team"/>
        <s v="IT CAT Modelling"/>
        <s v="Reinsurance Purchasing"/>
        <s v="Investments"/>
        <s v="Underwriting Management"/>
        <s v="Human Resources"/>
        <s v="Facilities"/>
        <s v="Technical/Operation Support"/>
        <s v="IT Applications"/>
        <s v="South Woodford / Stratford"/>
        <s v="Accomodation"/>
        <s v="New London House"/>
        <s v="Drewe - Worcester"/>
        <s v="Bournemouth Premise"/>
        <s v="IT Infrastructure Project"/>
        <s v="Legal"/>
        <s v="Credit Management"/>
        <s v="Underwriting Syndicate 260"/>
        <s v="IT Networks"/>
        <s v="COO Management"/>
        <s v="UK Retail Distribution"/>
        <s v="Claims Syndicate 260"/>
        <s v="Corporate Development"/>
        <s v="UK Specialty Distribution"/>
        <s v="IT Projects"/>
        <s v="Qlikview enhancements"/>
        <s v="Group Financial Reporting"/>
        <s v="Finance Transformation Project."/>
        <s v="UK Retail Management"/>
        <s v="Political Risk &amp; Crisis Management"/>
        <m/>
      </sharedItems>
    </cacheField>
    <cacheField name="Business Unit Analysis Code" numFmtId="0">
      <sharedItems containsBlank="1"/>
    </cacheField>
    <cacheField name="Project Code" numFmtId="0">
      <sharedItems containsBlank="1"/>
    </cacheField>
    <cacheField name="." numFmtId="0">
      <sharedItems containsNonDate="0" containsString="0" containsBlank="1"/>
    </cacheField>
    <cacheField name="B/F @31/12/2014" numFmtId="0">
      <sharedItems containsString="0" containsBlank="1" containsNumber="1" minValue="1.2106676285886344" maxValue="330620.5533333334"/>
    </cacheField>
    <cacheField name="New PP" numFmtId="0">
      <sharedItems containsString="0" containsBlank="1" containsNumber="1" minValue="-24222.5" maxValue="3065000"/>
    </cacheField>
    <cacheField name="Total PP" numFmtId="167">
      <sharedItems containsString="0" containsBlank="1" containsNumber="1" minValue="-24222.5" maxValue="3065000"/>
    </cacheField>
    <cacheField name=".2" numFmtId="0">
      <sharedItems containsNonDate="0" containsString="0" containsBlank="1"/>
    </cacheField>
    <cacheField name="Jan-15" numFmtId="0">
      <sharedItems containsString="0" containsBlank="1" containsNumber="1" minValue="0" maxValue="169044.54"/>
    </cacheField>
    <cacheField name="Feb-15" numFmtId="0">
      <sharedItems containsString="0" containsBlank="1" containsNumber="1" minValue="0" maxValue="172967.81"/>
    </cacheField>
    <cacheField name="Mar-15" numFmtId="0">
      <sharedItems containsString="0" containsBlank="1" containsNumber="1" minValue="-41729" maxValue="256458.25"/>
    </cacheField>
    <cacheField name="Apr-15" numFmtId="0">
      <sharedItems containsString="0" containsBlank="1" containsNumber="1" minValue="-3885.11" maxValue="190175.11"/>
    </cacheField>
    <cacheField name="May-15" numFmtId="0">
      <sharedItems containsString="0" containsBlank="1" containsNumber="1" minValue="-87498.963000000003" maxValue="190175.10749999998"/>
    </cacheField>
    <cacheField name="Jun-15" numFmtId="0">
      <sharedItems containsString="0" containsBlank="1" containsNumber="1" minValue="0" maxValue="190175.10749999998"/>
    </cacheField>
    <cacheField name="Jul-15" numFmtId="0">
      <sharedItems containsString="0" containsBlank="1" containsNumber="1" minValue="-1077658.9449999998" maxValue="2043333.3333333333"/>
    </cacheField>
    <cacheField name="Aug-15" numFmtId="0">
      <sharedItems containsString="0" containsBlank="1" containsNumber="1" minValue="53.441666666666663" maxValue="255416.66666666666" count="105">
        <m/>
        <n v="255416.66666666666"/>
        <n v="3450"/>
        <n v="7765.666666666667"/>
        <n v="3620"/>
        <n v="5833"/>
        <n v="4317.75"/>
        <n v="58162.5"/>
        <n v="53.441666666666663"/>
        <n v="9349.0833333333339"/>
        <n v="86.716666666666654"/>
        <n v="141.16666666666666"/>
        <n v="98.958333333333329"/>
        <n v="5908.916666666667"/>
        <n v="842.20833333333337"/>
        <n v="19448.267843137259"/>
        <n v="4518.3433333333342"/>
        <n v="6510.8413888888899"/>
        <n v="765.00000000000011"/>
        <n v="3448.2075"/>
        <n v="2032.6525000000001"/>
        <n v="1818.1818181818182"/>
        <n v="4166.666666666667"/>
        <n v="833.33333333333337"/>
        <n v="1690.6016666666667"/>
        <n v="3260.8508333333334"/>
        <n v="8667.1558333333323"/>
        <n v="854.05181818181813"/>
        <n v="9518.4891666666663"/>
        <n v="2014.2991666666667"/>
        <n v="2041.7391666666665"/>
        <n v="645.07583333333332"/>
        <n v="24999.830666666672"/>
        <n v="6249.957666666668"/>
        <n v="7051.2340000000004"/>
        <n v="1762.8085000000001"/>
        <n v="2000"/>
        <n v="11458.333333333334"/>
        <n v="1289.5833333333333"/>
        <n v="7571.1125000000002"/>
        <n v="1365.5"/>
        <n v="3885.1133333333332"/>
        <n v="1324.1666666666667"/>
        <n v="679.58333333333337"/>
        <n v="2307.6958333333332"/>
        <n v="10432.25"/>
        <n v="2527.5"/>
        <n v="1293.5858333333333"/>
        <n v="3313.4524999999999"/>
        <n v="1634.6599999999999"/>
        <n v="1595.86"/>
        <n v="407.45647058823533"/>
        <n v="555.54"/>
        <n v="3213.5416666666665"/>
        <n v="466"/>
        <n v="971.51416666666671"/>
        <n v="42743.041666666664"/>
        <n v="1416.6666666666667"/>
        <n v="2737.5"/>
        <n v="500"/>
        <n v="6666.666666666667"/>
        <n v="1042.3475000000001"/>
        <n v="2120.0441666666666"/>
        <n v="641.66666666666663"/>
        <n v="5028.8183333333336"/>
        <n v="31871.713333333333"/>
        <n v="5828.8"/>
        <n v="1119.5833333333333"/>
        <n v="1818.0833333333333"/>
        <n v="13093.75"/>
        <n v="3801.7816666666663"/>
        <n v="3024.6566666666663"/>
        <n v="2413.7066666666665"/>
        <n v="1839.2333333333333"/>
        <n v="1617.4891666666665"/>
        <n v="7810.16"/>
        <n v="6713.2"/>
        <n v="1281.9208333333333"/>
        <n v="3014.84"/>
        <n v="615.91666666666663"/>
        <n v="721.91666666666663"/>
        <n v="3589.6872727272726"/>
        <n v="7948.833333333333"/>
        <n v="3394.1916666666671"/>
        <n v="1500"/>
        <n v="3287.5"/>
        <n v="5040"/>
        <n v="3715.0566666666668"/>
        <n v="2175"/>
        <n v="4160"/>
        <n v="4333.333333333333"/>
        <n v="7706.2233333333324"/>
        <n v="1007.7000000000002"/>
        <n v="1527.36"/>
        <n v="866.66666666666663"/>
        <n v="3333.3333333333335"/>
        <n v="8750"/>
        <n v="458.02615384615387"/>
        <n v="3358.2466666666664"/>
        <n v="3906.2333333333336"/>
        <n v="8333.3333333333339"/>
        <n v="4466.2925000000005"/>
        <n v="13125"/>
        <n v="706.66666666666663"/>
        <n v="586.66666666666663"/>
      </sharedItems>
    </cacheField>
    <cacheField name="Sep-15" numFmtId="0">
      <sharedItems containsString="0" containsBlank="1" containsNumber="1" minValue="53.441666666666663" maxValue="255416.66666666666"/>
    </cacheField>
    <cacheField name="Oct-15" numFmtId="0">
      <sharedItems containsString="0" containsBlank="1" containsNumber="1" minValue="53.441666666666663" maxValue="255416.66666666666"/>
    </cacheField>
    <cacheField name="Nov-15" numFmtId="0">
      <sharedItems containsString="0" containsBlank="1" containsNumber="1" minValue="53.441666666666663" maxValue="255416.66666666666"/>
    </cacheField>
    <cacheField name="Dec-15" numFmtId="0">
      <sharedItems containsString="0" containsBlank="1" containsNumber="1" minValue="53.441666666666663" maxValue="58162.5"/>
    </cacheField>
    <cacheField name="Total" numFmtId="167">
      <sharedItems containsString="0" containsBlank="1" containsNumber="1" minValue="-24222.5" maxValue="3064999.9999999995"/>
    </cacheField>
    <cacheField name="c/f" numFmtId="0">
      <sharedItems containsString="0" containsBlank="1" containsNumber="1" minValue="-5561.3749999999991" maxValue="174487.5"/>
    </cacheField>
    <cacheField name="No of months cf to 2016" numFmtId="0">
      <sharedItems containsString="0" containsBlank="1" containsNumber="1" containsInteger="1" minValue="1" maxValue="28"/>
    </cacheField>
    <cacheField name="Check overall total" numFmtId="0">
      <sharedItems containsBlank="1" containsMixedTypes="1" containsNumber="1" minValue="-4.5899999998509884" maxValue="6065.9999999999991"/>
    </cacheField>
    <cacheField name="Check overall total2" numFmtId="0">
      <sharedItems containsBlank="1" containsMixedTypes="1" containsNumber="1" minValue="-4.166666665696539E-3" maxValue="3.3333333349219174E-3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s v="USD PP"/>
    <s v="FA parked on PP"/>
    <n v="346"/>
    <m/>
    <n v="0"/>
    <x v="0"/>
    <s v="Capex Furniture"/>
    <x v="0"/>
    <m/>
    <x v="0"/>
    <x v="0"/>
    <d v="2015-06-01T00:00:00"/>
    <n v="86898.16"/>
    <n v="86898.16"/>
    <x v="0"/>
    <x v="0"/>
    <n v="1"/>
    <n v="1"/>
    <m/>
    <m/>
    <m/>
    <x v="0"/>
    <x v="0"/>
    <x v="0"/>
    <m/>
    <m/>
    <m/>
    <m/>
    <n v="86898.16"/>
    <n v="86898.16"/>
    <m/>
    <m/>
    <m/>
    <m/>
    <m/>
    <m/>
    <m/>
    <n v="86898.16"/>
    <x v="0"/>
    <m/>
    <m/>
    <m/>
    <m/>
    <n v="86898.16"/>
    <n v="0"/>
    <m/>
    <n v="0"/>
    <n v="0"/>
    <s v="US office to set up asset code"/>
  </r>
  <r>
    <m/>
    <s v="FA parked on PP"/>
    <n v="346"/>
    <m/>
    <s v="C02522"/>
    <x v="1"/>
    <m/>
    <x v="1"/>
    <m/>
    <x v="1"/>
    <x v="1"/>
    <d v="2015-06-01T00:00:00"/>
    <n v="-209.94"/>
    <n v="-209.94"/>
    <x v="0"/>
    <x v="0"/>
    <s v="1"/>
    <n v="1"/>
    <m/>
    <m/>
    <n v="215350"/>
    <x v="1"/>
    <x v="1"/>
    <x v="1"/>
    <s v="ZZZ"/>
    <m/>
    <m/>
    <m/>
    <n v="-209.94"/>
    <n v="-209.94"/>
    <m/>
    <m/>
    <m/>
    <m/>
    <m/>
    <m/>
    <m/>
    <n v="-209.94"/>
    <x v="0"/>
    <m/>
    <m/>
    <m/>
    <m/>
    <n v="-209.94"/>
    <n v="0"/>
    <m/>
    <n v="0"/>
    <n v="0"/>
    <s v="US office to set up asset code"/>
  </r>
  <r>
    <m/>
    <s v="RISK MANAGEMENT SO"/>
    <n v="219"/>
    <m/>
    <s v="C00133"/>
    <x v="2"/>
    <m/>
    <x v="0"/>
    <m/>
    <x v="2"/>
    <x v="2"/>
    <d v="2015-01-01T00:00:00"/>
    <n v="3065000"/>
    <n v="3065000"/>
    <x v="1"/>
    <x v="1"/>
    <n v="12"/>
    <n v="12"/>
    <d v="1900-01-07T00:00:00"/>
    <n v="2028534.4800000002"/>
    <n v="235150"/>
    <x v="2"/>
    <x v="2"/>
    <x v="2"/>
    <s v="ZZZ"/>
    <m/>
    <m/>
    <m/>
    <n v="3065000"/>
    <n v="3065000"/>
    <m/>
    <m/>
    <m/>
    <m/>
    <m/>
    <m/>
    <m/>
    <n v="2043333.3333333333"/>
    <x v="1"/>
    <n v="255416.66666666666"/>
    <n v="255416.66666666666"/>
    <n v="255416.66666666666"/>
    <m/>
    <n v="3064999.9999999995"/>
    <n v="0"/>
    <m/>
    <n v="0"/>
    <n v="0"/>
    <m/>
  </r>
  <r>
    <m/>
    <s v="RISK MANAGEMENT SO"/>
    <n v="219"/>
    <m/>
    <s v="C00133"/>
    <x v="2"/>
    <m/>
    <x v="1"/>
    <m/>
    <x v="2"/>
    <x v="2"/>
    <d v="2015-01-01T00:00:00"/>
    <m/>
    <m/>
    <x v="1"/>
    <x v="1"/>
    <s v="1"/>
    <s v="1"/>
    <d v="1900-01-07T00:00:00"/>
    <n v="2028534.4800000002"/>
    <n v="235150"/>
    <x v="2"/>
    <x v="2"/>
    <x v="2"/>
    <s v="ZZZ"/>
    <m/>
    <m/>
    <m/>
    <n v="0"/>
    <n v="0"/>
    <m/>
    <n v="169044.54"/>
    <n v="169044.54"/>
    <n v="169044.54"/>
    <n v="190175.11"/>
    <n v="190175.10749999998"/>
    <n v="190175.10749999998"/>
    <n v="-1077658.9449999998"/>
    <x v="0"/>
    <m/>
    <m/>
    <m/>
    <m/>
    <n v="0"/>
    <n v="0"/>
    <m/>
    <n v="0"/>
    <n v="0"/>
    <m/>
  </r>
  <r>
    <m/>
    <s v="RISK MANAGEMENT SO"/>
    <n v="219"/>
    <m/>
    <s v="C00133"/>
    <x v="2"/>
    <m/>
    <x v="1"/>
    <m/>
    <x v="1"/>
    <x v="2"/>
    <d v="2015-01-01T00:00:00"/>
    <n v="62908.880000000005"/>
    <n v="62908.880000000005"/>
    <x v="1"/>
    <x v="1"/>
    <s v="1"/>
    <s v="1"/>
    <d v="1900-01-07T00:00:00"/>
    <n v="2028534.4800000002"/>
    <n v="235150"/>
    <x v="2"/>
    <x v="2"/>
    <x v="2"/>
    <s v="ZZZ"/>
    <m/>
    <m/>
    <m/>
    <n v="62908.880000000005"/>
    <n v="62908.880000000005"/>
    <m/>
    <m/>
    <m/>
    <m/>
    <m/>
    <m/>
    <m/>
    <n v="62908.880000000005"/>
    <x v="0"/>
    <m/>
    <m/>
    <m/>
    <m/>
    <n v="62908.880000000005"/>
    <n v="0"/>
    <m/>
    <n v="0"/>
    <n v="0"/>
    <m/>
  </r>
  <r>
    <m/>
    <s v="S &amp; P CAPITAL IQ MC GRAW HILL FINANCIAL"/>
    <n v="242"/>
    <m/>
    <s v="C02212"/>
    <x v="3"/>
    <m/>
    <x v="0"/>
    <m/>
    <x v="3"/>
    <x v="3"/>
    <d v="2015-02-01T00:00:00"/>
    <n v="41400"/>
    <n v="41400"/>
    <x v="2"/>
    <x v="2"/>
    <n v="12"/>
    <s v="12"/>
    <d v="1900-01-11T00:00:00"/>
    <n v="27565.08"/>
    <n v="235150"/>
    <x v="2"/>
    <x v="3"/>
    <x v="3"/>
    <s v="ZZZ"/>
    <m/>
    <m/>
    <m/>
    <n v="41400"/>
    <n v="41400"/>
    <m/>
    <m/>
    <m/>
    <m/>
    <m/>
    <m/>
    <m/>
    <n v="13800"/>
    <x v="2"/>
    <n v="3450"/>
    <n v="3450"/>
    <n v="3450"/>
    <n v="3450"/>
    <n v="31050"/>
    <n v="10350"/>
    <n v="3"/>
    <n v="0"/>
    <n v="0"/>
    <s v="check in May!"/>
  </r>
  <r>
    <m/>
    <s v="S &amp; P CAPITAL IQ MC GRAW HILL FINANCIAL"/>
    <n v="242"/>
    <m/>
    <s v="C02212"/>
    <x v="3"/>
    <m/>
    <x v="1"/>
    <m/>
    <x v="3"/>
    <x v="3"/>
    <d v="2015-02-01T00:00:00"/>
    <m/>
    <m/>
    <x v="2"/>
    <x v="2"/>
    <n v="12"/>
    <s v="12"/>
    <d v="1900-01-11T00:00:00"/>
    <n v="27565.08"/>
    <n v="235150"/>
    <x v="2"/>
    <x v="3"/>
    <x v="3"/>
    <s v="ZZZ"/>
    <m/>
    <m/>
    <m/>
    <n v="0"/>
    <n v="0"/>
    <m/>
    <m/>
    <n v="4594.18"/>
    <n v="-4594.18"/>
    <n v="0"/>
    <n v="4594.18"/>
    <n v="2297.09"/>
    <n v="-6891.27"/>
    <x v="0"/>
    <m/>
    <m/>
    <m/>
    <m/>
    <n v="0"/>
    <n v="0"/>
    <m/>
    <n v="0"/>
    <n v="0"/>
    <s v="check in May!"/>
  </r>
  <r>
    <m/>
    <s v="Bloomberg"/>
    <n v="267"/>
    <m/>
    <s v="C01221"/>
    <x v="4"/>
    <m/>
    <x v="0"/>
    <m/>
    <x v="4"/>
    <x v="4"/>
    <d v="2015-03-01T00:00:00"/>
    <n v="8577.06"/>
    <n v="8577.06"/>
    <x v="3"/>
    <x v="3"/>
    <s v="3"/>
    <s v="3"/>
    <d v="1900-01-01T00:00:00"/>
    <n v="5968.2300000000005"/>
    <n v="230350"/>
    <x v="3"/>
    <x v="4"/>
    <x v="4"/>
    <s v="ZZZ"/>
    <m/>
    <m/>
    <m/>
    <n v="8577.06"/>
    <n v="8577.06"/>
    <m/>
    <m/>
    <m/>
    <m/>
    <m/>
    <m/>
    <m/>
    <n v="8577.06"/>
    <x v="0"/>
    <m/>
    <m/>
    <m/>
    <m/>
    <n v="8577.06"/>
    <n v="0"/>
    <m/>
    <n v="0"/>
    <n v="0"/>
    <m/>
  </r>
  <r>
    <m/>
    <s v="Bloomberg"/>
    <n v="267"/>
    <m/>
    <s v="C01221"/>
    <x v="4"/>
    <m/>
    <x v="0"/>
    <m/>
    <x v="4"/>
    <x v="4"/>
    <d v="2015-03-01T00:00:00"/>
    <n v="12865.6"/>
    <n v="12865.6"/>
    <x v="3"/>
    <x v="3"/>
    <s v="3"/>
    <s v="3"/>
    <d v="1900-01-01T00:00:00"/>
    <n v="8952.35"/>
    <n v="230350"/>
    <x v="3"/>
    <x v="5"/>
    <x v="5"/>
    <s v="ZZZ"/>
    <m/>
    <m/>
    <m/>
    <n v="12865.6"/>
    <n v="12865.6"/>
    <m/>
    <m/>
    <m/>
    <m/>
    <m/>
    <m/>
    <m/>
    <n v="12865.600000000002"/>
    <x v="0"/>
    <m/>
    <m/>
    <m/>
    <m/>
    <n v="12865.600000000002"/>
    <n v="0"/>
    <m/>
    <n v="0"/>
    <n v="0"/>
    <m/>
  </r>
  <r>
    <m/>
    <s v="Bloomberg"/>
    <n v="267"/>
    <m/>
    <s v="C01221"/>
    <x v="4"/>
    <m/>
    <x v="1"/>
    <m/>
    <x v="4"/>
    <x v="4"/>
    <d v="2015-03-01T00:00:00"/>
    <m/>
    <m/>
    <x v="3"/>
    <x v="3"/>
    <s v="1"/>
    <s v="1"/>
    <d v="1900-01-01T00:00:00"/>
    <n v="5968.2300000000005"/>
    <n v="230350"/>
    <x v="3"/>
    <x v="4"/>
    <x v="4"/>
    <s v="ZZZ"/>
    <m/>
    <m/>
    <m/>
    <n v="0"/>
    <n v="0"/>
    <m/>
    <m/>
    <m/>
    <n v="1989.41"/>
    <n v="1989.41"/>
    <n v="1989.41"/>
    <m/>
    <n v="-5968.2300000000005"/>
    <x v="0"/>
    <m/>
    <m/>
    <m/>
    <m/>
    <n v="0"/>
    <n v="0"/>
    <m/>
    <n v="0"/>
    <n v="0"/>
    <m/>
  </r>
  <r>
    <m/>
    <s v="Bloomberg"/>
    <n v="267"/>
    <m/>
    <s v="C01221"/>
    <x v="4"/>
    <m/>
    <x v="1"/>
    <m/>
    <x v="4"/>
    <x v="4"/>
    <d v="2015-03-01T00:00:00"/>
    <m/>
    <m/>
    <x v="3"/>
    <x v="3"/>
    <s v="1"/>
    <s v="1"/>
    <d v="1900-01-01T00:00:00"/>
    <n v="5968.2300000000005"/>
    <n v="230350"/>
    <x v="3"/>
    <x v="4"/>
    <x v="4"/>
    <s v="ZZZ"/>
    <m/>
    <m/>
    <m/>
    <n v="0"/>
    <n v="0"/>
    <m/>
    <m/>
    <m/>
    <n v="2984.1166666666668"/>
    <n v="2984.12"/>
    <n v="2984.1166666666668"/>
    <m/>
    <n v="-8952.3533333333326"/>
    <x v="0"/>
    <m/>
    <m/>
    <m/>
    <m/>
    <n v="0"/>
    <n v="0"/>
    <m/>
    <n v="0"/>
    <n v="0"/>
    <m/>
  </r>
  <r>
    <m/>
    <s v="Bloomberg"/>
    <n v="267"/>
    <m/>
    <s v="C01221"/>
    <x v="4"/>
    <m/>
    <x v="1"/>
    <m/>
    <x v="1"/>
    <x v="4"/>
    <d v="2015-03-01T00:00:00"/>
    <n v="1045.43"/>
    <n v="1045.43"/>
    <x v="3"/>
    <x v="3"/>
    <s v="1"/>
    <s v="1"/>
    <d v="1900-01-01T00:00:00"/>
    <n v="5968.2300000000005"/>
    <n v="230350"/>
    <x v="3"/>
    <x v="4"/>
    <x v="4"/>
    <s v="ZZZ"/>
    <m/>
    <m/>
    <m/>
    <n v="1045.43"/>
    <n v="1045.43"/>
    <m/>
    <m/>
    <m/>
    <m/>
    <m/>
    <m/>
    <m/>
    <n v="1045.43"/>
    <x v="0"/>
    <m/>
    <m/>
    <m/>
    <m/>
    <n v="1045.43"/>
    <n v="0"/>
    <m/>
    <n v="0"/>
    <n v="0"/>
    <m/>
  </r>
  <r>
    <m/>
    <s v="RMS"/>
    <n v="284"/>
    <m/>
    <s v="C00133"/>
    <x v="5"/>
    <m/>
    <x v="0"/>
    <m/>
    <x v="5"/>
    <x v="5"/>
    <d v="2015-04-01T00:00:00"/>
    <n v="35000"/>
    <n v="35000"/>
    <x v="2"/>
    <x v="4"/>
    <n v="3"/>
    <n v="3"/>
    <d v="1900-01-02T00:00:00"/>
    <n v="23576.959999999999"/>
    <n v="235050"/>
    <x v="4"/>
    <x v="5"/>
    <x v="5"/>
    <s v="ZZZ"/>
    <m/>
    <m/>
    <m/>
    <n v="35000"/>
    <n v="35000"/>
    <m/>
    <m/>
    <m/>
    <m/>
    <m/>
    <m/>
    <m/>
    <n v="35000"/>
    <x v="0"/>
    <m/>
    <m/>
    <m/>
    <m/>
    <n v="35000"/>
    <n v="0"/>
    <m/>
    <n v="0"/>
    <n v="0"/>
    <m/>
  </r>
  <r>
    <m/>
    <s v="RMS"/>
    <n v="285"/>
    <m/>
    <s v="C00133"/>
    <x v="5"/>
    <m/>
    <x v="0"/>
    <m/>
    <x v="6"/>
    <x v="6"/>
    <d v="2015-04-01T00:00:00"/>
    <n v="93188"/>
    <n v="93188"/>
    <x v="2"/>
    <x v="2"/>
    <n v="12"/>
    <n v="12"/>
    <d v="1900-01-11T00:00:00"/>
    <n v="62774"/>
    <n v="235050"/>
    <x v="4"/>
    <x v="5"/>
    <x v="5"/>
    <s v="ZZZ"/>
    <m/>
    <m/>
    <m/>
    <n v="93188"/>
    <n v="93188"/>
    <m/>
    <m/>
    <m/>
    <m/>
    <m/>
    <m/>
    <m/>
    <n v="31062.666666666668"/>
    <x v="3"/>
    <n v="7765.666666666667"/>
    <n v="7765.666666666667"/>
    <n v="7765.666666666667"/>
    <n v="7765.666666666667"/>
    <n v="69891"/>
    <n v="23297"/>
    <n v="3"/>
    <n v="0"/>
    <n v="0"/>
    <m/>
  </r>
  <r>
    <m/>
    <s v="RMS"/>
    <n v="285"/>
    <m/>
    <s v="C00133"/>
    <x v="2"/>
    <m/>
    <x v="1"/>
    <m/>
    <x v="5"/>
    <x v="6"/>
    <d v="2015-04-01T00:00:00"/>
    <m/>
    <m/>
    <x v="2"/>
    <x v="2"/>
    <s v="1"/>
    <s v="1"/>
    <d v="1900-01-11T00:00:00"/>
    <n v="62774"/>
    <n v="235050"/>
    <x v="4"/>
    <x v="5"/>
    <x v="5"/>
    <s v="ZZZ"/>
    <m/>
    <m/>
    <m/>
    <n v="0"/>
    <n v="0"/>
    <m/>
    <m/>
    <m/>
    <m/>
    <n v="7858.99"/>
    <n v="7858.9866666666667"/>
    <n v="7858.9866666666667"/>
    <n v="-23576.963333333333"/>
    <x v="0"/>
    <m/>
    <m/>
    <m/>
    <m/>
    <n v="0"/>
    <n v="0"/>
    <m/>
    <n v="0"/>
    <n v="0"/>
    <m/>
  </r>
  <r>
    <m/>
    <s v="RMS"/>
    <n v="285"/>
    <m/>
    <s v="C00133"/>
    <x v="2"/>
    <m/>
    <x v="1"/>
    <m/>
    <x v="6"/>
    <x v="6"/>
    <d v="2015-04-01T00:00:00"/>
    <m/>
    <m/>
    <x v="2"/>
    <x v="2"/>
    <s v="1"/>
    <s v="1"/>
    <d v="1900-01-11T00:00:00"/>
    <n v="62774"/>
    <n v="235050"/>
    <x v="4"/>
    <x v="5"/>
    <x v="5"/>
    <s v="ZZZ"/>
    <m/>
    <m/>
    <m/>
    <n v="0"/>
    <n v="0"/>
    <m/>
    <m/>
    <m/>
    <m/>
    <n v="5231.17"/>
    <n v="5592.6666666666661"/>
    <n v="5411.9183333333331"/>
    <n v="-16235.754999999999"/>
    <x v="0"/>
    <m/>
    <m/>
    <m/>
    <m/>
    <n v="0"/>
    <n v="0"/>
    <m/>
    <n v="0"/>
    <n v="0"/>
    <m/>
  </r>
  <r>
    <m/>
    <s v="RMS"/>
    <n v="285"/>
    <m/>
    <s v="C00133"/>
    <x v="2"/>
    <m/>
    <x v="1"/>
    <m/>
    <x v="1"/>
    <x v="6"/>
    <d v="2015-04-01T00:00:00"/>
    <n v="2169.02"/>
    <n v="2169.02"/>
    <x v="2"/>
    <x v="2"/>
    <s v="1"/>
    <s v="1"/>
    <d v="1900-01-11T00:00:00"/>
    <n v="62774"/>
    <n v="235050"/>
    <x v="4"/>
    <x v="5"/>
    <x v="5"/>
    <s v="ZZZ"/>
    <m/>
    <m/>
    <m/>
    <n v="2169.02"/>
    <n v="2169.02"/>
    <m/>
    <m/>
    <m/>
    <m/>
    <m/>
    <m/>
    <m/>
    <n v="2169.02"/>
    <x v="0"/>
    <m/>
    <m/>
    <m/>
    <m/>
    <n v="2169.02"/>
    <n v="0"/>
    <m/>
    <n v="0"/>
    <n v="0"/>
    <m/>
  </r>
  <r>
    <m/>
    <s v="Bloomberg"/>
    <n v="352"/>
    <m/>
    <s v="C01221"/>
    <x v="4"/>
    <m/>
    <x v="0"/>
    <m/>
    <x v="7"/>
    <x v="7"/>
    <d v="2015-06-01T00:00:00"/>
    <n v="10860"/>
    <n v="10860"/>
    <x v="4"/>
    <x v="5"/>
    <s v="3"/>
    <s v="3"/>
    <m/>
    <m/>
    <n v="230350"/>
    <x v="3"/>
    <x v="4"/>
    <x v="4"/>
    <s v="ZZZ"/>
    <m/>
    <m/>
    <m/>
    <n v="10860"/>
    <n v="10860"/>
    <m/>
    <m/>
    <m/>
    <m/>
    <m/>
    <m/>
    <m/>
    <n v="7240"/>
    <x v="4"/>
    <m/>
    <m/>
    <m/>
    <m/>
    <n v="10860"/>
    <n v="0"/>
    <m/>
    <n v="0"/>
    <n v="0"/>
    <m/>
  </r>
  <r>
    <m/>
    <s v="Bloomberg"/>
    <n v="352"/>
    <m/>
    <s v="C01221"/>
    <x v="4"/>
    <m/>
    <x v="0"/>
    <m/>
    <x v="7"/>
    <x v="7"/>
    <d v="2015-06-01T00:00:00"/>
    <n v="10860"/>
    <n v="10860"/>
    <x v="4"/>
    <x v="5"/>
    <s v="3"/>
    <s v="3"/>
    <m/>
    <m/>
    <n v="230350"/>
    <x v="3"/>
    <x v="5"/>
    <x v="5"/>
    <s v="ZZZ"/>
    <m/>
    <m/>
    <m/>
    <n v="10860"/>
    <n v="10860"/>
    <m/>
    <m/>
    <m/>
    <m/>
    <m/>
    <m/>
    <m/>
    <n v="7240"/>
    <x v="4"/>
    <m/>
    <m/>
    <m/>
    <m/>
    <n v="10860"/>
    <n v="0"/>
    <m/>
    <n v="0"/>
    <n v="0"/>
    <m/>
  </r>
  <r>
    <m/>
    <s v="Bloomberg"/>
    <n v="352"/>
    <m/>
    <s v="C01221"/>
    <x v="4"/>
    <m/>
    <x v="1"/>
    <m/>
    <x v="7"/>
    <x v="7"/>
    <d v="2015-06-01T00:00:00"/>
    <m/>
    <m/>
    <x v="4"/>
    <x v="5"/>
    <s v="3"/>
    <s v="3"/>
    <m/>
    <m/>
    <n v="230350"/>
    <x v="3"/>
    <x v="4"/>
    <x v="4"/>
    <s v="ZZZ"/>
    <m/>
    <m/>
    <m/>
    <n v="0"/>
    <n v="0"/>
    <m/>
    <m/>
    <m/>
    <m/>
    <m/>
    <m/>
    <n v="2372.37"/>
    <n v="-2372.37"/>
    <x v="0"/>
    <m/>
    <m/>
    <m/>
    <m/>
    <n v="0"/>
    <n v="0"/>
    <m/>
    <n v="0"/>
    <n v="0"/>
    <m/>
  </r>
  <r>
    <m/>
    <s v="Bloomberg"/>
    <n v="352"/>
    <m/>
    <s v="C01221"/>
    <x v="4"/>
    <m/>
    <x v="1"/>
    <m/>
    <x v="7"/>
    <x v="7"/>
    <d v="2015-06-01T00:00:00"/>
    <m/>
    <m/>
    <x v="4"/>
    <x v="5"/>
    <s v="3"/>
    <s v="3"/>
    <m/>
    <m/>
    <n v="230350"/>
    <x v="3"/>
    <x v="5"/>
    <x v="5"/>
    <s v="ZZZ"/>
    <m/>
    <m/>
    <m/>
    <n v="0"/>
    <n v="0"/>
    <m/>
    <m/>
    <m/>
    <m/>
    <m/>
    <m/>
    <n v="2372.37"/>
    <n v="-2372.37"/>
    <x v="0"/>
    <m/>
    <m/>
    <m/>
    <m/>
    <n v="0"/>
    <n v="0"/>
    <m/>
    <n v="0"/>
    <n v="0"/>
    <m/>
  </r>
  <r>
    <m/>
    <s v="RISK MANAGEMENT SO"/>
    <n v="360"/>
    <m/>
    <s v="C00133  "/>
    <x v="5"/>
    <m/>
    <x v="0"/>
    <m/>
    <x v="8"/>
    <x v="8"/>
    <d v="2015-07-01T00:00:00"/>
    <n v="11666"/>
    <n v="11666"/>
    <x v="5"/>
    <x v="5"/>
    <s v="2"/>
    <s v="2"/>
    <m/>
    <m/>
    <n v="235150"/>
    <x v="2"/>
    <x v="5"/>
    <x v="5"/>
    <s v="ZZZ"/>
    <m/>
    <m/>
    <m/>
    <n v="11666"/>
    <n v="11666"/>
    <m/>
    <m/>
    <m/>
    <m/>
    <m/>
    <m/>
    <m/>
    <n v="5833"/>
    <x v="5"/>
    <m/>
    <m/>
    <m/>
    <m/>
    <n v="11666"/>
    <n v="0"/>
    <m/>
    <n v="0"/>
    <n v="0"/>
    <m/>
  </r>
  <r>
    <m/>
    <s v="RISK MANAGEMENT SO"/>
    <n v="360"/>
    <m/>
    <s v="C00133  "/>
    <x v="5"/>
    <m/>
    <x v="1"/>
    <m/>
    <x v="8"/>
    <x v="8"/>
    <d v="2015-07-01T00:00:00"/>
    <n v="243.14"/>
    <n v="243.14"/>
    <x v="5"/>
    <x v="5"/>
    <s v="1"/>
    <s v="1"/>
    <m/>
    <m/>
    <n v="235150"/>
    <x v="2"/>
    <x v="5"/>
    <x v="5"/>
    <s v="ZZZ"/>
    <m/>
    <m/>
    <m/>
    <n v="243.14"/>
    <n v="243.14"/>
    <m/>
    <m/>
    <m/>
    <m/>
    <m/>
    <m/>
    <m/>
    <n v="243.14"/>
    <x v="0"/>
    <m/>
    <m/>
    <m/>
    <m/>
    <n v="243.14"/>
    <n v="0"/>
    <m/>
    <n v="0"/>
    <n v="0"/>
    <m/>
  </r>
  <r>
    <m/>
    <m/>
    <m/>
    <m/>
    <n v="0"/>
    <x v="6"/>
    <m/>
    <x v="2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s v="Private Medical Insurance"/>
    <s v="Pru Health BU corr Jan-Apr15"/>
    <n v="178"/>
    <m/>
    <s v="C02011"/>
    <x v="7"/>
    <m/>
    <x v="1"/>
    <s v="Pru Health"/>
    <x v="10"/>
    <x v="9"/>
    <s v="Bfwd 2014"/>
    <m/>
    <n v="251662.21"/>
    <x v="6"/>
    <x v="4"/>
    <n v="12"/>
    <n v="12"/>
    <n v="3"/>
    <n v="227669.6"/>
    <n v="200450"/>
    <x v="5"/>
    <x v="6"/>
    <x v="6"/>
    <s v="S44"/>
    <m/>
    <m/>
    <n v="251662.21"/>
    <n v="16929.789999999921"/>
    <n v="268591.99999999988"/>
    <m/>
    <n v="22125.5"/>
    <n v="3271.17"/>
    <n v="20182.53"/>
    <n v="20182.53"/>
    <n v="-65761.73"/>
    <n v="0"/>
    <m/>
    <x v="0"/>
    <m/>
    <m/>
    <m/>
    <m/>
    <n v="268587.41000000003"/>
    <n v="4.5899999998509884"/>
    <m/>
    <n v="-4.5899999998509884"/>
    <n v="0"/>
    <m/>
  </r>
  <r>
    <m/>
    <s v="Pru Health BU corr Jan-Apr15"/>
    <n v="178"/>
    <m/>
    <s v="C02011"/>
    <x v="7"/>
    <m/>
    <x v="1"/>
    <s v="Pru Health"/>
    <x v="10"/>
    <x v="9"/>
    <m/>
    <m/>
    <m/>
    <x v="0"/>
    <x v="0"/>
    <m/>
    <m/>
    <m/>
    <m/>
    <n v="200450"/>
    <x v="5"/>
    <x v="6"/>
    <x v="6"/>
    <s v="S95"/>
    <m/>
    <m/>
    <m/>
    <m/>
    <n v="0"/>
    <m/>
    <n v="10296.43"/>
    <n v="1518.36"/>
    <n v="9370.9000000000015"/>
    <n v="9370.9"/>
    <n v="-30556.590000000004"/>
    <n v="0"/>
    <m/>
    <x v="0"/>
    <m/>
    <m/>
    <m/>
    <m/>
    <m/>
    <m/>
    <m/>
    <m/>
    <n v="0"/>
    <m/>
  </r>
  <r>
    <m/>
    <s v="Pru Health BU corr Jan-Apr15"/>
    <n v="178"/>
    <m/>
    <s v="C02011"/>
    <x v="7"/>
    <m/>
    <x v="1"/>
    <s v="Pru Health"/>
    <x v="10"/>
    <x v="9"/>
    <m/>
    <m/>
    <m/>
    <x v="0"/>
    <x v="0"/>
    <m/>
    <m/>
    <m/>
    <m/>
    <n v="200450"/>
    <x v="5"/>
    <x v="6"/>
    <x v="6"/>
    <s v="C48"/>
    <m/>
    <m/>
    <m/>
    <m/>
    <n v="0"/>
    <m/>
    <n v="11568.000000000002"/>
    <n v="1714.09"/>
    <n v="10578.88"/>
    <n v="10578.88"/>
    <n v="-34439.85"/>
    <n v="0"/>
    <m/>
    <x v="0"/>
    <m/>
    <m/>
    <m/>
    <m/>
    <m/>
    <m/>
    <m/>
    <m/>
    <n v="0"/>
    <m/>
  </r>
  <r>
    <m/>
    <s v="Pru Health BU corr Jan-Apr15"/>
    <m/>
    <m/>
    <s v="C02011"/>
    <x v="7"/>
    <m/>
    <x v="1"/>
    <s v="Pru Health"/>
    <x v="11"/>
    <x v="0"/>
    <m/>
    <m/>
    <m/>
    <x v="0"/>
    <x v="0"/>
    <m/>
    <m/>
    <m/>
    <m/>
    <n v="200450"/>
    <x v="5"/>
    <x v="6"/>
    <x v="6"/>
    <s v="ZZZ"/>
    <m/>
    <m/>
    <m/>
    <m/>
    <n v="0"/>
    <m/>
    <n v="38368.49"/>
    <m/>
    <n v="6503.62"/>
    <n v="0"/>
    <n v="168904.0922103175"/>
    <n v="54811.207789682521"/>
    <m/>
    <x v="0"/>
    <m/>
    <m/>
    <m/>
    <m/>
    <m/>
    <m/>
    <m/>
    <m/>
    <m/>
    <m/>
  </r>
  <r>
    <m/>
    <m/>
    <m/>
    <m/>
    <n v="0"/>
    <x v="6"/>
    <m/>
    <x v="2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s v="FA parked on PP"/>
    <s v="FA parked on PP"/>
    <n v="210"/>
    <m/>
    <s v="C01958 "/>
    <x v="8"/>
    <m/>
    <x v="1"/>
    <s v="IT"/>
    <x v="12"/>
    <x v="10"/>
    <s v="Bfwd 2014"/>
    <m/>
    <n v="0"/>
    <x v="0"/>
    <x v="6"/>
    <n v="1"/>
    <n v="1"/>
    <n v="0"/>
    <n v="0"/>
    <n v="420130"/>
    <x v="6"/>
    <x v="7"/>
    <x v="7"/>
    <s v="ZZZ"/>
    <m/>
    <m/>
    <n v="58000"/>
    <m/>
    <n v="58000"/>
    <m/>
    <n v="58000"/>
    <m/>
    <m/>
    <m/>
    <m/>
    <n v="0"/>
    <m/>
    <x v="0"/>
    <m/>
    <m/>
    <m/>
    <m/>
    <n v="58000"/>
    <n v="0"/>
    <m/>
    <n v="0"/>
    <n v="0"/>
    <m/>
  </r>
  <r>
    <m/>
    <s v="FA parked on PP"/>
    <n v="211"/>
    <m/>
    <s v="C01361"/>
    <x v="9"/>
    <m/>
    <x v="1"/>
    <s v="IT"/>
    <x v="12"/>
    <x v="10"/>
    <s v="Bfwd 2014"/>
    <m/>
    <n v="13424.4"/>
    <x v="0"/>
    <x v="6"/>
    <n v="1"/>
    <n v="1"/>
    <n v="0"/>
    <n v="13424.4"/>
    <n v="420130"/>
    <x v="6"/>
    <x v="8"/>
    <x v="8"/>
    <s v="ZZZ"/>
    <m/>
    <m/>
    <n v="13424.4"/>
    <m/>
    <n v="13424.4"/>
    <m/>
    <m/>
    <m/>
    <m/>
    <n v="13424.4"/>
    <m/>
    <n v="0"/>
    <m/>
    <x v="0"/>
    <m/>
    <m/>
    <m/>
    <m/>
    <n v="13424.4"/>
    <n v="0"/>
    <m/>
    <n v="0"/>
    <n v="0"/>
    <s v="reverse accruals as items are capital spend (Apr15), released back to accruals, email sent to Paul Fitzpatrick to find out if invoice has been received"/>
  </r>
  <r>
    <m/>
    <s v="FA parked on PP"/>
    <m/>
    <m/>
    <s v="C02106"/>
    <x v="10"/>
    <m/>
    <x v="1"/>
    <s v="IT"/>
    <x v="12"/>
    <x v="10"/>
    <s v="Bfwd 2014"/>
    <m/>
    <n v="20567.7"/>
    <x v="0"/>
    <x v="6"/>
    <n v="1"/>
    <n v="1"/>
    <n v="0"/>
    <n v="20567.7"/>
    <e v="#N/A"/>
    <x v="0"/>
    <x v="0"/>
    <x v="0"/>
    <s v="ZZZ"/>
    <m/>
    <m/>
    <n v="20567.7"/>
    <m/>
    <n v="20567.7"/>
    <m/>
    <m/>
    <m/>
    <m/>
    <n v="20567.7"/>
    <m/>
    <n v="0"/>
    <m/>
    <x v="0"/>
    <m/>
    <m/>
    <m/>
    <m/>
    <n v="20567.7"/>
    <n v="0"/>
    <m/>
    <n v="0"/>
    <n v="0"/>
    <s v="reverse accruals as items are capital spend (Apr15), released back to accruals, email sent to Paul Fitzpatrick to find out if invoice has been received"/>
  </r>
  <r>
    <m/>
    <s v="FA parked on PP"/>
    <m/>
    <m/>
    <s v="CZZZZZ"/>
    <x v="11"/>
    <m/>
    <x v="1"/>
    <s v="IT"/>
    <x v="12"/>
    <x v="11"/>
    <d v="2015-01-01T00:00:00"/>
    <n v="172967.81"/>
    <n v="172967.81"/>
    <x v="0"/>
    <x v="0"/>
    <m/>
    <n v="1"/>
    <m/>
    <m/>
    <m/>
    <x v="0"/>
    <x v="0"/>
    <x v="0"/>
    <m/>
    <m/>
    <m/>
    <m/>
    <n v="172967.81"/>
    <n v="172967.81"/>
    <m/>
    <m/>
    <n v="172967.81"/>
    <m/>
    <m/>
    <m/>
    <m/>
    <m/>
    <x v="0"/>
    <m/>
    <m/>
    <m/>
    <m/>
    <n v="172967.81"/>
    <n v="0"/>
    <m/>
    <n v="0"/>
    <n v="0"/>
    <s v="capitalized"/>
  </r>
  <r>
    <m/>
    <s v="FA parked on PP"/>
    <n v="317"/>
    <m/>
    <s v="C01958 "/>
    <x v="8"/>
    <m/>
    <x v="1"/>
    <s v="IT"/>
    <x v="12"/>
    <x v="12"/>
    <d v="2015-01-01T00:00:00"/>
    <n v="73000"/>
    <n v="73000"/>
    <x v="0"/>
    <x v="0"/>
    <m/>
    <s v="1"/>
    <n v="0"/>
    <n v="73000"/>
    <m/>
    <x v="0"/>
    <x v="0"/>
    <x v="0"/>
    <m/>
    <m/>
    <m/>
    <m/>
    <n v="73000"/>
    <n v="73000"/>
    <m/>
    <m/>
    <m/>
    <m/>
    <n v="73000"/>
    <m/>
    <m/>
    <m/>
    <x v="0"/>
    <m/>
    <m/>
    <m/>
    <m/>
    <n v="73000"/>
    <n v="0"/>
    <m/>
    <n v="0"/>
    <n v="0"/>
    <s v="released in April by Lynda back to P&amp;L, to be capitalised"/>
  </r>
  <r>
    <m/>
    <s v="FA parked on PP"/>
    <n v="318"/>
    <m/>
    <s v="C01898"/>
    <x v="12"/>
    <m/>
    <x v="1"/>
    <s v="IT"/>
    <x v="12"/>
    <x v="13"/>
    <d v="2015-03-01T00:00:00"/>
    <n v="135258.47"/>
    <n v="135258.47"/>
    <x v="0"/>
    <x v="0"/>
    <m/>
    <n v="1"/>
    <n v="0"/>
    <n v="135258.47"/>
    <m/>
    <x v="0"/>
    <x v="0"/>
    <x v="0"/>
    <m/>
    <m/>
    <m/>
    <m/>
    <n v="135258.47"/>
    <n v="135258.47"/>
    <m/>
    <m/>
    <m/>
    <m/>
    <m/>
    <m/>
    <n v="135258.47"/>
    <m/>
    <x v="0"/>
    <m/>
    <m/>
    <m/>
    <m/>
    <n v="135258.47"/>
    <n v="0"/>
    <m/>
    <n v="0"/>
    <e v="#DIV/0!"/>
    <s v="moved to FA JNL56244"/>
  </r>
  <r>
    <m/>
    <s v="FA parked on PP"/>
    <n v="319"/>
    <m/>
    <s v="C01898"/>
    <x v="12"/>
    <m/>
    <x v="1"/>
    <s v="IT"/>
    <x v="12"/>
    <x v="14"/>
    <d v="2015-03-01T00:00:00"/>
    <n v="19342.95"/>
    <n v="19342.95"/>
    <x v="0"/>
    <x v="0"/>
    <m/>
    <n v="1"/>
    <n v="0"/>
    <n v="19342.95"/>
    <m/>
    <x v="0"/>
    <x v="0"/>
    <x v="0"/>
    <m/>
    <m/>
    <m/>
    <m/>
    <n v="19342.95"/>
    <n v="19342.95"/>
    <m/>
    <m/>
    <m/>
    <m/>
    <n v="19342.95"/>
    <m/>
    <m/>
    <m/>
    <x v="0"/>
    <m/>
    <m/>
    <m/>
    <m/>
    <n v="19342.95"/>
    <n v="0"/>
    <m/>
    <n v="0"/>
    <e v="#DIV/0!"/>
    <s v="Cetus trf Jnl 53171 FA to PP"/>
  </r>
  <r>
    <m/>
    <s v="FA parked on PP"/>
    <n v="320"/>
    <m/>
    <s v="C01898"/>
    <x v="12"/>
    <m/>
    <x v="1"/>
    <s v="IT"/>
    <x v="13"/>
    <x v="0"/>
    <d v="2015-03-01T00:00:00"/>
    <n v="19342.95"/>
    <n v="19342.95"/>
    <x v="0"/>
    <x v="0"/>
    <m/>
    <n v="1"/>
    <n v="0"/>
    <n v="19342.95"/>
    <m/>
    <x v="0"/>
    <x v="0"/>
    <x v="0"/>
    <m/>
    <m/>
    <m/>
    <m/>
    <n v="19342.95"/>
    <n v="19342.95"/>
    <m/>
    <m/>
    <m/>
    <m/>
    <m/>
    <m/>
    <n v="19342.95"/>
    <m/>
    <x v="0"/>
    <m/>
    <m/>
    <m/>
    <m/>
    <n v="19342.95"/>
    <n v="0"/>
    <m/>
    <n v="0"/>
    <e v="#DIV/0!"/>
    <s v="moved to FA JNL56205"/>
  </r>
  <r>
    <m/>
    <s v="FA parked on PP"/>
    <n v="321"/>
    <m/>
    <s v="CZZZZZ"/>
    <x v="13"/>
    <m/>
    <x v="1"/>
    <s v="IT"/>
    <x v="12"/>
    <x v="0"/>
    <d v="2015-03-01T00:00:00"/>
    <n v="168127.97"/>
    <n v="168127.97"/>
    <x v="0"/>
    <x v="0"/>
    <m/>
    <n v="1"/>
    <n v="0"/>
    <n v="168127.97"/>
    <m/>
    <x v="0"/>
    <x v="0"/>
    <x v="0"/>
    <m/>
    <m/>
    <m/>
    <m/>
    <n v="168127.97"/>
    <n v="168127.97"/>
    <m/>
    <m/>
    <m/>
    <m/>
    <n v="168127.97"/>
    <m/>
    <m/>
    <m/>
    <x v="0"/>
    <m/>
    <m/>
    <m/>
    <m/>
    <n v="168127.97"/>
    <n v="0"/>
    <m/>
    <n v="0"/>
    <e v="#DIV/0!"/>
    <s v="to be transferred to FA"/>
  </r>
  <r>
    <m/>
    <s v="FA parked on PP"/>
    <n v="223"/>
    <m/>
    <s v="C01068"/>
    <x v="14"/>
    <m/>
    <x v="1"/>
    <s v="IT"/>
    <x v="14"/>
    <x v="15"/>
    <d v="2015-01-01T00:00:00"/>
    <n v="-24222.5"/>
    <n v="-24222.5"/>
    <x v="7"/>
    <x v="4"/>
    <n v="6"/>
    <n v="1"/>
    <n v="3"/>
    <n v="-24222.5"/>
    <n v="235150"/>
    <x v="2"/>
    <x v="9"/>
    <x v="9"/>
    <s v="ZZZ"/>
    <m/>
    <m/>
    <m/>
    <n v="-24222.5"/>
    <n v="-24222.5"/>
    <m/>
    <m/>
    <m/>
    <m/>
    <m/>
    <n v="-24222.5"/>
    <m/>
    <m/>
    <x v="0"/>
    <m/>
    <m/>
    <m/>
    <m/>
    <n v="-24222.5"/>
    <n v="0"/>
    <m/>
    <n v="0"/>
    <n v="0"/>
    <m/>
  </r>
  <r>
    <m/>
    <s v="FA parked on PP"/>
    <n v="322"/>
    <m/>
    <s v="C01361"/>
    <x v="15"/>
    <m/>
    <x v="1"/>
    <s v="IT"/>
    <x v="12"/>
    <x v="16"/>
    <d v="2015-03-01T00:00:00"/>
    <n v="7309"/>
    <n v="7309"/>
    <x v="0"/>
    <x v="0"/>
    <m/>
    <n v="1"/>
    <n v="0"/>
    <n v="7309"/>
    <m/>
    <x v="0"/>
    <x v="0"/>
    <x v="0"/>
    <m/>
    <m/>
    <m/>
    <m/>
    <n v="7309"/>
    <n v="7309"/>
    <m/>
    <m/>
    <m/>
    <m/>
    <m/>
    <m/>
    <n v="7309"/>
    <m/>
    <x v="0"/>
    <m/>
    <m/>
    <m/>
    <m/>
    <n v="7309"/>
    <n v="0"/>
    <m/>
    <n v="0"/>
    <e v="#DIV/0!"/>
    <s v="moved to FA JNL56205"/>
  </r>
  <r>
    <m/>
    <s v="FA parked on PP"/>
    <n v="323"/>
    <m/>
    <s v="C01361"/>
    <x v="15"/>
    <m/>
    <x v="1"/>
    <s v="IT"/>
    <x v="12"/>
    <x v="17"/>
    <d v="2015-03-01T00:00:00"/>
    <n v="7310"/>
    <n v="7310"/>
    <x v="0"/>
    <x v="0"/>
    <m/>
    <n v="1"/>
    <n v="0"/>
    <n v="7310"/>
    <m/>
    <x v="0"/>
    <x v="0"/>
    <x v="0"/>
    <m/>
    <m/>
    <m/>
    <m/>
    <n v="7310"/>
    <n v="7310"/>
    <m/>
    <m/>
    <m/>
    <m/>
    <m/>
    <m/>
    <n v="7310"/>
    <m/>
    <x v="0"/>
    <m/>
    <m/>
    <m/>
    <m/>
    <n v="7310"/>
    <n v="0"/>
    <m/>
    <n v="0"/>
    <e v="#DIV/0!"/>
    <s v="moved to FA JNL56205"/>
  </r>
  <r>
    <m/>
    <s v="FA parked on PP"/>
    <n v="324"/>
    <m/>
    <s v="C02424"/>
    <x v="16"/>
    <m/>
    <x v="1"/>
    <s v="IT"/>
    <x v="12"/>
    <x v="18"/>
    <d v="2015-03-01T00:00:00"/>
    <n v="52000"/>
    <n v="52000"/>
    <x v="0"/>
    <x v="0"/>
    <m/>
    <n v="1"/>
    <n v="0"/>
    <n v="52000"/>
    <m/>
    <x v="0"/>
    <x v="0"/>
    <x v="0"/>
    <m/>
    <m/>
    <m/>
    <m/>
    <n v="52000"/>
    <n v="52000"/>
    <m/>
    <m/>
    <m/>
    <m/>
    <m/>
    <m/>
    <n v="52000"/>
    <m/>
    <x v="0"/>
    <m/>
    <m/>
    <m/>
    <m/>
    <n v="52000"/>
    <n v="0"/>
    <m/>
    <n v="0"/>
    <e v="#DIV/0!"/>
    <s v="moved to FA JNL56205"/>
  </r>
  <r>
    <m/>
    <s v="FA parked on PP"/>
    <n v="325"/>
    <m/>
    <s v="C01361"/>
    <x v="15"/>
    <m/>
    <x v="1"/>
    <s v="IT"/>
    <x v="12"/>
    <x v="19"/>
    <d v="2015-03-01T00:00:00"/>
    <n v="21511.11"/>
    <n v="21511.11"/>
    <x v="0"/>
    <x v="0"/>
    <m/>
    <n v="1"/>
    <n v="0"/>
    <n v="21511.11"/>
    <m/>
    <x v="0"/>
    <x v="0"/>
    <x v="0"/>
    <m/>
    <m/>
    <m/>
    <m/>
    <n v="21511.11"/>
    <n v="21511.11"/>
    <m/>
    <m/>
    <m/>
    <m/>
    <m/>
    <m/>
    <n v="21511.11"/>
    <m/>
    <x v="0"/>
    <m/>
    <m/>
    <m/>
    <m/>
    <n v="21511.11"/>
    <n v="0"/>
    <m/>
    <n v="0"/>
    <e v="#DIV/0!"/>
    <s v="moved to FA JNL56205"/>
  </r>
  <r>
    <m/>
    <s v="FA parked on PP"/>
    <n v="326"/>
    <m/>
    <s v="C01361"/>
    <x v="15"/>
    <m/>
    <x v="1"/>
    <s v="IT"/>
    <x v="12"/>
    <x v="20"/>
    <d v="2015-03-01T00:00:00"/>
    <n v="1414.93"/>
    <n v="1414.93"/>
    <x v="0"/>
    <x v="0"/>
    <m/>
    <n v="1"/>
    <n v="0"/>
    <n v="1414.93"/>
    <m/>
    <x v="0"/>
    <x v="0"/>
    <x v="0"/>
    <m/>
    <m/>
    <m/>
    <m/>
    <n v="1414.93"/>
    <n v="1414.93"/>
    <m/>
    <m/>
    <m/>
    <m/>
    <m/>
    <m/>
    <n v="1414.11"/>
    <m/>
    <x v="0"/>
    <m/>
    <m/>
    <m/>
    <m/>
    <n v="1414.11"/>
    <n v="0.82000000000016371"/>
    <m/>
    <n v="-0.82000000000016371"/>
    <e v="#DIV/0!"/>
    <s v="moved to FA JNL56205"/>
  </r>
  <r>
    <m/>
    <s v="FA parked on PP"/>
    <n v="327"/>
    <m/>
    <s v="C01219"/>
    <x v="17"/>
    <m/>
    <x v="1"/>
    <s v="IT"/>
    <x v="12"/>
    <x v="21"/>
    <d v="2015-03-01T00:00:00"/>
    <n v="3407.2"/>
    <n v="3407.2"/>
    <x v="0"/>
    <x v="0"/>
    <m/>
    <n v="1"/>
    <n v="0"/>
    <n v="3407.2"/>
    <m/>
    <x v="0"/>
    <x v="0"/>
    <x v="0"/>
    <m/>
    <m/>
    <m/>
    <m/>
    <n v="3407.2"/>
    <n v="3407.2"/>
    <m/>
    <m/>
    <m/>
    <m/>
    <m/>
    <m/>
    <n v="3407.2"/>
    <m/>
    <x v="0"/>
    <m/>
    <m/>
    <m/>
    <m/>
    <n v="3407.2"/>
    <n v="0"/>
    <m/>
    <n v="0"/>
    <e v="#DIV/0!"/>
    <s v="moved to FA JNL56205"/>
  </r>
  <r>
    <m/>
    <s v="FA parked on PP"/>
    <n v="297"/>
    <m/>
    <s v="CZZZZZ"/>
    <x v="18"/>
    <m/>
    <x v="1"/>
    <s v="IT"/>
    <x v="12"/>
    <x v="9"/>
    <d v="2015-04-01T00:00:00"/>
    <n v="29531.35"/>
    <n v="29531.35"/>
    <x v="0"/>
    <x v="0"/>
    <m/>
    <n v="1"/>
    <m/>
    <n v="29531.35"/>
    <m/>
    <x v="0"/>
    <x v="0"/>
    <x v="0"/>
    <m/>
    <m/>
    <m/>
    <m/>
    <n v="29531.35"/>
    <n v="29531.35"/>
    <m/>
    <m/>
    <m/>
    <m/>
    <m/>
    <m/>
    <n v="29531.35"/>
    <m/>
    <x v="0"/>
    <m/>
    <m/>
    <m/>
    <m/>
    <n v="29531.35"/>
    <n v="0"/>
    <m/>
    <n v="0"/>
    <n v="0"/>
    <s v="moved to FA JNL56205"/>
  </r>
  <r>
    <m/>
    <m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m/>
    <m/>
    <m/>
    <m/>
    <n v="0"/>
    <x v="6"/>
    <m/>
    <x v="2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s v="DD posted by Guy"/>
    <s v="LONDON BOROUGH OF "/>
    <n v="289"/>
    <m/>
    <s v="C01738"/>
    <x v="19"/>
    <s v="WOOD"/>
    <x v="1"/>
    <s v="DD"/>
    <x v="15"/>
    <x v="22"/>
    <d v="2015-05-01T00:00:00"/>
    <n v="51813"/>
    <n v="20727"/>
    <x v="2"/>
    <x v="3"/>
    <s v="12"/>
    <s v="12"/>
    <m/>
    <m/>
    <n v="215150"/>
    <x v="7"/>
    <x v="10"/>
    <x v="10"/>
    <s v="S60"/>
    <m/>
    <m/>
    <m/>
    <n v="20727"/>
    <n v="20727"/>
    <m/>
    <m/>
    <m/>
    <m/>
    <n v="4317.75"/>
    <n v="4317.75"/>
    <n v="4317.75"/>
    <n v="4317.75"/>
    <x v="6"/>
    <n v="4317.75"/>
    <n v="4317.75"/>
    <n v="4317.75"/>
    <n v="4317.75"/>
    <n v="38859.75"/>
    <n v="12953.25"/>
    <n v="3"/>
    <n v="0"/>
    <n v="0"/>
    <s v="DD - Guy posts monthly instaments to PP"/>
  </r>
  <r>
    <m/>
    <s v="CORPORATION OF LON"/>
    <n v="290"/>
    <m/>
    <s v="C00255"/>
    <x v="20"/>
    <s v="LLO"/>
    <x v="1"/>
    <s v="DD"/>
    <x v="16"/>
    <x v="23"/>
    <d v="2015-05-01T00:00:00"/>
    <n v="697950"/>
    <n v="284580"/>
    <x v="2"/>
    <x v="3"/>
    <s v="12"/>
    <s v="12"/>
    <m/>
    <m/>
    <n v="215150"/>
    <x v="7"/>
    <x v="11"/>
    <x v="11"/>
    <s v="ZZZ"/>
    <m/>
    <m/>
    <m/>
    <n v="284580"/>
    <n v="284580"/>
    <m/>
    <m/>
    <m/>
    <m/>
    <n v="58162.5"/>
    <n v="58162.5"/>
    <n v="58162.5"/>
    <n v="58162.5"/>
    <x v="7"/>
    <n v="58162.5"/>
    <n v="58162.5"/>
    <n v="58162.5"/>
    <n v="58162.5"/>
    <n v="523462.5"/>
    <n v="174487.5"/>
    <n v="3"/>
    <n v="0"/>
    <n v="0"/>
    <s v="DD - Guy posts monthly instaments to PP"/>
  </r>
  <r>
    <m/>
    <s v="CORPORATION OF LON"/>
    <n v="291"/>
    <m/>
    <s v="C00255"/>
    <x v="20"/>
    <s v="NLHR6"/>
    <x v="1"/>
    <s v="DD"/>
    <x v="17"/>
    <x v="24"/>
    <d v="2015-05-01T00:00:00"/>
    <n v="641.29999999999995"/>
    <n v="252"/>
    <x v="2"/>
    <x v="3"/>
    <s v="12"/>
    <s v="12"/>
    <m/>
    <m/>
    <n v="215150"/>
    <x v="7"/>
    <x v="12"/>
    <x v="12"/>
    <s v="ZZZ"/>
    <m/>
    <m/>
    <m/>
    <n v="252"/>
    <n v="252"/>
    <m/>
    <m/>
    <m/>
    <m/>
    <n v="53.44"/>
    <n v="53.441666666666663"/>
    <n v="53.441666666666663"/>
    <n v="53.441666666666663"/>
    <x v="8"/>
    <n v="53.441666666666663"/>
    <n v="53.441666666666663"/>
    <n v="53.441666666666663"/>
    <n v="53.441666666666663"/>
    <n v="480.9733333333333"/>
    <n v="160.32666666666665"/>
    <n v="3"/>
    <n v="-1.6666666666651508E-3"/>
    <n v="0"/>
    <s v="DD - Guy posts monthly instaments to PP"/>
  </r>
  <r>
    <m/>
    <s v="CORPORATION OF LON"/>
    <n v="292"/>
    <m/>
    <s v="C00255"/>
    <x v="20"/>
    <s v="NLH5F"/>
    <x v="1"/>
    <s v="DD"/>
    <x v="18"/>
    <x v="25"/>
    <d v="2015-05-01T00:00:00"/>
    <n v="112189"/>
    <n v="40905"/>
    <x v="2"/>
    <x v="3"/>
    <s v="12"/>
    <s v="12"/>
    <m/>
    <m/>
    <n v="215150"/>
    <x v="7"/>
    <x v="12"/>
    <x v="12"/>
    <s v="ZZZ"/>
    <m/>
    <m/>
    <m/>
    <n v="40905"/>
    <n v="40905"/>
    <m/>
    <m/>
    <m/>
    <m/>
    <n v="9349.08"/>
    <n v="9349.0833333333339"/>
    <n v="9349.0833333333339"/>
    <n v="9349.0833333333339"/>
    <x v="9"/>
    <n v="9349.0833333333339"/>
    <n v="9349.0833333333339"/>
    <n v="9349.0833333333339"/>
    <n v="9349.0833333333339"/>
    <n v="84141.746666666673"/>
    <n v="28047.253333333327"/>
    <n v="3"/>
    <n v="-3.3333333267364651E-3"/>
    <n v="0"/>
    <s v="DD - Guy posts monthly instaments to PP"/>
  </r>
  <r>
    <m/>
    <s v="CORPORATION OF LON"/>
    <n v="293"/>
    <m/>
    <s v="C00255"/>
    <x v="20"/>
    <s v="NLHR5"/>
    <x v="1"/>
    <s v="DD"/>
    <x v="19"/>
    <x v="24"/>
    <d v="2015-05-01T00:00:00"/>
    <n v="1040.5999999999999"/>
    <n v="408"/>
    <x v="2"/>
    <x v="3"/>
    <s v="12"/>
    <s v="12"/>
    <m/>
    <m/>
    <n v="215150"/>
    <x v="7"/>
    <x v="12"/>
    <x v="12"/>
    <s v="ZZZ"/>
    <m/>
    <m/>
    <m/>
    <n v="408"/>
    <n v="408"/>
    <m/>
    <m/>
    <m/>
    <m/>
    <n v="86.72"/>
    <n v="86.716666666666654"/>
    <n v="86.716666666666654"/>
    <n v="86.716666666666654"/>
    <x v="10"/>
    <n v="86.716666666666654"/>
    <n v="86.716666666666654"/>
    <n v="86.716666666666654"/>
    <n v="86.716666666666654"/>
    <n v="780.45333333333338"/>
    <n v="260.14666666666653"/>
    <n v="3"/>
    <n v="3.3333333334439885E-3"/>
    <n v="0"/>
    <s v="DD - Guy posts monthly instaments to PP"/>
  </r>
  <r>
    <m/>
    <s v="CORPORATION OF LON"/>
    <n v="294"/>
    <m/>
    <s v="C00255"/>
    <x v="20"/>
    <s v="CAR4"/>
    <x v="1"/>
    <s v="DD"/>
    <x v="20"/>
    <x v="26"/>
    <d v="2015-05-01T00:00:00"/>
    <n v="1694"/>
    <n v="666"/>
    <x v="2"/>
    <x v="3"/>
    <s v="12"/>
    <s v="12"/>
    <m/>
    <m/>
    <n v="215150"/>
    <x v="7"/>
    <x v="12"/>
    <x v="12"/>
    <s v="ZZZ"/>
    <m/>
    <m/>
    <m/>
    <n v="666"/>
    <n v="666"/>
    <m/>
    <m/>
    <m/>
    <m/>
    <n v="141.16999999999999"/>
    <n v="141.16666666666666"/>
    <n v="141.16666666666666"/>
    <n v="141.16666666666666"/>
    <x v="11"/>
    <n v="141.16666666666666"/>
    <n v="141.16666666666666"/>
    <n v="141.16666666666666"/>
    <n v="141.16666666666666"/>
    <n v="1270.5033333333333"/>
    <n v="423.49666666666667"/>
    <n v="3"/>
    <n v="3.3333333333303017E-3"/>
    <n v="0"/>
    <s v="DD - Guy posts monthly instaments to PP"/>
  </r>
  <r>
    <m/>
    <s v="CORPORATION OF LON"/>
    <n v="328"/>
    <m/>
    <s v="C00255"/>
    <x v="20"/>
    <s v="LSS"/>
    <x v="1"/>
    <s v="DD"/>
    <x v="21"/>
    <x v="27"/>
    <d v="2015-05-01T00:00:00"/>
    <n v="1187.5"/>
    <n v="484"/>
    <x v="2"/>
    <x v="3"/>
    <s v="12"/>
    <s v="12"/>
    <m/>
    <m/>
    <n v="215150"/>
    <x v="7"/>
    <x v="11"/>
    <x v="11"/>
    <s v="ZZZ"/>
    <m/>
    <m/>
    <m/>
    <n v="484"/>
    <n v="484"/>
    <m/>
    <m/>
    <m/>
    <m/>
    <m/>
    <m/>
    <n v="296.875"/>
    <n v="98.958333333333329"/>
    <x v="12"/>
    <n v="98.958333333333329"/>
    <n v="98.958333333333329"/>
    <n v="98.958333333333329"/>
    <n v="98.958333333333329"/>
    <n v="890.62500000000011"/>
    <n v="296.87499999999989"/>
    <n v="3"/>
    <n v="0"/>
    <n v="0"/>
    <s v="DD - Guy posts monthly instaments to PP"/>
  </r>
  <r>
    <m/>
    <s v="WORCESTER CITY COU"/>
    <n v="329"/>
    <m/>
    <s v="C02511     "/>
    <x v="21"/>
    <s v="KING"/>
    <x v="1"/>
    <s v="DD"/>
    <x v="22"/>
    <x v="28"/>
    <d v="2015-05-01T00:00:00"/>
    <n v="70907"/>
    <n v="21277"/>
    <x v="2"/>
    <x v="2"/>
    <n v="12"/>
    <n v="12"/>
    <m/>
    <m/>
    <n v="215150"/>
    <x v="7"/>
    <x v="13"/>
    <x v="13"/>
    <s v="ZZZ   "/>
    <m/>
    <m/>
    <m/>
    <n v="21277"/>
    <n v="21277"/>
    <m/>
    <m/>
    <m/>
    <m/>
    <m/>
    <n v="11817.833333333334"/>
    <n v="5908.916666666667"/>
    <n v="5908.916666666667"/>
    <x v="13"/>
    <n v="5908.916666666667"/>
    <n v="5908.916666666667"/>
    <n v="5908.916666666667"/>
    <n v="5908.916666666667"/>
    <n v="53180.249999999993"/>
    <n v="17726.750000000007"/>
    <n v="3"/>
    <n v="0"/>
    <n v="0"/>
    <s v="DD - Guy posts monthly instaments to PP"/>
  </r>
  <r>
    <m/>
    <s v="BOROUGH OF POOLE "/>
    <n v="336"/>
    <m/>
    <s v="C02431  "/>
    <x v="22"/>
    <s v="POOLE"/>
    <x v="1"/>
    <s v="DD"/>
    <x v="23"/>
    <x v="29"/>
    <d v="2015-05-01T00:00:00"/>
    <n v="10106.5"/>
    <n v="2018.5"/>
    <x v="2"/>
    <x v="2"/>
    <n v="12"/>
    <n v="12"/>
    <m/>
    <m/>
    <n v="215150"/>
    <x v="7"/>
    <x v="14"/>
    <x v="14"/>
    <s v="ZZZ"/>
    <m/>
    <m/>
    <m/>
    <n v="2018.5"/>
    <n v="2018.5"/>
    <m/>
    <m/>
    <m/>
    <m/>
    <m/>
    <m/>
    <n v="842.20833333333337"/>
    <n v="2526.625"/>
    <x v="14"/>
    <n v="842.20833333333337"/>
    <n v="842.20833333333337"/>
    <n v="842.20833333333337"/>
    <n v="842.20833333333337"/>
    <n v="7579.8749999999991"/>
    <n v="-5561.3749999999991"/>
    <n v="3"/>
    <n v="6065.9999999999991"/>
    <n v="0"/>
    <s v="DD - Guy posts monthly instaments to PP"/>
  </r>
  <r>
    <m/>
    <m/>
    <m/>
    <m/>
    <n v="0"/>
    <x v="6"/>
    <m/>
    <x v="2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s v="PP Bfwd 2014"/>
    <s v="CETUS SOLUTIONS LT"/>
    <n v="130"/>
    <m/>
    <s v="C01898"/>
    <x v="23"/>
    <m/>
    <x v="1"/>
    <s v="IT"/>
    <x v="24"/>
    <x v="30"/>
    <s v="Bfwd 2014"/>
    <m/>
    <n v="330620.5533333334"/>
    <x v="8"/>
    <x v="7"/>
    <n v="30"/>
    <n v="17"/>
    <n v="14"/>
    <n v="330620.5533333334"/>
    <n v="235200"/>
    <x v="8"/>
    <x v="15"/>
    <x v="15"/>
    <s v="ZZZ"/>
    <m/>
    <m/>
    <n v="330620.5533333334"/>
    <m/>
    <n v="330620.5533333334"/>
    <m/>
    <n v="19448.27"/>
    <n v="19448.27"/>
    <n v="19448.27"/>
    <n v="19448.27"/>
    <n v="19448.267843137259"/>
    <n v="19448.267843137259"/>
    <n v="19448.267843137259"/>
    <x v="15"/>
    <n v="19448.267843137259"/>
    <n v="19448.267843137259"/>
    <n v="19448.267843137259"/>
    <n v="19448.267843137259"/>
    <n v="233379.22274509809"/>
    <n v="97241.330588235316"/>
    <n v="5"/>
    <n v="8.6274509812938049E-3"/>
    <n v="0"/>
    <m/>
  </r>
  <r>
    <m/>
    <s v="LONDON BOROUGH OF "/>
    <n v="138"/>
    <m/>
    <s v="C01738"/>
    <x v="19"/>
    <m/>
    <x v="1"/>
    <m/>
    <x v="15"/>
    <x v="31"/>
    <s v="Bfwd 2014"/>
    <m/>
    <n v="12673.470201358439"/>
    <x v="9"/>
    <x v="8"/>
    <n v="12"/>
    <n v="12"/>
    <n v="0"/>
    <n v="12673.470201358439"/>
    <n v="215150"/>
    <x v="7"/>
    <x v="11"/>
    <x v="11"/>
    <s v="S60"/>
    <m/>
    <m/>
    <n v="7603.4702013584392"/>
    <n v="5070"/>
    <n v="12673.470201358439"/>
    <m/>
    <n v="4225.17"/>
    <n v="4225.17"/>
    <n v="4223.13"/>
    <m/>
    <m/>
    <m/>
    <m/>
    <x v="0"/>
    <m/>
    <m/>
    <m/>
    <m/>
    <n v="12673.470000000001"/>
    <n v="2.0135843806201592E-4"/>
    <m/>
    <n v="-2.0135843806201592E-4"/>
    <n v="0"/>
    <m/>
  </r>
  <r>
    <m/>
    <s v="CITY OF LONDON"/>
    <n v="139"/>
    <m/>
    <s v="C00502"/>
    <x v="24"/>
    <m/>
    <x v="1"/>
    <m/>
    <x v="25"/>
    <x v="32"/>
    <s v="Bfwd 2014"/>
    <n v="683100"/>
    <n v="170775.00000000003"/>
    <x v="9"/>
    <x v="8"/>
    <n v="12"/>
    <n v="12"/>
    <n v="0"/>
    <n v="170775.00000000003"/>
    <n v="215150"/>
    <x v="7"/>
    <x v="11"/>
    <x v="11"/>
    <s v="ZZZ"/>
    <m/>
    <m/>
    <n v="102465.00000000003"/>
    <n v="68310"/>
    <n v="170775.00000000003"/>
    <m/>
    <n v="56925"/>
    <n v="56925"/>
    <n v="56925"/>
    <m/>
    <m/>
    <m/>
    <m/>
    <x v="0"/>
    <m/>
    <m/>
    <m/>
    <m/>
    <n v="170775"/>
    <n v="0"/>
    <m/>
    <n v="0"/>
    <n v="0"/>
    <m/>
  </r>
  <r>
    <m/>
    <s v="CITY OF LONDON"/>
    <n v="140"/>
    <m/>
    <s v="C00502"/>
    <x v="24"/>
    <m/>
    <x v="1"/>
    <m/>
    <x v="26"/>
    <x v="24"/>
    <s v="Bfwd 2014"/>
    <n v="629.38"/>
    <n v="157.96500000000003"/>
    <x v="9"/>
    <x v="8"/>
    <n v="12"/>
    <n v="12"/>
    <n v="0"/>
    <n v="157.96500000000003"/>
    <n v="215150"/>
    <x v="7"/>
    <x v="11"/>
    <x v="11"/>
    <s v="ZZZ"/>
    <m/>
    <m/>
    <n v="94.965000000000018"/>
    <n v="63"/>
    <n v="157.96500000000003"/>
    <m/>
    <n v="52.45"/>
    <n v="52.45"/>
    <n v="53.07"/>
    <m/>
    <m/>
    <m/>
    <m/>
    <x v="0"/>
    <m/>
    <m/>
    <m/>
    <m/>
    <n v="157.97"/>
    <n v="-4.9999999999670308E-3"/>
    <m/>
    <n v="4.9999999999670308E-3"/>
    <n v="0"/>
    <m/>
  </r>
  <r>
    <m/>
    <s v="CITY OF LONDON"/>
    <n v="141"/>
    <m/>
    <s v="C00502"/>
    <x v="24"/>
    <m/>
    <x v="1"/>
    <m/>
    <x v="18"/>
    <x v="23"/>
    <s v="Bfwd 2014"/>
    <n v="114356"/>
    <n v="24039"/>
    <x v="9"/>
    <x v="8"/>
    <n v="12"/>
    <n v="12"/>
    <n v="0"/>
    <n v="24039"/>
    <n v="215150"/>
    <x v="7"/>
    <x v="11"/>
    <x v="11"/>
    <s v="ZZZ"/>
    <m/>
    <m/>
    <n v="17157"/>
    <n v="6882"/>
    <n v="24039"/>
    <m/>
    <n v="9529.67"/>
    <n v="9529.67"/>
    <n v="4979.66"/>
    <m/>
    <m/>
    <m/>
    <m/>
    <x v="0"/>
    <m/>
    <m/>
    <m/>
    <m/>
    <n v="24039"/>
    <n v="0"/>
    <m/>
    <n v="0"/>
    <n v="0"/>
    <m/>
  </r>
  <r>
    <m/>
    <s v="CITY OF LONDON"/>
    <n v="142"/>
    <m/>
    <s v="C00502"/>
    <x v="24"/>
    <m/>
    <x v="1"/>
    <m/>
    <x v="19"/>
    <x v="33"/>
    <s v="Bfwd 2014"/>
    <m/>
    <n v="254.06249999999994"/>
    <x v="9"/>
    <x v="8"/>
    <n v="12"/>
    <n v="12"/>
    <n v="0"/>
    <n v="254.06249999999994"/>
    <n v="215150"/>
    <x v="7"/>
    <x v="11"/>
    <x v="11"/>
    <s v="ZZZ"/>
    <m/>
    <m/>
    <n v="152.06249999999994"/>
    <n v="102"/>
    <n v="254.06249999999994"/>
    <m/>
    <n v="85.1"/>
    <n v="85.1"/>
    <n v="83.86"/>
    <m/>
    <m/>
    <m/>
    <m/>
    <x v="0"/>
    <m/>
    <m/>
    <m/>
    <m/>
    <n v="254.06"/>
    <n v="2.4999999999408828E-3"/>
    <m/>
    <n v="-2.4999999999408828E-3"/>
    <n v="0"/>
    <m/>
  </r>
  <r>
    <m/>
    <s v="CITY OF LONDON"/>
    <n v="143"/>
    <m/>
    <s v="C00502"/>
    <x v="24"/>
    <m/>
    <x v="1"/>
    <m/>
    <x v="20"/>
    <x v="23"/>
    <s v="Bfwd 2014"/>
    <n v="1662.5"/>
    <n v="167.21066762858862"/>
    <x v="9"/>
    <x v="8"/>
    <n v="12"/>
    <n v="12"/>
    <n v="0"/>
    <n v="167.21066762858862"/>
    <n v="215150"/>
    <x v="7"/>
    <x v="11"/>
    <x v="11"/>
    <s v="ZZZ"/>
    <m/>
    <m/>
    <n v="1.2106676285886344"/>
    <n v="166"/>
    <n v="167.21066762858862"/>
    <m/>
    <n v="0.66"/>
    <n v="0.66"/>
    <n v="165.89"/>
    <m/>
    <m/>
    <m/>
    <m/>
    <x v="0"/>
    <m/>
    <m/>
    <m/>
    <m/>
    <n v="167.20999999999998"/>
    <n v="6.6762858864422014E-4"/>
    <m/>
    <n v="-6.6762858864422014E-4"/>
    <n v="0"/>
    <m/>
  </r>
  <r>
    <m/>
    <s v="CITY OF LONDON"/>
    <n v="143"/>
    <m/>
    <s v="C00502"/>
    <x v="24"/>
    <m/>
    <x v="1"/>
    <m/>
    <x v="20"/>
    <x v="0"/>
    <s v="Bfwd 2014"/>
    <m/>
    <n v="545.28619097381966"/>
    <x v="9"/>
    <x v="8"/>
    <n v="12"/>
    <n v="12"/>
    <n v="0"/>
    <n v="545.28619097381966"/>
    <n v="215150"/>
    <x v="7"/>
    <x v="11"/>
    <x v="11"/>
    <s v="ZZZ"/>
    <m/>
    <m/>
    <n v="426.2861909738196"/>
    <n v="119"/>
    <n v="545.28619097381966"/>
    <m/>
    <n v="236.84"/>
    <n v="236.84"/>
    <n v="71.610000000000014"/>
    <m/>
    <m/>
    <m/>
    <m/>
    <x v="0"/>
    <m/>
    <m/>
    <m/>
    <m/>
    <n v="545.29"/>
    <n v="-3.8090261803063186E-3"/>
    <m/>
    <n v="3.8090261803063186E-3"/>
    <n v="0"/>
    <m/>
  </r>
  <r>
    <m/>
    <s v="SSP SIRIUS LTD"/>
    <n v="145"/>
    <m/>
    <s v="C01091"/>
    <x v="25"/>
    <m/>
    <x v="1"/>
    <m/>
    <x v="27"/>
    <x v="34"/>
    <s v="Bfwd 2014"/>
    <m/>
    <n v="25378.139999999989"/>
    <x v="9"/>
    <x v="8"/>
    <n v="12"/>
    <n v="12"/>
    <n v="0"/>
    <n v="25378.139999999989"/>
    <n v="235150"/>
    <x v="2"/>
    <x v="11"/>
    <x v="11"/>
    <s v="ZZZ"/>
    <m/>
    <m/>
    <n v="25378.139999999989"/>
    <m/>
    <n v="25378.139999999989"/>
    <m/>
    <n v="8459.3799999999992"/>
    <n v="8459.3799999999992"/>
    <n v="8459.3799999999992"/>
    <m/>
    <m/>
    <m/>
    <m/>
    <x v="0"/>
    <m/>
    <m/>
    <m/>
    <m/>
    <n v="25378.14"/>
    <n v="0"/>
    <m/>
    <n v="0"/>
    <n v="0"/>
    <m/>
  </r>
  <r>
    <m/>
    <s v="BUSINESS INSIGHT L"/>
    <n v="146"/>
    <m/>
    <s v="C01314"/>
    <x v="26"/>
    <m/>
    <x v="1"/>
    <m/>
    <x v="28"/>
    <x v="35"/>
    <s v="Bfwd 2014"/>
    <m/>
    <n v="15119.999999999998"/>
    <x v="9"/>
    <x v="8"/>
    <n v="12"/>
    <n v="12"/>
    <n v="0"/>
    <n v="15119.999999999998"/>
    <n v="235150"/>
    <x v="2"/>
    <x v="9"/>
    <x v="9"/>
    <s v="ZZZ"/>
    <m/>
    <m/>
    <n v="15119.999999999998"/>
    <m/>
    <n v="15119.999999999998"/>
    <m/>
    <n v="5040"/>
    <n v="5040"/>
    <n v="5040"/>
    <m/>
    <m/>
    <m/>
    <m/>
    <x v="0"/>
    <m/>
    <m/>
    <m/>
    <m/>
    <n v="15120"/>
    <n v="0"/>
    <m/>
    <n v="0"/>
    <n v="0"/>
    <m/>
  </r>
  <r>
    <m/>
    <s v="SSP SIRIUS LTD"/>
    <n v="147"/>
    <m/>
    <s v="C01091"/>
    <x v="25"/>
    <m/>
    <x v="1"/>
    <m/>
    <x v="29"/>
    <x v="36"/>
    <s v="Bfwd 2014"/>
    <m/>
    <n v="27552.802499999998"/>
    <x v="9"/>
    <x v="8"/>
    <n v="12"/>
    <n v="12"/>
    <n v="0"/>
    <n v="27552.802499999998"/>
    <n v="235150"/>
    <x v="2"/>
    <x v="11"/>
    <x v="11"/>
    <s v="ZZZ"/>
    <m/>
    <m/>
    <n v="27552.802499999998"/>
    <m/>
    <n v="27552.802499999998"/>
    <m/>
    <n v="9184.27"/>
    <n v="9184.27"/>
    <n v="9184.26"/>
    <m/>
    <m/>
    <m/>
    <m/>
    <x v="0"/>
    <m/>
    <m/>
    <m/>
    <m/>
    <n v="27552.800000000003"/>
    <n v="2.4999999950523488E-3"/>
    <m/>
    <n v="-2.4999999950523488E-3"/>
    <n v="0"/>
    <m/>
  </r>
  <r>
    <m/>
    <s v="LARK"/>
    <n v="149"/>
    <m/>
    <s v="C00353"/>
    <x v="27"/>
    <m/>
    <x v="1"/>
    <m/>
    <x v="30"/>
    <x v="37"/>
    <s v="Bfwd 2014"/>
    <m/>
    <n v="5166.6666666666688"/>
    <x v="10"/>
    <x v="9"/>
    <n v="12"/>
    <n v="12"/>
    <n v="1"/>
    <n v="5166.6666666666688"/>
    <n v="226000"/>
    <x v="9"/>
    <x v="16"/>
    <x v="16"/>
    <s v="ZZZ"/>
    <m/>
    <m/>
    <n v="5166.6666666666688"/>
    <m/>
    <n v="5166.6666666666688"/>
    <m/>
    <n v="1291.67"/>
    <n v="1291.67"/>
    <n v="1291.67"/>
    <n v="1291.6600000000001"/>
    <m/>
    <m/>
    <m/>
    <x v="0"/>
    <m/>
    <m/>
    <m/>
    <m/>
    <n v="5166.67"/>
    <n v="-3.3333333312839386E-3"/>
    <m/>
    <n v="3.3333333312839386E-3"/>
    <n v="0"/>
    <m/>
  </r>
  <r>
    <m/>
    <s v="LARK"/>
    <n v="150"/>
    <m/>
    <s v="C00353"/>
    <x v="27"/>
    <m/>
    <x v="1"/>
    <m/>
    <x v="31"/>
    <x v="26"/>
    <s v="Bfwd 2014"/>
    <m/>
    <n v="1398.7000000000003"/>
    <x v="10"/>
    <x v="9"/>
    <n v="12"/>
    <n v="12"/>
    <n v="1"/>
    <n v="1398.7000000000003"/>
    <n v="226000"/>
    <x v="9"/>
    <x v="16"/>
    <x v="16"/>
    <s v="ZZZ"/>
    <m/>
    <m/>
    <n v="1398.7000000000003"/>
    <m/>
    <n v="1398.7000000000003"/>
    <m/>
    <n v="349.68"/>
    <n v="349.68"/>
    <n v="349.68"/>
    <n v="349.67"/>
    <m/>
    <m/>
    <m/>
    <x v="0"/>
    <m/>
    <m/>
    <m/>
    <m/>
    <n v="1398.71"/>
    <n v="-9.9999999997635314E-3"/>
    <m/>
    <n v="9.9999999997635314E-3"/>
    <n v="0"/>
    <m/>
  </r>
  <r>
    <m/>
    <s v="LARK"/>
    <n v="151"/>
    <m/>
    <s v="C00353"/>
    <x v="27"/>
    <m/>
    <x v="1"/>
    <m/>
    <x v="32"/>
    <x v="38"/>
    <s v="Bfwd 2014"/>
    <m/>
    <n v="4692.2666666666673"/>
    <x v="10"/>
    <x v="9"/>
    <n v="12"/>
    <n v="12"/>
    <n v="1"/>
    <n v="4692.2666666666673"/>
    <n v="226000"/>
    <x v="9"/>
    <x v="16"/>
    <x v="16"/>
    <s v="ZZZ"/>
    <m/>
    <m/>
    <n v="4692.2666666666673"/>
    <m/>
    <n v="4692.2666666666673"/>
    <m/>
    <n v="1173.07"/>
    <n v="1173.07"/>
    <n v="1173.07"/>
    <n v="1173.06"/>
    <m/>
    <m/>
    <m/>
    <x v="0"/>
    <m/>
    <m/>
    <m/>
    <m/>
    <n v="4692.2700000000004"/>
    <n v="-3.333333333102928E-3"/>
    <m/>
    <n v="3.333333333102928E-3"/>
    <n v="0"/>
    <m/>
  </r>
  <r>
    <m/>
    <s v="LARK"/>
    <n v="152"/>
    <m/>
    <s v="C00353"/>
    <x v="27"/>
    <m/>
    <x v="1"/>
    <m/>
    <x v="32"/>
    <x v="39"/>
    <s v="Bfwd 2014"/>
    <m/>
    <n v="10448.413333333339"/>
    <x v="10"/>
    <x v="9"/>
    <n v="12"/>
    <n v="12"/>
    <n v="1"/>
    <n v="10448.413333333339"/>
    <n v="226000"/>
    <x v="9"/>
    <x v="16"/>
    <x v="16"/>
    <s v="ZZZ"/>
    <m/>
    <m/>
    <n v="10448.413333333339"/>
    <m/>
    <n v="10448.413333333339"/>
    <m/>
    <n v="2612.1"/>
    <n v="2612.1"/>
    <n v="2612.1"/>
    <n v="2612.11"/>
    <m/>
    <m/>
    <m/>
    <x v="0"/>
    <m/>
    <m/>
    <m/>
    <m/>
    <n v="10448.41"/>
    <n v="3.3333333394693909E-3"/>
    <m/>
    <n v="-3.3333333394693909E-3"/>
    <n v="0"/>
    <m/>
  </r>
  <r>
    <m/>
    <s v="LARK"/>
    <n v="153"/>
    <m/>
    <s v="C00353"/>
    <x v="27"/>
    <m/>
    <x v="1"/>
    <m/>
    <x v="33"/>
    <x v="40"/>
    <s v="Bfwd 2014"/>
    <m/>
    <n v="2826.7066666666669"/>
    <x v="10"/>
    <x v="9"/>
    <n v="12"/>
    <n v="12"/>
    <n v="1"/>
    <n v="2826.7066666666669"/>
    <n v="226000"/>
    <x v="9"/>
    <x v="16"/>
    <x v="16"/>
    <s v="ZZZ"/>
    <m/>
    <m/>
    <n v="2826.7066666666669"/>
    <m/>
    <n v="2826.7066666666669"/>
    <m/>
    <n v="706.66"/>
    <n v="706.66"/>
    <n v="706.66"/>
    <n v="706.73"/>
    <m/>
    <m/>
    <m/>
    <x v="0"/>
    <m/>
    <m/>
    <m/>
    <m/>
    <n v="2826.71"/>
    <n v="-3.333333333102928E-3"/>
    <m/>
    <n v="3.333333333102928E-3"/>
    <n v="0"/>
    <m/>
  </r>
  <r>
    <m/>
    <s v="MARSH LTD"/>
    <n v="155"/>
    <m/>
    <s v="C02197"/>
    <x v="28"/>
    <m/>
    <x v="1"/>
    <m/>
    <x v="34"/>
    <x v="41"/>
    <s v="Bfwd 2014"/>
    <m/>
    <n v="1809.0499999999997"/>
    <x v="10"/>
    <x v="9"/>
    <n v="12"/>
    <n v="12"/>
    <n v="1"/>
    <n v="1809.0499999999997"/>
    <n v="226000"/>
    <x v="9"/>
    <x v="16"/>
    <x v="16"/>
    <s v="ZZZ"/>
    <m/>
    <m/>
    <n v="1809.0499999999997"/>
    <m/>
    <n v="1809.0499999999997"/>
    <m/>
    <n v="452.27"/>
    <n v="452.27"/>
    <n v="452.27"/>
    <n v="452.24"/>
    <m/>
    <m/>
    <m/>
    <x v="0"/>
    <m/>
    <m/>
    <m/>
    <m/>
    <n v="1809.05"/>
    <n v="0"/>
    <m/>
    <n v="0"/>
    <n v="0"/>
    <m/>
  </r>
  <r>
    <m/>
    <s v="EXPERIAN LTD"/>
    <n v="156"/>
    <m/>
    <s v="C01365"/>
    <x v="29"/>
    <m/>
    <x v="1"/>
    <m/>
    <x v="35"/>
    <x v="42"/>
    <s v="Bfwd 2014"/>
    <m/>
    <n v="4749.7203870600051"/>
    <x v="9"/>
    <x v="8"/>
    <n v="12"/>
    <n v="12"/>
    <n v="0"/>
    <n v="4749.7203870600051"/>
    <n v="235150"/>
    <x v="2"/>
    <x v="17"/>
    <x v="17"/>
    <s v="ZZZ"/>
    <m/>
    <m/>
    <n v="4749.7203870600051"/>
    <m/>
    <n v="4749.7203870600051"/>
    <m/>
    <n v="1583.34"/>
    <n v="1583.34"/>
    <n v="1583.04"/>
    <m/>
    <m/>
    <m/>
    <m/>
    <x v="0"/>
    <m/>
    <m/>
    <m/>
    <m/>
    <n v="4749.7199999999993"/>
    <n v="3.8706000577803934E-4"/>
    <m/>
    <n v="-3.8706000577803934E-4"/>
    <n v="0"/>
    <m/>
  </r>
  <r>
    <m/>
    <s v="INSURECOM LIMITED"/>
    <n v="157"/>
    <m/>
    <s v="C01357"/>
    <x v="30"/>
    <m/>
    <x v="1"/>
    <m/>
    <x v="36"/>
    <x v="43"/>
    <s v="Bfwd 2014"/>
    <m/>
    <n v="1716.6666666666665"/>
    <x v="11"/>
    <x v="10"/>
    <n v="12"/>
    <n v="12"/>
    <n v="0"/>
    <n v="1716.6666666666665"/>
    <n v="235400"/>
    <x v="10"/>
    <x v="18"/>
    <x v="18"/>
    <s v="ZZZ"/>
    <m/>
    <m/>
    <n v="1716.6666666666665"/>
    <m/>
    <n v="1716.6666666666665"/>
    <m/>
    <n v="858.33"/>
    <n v="858.33"/>
    <n v="0.01"/>
    <m/>
    <m/>
    <m/>
    <m/>
    <x v="0"/>
    <m/>
    <m/>
    <m/>
    <m/>
    <n v="1716.67"/>
    <n v="-3.3333333335576754E-3"/>
    <m/>
    <n v="3.3333333335576754E-3"/>
    <n v="0"/>
    <m/>
  </r>
  <r>
    <m/>
    <s v="TALENT Q LTD "/>
    <n v="160"/>
    <m/>
    <s v="C02214"/>
    <x v="31"/>
    <m/>
    <x v="1"/>
    <m/>
    <x v="37"/>
    <x v="44"/>
    <s v="Bfwd 2014"/>
    <m/>
    <n v="6666.6666666666697"/>
    <x v="12"/>
    <x v="3"/>
    <n v="12"/>
    <n v="5"/>
    <n v="2"/>
    <n v="6666.6666666666697"/>
    <n v="235250"/>
    <x v="11"/>
    <x v="6"/>
    <x v="6"/>
    <s v="ZZZ"/>
    <m/>
    <m/>
    <n v="6666.6666666666697"/>
    <m/>
    <n v="6666.6666666666697"/>
    <m/>
    <n v="1333.33"/>
    <n v="1333.33"/>
    <n v="1333.33"/>
    <n v="1333.33"/>
    <n v="1333.3433333333339"/>
    <m/>
    <m/>
    <x v="0"/>
    <m/>
    <m/>
    <m/>
    <m/>
    <n v="6666.6633333333339"/>
    <n v="3.3333333358314121E-3"/>
    <m/>
    <n v="-3.3333333358314121E-3"/>
    <n v="0"/>
    <m/>
  </r>
  <r>
    <m/>
    <s v="SOFTWARE ONE"/>
    <n v="164"/>
    <m/>
    <s v="C02218"/>
    <x v="32"/>
    <m/>
    <x v="1"/>
    <m/>
    <x v="38"/>
    <x v="45"/>
    <s v="Bfwd 2014"/>
    <m/>
    <n v="34901.83816223521"/>
    <x v="10"/>
    <x v="9"/>
    <n v="12"/>
    <n v="12"/>
    <n v="1"/>
    <n v="34901.83816223521"/>
    <n v="235250"/>
    <x v="11"/>
    <x v="19"/>
    <x v="19"/>
    <s v="ZZZ"/>
    <m/>
    <m/>
    <n v="34901.83816223521"/>
    <m/>
    <n v="34901.83816223521"/>
    <m/>
    <n v="8725.4599999999991"/>
    <n v="8725.4599999999991"/>
    <n v="8725.4599999999991"/>
    <n v="8725.4599999999991"/>
    <m/>
    <m/>
    <m/>
    <x v="0"/>
    <m/>
    <m/>
    <m/>
    <m/>
    <n v="34901.839999999997"/>
    <n v="-1.8377647866145708E-3"/>
    <m/>
    <n v="1.8377647866145708E-3"/>
    <n v="0"/>
    <m/>
  </r>
  <r>
    <m/>
    <s v="MIMECAST SERVICES "/>
    <n v="167"/>
    <m/>
    <s v="C01525"/>
    <x v="33"/>
    <m/>
    <x v="1"/>
    <m/>
    <x v="39"/>
    <x v="46"/>
    <s v="Bfwd 2014"/>
    <m/>
    <n v="22450.500000000004"/>
    <x v="6"/>
    <x v="4"/>
    <n v="12"/>
    <n v="6"/>
    <n v="3"/>
    <n v="22450.500000000004"/>
    <n v="235250"/>
    <x v="11"/>
    <x v="19"/>
    <x v="19"/>
    <s v="ZZZ"/>
    <m/>
    <m/>
    <n v="22450.500000000004"/>
    <m/>
    <n v="22450.500000000004"/>
    <m/>
    <n v="3741.75"/>
    <n v="3741.75"/>
    <n v="3741.75"/>
    <n v="3741.75"/>
    <n v="3741.7500000000005"/>
    <n v="3741.7500000000005"/>
    <m/>
    <x v="0"/>
    <m/>
    <m/>
    <m/>
    <m/>
    <n v="22450.5"/>
    <n v="0"/>
    <m/>
    <n v="0"/>
    <n v="0"/>
    <m/>
  </r>
  <r>
    <m/>
    <s v="EBIX EUROPE LIMITE"/>
    <n v="169"/>
    <m/>
    <s v="C01970"/>
    <x v="34"/>
    <m/>
    <x v="1"/>
    <m/>
    <x v="40"/>
    <x v="47"/>
    <s v="Bfwd 2014"/>
    <m/>
    <n v="4698.9424999999992"/>
    <x v="6"/>
    <x v="11"/>
    <n v="12"/>
    <n v="7"/>
    <n v="4"/>
    <n v="4698.9424999999992"/>
    <n v="235250"/>
    <x v="11"/>
    <x v="9"/>
    <x v="9"/>
    <s v="ZZZ"/>
    <m/>
    <m/>
    <n v="4698.9424999999992"/>
    <m/>
    <n v="4698.9424999999992"/>
    <m/>
    <n v="671.28"/>
    <n v="671.28"/>
    <n v="671.28"/>
    <n v="671.28"/>
    <n v="671.27749999999992"/>
    <n v="671.27749999999992"/>
    <n v="671.26749999999993"/>
    <x v="0"/>
    <m/>
    <m/>
    <m/>
    <m/>
    <n v="4698.9425000000001"/>
    <n v="0"/>
    <m/>
    <n v="0"/>
    <n v="0"/>
    <m/>
  </r>
  <r>
    <m/>
    <s v="SEQUEL BUSINESS SO"/>
    <n v="172"/>
    <m/>
    <s v="C00721"/>
    <x v="35"/>
    <m/>
    <x v="1"/>
    <m/>
    <x v="41"/>
    <x v="48"/>
    <s v="Bfwd 2014"/>
    <m/>
    <n v="20175.429166666665"/>
    <x v="13"/>
    <x v="11"/>
    <n v="12"/>
    <n v="7"/>
    <n v="4"/>
    <n v="20175.429166666665"/>
    <n v="235250"/>
    <x v="11"/>
    <x v="9"/>
    <x v="9"/>
    <s v="ZZZ"/>
    <m/>
    <m/>
    <n v="20175.429166666665"/>
    <m/>
    <n v="20175.429166666665"/>
    <m/>
    <n v="2882.2"/>
    <n v="2882.2"/>
    <n v="2882.2"/>
    <n v="2882.2"/>
    <n v="2882.2041666666664"/>
    <n v="2882.2041666666664"/>
    <n v="2882.2141666666666"/>
    <x v="0"/>
    <m/>
    <m/>
    <m/>
    <m/>
    <n v="20175.422500000001"/>
    <n v="6.6666666643868666E-3"/>
    <m/>
    <n v="-6.6666666643868666E-3"/>
    <n v="0"/>
    <m/>
  </r>
  <r>
    <m/>
    <s v="NEXTCONNEX"/>
    <n v="176"/>
    <m/>
    <s v="C01983"/>
    <x v="36"/>
    <m/>
    <x v="1"/>
    <m/>
    <x v="40"/>
    <x v="49"/>
    <s v="Bfwd 2014"/>
    <m/>
    <n v="63743.426666666681"/>
    <x v="1"/>
    <x v="10"/>
    <n v="3"/>
    <n v="3"/>
    <n v="0"/>
    <n v="63743.426666666681"/>
    <n v="235200"/>
    <x v="8"/>
    <x v="15"/>
    <x v="15"/>
    <s v="ZZZ"/>
    <m/>
    <m/>
    <n v="63743.426666666681"/>
    <m/>
    <n v="63743.426666666681"/>
    <m/>
    <n v="31871.71"/>
    <n v="31871.71"/>
    <n v="0.01"/>
    <m/>
    <m/>
    <m/>
    <m/>
    <x v="0"/>
    <m/>
    <m/>
    <m/>
    <m/>
    <n v="63743.43"/>
    <n v="-3.3333333194605075E-3"/>
    <m/>
    <n v="3.3333333194605075E-3"/>
    <n v="0"/>
    <m/>
  </r>
  <r>
    <m/>
    <s v="FINANCIAL CONDUCT "/>
    <n v="180"/>
    <m/>
    <s v="C01977"/>
    <x v="37"/>
    <m/>
    <x v="1"/>
    <m/>
    <x v="42"/>
    <x v="50"/>
    <s v="Bfwd 2014"/>
    <m/>
    <n v="11674.770000000008"/>
    <x v="9"/>
    <x v="8"/>
    <n v="12"/>
    <n v="12"/>
    <n v="0"/>
    <n v="11674.770000000008"/>
    <n v="230350"/>
    <x v="3"/>
    <x v="20"/>
    <x v="20"/>
    <s v="ZZZ"/>
    <m/>
    <m/>
    <n v="11674.770000000008"/>
    <m/>
    <n v="11674.770000000008"/>
    <m/>
    <n v="3891.59"/>
    <n v="3891.59"/>
    <n v="3891.59"/>
    <m/>
    <m/>
    <m/>
    <m/>
    <x v="0"/>
    <m/>
    <m/>
    <m/>
    <m/>
    <n v="11674.77"/>
    <n v="0"/>
    <m/>
    <n v="0"/>
    <n v="0"/>
    <m/>
  </r>
  <r>
    <m/>
    <s v="SUNGARD AVAILABILI"/>
    <n v="181"/>
    <m/>
    <s v="C00448"/>
    <x v="38"/>
    <m/>
    <x v="1"/>
    <m/>
    <x v="43"/>
    <x v="51"/>
    <s v="Bfwd 2014"/>
    <m/>
    <n v="36146.666666666672"/>
    <x v="14"/>
    <x v="5"/>
    <n v="12"/>
    <n v="8"/>
    <n v="5"/>
    <n v="36146.666666666672"/>
    <n v="235200"/>
    <x v="8"/>
    <x v="19"/>
    <x v="19"/>
    <s v="ZZZ"/>
    <m/>
    <m/>
    <n v="36146.666666666672"/>
    <m/>
    <n v="36146.666666666672"/>
    <m/>
    <n v="4518.33"/>
    <n v="4518.33"/>
    <n v="4518.33"/>
    <n v="4518.33"/>
    <n v="4518.3333333333339"/>
    <n v="4518.3333333333339"/>
    <n v="4518.3333333333339"/>
    <x v="16"/>
    <m/>
    <m/>
    <m/>
    <m/>
    <n v="36146.663333333345"/>
    <n v="3.3333333267364651E-3"/>
    <m/>
    <n v="-3.3333333267364651E-3"/>
    <n v="0"/>
    <m/>
  </r>
  <r>
    <m/>
    <s v="SOFTWARE ONE"/>
    <n v="182"/>
    <m/>
    <s v="C02218"/>
    <x v="32"/>
    <m/>
    <x v="1"/>
    <m/>
    <x v="44"/>
    <x v="52"/>
    <s v="Bfwd 2014"/>
    <m/>
    <n v="51231.378181818189"/>
    <x v="10"/>
    <x v="9"/>
    <n v="12"/>
    <n v="12"/>
    <n v="1"/>
    <n v="51231.378181818189"/>
    <n v="235150"/>
    <x v="2"/>
    <x v="19"/>
    <x v="19"/>
    <s v="ZZZ"/>
    <m/>
    <m/>
    <n v="51231.378181818189"/>
    <m/>
    <n v="51231.378181818189"/>
    <m/>
    <n v="4657.3999999999996"/>
    <n v="4657.3999999999996"/>
    <n v="29108.74"/>
    <n v="12807.83"/>
    <n v="0.01"/>
    <m/>
    <m/>
    <x v="0"/>
    <m/>
    <m/>
    <m/>
    <m/>
    <n v="51231.380000000005"/>
    <n v="-1.8181818159064278E-3"/>
    <m/>
    <n v="1.8181818159064278E-3"/>
    <n v="0"/>
    <m/>
  </r>
  <r>
    <m/>
    <s v="XCHANGING SOFTWARE"/>
    <n v="183"/>
    <m/>
    <s v="C01843"/>
    <x v="39"/>
    <m/>
    <x v="1"/>
    <m/>
    <x v="45"/>
    <x v="53"/>
    <s v="Bfwd 2014"/>
    <m/>
    <n v="28651.972499999996"/>
    <x v="9"/>
    <x v="8"/>
    <n v="12"/>
    <n v="12"/>
    <n v="0"/>
    <n v="28651.972499999996"/>
    <n v="235200"/>
    <x v="8"/>
    <x v="9"/>
    <x v="9"/>
    <s v="ZZZ"/>
    <m/>
    <m/>
    <n v="28651.972499999996"/>
    <m/>
    <n v="28651.972499999996"/>
    <m/>
    <n v="3183.55"/>
    <n v="3183.55"/>
    <n v="22284.87"/>
    <m/>
    <m/>
    <m/>
    <m/>
    <x v="0"/>
    <m/>
    <m/>
    <m/>
    <m/>
    <n v="28651.97"/>
    <n v="2.4999999950523488E-3"/>
    <m/>
    <n v="-2.4999999950523488E-3"/>
    <n v="0"/>
    <m/>
  </r>
  <r>
    <m/>
    <s v="MARYLEBONE CRICKET"/>
    <n v="185"/>
    <m/>
    <s v="C02312"/>
    <x v="40"/>
    <m/>
    <x v="1"/>
    <m/>
    <x v="46"/>
    <x v="54"/>
    <s v="Bfwd 2014"/>
    <m/>
    <n v="4795.1999999999989"/>
    <x v="0"/>
    <x v="11"/>
    <n v="1"/>
    <n v="1"/>
    <n v="4"/>
    <n v="4795.1999999999989"/>
    <n v="210400"/>
    <x v="12"/>
    <x v="21"/>
    <x v="21"/>
    <s v="ZZZ"/>
    <m/>
    <m/>
    <n v="4795.1999999999989"/>
    <m/>
    <n v="4795.1999999999989"/>
    <m/>
    <n v="0"/>
    <n v="0"/>
    <n v="0"/>
    <m/>
    <m/>
    <m/>
    <n v="4795.1999999999989"/>
    <x v="0"/>
    <m/>
    <m/>
    <m/>
    <m/>
    <n v="4795.1999999999989"/>
    <n v="0"/>
    <m/>
    <n v="0"/>
    <n v="0"/>
    <m/>
  </r>
  <r>
    <m/>
    <s v="RISK MANAGEMENT SO"/>
    <n v="189"/>
    <m/>
    <s v="C00133"/>
    <x v="2"/>
    <m/>
    <x v="1"/>
    <m/>
    <x v="47"/>
    <x v="55"/>
    <s v="Bfwd 2014"/>
    <m/>
    <n v="58597.572500000009"/>
    <x v="15"/>
    <x v="12"/>
    <n v="12"/>
    <n v="9"/>
    <n v="6"/>
    <n v="58597.572500000009"/>
    <n v="235200"/>
    <x v="8"/>
    <x v="5"/>
    <x v="5"/>
    <s v="ZZZ"/>
    <m/>
    <m/>
    <n v="58597.572500000009"/>
    <m/>
    <n v="58597.572500000009"/>
    <m/>
    <n v="6510.79"/>
    <n v="6510.79"/>
    <n v="6510.79"/>
    <n v="6510.84"/>
    <n v="6510.8413888888899"/>
    <n v="6510.8413888888899"/>
    <n v="6510.8413888888899"/>
    <x v="17"/>
    <n v="6511.0013888888898"/>
    <m/>
    <m/>
    <m/>
    <n v="58597.576944444445"/>
    <n v="-4.4444444356486201E-3"/>
    <m/>
    <n v="4.4444444356486201E-3"/>
    <n v="0"/>
    <m/>
  </r>
  <r>
    <m/>
    <s v="RUGBY TRAVEL HOSPI"/>
    <n v="195"/>
    <m/>
    <s v="C02335"/>
    <x v="41"/>
    <m/>
    <x v="1"/>
    <m/>
    <x v="48"/>
    <x v="56"/>
    <s v="Bfwd 2014"/>
    <m/>
    <n v="6730.2400000000007"/>
    <x v="0"/>
    <x v="13"/>
    <n v="1"/>
    <n v="1"/>
    <n v="7"/>
    <n v="6730.2400000000007"/>
    <n v="210400"/>
    <x v="12"/>
    <x v="21"/>
    <x v="21"/>
    <s v="ZZZ"/>
    <m/>
    <m/>
    <n v="6730.2400000000007"/>
    <m/>
    <n v="6730.2400000000007"/>
    <m/>
    <n v="0"/>
    <n v="0"/>
    <n v="0"/>
    <m/>
    <m/>
    <m/>
    <m/>
    <x v="0"/>
    <m/>
    <n v="6730.2400000000007"/>
    <m/>
    <m/>
    <n v="6730.2400000000007"/>
    <n v="0"/>
    <m/>
    <n v="0"/>
    <n v="0"/>
    <m/>
  </r>
  <r>
    <m/>
    <s v="DELOITTE &amp; TOUCHE"/>
    <n v="196"/>
    <m/>
    <s v="C00258"/>
    <x v="42"/>
    <m/>
    <x v="1"/>
    <m/>
    <x v="49"/>
    <x v="57"/>
    <s v="Bfwd 2014"/>
    <m/>
    <n v="6546.166666666667"/>
    <x v="13"/>
    <x v="11"/>
    <n v="12"/>
    <n v="7"/>
    <n v="4"/>
    <n v="6546.166666666667"/>
    <n v="235150"/>
    <x v="2"/>
    <x v="9"/>
    <x v="9"/>
    <s v="ZZZ"/>
    <m/>
    <m/>
    <n v="6546.166666666667"/>
    <m/>
    <n v="6546.166666666667"/>
    <m/>
    <n v="935.17"/>
    <n v="935.17"/>
    <n v="935.17"/>
    <n v="935.17"/>
    <n v="935.16666666666674"/>
    <n v="935.16666666666674"/>
    <n v="935.15666666666675"/>
    <x v="0"/>
    <m/>
    <m/>
    <m/>
    <m/>
    <n v="6546.17"/>
    <n v="-3.333333333102928E-3"/>
    <m/>
    <n v="3.333333333102928E-3"/>
    <n v="0"/>
    <m/>
  </r>
  <r>
    <m/>
    <s v="NEXTCONNEX"/>
    <n v="197"/>
    <m/>
    <s v="C01983"/>
    <x v="36"/>
    <m/>
    <x v="1"/>
    <m/>
    <x v="50"/>
    <x v="58"/>
    <s v="Bfwd 2014"/>
    <m/>
    <n v="95614.52"/>
    <x v="3"/>
    <x v="3"/>
    <n v="3"/>
    <n v="3"/>
    <n v="2"/>
    <n v="95614.52"/>
    <n v="235150"/>
    <x v="2"/>
    <x v="15"/>
    <x v="15"/>
    <s v="ZZZ"/>
    <m/>
    <m/>
    <n v="95614.52"/>
    <m/>
    <n v="95614.52"/>
    <m/>
    <n v="0"/>
    <n v="0"/>
    <n v="31871.506666666668"/>
    <n v="31871.51"/>
    <n v="31871.506666666668"/>
    <m/>
    <m/>
    <x v="0"/>
    <m/>
    <m/>
    <m/>
    <m/>
    <n v="95614.523333333331"/>
    <n v="-3.3333333267364651E-3"/>
    <m/>
    <n v="3.3333333267364651E-3"/>
    <n v="0"/>
    <m/>
  </r>
  <r>
    <m/>
    <s v="MOODY'S ANALYTICS"/>
    <n v="199"/>
    <m/>
    <s v="C01284"/>
    <x v="43"/>
    <m/>
    <x v="1"/>
    <m/>
    <x v="51"/>
    <x v="59"/>
    <s v="Bfwd 2014"/>
    <m/>
    <n v="6228"/>
    <x v="1"/>
    <x v="10"/>
    <n v="3"/>
    <n v="3"/>
    <n v="0"/>
    <n v="6228"/>
    <n v="230350"/>
    <x v="3"/>
    <x v="9"/>
    <x v="9"/>
    <s v="ZZZ"/>
    <m/>
    <m/>
    <n v="6228"/>
    <m/>
    <n v="6228"/>
    <m/>
    <n v="3114"/>
    <n v="3114"/>
    <m/>
    <m/>
    <m/>
    <m/>
    <m/>
    <x v="0"/>
    <m/>
    <m/>
    <m/>
    <m/>
    <n v="6228"/>
    <n v="0"/>
    <m/>
    <n v="0"/>
    <n v="0"/>
    <m/>
  </r>
  <r>
    <m/>
    <s v="LEXIS NEXIS BUTTER"/>
    <n v="200"/>
    <m/>
    <s v="C00835"/>
    <x v="44"/>
    <m/>
    <x v="1"/>
    <m/>
    <x v="52"/>
    <x v="60"/>
    <s v="Bfwd 2014"/>
    <m/>
    <n v="17595.000000000004"/>
    <x v="1"/>
    <x v="14"/>
    <n v="24"/>
    <n v="23"/>
    <n v="20"/>
    <n v="17595.000000000004"/>
    <n v="235150"/>
    <x v="2"/>
    <x v="16"/>
    <x v="16"/>
    <s v="ZZZ"/>
    <m/>
    <m/>
    <n v="17595.000000000004"/>
    <m/>
    <n v="17595.000000000004"/>
    <m/>
    <n v="765"/>
    <n v="765"/>
    <n v="765"/>
    <n v="765"/>
    <n v="765.00000000000011"/>
    <n v="765.00000000000011"/>
    <n v="765.00000000000011"/>
    <x v="18"/>
    <n v="765.00000000000011"/>
    <n v="765.00000000000011"/>
    <n v="765.00000000000011"/>
    <n v="765.00000000000011"/>
    <n v="9180"/>
    <n v="8415.0000000000036"/>
    <n v="11"/>
    <n v="0"/>
    <n v="0"/>
    <m/>
  </r>
  <r>
    <m/>
    <s v="THATCHAM"/>
    <n v="201"/>
    <m/>
    <s v="C01505"/>
    <x v="45"/>
    <m/>
    <x v="1"/>
    <m/>
    <x v="53"/>
    <x v="61"/>
    <s v="Bfwd 2014"/>
    <m/>
    <n v="41378.49"/>
    <x v="7"/>
    <x v="15"/>
    <n v="12"/>
    <n v="12"/>
    <n v="9"/>
    <n v="41378.49"/>
    <n v="227300"/>
    <x v="13"/>
    <x v="22"/>
    <x v="22"/>
    <s v="ZZZ"/>
    <m/>
    <m/>
    <n v="41378.49"/>
    <m/>
    <n v="41378.49"/>
    <m/>
    <n v="3448.21"/>
    <n v="3448.21"/>
    <n v="3448.21"/>
    <n v="3448.21"/>
    <n v="3448.2075"/>
    <n v="3448.2075"/>
    <n v="3448.2075"/>
    <x v="19"/>
    <n v="3448.2075"/>
    <n v="3448.2075"/>
    <n v="3448.2075"/>
    <n v="3448.1974999999998"/>
    <n v="41378.49"/>
    <n v="0"/>
    <m/>
    <n v="0"/>
    <n v="0"/>
    <m/>
  </r>
  <r>
    <m/>
    <s v="AMILLAN RETURNING "/>
    <n v="202"/>
    <m/>
    <s v="C01483"/>
    <x v="46"/>
    <m/>
    <x v="1"/>
    <m/>
    <x v="54"/>
    <x v="62"/>
    <s v="Bfwd 2014"/>
    <m/>
    <n v="24391.83"/>
    <x v="7"/>
    <x v="15"/>
    <n v="12"/>
    <n v="12"/>
    <n v="9"/>
    <n v="24391.83"/>
    <n v="235200"/>
    <x v="8"/>
    <x v="19"/>
    <x v="19"/>
    <s v="ZZZ"/>
    <m/>
    <m/>
    <n v="24391.83"/>
    <m/>
    <n v="24391.83"/>
    <m/>
    <n v="2032.65"/>
    <n v="2032.65"/>
    <n v="2032.65"/>
    <n v="2032.65"/>
    <n v="2032.6525000000001"/>
    <n v="2032.6525000000001"/>
    <n v="2032.6525000000001"/>
    <x v="20"/>
    <n v="2032.6525000000001"/>
    <n v="2032.6525000000001"/>
    <n v="2032.6525000000001"/>
    <n v="2032.6625000000001"/>
    <n v="24391.83"/>
    <n v="0"/>
    <m/>
    <n v="0"/>
    <n v="0"/>
    <m/>
  </r>
  <r>
    <m/>
    <s v="THE PROFESSIONAL G"/>
    <n v="203"/>
    <m/>
    <s v="C01860"/>
    <x v="47"/>
    <m/>
    <x v="1"/>
    <m/>
    <x v="55"/>
    <x v="63"/>
    <s v="Bfwd 2014"/>
    <n v="20000"/>
    <n v="20000"/>
    <x v="7"/>
    <x v="1"/>
    <n v="11"/>
    <n v="11"/>
    <n v="8"/>
    <n v="20000"/>
    <n v="225550"/>
    <x v="14"/>
    <x v="23"/>
    <x v="23"/>
    <s v="ZZZ"/>
    <m/>
    <m/>
    <n v="20000"/>
    <m/>
    <n v="20000"/>
    <m/>
    <n v="1818.18"/>
    <n v="1818.18"/>
    <n v="1818.18"/>
    <n v="1818.18"/>
    <n v="1818.1818181818182"/>
    <n v="1818.1818181818182"/>
    <n v="1818.1818181818182"/>
    <x v="21"/>
    <n v="1818.1818181818182"/>
    <n v="1818.1818181818182"/>
    <n v="1818.1918181818182"/>
    <m/>
    <n v="20000.002727272727"/>
    <n v="-2.7272727274976205E-3"/>
    <m/>
    <n v="2.7272727274976205E-3"/>
    <n v="0"/>
    <m/>
  </r>
  <r>
    <m/>
    <s v="THE PROFESSIONAL G"/>
    <n v="203"/>
    <m/>
    <s v="C01860"/>
    <x v="47"/>
    <m/>
    <x v="1"/>
    <m/>
    <x v="55"/>
    <x v="63"/>
    <s v="Bfwd 2014"/>
    <n v="20000"/>
    <n v="20000"/>
    <x v="7"/>
    <x v="1"/>
    <n v="11"/>
    <n v="11"/>
    <n v="8"/>
    <n v="20000"/>
    <n v="225550"/>
    <x v="14"/>
    <x v="24"/>
    <x v="24"/>
    <s v="ZZZ"/>
    <m/>
    <m/>
    <n v="20000"/>
    <m/>
    <n v="20000"/>
    <m/>
    <n v="1818.18"/>
    <n v="1818.18"/>
    <n v="1818.18"/>
    <n v="1818.18"/>
    <n v="1818.1818181818182"/>
    <n v="1818.1818181818182"/>
    <n v="1818.1818181818182"/>
    <x v="21"/>
    <n v="1818.1818181818182"/>
    <n v="1818.1818181818182"/>
    <n v="1818.1918181818182"/>
    <m/>
    <n v="20000.002727272727"/>
    <n v="-2.7272727274976205E-3"/>
    <m/>
    <n v="2.7272727274976205E-3"/>
    <n v="0"/>
    <m/>
  </r>
  <r>
    <m/>
    <s v="GVA"/>
    <n v="204"/>
    <m/>
    <s v="C02365"/>
    <x v="48"/>
    <m/>
    <x v="1"/>
    <m/>
    <x v="56"/>
    <x v="64"/>
    <s v="Bfwd 2014"/>
    <m/>
    <n v="15754.5"/>
    <x v="0"/>
    <x v="6"/>
    <n v="1"/>
    <n v="1"/>
    <n v="0"/>
    <n v="15754.5"/>
    <n v="215200"/>
    <x v="15"/>
    <x v="7"/>
    <x v="7"/>
    <s v="ZZZ"/>
    <m/>
    <m/>
    <n v="15754.5"/>
    <m/>
    <n v="15754.5"/>
    <m/>
    <n v="15754.5"/>
    <m/>
    <m/>
    <m/>
    <m/>
    <m/>
    <m/>
    <x v="0"/>
    <m/>
    <m/>
    <m/>
    <m/>
    <n v="15754.5"/>
    <n v="0"/>
    <m/>
    <n v="0"/>
    <n v="0"/>
    <m/>
  </r>
  <r>
    <m/>
    <s v="CONDUCTER LIMITED"/>
    <n v="205"/>
    <m/>
    <s v="C01330"/>
    <x v="49"/>
    <m/>
    <x v="1"/>
    <m/>
    <x v="57"/>
    <x v="65"/>
    <s v="Bfwd 2014"/>
    <m/>
    <n v="50000"/>
    <x v="7"/>
    <x v="15"/>
    <n v="12"/>
    <n v="12"/>
    <n v="9"/>
    <n v="50000"/>
    <n v="235150"/>
    <x v="2"/>
    <x v="9"/>
    <x v="9"/>
    <s v="ZZZ"/>
    <m/>
    <m/>
    <n v="50000"/>
    <m/>
    <n v="50000"/>
    <m/>
    <n v="4166.67"/>
    <n v="4166.67"/>
    <n v="4166.67"/>
    <n v="4166.67"/>
    <n v="4166.666666666667"/>
    <n v="4166.666666666667"/>
    <n v="4166.666666666667"/>
    <x v="22"/>
    <n v="4166.666666666667"/>
    <n v="4166.666666666667"/>
    <n v="4166.666666666667"/>
    <n v="4166.6566666666668"/>
    <n v="50000.003333333334"/>
    <n v="-3.3333333340124227E-3"/>
    <m/>
    <n v="3.3333333340124227E-3"/>
    <n v="0"/>
    <m/>
  </r>
  <r>
    <m/>
    <s v="CONDUCTER LIMITED"/>
    <n v="206"/>
    <m/>
    <s v="C01330"/>
    <x v="49"/>
    <m/>
    <x v="1"/>
    <m/>
    <x v="58"/>
    <x v="66"/>
    <s v="Bfwd 2014"/>
    <m/>
    <n v="10000"/>
    <x v="7"/>
    <x v="15"/>
    <n v="12"/>
    <n v="12"/>
    <n v="9"/>
    <n v="10000"/>
    <n v="235150"/>
    <x v="2"/>
    <x v="9"/>
    <x v="9"/>
    <s v="ZZZ"/>
    <m/>
    <m/>
    <n v="10000"/>
    <m/>
    <n v="10000"/>
    <m/>
    <n v="833.33"/>
    <n v="833.33"/>
    <n v="833.33"/>
    <n v="833.33"/>
    <n v="833.33333333333337"/>
    <n v="833.33333333333337"/>
    <n v="833.33333333333337"/>
    <x v="23"/>
    <n v="833.33333333333337"/>
    <n v="833.33333333333337"/>
    <n v="833.33333333333337"/>
    <n v="833.34333333333336"/>
    <n v="9999.9966666666678"/>
    <n v="3.3333333321934333E-3"/>
    <m/>
    <n v="-3.3333333321934333E-3"/>
    <n v="0"/>
    <m/>
  </r>
  <r>
    <m/>
    <s v="M J MAPP LLP"/>
    <n v="207"/>
    <m/>
    <s v="C03043"/>
    <x v="50"/>
    <m/>
    <x v="1"/>
    <m/>
    <x v="59"/>
    <x v="67"/>
    <s v="Bfwd 2014"/>
    <m/>
    <n v="20287.22"/>
    <x v="7"/>
    <x v="15"/>
    <n v="12"/>
    <n v="12"/>
    <n v="9"/>
    <n v="20287.22"/>
    <n v="215200"/>
    <x v="15"/>
    <x v="11"/>
    <x v="11"/>
    <s v="ZZZ"/>
    <m/>
    <m/>
    <n v="20287.22"/>
    <m/>
    <n v="20287.22"/>
    <m/>
    <n v="1690.6"/>
    <n v="1690.6"/>
    <n v="1690.6"/>
    <n v="1690.6"/>
    <n v="1690.6016666666667"/>
    <n v="1690.6016666666667"/>
    <n v="1690.6016666666667"/>
    <x v="24"/>
    <n v="1690.6016666666667"/>
    <n v="1690.6016666666667"/>
    <n v="1690.6016666666667"/>
    <n v="1690.6116666666667"/>
    <n v="20287.223333333335"/>
    <n v="-3.3333333340124227E-3"/>
    <m/>
    <n v="3.3333333340124227E-3"/>
    <n v="0"/>
    <m/>
  </r>
  <r>
    <m/>
    <s v="Bloomberg"/>
    <n v="208"/>
    <m/>
    <s v="C01221"/>
    <x v="4"/>
    <m/>
    <x v="1"/>
    <m/>
    <x v="4"/>
    <x v="68"/>
    <s v="Bfwd 2014"/>
    <m/>
    <n v="5363.64"/>
    <x v="13"/>
    <x v="11"/>
    <n v="12"/>
    <n v="12"/>
    <n v="4"/>
    <n v="5363.64"/>
    <n v="230350"/>
    <x v="3"/>
    <x v="4"/>
    <x v="4"/>
    <s v="ZZZ"/>
    <m/>
    <m/>
    <n v="5363.64"/>
    <m/>
    <n v="5363.64"/>
    <m/>
    <n v="2681.82"/>
    <n v="446.97"/>
    <n v="446.97"/>
    <n v="446.97"/>
    <n v="446.97"/>
    <n v="446.97"/>
    <n v="446.97"/>
    <x v="0"/>
    <m/>
    <m/>
    <m/>
    <m/>
    <n v="5363.6400000000012"/>
    <n v="0"/>
    <m/>
    <n v="0"/>
    <n v="0"/>
    <s v="USD invoice - diff in transaction currency"/>
  </r>
  <r>
    <m/>
    <s v="Bloomberg"/>
    <n v="208"/>
    <m/>
    <s v="C01221"/>
    <x v="4"/>
    <m/>
    <x v="1"/>
    <m/>
    <x v="4"/>
    <x v="68"/>
    <s v="Bfwd 2014"/>
    <m/>
    <n v="8045.46"/>
    <x v="13"/>
    <x v="11"/>
    <n v="12"/>
    <n v="12"/>
    <n v="4"/>
    <n v="8045.46"/>
    <n v="230350"/>
    <x v="3"/>
    <x v="5"/>
    <x v="5"/>
    <s v="ZZZ"/>
    <m/>
    <m/>
    <n v="8045.46"/>
    <m/>
    <n v="8045.46"/>
    <m/>
    <n v="4022.7300000000005"/>
    <n v="670.45500000000004"/>
    <n v="670.46"/>
    <n v="670.46"/>
    <n v="670.45500000000004"/>
    <n v="670.45500000000004"/>
    <n v="670.44500000000005"/>
    <x v="0"/>
    <m/>
    <m/>
    <m/>
    <m/>
    <n v="8045.46"/>
    <n v="0"/>
    <m/>
    <n v="0"/>
    <n v="0"/>
    <s v="USD invoice - diff in transaction currency"/>
  </r>
  <r>
    <m/>
    <s v="JAC DESIGN &amp; PROJE"/>
    <n v="209"/>
    <m/>
    <s v="C01751"/>
    <x v="51"/>
    <m/>
    <x v="1"/>
    <m/>
    <x v="60"/>
    <x v="69"/>
    <s v="Bfwd 2014"/>
    <m/>
    <n v="9084.9"/>
    <x v="0"/>
    <x v="6"/>
    <n v="1"/>
    <n v="1"/>
    <n v="0"/>
    <n v="9084.9"/>
    <n v="215450"/>
    <x v="16"/>
    <x v="25"/>
    <x v="25"/>
    <s v="ZZZ"/>
    <m/>
    <m/>
    <n v="9084.9"/>
    <m/>
    <n v="9084.9"/>
    <m/>
    <n v="9084.9"/>
    <m/>
    <m/>
    <m/>
    <m/>
    <m/>
    <m/>
    <x v="0"/>
    <m/>
    <m/>
    <m/>
    <m/>
    <n v="9084.9"/>
    <n v="0"/>
    <m/>
    <n v="0"/>
    <n v="0"/>
    <m/>
  </r>
  <r>
    <m/>
    <s v="Diff between Trans"/>
    <m/>
    <m/>
    <n v="0"/>
    <x v="52"/>
    <m/>
    <x v="2"/>
    <m/>
    <x v="9"/>
    <x v="0"/>
    <m/>
    <m/>
    <m/>
    <x v="0"/>
    <x v="0"/>
    <m/>
    <m/>
    <m/>
    <m/>
    <m/>
    <x v="0"/>
    <x v="0"/>
    <x v="0"/>
    <m/>
    <m/>
    <m/>
    <n v="78518.42"/>
    <n v="-411.3"/>
    <n v="78107.12"/>
    <m/>
    <m/>
    <m/>
    <m/>
    <m/>
    <m/>
    <m/>
    <m/>
    <x v="0"/>
    <m/>
    <m/>
    <m/>
    <m/>
    <m/>
    <m/>
    <m/>
    <m/>
    <m/>
    <m/>
  </r>
  <r>
    <m/>
    <m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Jan15"/>
    <s v="CORPORATION OF LLO"/>
    <n v="213"/>
    <m/>
    <s v="C00256"/>
    <x v="53"/>
    <m/>
    <x v="1"/>
    <s v="Accomodation"/>
    <x v="61"/>
    <x v="70"/>
    <d v="2015-01-01T00:00:00"/>
    <n v="105102.9"/>
    <n v="105102.9"/>
    <x v="7"/>
    <x v="8"/>
    <n v="3"/>
    <n v="3"/>
    <n v="0"/>
    <n v="105102.9"/>
    <n v="215200"/>
    <x v="15"/>
    <x v="11"/>
    <x v="11"/>
    <s v="ZZZ"/>
    <m/>
    <m/>
    <m/>
    <n v="105102.9"/>
    <n v="105102.9"/>
    <m/>
    <n v="35034.300000000003"/>
    <n v="35034.300000000003"/>
    <n v="35034.300000000003"/>
    <m/>
    <m/>
    <m/>
    <m/>
    <x v="0"/>
    <m/>
    <m/>
    <m/>
    <m/>
    <n v="105102.90000000001"/>
    <n v="0"/>
    <m/>
    <n v="0"/>
    <n v="0"/>
    <m/>
  </r>
  <r>
    <m/>
    <s v="CORPORATION OF LLO"/>
    <n v="214"/>
    <m/>
    <s v="C00256"/>
    <x v="53"/>
    <m/>
    <x v="1"/>
    <s v="Accomodation"/>
    <x v="62"/>
    <x v="71"/>
    <d v="2015-01-01T00:00:00"/>
    <n v="54033"/>
    <n v="54033"/>
    <x v="7"/>
    <x v="8"/>
    <n v="3"/>
    <n v="3"/>
    <n v="0"/>
    <n v="54033"/>
    <n v="215200"/>
    <x v="15"/>
    <x v="11"/>
    <x v="11"/>
    <s v="ZZZ"/>
    <m/>
    <m/>
    <m/>
    <n v="54033"/>
    <n v="54033"/>
    <m/>
    <n v="18011"/>
    <n v="18011"/>
    <n v="18011"/>
    <m/>
    <m/>
    <m/>
    <m/>
    <x v="0"/>
    <m/>
    <m/>
    <m/>
    <m/>
    <n v="54033"/>
    <n v="0"/>
    <m/>
    <n v="0"/>
    <n v="0"/>
    <m/>
  </r>
  <r>
    <m/>
    <s v="CORPORATION OF LLO"/>
    <n v="215"/>
    <m/>
    <s v="C00256"/>
    <x v="53"/>
    <m/>
    <x v="1"/>
    <s v="Accomodation"/>
    <x v="63"/>
    <x v="72"/>
    <d v="2015-01-01T00:00:00"/>
    <n v="48106.8"/>
    <n v="48106.8"/>
    <x v="7"/>
    <x v="8"/>
    <n v="3"/>
    <n v="3"/>
    <n v="0"/>
    <n v="48106.8"/>
    <n v="215200"/>
    <x v="15"/>
    <x v="11"/>
    <x v="11"/>
    <s v="ZZZ"/>
    <m/>
    <m/>
    <m/>
    <n v="48106.8"/>
    <n v="48106.8"/>
    <m/>
    <n v="16035.6"/>
    <n v="16035.6"/>
    <n v="16035.6"/>
    <m/>
    <m/>
    <m/>
    <m/>
    <x v="0"/>
    <m/>
    <m/>
    <m/>
    <m/>
    <n v="48106.8"/>
    <n v="0"/>
    <m/>
    <n v="0"/>
    <n v="0"/>
    <m/>
  </r>
  <r>
    <m/>
    <s v="CORPORATION OF LLO"/>
    <n v="216"/>
    <m/>
    <s v="C00256"/>
    <x v="53"/>
    <m/>
    <x v="1"/>
    <s v="Accomodation"/>
    <x v="64"/>
    <x v="73"/>
    <d v="2015-01-01T00:00:00"/>
    <n v="25622.1"/>
    <n v="25622.1"/>
    <x v="7"/>
    <x v="8"/>
    <n v="3"/>
    <n v="3"/>
    <n v="0"/>
    <n v="25622.1"/>
    <n v="215200"/>
    <x v="15"/>
    <x v="11"/>
    <x v="11"/>
    <s v="ZZZ"/>
    <m/>
    <m/>
    <m/>
    <n v="25622.1"/>
    <n v="25622.1"/>
    <m/>
    <n v="8540.7000000000007"/>
    <n v="8540.7000000000007"/>
    <n v="8540.7000000000007"/>
    <m/>
    <m/>
    <m/>
    <m/>
    <x v="0"/>
    <m/>
    <m/>
    <m/>
    <m/>
    <n v="25622.100000000002"/>
    <n v="0"/>
    <m/>
    <n v="0"/>
    <n v="0"/>
    <m/>
  </r>
  <r>
    <m/>
    <s v="NEXTCONNEX"/>
    <n v="217"/>
    <m/>
    <s v="C01983"/>
    <x v="36"/>
    <m/>
    <x v="1"/>
    <s v="IT Infrastructure Project"/>
    <x v="65"/>
    <x v="74"/>
    <d v="2015-01-01T00:00:00"/>
    <n v="9044.52"/>
    <n v="9044.52"/>
    <x v="3"/>
    <x v="3"/>
    <n v="3"/>
    <n v="3"/>
    <n v="2"/>
    <n v="9044.52"/>
    <n v="235200"/>
    <x v="8"/>
    <x v="15"/>
    <x v="15"/>
    <s v="ZZZ"/>
    <m/>
    <m/>
    <m/>
    <n v="9044.52"/>
    <n v="9044.52"/>
    <m/>
    <n v="3014.84"/>
    <n v="3014.84"/>
    <n v="3014.84"/>
    <m/>
    <m/>
    <m/>
    <m/>
    <x v="0"/>
    <m/>
    <m/>
    <m/>
    <m/>
    <n v="9044.52"/>
    <n v="0"/>
    <m/>
    <n v="0"/>
    <n v="0"/>
    <m/>
  </r>
  <r>
    <m/>
    <s v="QLIKVIEW TECH UK L"/>
    <n v="218"/>
    <m/>
    <s v="C01293"/>
    <x v="54"/>
    <m/>
    <x v="1"/>
    <s v="IT Applications"/>
    <x v="66"/>
    <x v="75"/>
    <d v="2015-01-01T00:00:00"/>
    <n v="143136"/>
    <m/>
    <x v="7"/>
    <x v="15"/>
    <n v="12"/>
    <n v="12"/>
    <n v="9"/>
    <n v="143136"/>
    <n v="235150"/>
    <x v="2"/>
    <x v="9"/>
    <x v="9"/>
    <s v="ZZZ"/>
    <m/>
    <m/>
    <m/>
    <n v="0"/>
    <n v="0"/>
    <m/>
    <n v="11928"/>
    <n v="11928"/>
    <n v="11928"/>
    <n v="11928"/>
    <n v="11928"/>
    <n v="11928"/>
    <n v="-71568"/>
    <x v="0"/>
    <m/>
    <m/>
    <m/>
    <m/>
    <n v="0"/>
    <n v="0"/>
    <m/>
    <n v="0"/>
    <n v="0"/>
    <s v="CC change in July15"/>
  </r>
  <r>
    <m/>
    <s v="QLIKVIEW TECH UK L"/>
    <n v="218"/>
    <m/>
    <s v="C01293"/>
    <x v="54"/>
    <m/>
    <x v="1"/>
    <s v="IT Applications"/>
    <x v="66"/>
    <x v="75"/>
    <d v="2015-01-01T00:00:00"/>
    <n v="143136"/>
    <n v="39130.21"/>
    <x v="7"/>
    <x v="15"/>
    <n v="12"/>
    <n v="12"/>
    <n v="9"/>
    <n v="143136"/>
    <n v="235150"/>
    <x v="2"/>
    <x v="9"/>
    <x v="9"/>
    <s v="ZZZ"/>
    <m/>
    <m/>
    <m/>
    <n v="39130.21"/>
    <n v="39130.21"/>
    <m/>
    <m/>
    <m/>
    <m/>
    <m/>
    <m/>
    <m/>
    <n v="22825.955833333333"/>
    <x v="25"/>
    <n v="3260.8508333333334"/>
    <n v="3260.8508333333334"/>
    <n v="3260.8508333333334"/>
    <n v="3260.8508333333334"/>
    <n v="39130.21"/>
    <n v="0"/>
    <m/>
    <n v="0"/>
    <n v="0"/>
    <s v="CC change in July15"/>
  </r>
  <r>
    <m/>
    <s v="QLIKVIEW TECH UK L"/>
    <n v="218"/>
    <m/>
    <s v="C01293"/>
    <x v="54"/>
    <m/>
    <x v="1"/>
    <s v="IT Applications"/>
    <x v="66"/>
    <x v="75"/>
    <d v="2015-01-01T00:00:00"/>
    <n v="143136"/>
    <n v="104005.87"/>
    <x v="7"/>
    <x v="15"/>
    <n v="12"/>
    <n v="12"/>
    <n v="9"/>
    <n v="143136"/>
    <n v="235150"/>
    <x v="2"/>
    <x v="26"/>
    <x v="26"/>
    <s v="ZZZ"/>
    <s v="QLI15"/>
    <m/>
    <m/>
    <n v="104005.87"/>
    <n v="104005.87"/>
    <m/>
    <m/>
    <m/>
    <m/>
    <m/>
    <m/>
    <m/>
    <n v="60670.090833333328"/>
    <x v="26"/>
    <n v="8667.1558333333323"/>
    <n v="8667.1558333333323"/>
    <n v="8667.1558333333323"/>
    <n v="8667.1558333333323"/>
    <n v="104005.87000000001"/>
    <n v="0"/>
    <m/>
    <n v="0"/>
    <n v="0"/>
    <s v="CC change in July15"/>
  </r>
  <r>
    <m/>
    <s v="ESRI UK LTD"/>
    <n v="220"/>
    <m/>
    <s v="C01444"/>
    <x v="55"/>
    <m/>
    <x v="1"/>
    <s v="IT CAT Modelling"/>
    <x v="67"/>
    <x v="76"/>
    <d v="2015-01-01T00:00:00"/>
    <n v="9394.57"/>
    <n v="9394.57"/>
    <x v="16"/>
    <x v="15"/>
    <n v="11"/>
    <n v="11"/>
    <n v="9"/>
    <n v="9394.57"/>
    <n v="235150"/>
    <x v="2"/>
    <x v="2"/>
    <x v="2"/>
    <s v="ZZZ"/>
    <m/>
    <m/>
    <m/>
    <n v="9394.57"/>
    <n v="9394.57"/>
    <m/>
    <m/>
    <n v="854.05181818181813"/>
    <n v="854.05181818181813"/>
    <n v="854.05"/>
    <n v="854.05181818181813"/>
    <n v="854.05181818181813"/>
    <n v="854.05181818181813"/>
    <x v="27"/>
    <n v="854.05181818181813"/>
    <n v="854.05181818181813"/>
    <n v="854.05181818181813"/>
    <n v="854.05181818181813"/>
    <n v="9394.5681818181802"/>
    <n v="1.8181818195444066E-3"/>
    <m/>
    <n v="-1.8181818195444066E-3"/>
    <n v="0"/>
    <m/>
  </r>
  <r>
    <m/>
    <s v="RDT LTD"/>
    <n v="221"/>
    <m/>
    <s v="C01358"/>
    <x v="56"/>
    <m/>
    <x v="1"/>
    <s v="IT Applications"/>
    <x v="68"/>
    <x v="77"/>
    <d v="2015-01-01T00:00:00"/>
    <n v="114221.87"/>
    <n v="114221.87"/>
    <x v="7"/>
    <x v="15"/>
    <n v="12"/>
    <n v="12"/>
    <n v="9"/>
    <n v="114221.87"/>
    <n v="235250"/>
    <x v="11"/>
    <x v="9"/>
    <x v="9"/>
    <s v="ZZZ"/>
    <m/>
    <m/>
    <m/>
    <n v="114221.87"/>
    <n v="114221.87"/>
    <m/>
    <n v="9518.49"/>
    <n v="9518.49"/>
    <n v="9518.49"/>
    <n v="9518.49"/>
    <n v="9518.4891666666663"/>
    <n v="9518.4891666666663"/>
    <n v="9518.4891666666663"/>
    <x v="28"/>
    <n v="9518.4891666666663"/>
    <n v="9518.4891666666663"/>
    <n v="9518.4891666666663"/>
    <n v="9518.4891666666663"/>
    <n v="114221.87333333332"/>
    <n v="-3.3333333267364651E-3"/>
    <m/>
    <n v="3.3333333267364651E-3"/>
    <n v="0"/>
    <m/>
  </r>
  <r>
    <m/>
    <s v="XCHANGING GLOBAL I"/>
    <n v="222"/>
    <m/>
    <s v="C00598"/>
    <x v="57"/>
    <m/>
    <x v="1"/>
    <s v="IT Applications"/>
    <x v="69"/>
    <x v="78"/>
    <d v="2015-01-01T00:00:00"/>
    <n v="24171.59"/>
    <n v="24171.59"/>
    <x v="7"/>
    <x v="15"/>
    <n v="12"/>
    <n v="12"/>
    <n v="9"/>
    <n v="24171.59"/>
    <n v="235250"/>
    <x v="11"/>
    <x v="9"/>
    <x v="9"/>
    <s v="ZZZ"/>
    <m/>
    <m/>
    <m/>
    <n v="24171.59"/>
    <n v="24171.59"/>
    <m/>
    <n v="2014.3"/>
    <n v="2014.3"/>
    <n v="2014.3"/>
    <n v="2014.3"/>
    <n v="2014.2991666666667"/>
    <n v="2014.2991666666667"/>
    <n v="2014.2991666666667"/>
    <x v="29"/>
    <n v="2014.2991666666667"/>
    <n v="2014.2991666666667"/>
    <n v="2014.2991666666667"/>
    <n v="2014.2991666666667"/>
    <n v="24171.593333333338"/>
    <n v="-3.3333333376504015E-3"/>
    <m/>
    <n v="3.3333333376504015E-3"/>
    <n v="0"/>
    <m/>
  </r>
  <r>
    <m/>
    <s v="ADSENSA LTD"/>
    <n v="223"/>
    <m/>
    <s v="C01068"/>
    <x v="14"/>
    <m/>
    <x v="1"/>
    <s v="IT Applications"/>
    <x v="14"/>
    <x v="15"/>
    <d v="2015-01-01T00:00:00"/>
    <n v="24125"/>
    <n v="24125"/>
    <x v="7"/>
    <x v="4"/>
    <n v="6"/>
    <n v="6"/>
    <n v="3"/>
    <n v="24125"/>
    <n v="235150"/>
    <x v="2"/>
    <x v="9"/>
    <x v="9"/>
    <s v="ZZZ"/>
    <m/>
    <m/>
    <m/>
    <n v="24125"/>
    <n v="24125"/>
    <m/>
    <n v="4020.83"/>
    <n v="4020.83"/>
    <n v="4020.83"/>
    <n v="4020.83"/>
    <n v="8041.6766666666672"/>
    <m/>
    <m/>
    <x v="0"/>
    <m/>
    <m/>
    <m/>
    <m/>
    <n v="24124.996666666666"/>
    <n v="3.3333333340124227E-3"/>
    <m/>
    <n v="-3.3333333340124227E-3"/>
    <n v="0"/>
    <m/>
  </r>
  <r>
    <m/>
    <s v="TOUCHSTONE GROUP"/>
    <n v="224"/>
    <m/>
    <s v="C01409"/>
    <x v="58"/>
    <m/>
    <x v="1"/>
    <s v="IT Applications"/>
    <x v="66"/>
    <x v="79"/>
    <d v="2015-01-01T00:00:00"/>
    <n v="24500.87"/>
    <n v="24500.87"/>
    <x v="7"/>
    <x v="15"/>
    <n v="12"/>
    <n v="12"/>
    <n v="9"/>
    <n v="24500.87"/>
    <n v="235200"/>
    <x v="8"/>
    <x v="9"/>
    <x v="9"/>
    <s v="ZZZ"/>
    <m/>
    <m/>
    <m/>
    <n v="24500.87"/>
    <n v="24500.87"/>
    <m/>
    <n v="2041.74"/>
    <n v="2041.74"/>
    <n v="2041.74"/>
    <n v="2041.74"/>
    <n v="2041.7391666666665"/>
    <n v="2041.7391666666665"/>
    <n v="2041.7391666666665"/>
    <x v="30"/>
    <n v="2041.7391666666665"/>
    <n v="2041.7391666666665"/>
    <n v="2041.7391666666665"/>
    <n v="2041.7391666666665"/>
    <n v="24500.873333333333"/>
    <n v="-3.3333333340124227E-3"/>
    <m/>
    <n v="3.3333333340124227E-3"/>
    <n v="0"/>
    <m/>
  </r>
  <r>
    <m/>
    <s v="EBIX EUROPE LIMITE"/>
    <n v="225"/>
    <m/>
    <s v="C01970"/>
    <x v="34"/>
    <m/>
    <x v="1"/>
    <s v="IT Applications"/>
    <x v="70"/>
    <x v="80"/>
    <d v="2015-01-01T00:00:00"/>
    <n v="7740.91"/>
    <n v="7740.91"/>
    <x v="7"/>
    <x v="15"/>
    <n v="12"/>
    <n v="12"/>
    <n v="9"/>
    <n v="7740.91"/>
    <n v="235250"/>
    <x v="11"/>
    <x v="9"/>
    <x v="9"/>
    <s v="ZZZ"/>
    <m/>
    <m/>
    <m/>
    <n v="7740.91"/>
    <n v="7740.91"/>
    <m/>
    <n v="645.08000000000004"/>
    <n v="645.08000000000004"/>
    <n v="645.08000000000004"/>
    <n v="645.08000000000004"/>
    <n v="645.07583333333332"/>
    <n v="645.07583333333332"/>
    <n v="645.07583333333332"/>
    <x v="31"/>
    <n v="645.07583333333332"/>
    <n v="645.07583333333332"/>
    <n v="645.07583333333332"/>
    <n v="645.07583333333332"/>
    <n v="7740.9266666666672"/>
    <n v="-1.6666666667333629E-2"/>
    <m/>
    <n v="1.6666666667333629E-2"/>
    <n v="0"/>
    <m/>
  </r>
  <r>
    <m/>
    <s v="CORPORATION OF LLO"/>
    <n v="226"/>
    <m/>
    <s v="C00256"/>
    <x v="53"/>
    <m/>
    <x v="1"/>
    <s v="Facilities"/>
    <x v="71"/>
    <x v="81"/>
    <d v="2015-01-01T00:00:00"/>
    <n v="374997.46"/>
    <m/>
    <x v="7"/>
    <x v="15"/>
    <n v="12"/>
    <n v="12"/>
    <n v="9"/>
    <n v="374997.46"/>
    <n v="215100"/>
    <x v="17"/>
    <x v="11"/>
    <x v="11"/>
    <s v="ZZZ"/>
    <m/>
    <m/>
    <m/>
    <m/>
    <m/>
    <m/>
    <m/>
    <n v="24999.383000000002"/>
    <n v="31249.79"/>
    <n v="31249.79"/>
    <n v="-87498.963000000003"/>
    <m/>
    <m/>
    <x v="0"/>
    <m/>
    <m/>
    <m/>
    <m/>
    <n v="0"/>
    <n v="0"/>
    <m/>
    <n v="0"/>
    <n v="0"/>
    <s v="correcting the BU for releases in Feb/March Apr"/>
  </r>
  <r>
    <m/>
    <s v="CORPORATION OF LLO"/>
    <n v="226"/>
    <m/>
    <s v="C00256"/>
    <x v="53"/>
    <m/>
    <x v="1"/>
    <s v="Facilities"/>
    <x v="71"/>
    <x v="81"/>
    <d v="2015-01-01T00:00:00"/>
    <n v="105768.51"/>
    <m/>
    <x v="7"/>
    <x v="15"/>
    <n v="12"/>
    <n v="12"/>
    <n v="9"/>
    <n v="105768.51"/>
    <n v="215150"/>
    <x v="7"/>
    <x v="11"/>
    <x v="11"/>
    <s v="ZZZ"/>
    <m/>
    <m/>
    <m/>
    <m/>
    <m/>
    <m/>
    <m/>
    <n v="6249.96"/>
    <n v="8814.0400000000009"/>
    <n v="8814.0400000000009"/>
    <n v="-23878.04"/>
    <m/>
    <m/>
    <x v="0"/>
    <m/>
    <m/>
    <m/>
    <m/>
    <n v="0"/>
    <n v="0"/>
    <m/>
    <n v="0"/>
    <n v="0"/>
    <s v="correcting the BU for releases in Feb/March Apr"/>
  </r>
  <r>
    <m/>
    <s v="CORPORATION OF LLO"/>
    <n v="226"/>
    <m/>
    <s v="C00256"/>
    <x v="53"/>
    <m/>
    <x v="1"/>
    <s v="Facilities"/>
    <x v="72"/>
    <x v="81"/>
    <d v="2015-01-01T00:00:00"/>
    <m/>
    <n v="299997.96800000005"/>
    <x v="7"/>
    <x v="15"/>
    <n v="12"/>
    <n v="12"/>
    <n v="9"/>
    <m/>
    <n v="215100"/>
    <x v="17"/>
    <x v="11"/>
    <x v="11"/>
    <s v="S44"/>
    <m/>
    <m/>
    <m/>
    <n v="299997.96800000005"/>
    <n v="299997.96800000005"/>
    <m/>
    <n v="24999.383000000002"/>
    <m/>
    <m/>
    <m/>
    <n v="99999.770666666678"/>
    <n v="24999.830666666672"/>
    <n v="24999.830666666672"/>
    <x v="32"/>
    <n v="24999.830666666672"/>
    <n v="24999.830666666672"/>
    <n v="24999.830666666672"/>
    <n v="24999.830666666672"/>
    <n v="299997.96833333338"/>
    <n v="-3.3333332976326346E-4"/>
    <m/>
    <n v="3.3333332976326346E-4"/>
    <n v="0"/>
    <s v="Box rent - 80% in S44"/>
  </r>
  <r>
    <m/>
    <s v="CORPORATION OF LLO"/>
    <n v="226"/>
    <m/>
    <s v="C00256"/>
    <x v="53"/>
    <m/>
    <x v="1"/>
    <s v="Facilities"/>
    <x v="73"/>
    <x v="81"/>
    <d v="2015-01-01T00:00:00"/>
    <m/>
    <n v="74999.492000000013"/>
    <x v="7"/>
    <x v="15"/>
    <n v="12"/>
    <n v="12"/>
    <n v="9"/>
    <m/>
    <n v="215100"/>
    <x v="17"/>
    <x v="11"/>
    <x v="11"/>
    <s v="S95"/>
    <m/>
    <m/>
    <m/>
    <n v="74999.492000000013"/>
    <n v="74999.492000000013"/>
    <m/>
    <n v="6249.96"/>
    <m/>
    <m/>
    <m/>
    <n v="24999.827666666672"/>
    <n v="6249.957666666668"/>
    <n v="6249.957666666668"/>
    <x v="33"/>
    <n v="6249.957666666668"/>
    <n v="6249.957666666668"/>
    <n v="6249.957666666668"/>
    <n v="6249.957666666668"/>
    <n v="74999.491333333353"/>
    <n v="6.6666665952652693E-4"/>
    <m/>
    <n v="-6.6666665952652693E-4"/>
    <n v="0"/>
    <s v="Box rent - 20% in S95"/>
  </r>
  <r>
    <m/>
    <s v="CORPORATION OF LLO"/>
    <n v="226"/>
    <m/>
    <s v="C00256"/>
    <x v="53"/>
    <m/>
    <x v="1"/>
    <s v="Facilities"/>
    <x v="72"/>
    <x v="81"/>
    <d v="2015-01-01T00:00:00"/>
    <m/>
    <n v="84614.808000000005"/>
    <x v="7"/>
    <x v="15"/>
    <n v="12"/>
    <n v="12"/>
    <n v="9"/>
    <m/>
    <n v="215150"/>
    <x v="7"/>
    <x v="11"/>
    <x v="11"/>
    <s v="S44"/>
    <m/>
    <m/>
    <m/>
    <n v="84614.808000000005"/>
    <n v="84614.808000000005"/>
    <m/>
    <n v="7051.23"/>
    <n v="7051.23"/>
    <m/>
    <m/>
    <n v="21153.714"/>
    <n v="7051.2340000000004"/>
    <n v="7051.2340000000004"/>
    <x v="34"/>
    <n v="7051.2340000000004"/>
    <n v="7051.2340000000004"/>
    <n v="7051.2340000000004"/>
    <n v="7051.2340000000004"/>
    <n v="84614.811999999976"/>
    <n v="-3.9999999717110768E-3"/>
    <m/>
    <n v="3.9999999717110768E-3"/>
    <n v="0"/>
    <s v="Rates - 80% in S44"/>
  </r>
  <r>
    <m/>
    <s v="CORPORATION OF LLO"/>
    <n v="226"/>
    <m/>
    <s v="C00256"/>
    <x v="53"/>
    <m/>
    <x v="1"/>
    <s v="Facilities"/>
    <x v="73"/>
    <x v="81"/>
    <d v="2015-01-01T00:00:00"/>
    <m/>
    <n v="21153.702000000001"/>
    <x v="7"/>
    <x v="15"/>
    <n v="12"/>
    <n v="12"/>
    <n v="9"/>
    <m/>
    <n v="215150"/>
    <x v="7"/>
    <x v="11"/>
    <x v="11"/>
    <s v="S95"/>
    <m/>
    <m/>
    <m/>
    <n v="21153.702000000001"/>
    <n v="21153.702000000001"/>
    <m/>
    <n v="1762.81"/>
    <n v="1762.81"/>
    <m/>
    <m/>
    <n v="5288.4184999999998"/>
    <n v="1762.8085000000001"/>
    <n v="1762.8085000000001"/>
    <x v="35"/>
    <n v="1762.8085000000001"/>
    <n v="1762.8085000000001"/>
    <n v="1762.8085000000001"/>
    <n v="1762.8085000000001"/>
    <n v="21153.697999999993"/>
    <n v="4.0000000080908649E-3"/>
    <m/>
    <n v="-4.0000000080908649E-3"/>
    <n v="0"/>
    <s v="Rates - 20% in S95"/>
  </r>
  <r>
    <m/>
    <s v="WATERTRACE MANAGEM"/>
    <n v="227"/>
    <m/>
    <s v="C01633"/>
    <x v="59"/>
    <m/>
    <x v="1"/>
    <s v="IT Applications"/>
    <x v="74"/>
    <x v="82"/>
    <d v="2015-01-01T00:00:00"/>
    <n v="24000"/>
    <n v="24000"/>
    <x v="1"/>
    <x v="1"/>
    <n v="12"/>
    <n v="12"/>
    <n v="8"/>
    <n v="24000"/>
    <n v="235250"/>
    <x v="11"/>
    <x v="9"/>
    <x v="9"/>
    <s v="ZZZ"/>
    <m/>
    <m/>
    <m/>
    <n v="24000"/>
    <n v="24000"/>
    <m/>
    <n v="2000"/>
    <n v="2000"/>
    <n v="2000"/>
    <n v="4000"/>
    <n v="2000"/>
    <n v="2000"/>
    <n v="2000"/>
    <x v="36"/>
    <n v="2000"/>
    <n v="2000"/>
    <n v="2000"/>
    <m/>
    <n v="24000"/>
    <n v="0"/>
    <m/>
    <n v="0"/>
    <n v="0"/>
    <m/>
  </r>
  <r>
    <m/>
    <s v="AON SINGAPORE CENT"/>
    <n v="228"/>
    <m/>
    <s v="C02402"/>
    <x v="60"/>
    <m/>
    <x v="1"/>
    <s v="IT Applications"/>
    <x v="75"/>
    <x v="83"/>
    <d v="2015-01-01T00:00:00"/>
    <n v="137500"/>
    <n v="137500"/>
    <x v="7"/>
    <x v="15"/>
    <n v="12"/>
    <n v="12"/>
    <n v="9"/>
    <n v="137500"/>
    <n v="235150"/>
    <x v="2"/>
    <x v="9"/>
    <x v="9"/>
    <s v="ZZZ"/>
    <m/>
    <m/>
    <m/>
    <n v="137500"/>
    <n v="137500"/>
    <m/>
    <n v="11458.33"/>
    <n v="11458.33"/>
    <n v="11458.33"/>
    <n v="11458.33"/>
    <n v="11458.333333333334"/>
    <n v="11458.333333333334"/>
    <n v="11458.333333333334"/>
    <x v="37"/>
    <n v="11458.333333333334"/>
    <n v="11458.333333333334"/>
    <n v="11458.333333333334"/>
    <n v="11458.343333333334"/>
    <n v="137499.99666666664"/>
    <n v="3.3333333558402956E-3"/>
    <m/>
    <n v="-3.3333333558402956E-3"/>
    <n v="0"/>
    <m/>
  </r>
  <r>
    <m/>
    <m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Feb15"/>
    <s v="MOODY'S ANALYTICS"/>
    <n v="230"/>
    <m/>
    <s v="C01284"/>
    <x v="43"/>
    <m/>
    <x v="1"/>
    <m/>
    <x v="76"/>
    <x v="84"/>
    <d v="2015-02-01T00:00:00"/>
    <n v="15475"/>
    <n v="15475"/>
    <x v="15"/>
    <x v="12"/>
    <s v="12"/>
    <s v="12"/>
    <n v="6"/>
    <n v="15475"/>
    <n v="230350"/>
    <x v="3"/>
    <x v="9"/>
    <x v="9"/>
    <s v="ZZZ"/>
    <m/>
    <m/>
    <m/>
    <n v="15475"/>
    <n v="15475"/>
    <m/>
    <m/>
    <n v="6447.9166666666661"/>
    <n v="1289.5833333333333"/>
    <n v="1289.58"/>
    <n v="1289.5833333333333"/>
    <n v="1289.5833333333333"/>
    <n v="1289.5833333333333"/>
    <x v="38"/>
    <n v="1289.5833333333333"/>
    <m/>
    <m/>
    <m/>
    <n v="15474.996666666668"/>
    <n v="3.3333333321934333E-3"/>
    <m/>
    <n v="-3.3333333321934333E-3"/>
    <n v="0"/>
    <s v="cost centre to be checked as it's different on the original invoice, Bruce loking into it"/>
  </r>
  <r>
    <m/>
    <s v="SERVICE-NOW.COM"/>
    <n v="231"/>
    <m/>
    <s v="C03056"/>
    <x v="61"/>
    <m/>
    <x v="1"/>
    <m/>
    <x v="66"/>
    <x v="85"/>
    <d v="2015-02-01T00:00:00"/>
    <n v="90853.35"/>
    <n v="90853.35"/>
    <x v="7"/>
    <x v="15"/>
    <s v="12"/>
    <s v="12"/>
    <n v="9"/>
    <n v="90853.35"/>
    <n v="235250"/>
    <x v="11"/>
    <x v="8"/>
    <x v="8"/>
    <s v="ZZZ"/>
    <m/>
    <m/>
    <m/>
    <n v="90853.35"/>
    <n v="90853.35"/>
    <m/>
    <m/>
    <n v="15142.225"/>
    <n v="7571.1125000000002"/>
    <n v="7571.11"/>
    <n v="7571.1125000000002"/>
    <n v="7571.1125000000002"/>
    <n v="7571.1125000000002"/>
    <x v="39"/>
    <n v="7571.1125000000002"/>
    <n v="7571.1125000000002"/>
    <n v="7571.1125000000002"/>
    <n v="7571.1125000000002"/>
    <n v="90853.347500000018"/>
    <n v="2.4999999877763912E-3"/>
    <m/>
    <n v="-2.4999999877763912E-3"/>
    <n v="0"/>
    <m/>
  </r>
  <r>
    <m/>
    <s v="ADSENSA LTD"/>
    <n v="232"/>
    <m/>
    <s v="C01068"/>
    <x v="14"/>
    <m/>
    <x v="1"/>
    <s v="IT Applications"/>
    <x v="14"/>
    <x v="86"/>
    <d v="2015-02-01T00:00:00"/>
    <n v="16386"/>
    <n v="16386"/>
    <x v="3"/>
    <x v="16"/>
    <s v="12"/>
    <s v="12"/>
    <n v="11"/>
    <n v="16386"/>
    <n v="235150"/>
    <x v="2"/>
    <x v="9"/>
    <x v="9"/>
    <s v="ZZZ"/>
    <m/>
    <m/>
    <m/>
    <n v="16386"/>
    <n v="16386"/>
    <m/>
    <m/>
    <n v="2731"/>
    <n v="1365.5"/>
    <n v="1365.5"/>
    <n v="-1365.5"/>
    <n v="1365.5"/>
    <n v="1365.5"/>
    <x v="40"/>
    <n v="1365.5"/>
    <n v="1365.5"/>
    <n v="1365.5"/>
    <n v="1365.5"/>
    <n v="13655"/>
    <n v="2731"/>
    <n v="2"/>
    <n v="0"/>
    <n v="0"/>
    <m/>
  </r>
  <r>
    <m/>
    <s v="DANWOOD GROUP LTD"/>
    <n v="233"/>
    <m/>
    <s v="C01457"/>
    <x v="62"/>
    <m/>
    <x v="1"/>
    <m/>
    <x v="77"/>
    <x v="87"/>
    <d v="2015-02-01T00:00:00"/>
    <n v="47595"/>
    <n v="47595"/>
    <x v="1"/>
    <x v="10"/>
    <s v="3"/>
    <s v="3"/>
    <n v="0"/>
    <n v="47595"/>
    <n v="235200"/>
    <x v="8"/>
    <x v="8"/>
    <x v="8"/>
    <s v="ZZZ"/>
    <m/>
    <m/>
    <m/>
    <n v="47595"/>
    <n v="47595"/>
    <m/>
    <m/>
    <n v="31730"/>
    <n v="15865"/>
    <m/>
    <m/>
    <m/>
    <m/>
    <x v="0"/>
    <m/>
    <m/>
    <m/>
    <m/>
    <n v="47595"/>
    <n v="0"/>
    <m/>
    <n v="0"/>
    <n v="0"/>
    <m/>
  </r>
  <r>
    <m/>
    <s v="CETUS SOLUTIONS LT"/>
    <n v="234"/>
    <m/>
    <s v="C01898"/>
    <x v="23"/>
    <m/>
    <x v="1"/>
    <s v="IT"/>
    <x v="78"/>
    <x v="88"/>
    <d v="2015-02-01T00:00:00"/>
    <n v="23310.68"/>
    <n v="23310.68"/>
    <x v="3"/>
    <x v="5"/>
    <s v="6"/>
    <s v="6"/>
    <n v="5"/>
    <n v="23310.68"/>
    <n v="235100"/>
    <x v="18"/>
    <x v="15"/>
    <x v="15"/>
    <s v="ZZZ"/>
    <m/>
    <m/>
    <m/>
    <n v="23310.68"/>
    <n v="23310.68"/>
    <m/>
    <m/>
    <n v="7770.2266666666665"/>
    <n v="3885.1133333333332"/>
    <n v="-3885.11"/>
    <n v="3885.1133333333332"/>
    <n v="3885.1133333333332"/>
    <n v="3885.1133333333332"/>
    <x v="41"/>
    <m/>
    <m/>
    <m/>
    <m/>
    <n v="23310.683333333334"/>
    <n v="-3.3333333340124227E-3"/>
    <m/>
    <n v="3.3333333340124227E-3"/>
    <n v="0"/>
    <m/>
  </r>
  <r>
    <m/>
    <s v="CGI ISMC (UK) LIMI"/>
    <n v="235"/>
    <m/>
    <s v="C02103"/>
    <x v="63"/>
    <m/>
    <x v="1"/>
    <m/>
    <x v="58"/>
    <x v="89"/>
    <d v="2015-02-01T00:00:00"/>
    <n v="50000"/>
    <n v="50000"/>
    <x v="1"/>
    <x v="8"/>
    <s v="4"/>
    <s v="4"/>
    <n v="0"/>
    <n v="50000"/>
    <n v="235150"/>
    <x v="2"/>
    <x v="19"/>
    <x v="19"/>
    <s v="ZZZ"/>
    <m/>
    <m/>
    <m/>
    <n v="50000"/>
    <n v="50000"/>
    <m/>
    <m/>
    <n v="25000"/>
    <n v="12500"/>
    <n v="12500"/>
    <m/>
    <m/>
    <m/>
    <x v="0"/>
    <m/>
    <m/>
    <m/>
    <m/>
    <n v="50000"/>
    <n v="0"/>
    <m/>
    <n v="0"/>
    <n v="0"/>
    <m/>
  </r>
  <r>
    <m/>
    <s v="AXCO INSURANCE INF"/>
    <n v="236"/>
    <m/>
    <s v="C00012"/>
    <x v="64"/>
    <m/>
    <x v="1"/>
    <m/>
    <x v="79"/>
    <x v="90"/>
    <d v="2015-02-01T00:00:00"/>
    <n v="15890"/>
    <n v="15890"/>
    <x v="7"/>
    <x v="15"/>
    <s v="12"/>
    <s v="12"/>
    <n v="9"/>
    <n v="15890"/>
    <n v="235250"/>
    <x v="11"/>
    <x v="19"/>
    <x v="19"/>
    <s v="ZZZ"/>
    <m/>
    <m/>
    <m/>
    <n v="15890"/>
    <n v="15890"/>
    <m/>
    <m/>
    <n v="2648.3333333333335"/>
    <n v="1324.1666666666667"/>
    <n v="1324.17"/>
    <n v="1324.1666666666667"/>
    <n v="1324.1666666666667"/>
    <n v="1324.1666666666667"/>
    <x v="42"/>
    <n v="1324.1666666666667"/>
    <n v="1324.1666666666667"/>
    <n v="1324.1666666666667"/>
    <n v="1324.1666666666667"/>
    <n v="15890.00333333333"/>
    <n v="-3.3333333303744439E-3"/>
    <m/>
    <n v="3.3333333303744439E-3"/>
    <n v="0"/>
    <m/>
  </r>
  <r>
    <m/>
    <s v="CLUSTER SEVEN SERV"/>
    <n v="237"/>
    <m/>
    <s v="C01607"/>
    <x v="65"/>
    <m/>
    <x v="1"/>
    <m/>
    <x v="80"/>
    <x v="91"/>
    <d v="2015-02-01T00:00:00"/>
    <n v="8155"/>
    <n v="8155"/>
    <x v="16"/>
    <x v="17"/>
    <s v="12"/>
    <s v="12"/>
    <n v="10"/>
    <n v="8155"/>
    <n v="235150"/>
    <x v="2"/>
    <x v="9"/>
    <x v="9"/>
    <s v="ZZZ"/>
    <m/>
    <m/>
    <m/>
    <n v="8155"/>
    <n v="8155"/>
    <m/>
    <m/>
    <n v="679.58333333333337"/>
    <n v="679.58333333333337"/>
    <n v="679.58"/>
    <n v="679.58333333333337"/>
    <n v="679.58333333333337"/>
    <n v="679.58333333333337"/>
    <x v="43"/>
    <n v="679.58333333333337"/>
    <n v="679.58333333333337"/>
    <n v="679.58333333333337"/>
    <n v="679.58333333333337"/>
    <n v="7475.413333333333"/>
    <n v="679.58666666666704"/>
    <n v="1"/>
    <n v="-3.3333333336713622E-3"/>
    <n v="0"/>
    <m/>
  </r>
  <r>
    <m/>
    <s v="CACI LTD"/>
    <n v="238"/>
    <m/>
    <s v="C01506"/>
    <x v="66"/>
    <m/>
    <x v="1"/>
    <m/>
    <x v="81"/>
    <x v="92"/>
    <d v="2015-02-01T00:00:00"/>
    <n v="27692.35"/>
    <n v="27692.35"/>
    <x v="7"/>
    <x v="15"/>
    <s v="12"/>
    <s v="12"/>
    <n v="9"/>
    <n v="27692.35"/>
    <n v="235150"/>
    <x v="2"/>
    <x v="9"/>
    <x v="9"/>
    <s v="ZZZ"/>
    <m/>
    <m/>
    <m/>
    <n v="27692.35"/>
    <n v="27692.35"/>
    <m/>
    <m/>
    <n v="4615.3916666666664"/>
    <n v="2307.6958333333332"/>
    <n v="2307.6999999999998"/>
    <n v="2307.6958333333332"/>
    <n v="2307.6958333333332"/>
    <n v="2307.6958333333332"/>
    <x v="44"/>
    <n v="2307.6958333333332"/>
    <n v="2307.6958333333332"/>
    <n v="2307.6958333333332"/>
    <n v="2307.6958333333332"/>
    <n v="27692.354166666657"/>
    <n v="-4.1666666584205814E-3"/>
    <m/>
    <n v="4.1666666584205814E-3"/>
    <n v="0"/>
    <m/>
  </r>
  <r>
    <m/>
    <s v="CITY COMPUTERS LTD"/>
    <n v="239"/>
    <m/>
    <s v="C01407"/>
    <x v="67"/>
    <m/>
    <x v="1"/>
    <m/>
    <x v="82"/>
    <x v="93"/>
    <d v="2015-02-01T00:00:00"/>
    <n v="15890.4"/>
    <n v="15890.4"/>
    <x v="7"/>
    <x v="8"/>
    <n v="3"/>
    <s v="3"/>
    <n v="0"/>
    <n v="15890.4"/>
    <n v="235250"/>
    <x v="11"/>
    <x v="9"/>
    <x v="9"/>
    <s v="ZZZ"/>
    <m/>
    <m/>
    <m/>
    <n v="15890.4"/>
    <n v="15890.4"/>
    <m/>
    <m/>
    <n v="10593.6"/>
    <n v="5296.8"/>
    <m/>
    <m/>
    <m/>
    <m/>
    <x v="0"/>
    <m/>
    <m/>
    <m/>
    <m/>
    <n v="15890.400000000001"/>
    <n v="0"/>
    <m/>
    <n v="0"/>
    <n v="0"/>
    <m/>
  </r>
  <r>
    <m/>
    <s v="ROOM SOLUTIONS LIM"/>
    <n v="240"/>
    <s v="NIIT"/>
    <s v="C00415"/>
    <x v="68"/>
    <m/>
    <x v="1"/>
    <m/>
    <x v="83"/>
    <x v="94"/>
    <d v="2015-02-01T00:00:00"/>
    <n v="119441"/>
    <n v="119441"/>
    <x v="7"/>
    <x v="8"/>
    <n v="3"/>
    <s v="3"/>
    <n v="0"/>
    <n v="119441"/>
    <n v="235250"/>
    <x v="11"/>
    <x v="9"/>
    <x v="9"/>
    <s v="ZZZ"/>
    <m/>
    <m/>
    <m/>
    <n v="119441"/>
    <n v="119441"/>
    <m/>
    <m/>
    <n v="79627.333333333328"/>
    <n v="39813.666666666664"/>
    <m/>
    <m/>
    <m/>
    <m/>
    <x v="0"/>
    <m/>
    <m/>
    <m/>
    <m/>
    <n v="119441"/>
    <n v="0"/>
    <m/>
    <n v="0"/>
    <n v="0"/>
    <m/>
  </r>
  <r>
    <m/>
    <s v="LEXIS NEXIS BUTTER"/>
    <n v="241"/>
    <m/>
    <s v="C00835"/>
    <x v="44"/>
    <m/>
    <x v="1"/>
    <m/>
    <x v="84"/>
    <x v="95"/>
    <d v="2015-02-01T00:00:00"/>
    <n v="125187"/>
    <n v="125187"/>
    <x v="17"/>
    <x v="13"/>
    <s v="12"/>
    <s v="12"/>
    <n v="7"/>
    <n v="125187"/>
    <n v="235150"/>
    <x v="2"/>
    <x v="9"/>
    <x v="9"/>
    <s v="ZZZ"/>
    <m/>
    <m/>
    <m/>
    <n v="125187"/>
    <n v="125187"/>
    <m/>
    <m/>
    <n v="93890.25"/>
    <n v="-41729"/>
    <n v="10432.25"/>
    <n v="10432.25"/>
    <n v="10432.25"/>
    <n v="10432.25"/>
    <x v="45"/>
    <n v="10432.25"/>
    <n v="10432.25"/>
    <m/>
    <m/>
    <n v="125187"/>
    <n v="0"/>
    <m/>
    <n v="0"/>
    <n v="0"/>
    <m/>
  </r>
  <r>
    <m/>
    <s v="INS-SURE SERVICES "/>
    <n v="243"/>
    <m/>
    <s v="C00082"/>
    <x v="69"/>
    <m/>
    <x v="1"/>
    <m/>
    <x v="14"/>
    <x v="96"/>
    <d v="2015-02-01T00:00:00"/>
    <n v="30330"/>
    <n v="30330"/>
    <x v="7"/>
    <x v="15"/>
    <n v="12"/>
    <s v="12"/>
    <n v="9"/>
    <n v="30330"/>
    <n v="235250"/>
    <x v="11"/>
    <x v="27"/>
    <x v="27"/>
    <s v="ZZZ"/>
    <m/>
    <m/>
    <m/>
    <n v="30330"/>
    <n v="30330"/>
    <m/>
    <m/>
    <n v="5055"/>
    <n v="2527.5"/>
    <n v="2527.5"/>
    <n v="2527.5"/>
    <n v="2527.5"/>
    <n v="2527.5"/>
    <x v="46"/>
    <n v="2527.5"/>
    <n v="2527.5"/>
    <n v="2527.5"/>
    <n v="2527.5"/>
    <n v="30330"/>
    <n v="0"/>
    <m/>
    <n v="0"/>
    <n v="0"/>
    <m/>
  </r>
  <r>
    <m/>
    <s v="OPEN TEXT CORPORAT"/>
    <n v="244"/>
    <m/>
    <s v="C01075"/>
    <x v="70"/>
    <m/>
    <x v="1"/>
    <m/>
    <x v="85"/>
    <x v="97"/>
    <d v="2015-02-01T00:00:00"/>
    <n v="15523.03"/>
    <n v="15523.03"/>
    <x v="2"/>
    <x v="2"/>
    <n v="12"/>
    <s v="12"/>
    <n v="12"/>
    <n v="15523.03"/>
    <n v="235200"/>
    <x v="8"/>
    <x v="9"/>
    <x v="9"/>
    <s v="ZZZ"/>
    <m/>
    <m/>
    <m/>
    <n v="15523.03"/>
    <n v="15523.03"/>
    <m/>
    <m/>
    <n v="2587.1716666666666"/>
    <n v="-2587.17"/>
    <n v="1293.5899999999999"/>
    <n v="1293.5858333333333"/>
    <n v="1293.5858333333333"/>
    <n v="1293.5858333333333"/>
    <x v="47"/>
    <n v="1293.5858333333333"/>
    <n v="1293.5858333333333"/>
    <n v="1293.5858333333333"/>
    <n v="1293.5758333333333"/>
    <n v="11642.268333333333"/>
    <n v="3880.7616666666672"/>
    <n v="3"/>
    <n v="-4.1666666675155284E-3"/>
    <n v="0"/>
    <m/>
  </r>
  <r>
    <m/>
    <s v="RISK MANAGEMENT SO"/>
    <n v="245"/>
    <m/>
    <s v="C00133"/>
    <x v="2"/>
    <m/>
    <x v="1"/>
    <s v="IT CAT Modeling"/>
    <x v="86"/>
    <x v="98"/>
    <d v="2015-02-01T00:00:00"/>
    <n v="39761.43"/>
    <n v="39761.43"/>
    <x v="7"/>
    <x v="15"/>
    <s v="12"/>
    <s v="12"/>
    <n v="9"/>
    <n v="39761.43"/>
    <n v="235200"/>
    <x v="8"/>
    <x v="2"/>
    <x v="2"/>
    <s v="ZZZ"/>
    <m/>
    <m/>
    <m/>
    <n v="39761.43"/>
    <n v="39761.43"/>
    <m/>
    <m/>
    <n v="6626.9049999999997"/>
    <n v="3313.4524999999999"/>
    <n v="3313.45"/>
    <n v="3313.4524999999999"/>
    <n v="3313.4524999999999"/>
    <n v="3313.4524999999999"/>
    <x v="48"/>
    <n v="3313.4524999999999"/>
    <n v="3313.4524999999999"/>
    <n v="3313.4524999999999"/>
    <n v="3313.4524999999999"/>
    <n v="39761.427499999998"/>
    <n v="2.5000000023283064E-3"/>
    <m/>
    <n v="-2.5000000023283064E-3"/>
    <n v="0"/>
    <s v="supplier code was incorrect (C01333 instead of C00133)"/>
  </r>
  <r>
    <m/>
    <s v="CETUS SOLUTIONS LT"/>
    <n v="246"/>
    <m/>
    <s v="C01898"/>
    <x v="23"/>
    <m/>
    <x v="1"/>
    <s v="IT"/>
    <x v="87"/>
    <x v="99"/>
    <d v="2015-02-01T00:00:00"/>
    <n v="76507.92"/>
    <n v="0"/>
    <x v="7"/>
    <x v="15"/>
    <s v="12"/>
    <s v="12"/>
    <n v="9"/>
    <n v="76507.92"/>
    <n v="235150"/>
    <x v="2"/>
    <x v="15"/>
    <x v="15"/>
    <s v="ZZZ"/>
    <m/>
    <m/>
    <m/>
    <n v="0"/>
    <n v="0"/>
    <m/>
    <m/>
    <n v="12751.32"/>
    <n v="6375.66"/>
    <n v="6375.66"/>
    <n v="-25502.639999999999"/>
    <m/>
    <m/>
    <x v="0"/>
    <m/>
    <m/>
    <m/>
    <m/>
    <n v="0"/>
    <n v="0"/>
    <m/>
    <n v="0"/>
    <n v="0"/>
    <m/>
  </r>
  <r>
    <m/>
    <s v="CETUS SOLUTIONS LT"/>
    <n v="246"/>
    <m/>
    <s v="C01898"/>
    <x v="23"/>
    <m/>
    <x v="1"/>
    <s v="IT"/>
    <x v="88"/>
    <x v="99"/>
    <d v="2015-02-01T00:00:00"/>
    <n v="76507.92"/>
    <n v="19615.919999999998"/>
    <x v="16"/>
    <x v="17"/>
    <s v="12"/>
    <s v="12"/>
    <m/>
    <m/>
    <n v="235150"/>
    <x v="2"/>
    <x v="15"/>
    <x v="15"/>
    <s v="ZZZ"/>
    <m/>
    <m/>
    <m/>
    <n v="19615.919999999998"/>
    <n v="19615.919999999998"/>
    <m/>
    <m/>
    <m/>
    <m/>
    <m/>
    <n v="6538.6399999999994"/>
    <n v="1634.6599999999999"/>
    <n v="1634.6599999999999"/>
    <x v="49"/>
    <n v="1634.6599999999999"/>
    <n v="1634.6599999999999"/>
    <n v="1634.6599999999999"/>
    <n v="1634.6599999999999"/>
    <n v="17981.259999999998"/>
    <n v="1634.6599999999999"/>
    <n v="1"/>
    <n v="0"/>
    <n v="0"/>
    <m/>
  </r>
  <r>
    <m/>
    <s v="CETUS SOLUTIONS LT"/>
    <n v="246"/>
    <m/>
    <s v="C01898"/>
    <x v="23"/>
    <m/>
    <x v="1"/>
    <s v="IT"/>
    <x v="89"/>
    <x v="99"/>
    <d v="2015-02-01T00:00:00"/>
    <n v="76507.92"/>
    <n v="19150.32"/>
    <x v="16"/>
    <x v="17"/>
    <s v="12"/>
    <s v="12"/>
    <m/>
    <m/>
    <n v="235150"/>
    <x v="2"/>
    <x v="15"/>
    <x v="15"/>
    <s v="ZZZ"/>
    <m/>
    <m/>
    <m/>
    <n v="19150.32"/>
    <n v="19150.32"/>
    <m/>
    <m/>
    <m/>
    <m/>
    <m/>
    <n v="6383.44"/>
    <n v="1595.86"/>
    <n v="1595.86"/>
    <x v="50"/>
    <n v="1595.86"/>
    <n v="1595.86"/>
    <n v="1595.86"/>
    <n v="1595.86"/>
    <n v="17554.460000000003"/>
    <n v="1595.8599999999969"/>
    <n v="1"/>
    <n v="2.9558577807620168E-12"/>
    <n v="0"/>
    <m/>
  </r>
  <r>
    <m/>
    <s v="CETUS SOLUTIONS LT"/>
    <n v="246"/>
    <m/>
    <s v="C01898"/>
    <x v="23"/>
    <m/>
    <x v="1"/>
    <s v="IT"/>
    <x v="90"/>
    <x v="99"/>
    <d v="2015-02-01T00:00:00"/>
    <n v="76507.92"/>
    <n v="13853.52"/>
    <x v="16"/>
    <x v="18"/>
    <s v="12"/>
    <n v="34"/>
    <m/>
    <m/>
    <n v="235150"/>
    <x v="2"/>
    <x v="15"/>
    <x v="15"/>
    <s v="ZZZ"/>
    <m/>
    <m/>
    <m/>
    <n v="13853.52"/>
    <n v="13853.52"/>
    <m/>
    <m/>
    <m/>
    <m/>
    <m/>
    <n v="1629.8258823529413"/>
    <n v="407.45647058823533"/>
    <n v="407.45647058823533"/>
    <x v="51"/>
    <n v="407.45647058823533"/>
    <n v="407.45647058823533"/>
    <n v="407.45647058823533"/>
    <n v="407.45647058823533"/>
    <n v="4482.0211764705891"/>
    <n v="9371.4988235294113"/>
    <n v="23"/>
    <n v="0"/>
    <n v="0"/>
    <m/>
  </r>
  <r>
    <m/>
    <s v="CETUS SOLUTIONS LT"/>
    <n v="246"/>
    <m/>
    <s v="C01898"/>
    <x v="23"/>
    <m/>
    <x v="1"/>
    <s v="IT"/>
    <x v="91"/>
    <x v="99"/>
    <d v="2015-02-01T00:00:00"/>
    <n v="76507.92"/>
    <n v="6666.48"/>
    <x v="16"/>
    <x v="17"/>
    <s v="12"/>
    <n v="12"/>
    <m/>
    <m/>
    <n v="235150"/>
    <x v="2"/>
    <x v="15"/>
    <x v="15"/>
    <s v="ZZZ"/>
    <m/>
    <m/>
    <m/>
    <n v="6666.48"/>
    <n v="6666.48"/>
    <m/>
    <m/>
    <m/>
    <m/>
    <m/>
    <n v="2222.16"/>
    <n v="555.54"/>
    <n v="555.54"/>
    <x v="52"/>
    <n v="555.54"/>
    <n v="555.54"/>
    <n v="555.54"/>
    <n v="555.54"/>
    <n v="6110.94"/>
    <n v="555.54"/>
    <n v="1"/>
    <n v="0"/>
    <n v="0"/>
    <m/>
  </r>
  <r>
    <m/>
    <s v="CETUS SOLUTIONS LT"/>
    <n v="247"/>
    <m/>
    <s v="C01898"/>
    <x v="23"/>
    <m/>
    <x v="1"/>
    <s v="IT"/>
    <x v="92"/>
    <x v="100"/>
    <d v="2015-02-01T00:00:00"/>
    <n v="38562.5"/>
    <n v="35348.958333333299"/>
    <x v="16"/>
    <x v="17"/>
    <s v="12"/>
    <s v="11"/>
    <n v="10"/>
    <n v="38562.5"/>
    <n v="235150"/>
    <x v="2"/>
    <x v="15"/>
    <x v="15"/>
    <s v="ZZZ"/>
    <m/>
    <m/>
    <m/>
    <n v="35348.958333333299"/>
    <n v="35348.958333333299"/>
    <m/>
    <m/>
    <m/>
    <n v="5891.4930555555547"/>
    <n v="2945.75"/>
    <n v="535.5865277777757"/>
    <n v="3481.3416666666667"/>
    <n v="3213.5416666666665"/>
    <x v="53"/>
    <n v="3213.5416666666665"/>
    <n v="3213.5416666666665"/>
    <n v="3213.5416666666665"/>
    <n v="3213.5416666666665"/>
    <n v="32135.421250000003"/>
    <n v="3213.5370833332963"/>
    <n v="1"/>
    <n v="4.5833333674636378E-3"/>
    <n v="0"/>
    <s v="only 11 month worth of PP was posted in Feb15"/>
  </r>
  <r>
    <m/>
    <s v="CETUS SOLUTIONS LT"/>
    <n v="248"/>
    <m/>
    <s v="C01898"/>
    <x v="23"/>
    <m/>
    <x v="1"/>
    <s v="IT"/>
    <x v="93"/>
    <x v="101"/>
    <d v="2015-02-01T00:00:00"/>
    <n v="5592"/>
    <n v="5592"/>
    <x v="3"/>
    <x v="16"/>
    <s v="12"/>
    <s v="12"/>
    <n v="11"/>
    <n v="5592"/>
    <n v="235150"/>
    <x v="2"/>
    <x v="15"/>
    <x v="15"/>
    <s v="ZZZ"/>
    <m/>
    <m/>
    <m/>
    <n v="5592"/>
    <n v="5592"/>
    <m/>
    <m/>
    <m/>
    <n v="466"/>
    <n v="466"/>
    <n v="466"/>
    <n v="466"/>
    <n v="466"/>
    <x v="54"/>
    <n v="466"/>
    <n v="466"/>
    <n v="466"/>
    <n v="466"/>
    <n v="4660"/>
    <n v="932"/>
    <n v="2"/>
    <n v="0"/>
    <n v="0"/>
    <m/>
  </r>
  <r>
    <m/>
    <s v="CETUS SOLUTIONS LT"/>
    <n v="249"/>
    <m/>
    <s v="C01898"/>
    <x v="23"/>
    <m/>
    <x v="1"/>
    <s v="IT"/>
    <x v="94"/>
    <x v="102"/>
    <d v="2015-02-01T00:00:00"/>
    <n v="12718"/>
    <n v="11658.17"/>
    <x v="16"/>
    <x v="17"/>
    <s v="12"/>
    <s v="11"/>
    <n v="10"/>
    <n v="11658.166666666666"/>
    <n v="235250"/>
    <x v="11"/>
    <x v="15"/>
    <x v="15"/>
    <s v="ZZZ"/>
    <m/>
    <m/>
    <m/>
    <n v="11658.17"/>
    <n v="11658.17"/>
    <m/>
    <m/>
    <m/>
    <n v="1943.0277777777776"/>
    <n v="971.51"/>
    <n v="971.51888888888925"/>
    <n v="883.19416666666666"/>
    <n v="971.51416666666671"/>
    <x v="55"/>
    <n v="971.51416666666671"/>
    <n v="971.51416666666671"/>
    <n v="971.51416666666671"/>
    <n v="971.51416666666671"/>
    <n v="10598.335833333333"/>
    <n v="1059.8341666666674"/>
    <n v="1"/>
    <n v="-5.3030303115519928E-4"/>
    <n v="0"/>
    <s v="only 11 month worth of PP was posted in Feb15"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Mar15"/>
    <s v="AIR WORLDWIDE"/>
    <n v="250"/>
    <m/>
    <s v="C00534"/>
    <x v="71"/>
    <m/>
    <x v="1"/>
    <m/>
    <x v="95"/>
    <x v="103"/>
    <d v="2015-03-01T00:00:00"/>
    <n v="512916.49999999994"/>
    <n v="512916.49999999994"/>
    <x v="15"/>
    <x v="12"/>
    <s v="12"/>
    <s v="12"/>
    <n v="6"/>
    <n v="512916.49999999994"/>
    <n v="235150"/>
    <x v="2"/>
    <x v="2"/>
    <x v="2"/>
    <s v="ZZZ"/>
    <m/>
    <m/>
    <m/>
    <n v="512916.49999999994"/>
    <n v="512916.49999999994"/>
    <m/>
    <m/>
    <m/>
    <n v="256458.25"/>
    <n v="42743.040000000001"/>
    <n v="42743.041666666664"/>
    <n v="42743.041666666664"/>
    <n v="42743.041666666664"/>
    <x v="56"/>
    <n v="42743.041666666664"/>
    <m/>
    <m/>
    <m/>
    <n v="512916.49833333341"/>
    <n v="1.6666665324009955E-3"/>
    <m/>
    <n v="-1.6666665324009955E-3"/>
    <n v="0"/>
    <m/>
  </r>
  <r>
    <m/>
    <s v="DEFAQTO LTD "/>
    <n v="251"/>
    <m/>
    <s v="C02455"/>
    <x v="72"/>
    <m/>
    <x v="1"/>
    <m/>
    <x v="96"/>
    <x v="104"/>
    <d v="2015-03-01T00:00:00"/>
    <n v="17000"/>
    <n v="17000"/>
    <x v="7"/>
    <x v="15"/>
    <s v="12"/>
    <s v="12"/>
    <n v="9"/>
    <n v="17000"/>
    <n v="227100"/>
    <x v="19"/>
    <x v="24"/>
    <x v="24"/>
    <s v="ZZZ"/>
    <m/>
    <m/>
    <m/>
    <n v="17000"/>
    <n v="17000"/>
    <m/>
    <m/>
    <m/>
    <n v="4250"/>
    <n v="1416.67"/>
    <n v="1416.6666666666667"/>
    <n v="1416.6666666666667"/>
    <n v="1416.6666666666667"/>
    <x v="57"/>
    <n v="1416.6666666666667"/>
    <n v="1416.6666666666667"/>
    <n v="1416.6666666666667"/>
    <n v="1416.6666666666667"/>
    <n v="17000.00333333333"/>
    <n v="-3.3333333303744439E-3"/>
    <m/>
    <n v="3.3333333303744439E-3"/>
    <n v="0"/>
    <m/>
  </r>
  <r>
    <m/>
    <s v="SEQUEL BUSINESS SO"/>
    <n v="252"/>
    <m/>
    <s v="C00721"/>
    <x v="35"/>
    <m/>
    <x v="1"/>
    <m/>
    <x v="97"/>
    <x v="105"/>
    <d v="2015-03-01T00:00:00"/>
    <n v="32850"/>
    <n v="32850"/>
    <x v="7"/>
    <x v="15"/>
    <s v="12"/>
    <s v="12"/>
    <n v="9"/>
    <n v="32850"/>
    <n v="235200"/>
    <x v="8"/>
    <x v="2"/>
    <x v="2"/>
    <s v="ZZZ"/>
    <m/>
    <m/>
    <m/>
    <n v="32850"/>
    <n v="32850"/>
    <m/>
    <m/>
    <m/>
    <n v="8212.5"/>
    <n v="2737.5"/>
    <n v="2737.5"/>
    <n v="2737.5"/>
    <n v="2737.5"/>
    <x v="58"/>
    <n v="2737.5"/>
    <n v="2737.5"/>
    <n v="2737.5"/>
    <n v="2737.5"/>
    <n v="32850"/>
    <n v="0"/>
    <m/>
    <n v="0"/>
    <n v="0"/>
    <m/>
  </r>
  <r>
    <m/>
    <s v="CONDUCTER LIMITED"/>
    <n v="253"/>
    <m/>
    <s v="C01330"/>
    <x v="49"/>
    <m/>
    <x v="1"/>
    <m/>
    <x v="98"/>
    <x v="106"/>
    <d v="2015-03-01T00:00:00"/>
    <n v="10000"/>
    <n v="10000"/>
    <x v="2"/>
    <x v="4"/>
    <s v="3"/>
    <s v="3"/>
    <n v="3"/>
    <n v="10000"/>
    <n v="235150"/>
    <x v="2"/>
    <x v="9"/>
    <x v="9"/>
    <s v="ZZZ"/>
    <m/>
    <m/>
    <m/>
    <n v="10000"/>
    <n v="10000"/>
    <m/>
    <m/>
    <m/>
    <m/>
    <n v="3333.33"/>
    <n v="3333.3333333333335"/>
    <n v="3333.3333333333335"/>
    <m/>
    <x v="0"/>
    <m/>
    <m/>
    <m/>
    <m/>
    <n v="9999.9966666666678"/>
    <n v="3.3333333321934333E-3"/>
    <m/>
    <n v="-3.3333333321934333E-3"/>
    <n v="0"/>
    <m/>
  </r>
  <r>
    <m/>
    <s v="POLARIS UK LTD  "/>
    <n v="254"/>
    <m/>
    <s v="C01519"/>
    <x v="73"/>
    <m/>
    <x v="1"/>
    <m/>
    <x v="99"/>
    <x v="107"/>
    <d v="2015-03-01T00:00:00"/>
    <n v="6000"/>
    <n v="6000"/>
    <x v="7"/>
    <x v="15"/>
    <s v="12"/>
    <s v="12"/>
    <n v="9"/>
    <n v="6000"/>
    <n v="235150"/>
    <x v="2"/>
    <x v="9"/>
    <x v="9"/>
    <s v="ZZZ"/>
    <m/>
    <m/>
    <m/>
    <n v="6000"/>
    <n v="6000"/>
    <m/>
    <m/>
    <m/>
    <n v="1500"/>
    <n v="500"/>
    <n v="500"/>
    <n v="500"/>
    <n v="500"/>
    <x v="59"/>
    <n v="500"/>
    <n v="500"/>
    <n v="500"/>
    <n v="500"/>
    <n v="6000"/>
    <n v="0"/>
    <m/>
    <n v="0"/>
    <n v="0"/>
    <m/>
  </r>
  <r>
    <m/>
    <s v="IBM"/>
    <n v="255"/>
    <m/>
    <s v="C02308"/>
    <x v="74"/>
    <m/>
    <x v="1"/>
    <m/>
    <x v="100"/>
    <x v="108"/>
    <d v="2015-03-01T00:00:00"/>
    <n v="80000"/>
    <n v="80000"/>
    <x v="7"/>
    <x v="15"/>
    <s v="12"/>
    <s v="12"/>
    <n v="9"/>
    <n v="80000"/>
    <n v="200150"/>
    <x v="20"/>
    <x v="28"/>
    <x v="28"/>
    <s v="ZZZ"/>
    <m/>
    <m/>
    <m/>
    <n v="80000"/>
    <n v="80000"/>
    <m/>
    <m/>
    <m/>
    <n v="20000"/>
    <n v="6666.67"/>
    <n v="6666.666666666667"/>
    <n v="6666.666666666667"/>
    <n v="6666.666666666667"/>
    <x v="60"/>
    <n v="6666.666666666667"/>
    <n v="6666.666666666667"/>
    <n v="6666.666666666667"/>
    <n v="6666.666666666667"/>
    <n v="80000.003333333327"/>
    <n v="-3.3333333267364651E-3"/>
    <m/>
    <n v="3.3333333267364651E-3"/>
    <n v="0"/>
    <m/>
  </r>
  <r>
    <m/>
    <s v="OPEN TEXT CORPORAT"/>
    <n v="256"/>
    <m/>
    <s v="C01075"/>
    <x v="70"/>
    <m/>
    <x v="1"/>
    <m/>
    <x v="101"/>
    <x v="109"/>
    <d v="2015-03-01T00:00:00"/>
    <n v="12508.17"/>
    <n v="12508.17"/>
    <x v="2"/>
    <x v="2"/>
    <s v="12"/>
    <s v="12"/>
    <n v="12"/>
    <n v="12508.17"/>
    <n v="235200"/>
    <x v="8"/>
    <x v="9"/>
    <x v="9"/>
    <s v="ZZZ"/>
    <m/>
    <m/>
    <m/>
    <n v="12508.17"/>
    <n v="12508.17"/>
    <m/>
    <m/>
    <m/>
    <m/>
    <n v="1042.3499999999999"/>
    <n v="1042.3475000000001"/>
    <n v="1042.3475000000001"/>
    <n v="1042.3475000000001"/>
    <x v="61"/>
    <n v="1042.3475000000001"/>
    <n v="1042.3475000000001"/>
    <n v="1042.3475000000001"/>
    <n v="1042.3475000000001"/>
    <n v="9381.1299999999992"/>
    <n v="3127.0400000000009"/>
    <n v="3"/>
    <n v="2.4999999995998223E-3"/>
    <n v="2.4999999995998223E-3"/>
    <m/>
  </r>
  <r>
    <m/>
    <s v="POLARIS UK LTD  "/>
    <n v="257"/>
    <m/>
    <s v="C01519"/>
    <x v="73"/>
    <m/>
    <x v="1"/>
    <m/>
    <x v="102"/>
    <x v="110"/>
    <d v="2015-03-01T00:00:00"/>
    <n v="25440.53"/>
    <n v="25440.53"/>
    <x v="16"/>
    <x v="17"/>
    <s v="12"/>
    <s v="12"/>
    <n v="10"/>
    <n v="25440.53"/>
    <n v="235150"/>
    <x v="2"/>
    <x v="29"/>
    <x v="29"/>
    <s v="ZZZ"/>
    <m/>
    <m/>
    <m/>
    <n v="25440.53"/>
    <n v="25440.53"/>
    <m/>
    <m/>
    <m/>
    <n v="4240.0883333333331"/>
    <n v="2120.04"/>
    <n v="2120.0441666666666"/>
    <n v="2120.0441666666666"/>
    <n v="2120.0441666666666"/>
    <x v="62"/>
    <n v="2120.0441666666666"/>
    <n v="2120.0441666666666"/>
    <n v="2120.0441666666666"/>
    <n v="2120.0441666666666"/>
    <n v="23320.481666666667"/>
    <n v="2120.0483333333323"/>
    <n v="1"/>
    <n v="-4.166666665696539E-3"/>
    <n v="-4.166666665696539E-3"/>
    <m/>
  </r>
  <r>
    <m/>
    <s v="GOOGLE IRELAND LTD"/>
    <n v="258"/>
    <m/>
    <s v="C01720"/>
    <x v="75"/>
    <m/>
    <x v="1"/>
    <m/>
    <x v="103"/>
    <x v="111"/>
    <d v="2015-03-01T00:00:00"/>
    <n v="7700"/>
    <n v="7700"/>
    <x v="3"/>
    <x v="16"/>
    <s v="12"/>
    <s v="12"/>
    <n v="11"/>
    <n v="7700"/>
    <n v="235250"/>
    <x v="11"/>
    <x v="19"/>
    <x v="19"/>
    <s v="ZZZ"/>
    <m/>
    <m/>
    <m/>
    <n v="7700"/>
    <n v="7700"/>
    <m/>
    <m/>
    <m/>
    <n v="641.66666666666663"/>
    <n v="641.66999999999996"/>
    <n v="641.66666666666663"/>
    <n v="641.66666666666663"/>
    <n v="641.66666666666663"/>
    <x v="63"/>
    <n v="641.66666666666663"/>
    <n v="641.66666666666663"/>
    <n v="641.66666666666663"/>
    <n v="641.66666666666663"/>
    <n v="6416.67"/>
    <n v="1283.33"/>
    <n v="2"/>
    <n v="3.3333333333303017E-3"/>
    <n v="3.3333333333303017E-3"/>
    <m/>
  </r>
  <r>
    <m/>
    <s v="OPEN TEXT CORPORAT"/>
    <n v="259"/>
    <m/>
    <s v="C01075"/>
    <x v="70"/>
    <m/>
    <x v="1"/>
    <m/>
    <x v="104"/>
    <x v="112"/>
    <d v="2015-03-01T00:00:00"/>
    <n v="60345.82"/>
    <n v="60345.82"/>
    <x v="2"/>
    <x v="2"/>
    <s v="12"/>
    <s v="12"/>
    <n v="12"/>
    <n v="60345.82"/>
    <n v="235200"/>
    <x v="8"/>
    <x v="9"/>
    <x v="9"/>
    <s v="ZZZ"/>
    <m/>
    <m/>
    <m/>
    <n v="60345.82"/>
    <n v="60345.82"/>
    <m/>
    <m/>
    <m/>
    <m/>
    <n v="5028.82"/>
    <n v="5028.8183333333336"/>
    <n v="5028.8183333333336"/>
    <n v="5028.8183333333336"/>
    <x v="64"/>
    <n v="5028.8183333333336"/>
    <n v="5028.8183333333336"/>
    <n v="5028.8183333333336"/>
    <n v="5028.8183333333336"/>
    <n v="45259.366666666669"/>
    <n v="15086.453333333331"/>
    <n v="3"/>
    <n v="1.6666666706441902E-3"/>
    <n v="1.6666666706441902E-3"/>
    <m/>
  </r>
  <r>
    <m/>
    <s v="NEXTCONNEX"/>
    <n v="260"/>
    <m/>
    <s v="C01983"/>
    <x v="36"/>
    <m/>
    <x v="1"/>
    <m/>
    <x v="105"/>
    <x v="113"/>
    <d v="2015-03-01T00:00:00"/>
    <n v="95615.14"/>
    <n v="95615.14"/>
    <x v="18"/>
    <x v="5"/>
    <s v="3"/>
    <s v="3"/>
    <n v="5"/>
    <n v="95615.14"/>
    <n v="235200"/>
    <x v="8"/>
    <x v="15"/>
    <x v="15"/>
    <s v="ZZZ"/>
    <m/>
    <m/>
    <m/>
    <n v="95615.14"/>
    <n v="95615.14"/>
    <m/>
    <m/>
    <m/>
    <m/>
    <m/>
    <m/>
    <n v="31871.713333333333"/>
    <n v="31871.713333333333"/>
    <x v="65"/>
    <m/>
    <m/>
    <m/>
    <m/>
    <n v="95615.14"/>
    <n v="0"/>
    <m/>
    <n v="0"/>
    <n v="0"/>
    <m/>
  </r>
  <r>
    <m/>
    <s v="MOODY'S ANALYTICS"/>
    <n v="261"/>
    <m/>
    <s v="C01284"/>
    <x v="43"/>
    <m/>
    <x v="1"/>
    <m/>
    <x v="106"/>
    <x v="114"/>
    <d v="2015-03-01T00:00:00"/>
    <n v="9342"/>
    <n v="9342"/>
    <x v="3"/>
    <x v="3"/>
    <s v="3"/>
    <s v="3"/>
    <n v="2"/>
    <n v="9342"/>
    <n v="230350"/>
    <x v="3"/>
    <x v="9"/>
    <x v="9"/>
    <s v="ZZZ"/>
    <m/>
    <m/>
    <m/>
    <n v="9342"/>
    <n v="9342"/>
    <m/>
    <m/>
    <m/>
    <n v="3114"/>
    <n v="3114"/>
    <n v="3114"/>
    <m/>
    <m/>
    <x v="0"/>
    <m/>
    <m/>
    <m/>
    <m/>
    <n v="9342"/>
    <n v="0"/>
    <m/>
    <n v="0"/>
    <n v="0"/>
    <m/>
  </r>
  <r>
    <m/>
    <s v="RUGBY TRAVEL HOSPI"/>
    <n v="262"/>
    <m/>
    <s v="C02335"/>
    <x v="41"/>
    <m/>
    <x v="1"/>
    <m/>
    <x v="107"/>
    <x v="115"/>
    <d v="2015-03-01T00:00:00"/>
    <n v="12888"/>
    <n v="12888"/>
    <x v="19"/>
    <x v="12"/>
    <s v="1"/>
    <s v="1"/>
    <n v="6"/>
    <n v="12888"/>
    <n v="210400"/>
    <x v="12"/>
    <x v="29"/>
    <x v="29"/>
    <s v="ZZZ"/>
    <m/>
    <m/>
    <m/>
    <n v="12888"/>
    <n v="12888"/>
    <m/>
    <m/>
    <m/>
    <m/>
    <m/>
    <m/>
    <m/>
    <m/>
    <x v="0"/>
    <n v="12888"/>
    <m/>
    <m/>
    <m/>
    <n v="12888"/>
    <n v="0"/>
    <m/>
    <n v="0"/>
    <n v="0"/>
    <m/>
  </r>
  <r>
    <m/>
    <s v="CITY OF LONDON"/>
    <n v="263"/>
    <m/>
    <s v="C00502"/>
    <x v="24"/>
    <m/>
    <x v="1"/>
    <m/>
    <x v="108"/>
    <x v="116"/>
    <d v="2015-03-01T00:00:00"/>
    <n v="1694"/>
    <n v="1694"/>
    <x v="2"/>
    <x v="2"/>
    <s v="12"/>
    <s v="12"/>
    <n v="12"/>
    <n v="1694"/>
    <n v="215150"/>
    <x v="7"/>
    <x v="11"/>
    <x v="11"/>
    <s v="ZZZ"/>
    <m/>
    <m/>
    <m/>
    <n v="1694"/>
    <n v="1694"/>
    <m/>
    <m/>
    <m/>
    <m/>
    <n v="141.16999999999999"/>
    <n v="141.16666666666666"/>
    <n v="141.16666666666666"/>
    <n v="141.16666666666666"/>
    <x v="11"/>
    <n v="141.16666666666666"/>
    <n v="141.16666666666666"/>
    <n v="141.16666666666666"/>
    <n v="141.16666666666666"/>
    <n v="1270.5033333333333"/>
    <n v="423.49666666666667"/>
    <n v="3"/>
    <n v="3.3333333333303017E-3"/>
    <n v="3.3333333333303017E-3"/>
    <m/>
  </r>
  <r>
    <m/>
    <s v="MR L MOHAMED &amp; MRS"/>
    <n v="264"/>
    <m/>
    <s v="C02416"/>
    <x v="76"/>
    <m/>
    <x v="1"/>
    <m/>
    <x v="109"/>
    <x v="117"/>
    <d v="2015-03-01T00:00:00"/>
    <n v="26750"/>
    <n v="26750"/>
    <x v="2"/>
    <x v="4"/>
    <s v="3"/>
    <s v="3"/>
    <n v="3"/>
    <n v="26750"/>
    <n v="215050"/>
    <x v="21"/>
    <x v="10"/>
    <x v="10"/>
    <s v="S60"/>
    <m/>
    <m/>
    <m/>
    <n v="26750"/>
    <n v="26750"/>
    <m/>
    <m/>
    <m/>
    <m/>
    <n v="8916.67"/>
    <n v="8916.6666666666661"/>
    <n v="8916.6666666666661"/>
    <m/>
    <x v="0"/>
    <m/>
    <m/>
    <m/>
    <m/>
    <n v="26750.003333333334"/>
    <n v="-3.3333333340124227E-3"/>
    <m/>
    <n v="3.3333333340124227E-3"/>
    <n v="3.3333333340124227E-3"/>
    <m/>
  </r>
  <r>
    <m/>
    <s v="SUFFOLK LIFE"/>
    <n v="265"/>
    <m/>
    <s v="C02421"/>
    <x v="77"/>
    <m/>
    <x v="1"/>
    <m/>
    <x v="110"/>
    <x v="118"/>
    <d v="2015-03-01T00:00:00"/>
    <n v="4125"/>
    <n v="4125"/>
    <x v="2"/>
    <x v="4"/>
    <s v="3"/>
    <s v="3"/>
    <n v="3"/>
    <n v="4125"/>
    <n v="215050"/>
    <x v="21"/>
    <x v="14"/>
    <x v="14"/>
    <s v="ZZZ"/>
    <m/>
    <m/>
    <m/>
    <n v="4125"/>
    <n v="4125"/>
    <m/>
    <m/>
    <m/>
    <m/>
    <n v="1375"/>
    <n v="1375"/>
    <n v="1375"/>
    <m/>
    <x v="0"/>
    <m/>
    <m/>
    <m/>
    <m/>
    <n v="4125"/>
    <n v="0"/>
    <m/>
    <n v="0"/>
    <n v="0"/>
    <m/>
  </r>
  <r>
    <m/>
    <s v="M J MAPP LLP"/>
    <n v="266"/>
    <m/>
    <s v="C03043"/>
    <x v="50"/>
    <m/>
    <x v="1"/>
    <m/>
    <x v="111"/>
    <x v="119"/>
    <d v="2015-03-01T00:00:00"/>
    <n v="23118.67"/>
    <n v="23118.67"/>
    <x v="2"/>
    <x v="4"/>
    <s v="3"/>
    <s v="3"/>
    <n v="3"/>
    <n v="23118.67"/>
    <n v="215200"/>
    <x v="15"/>
    <x v="12"/>
    <x v="12"/>
    <s v="ZZZ"/>
    <m/>
    <m/>
    <m/>
    <n v="23118.67"/>
    <n v="23118.67"/>
    <m/>
    <m/>
    <m/>
    <m/>
    <n v="7706.22"/>
    <n v="7706.2233333333324"/>
    <n v="7706.2233333333324"/>
    <m/>
    <x v="0"/>
    <m/>
    <m/>
    <m/>
    <m/>
    <n v="23118.666666666664"/>
    <n v="3.3333333340124227E-3"/>
    <m/>
    <n v="-3.3333333340124227E-3"/>
    <n v="-3.3333333340124227E-3"/>
    <m/>
  </r>
  <r>
    <m/>
    <s v="RDT LTD"/>
    <n v="268"/>
    <m/>
    <s v="C01358"/>
    <x v="56"/>
    <m/>
    <x v="1"/>
    <m/>
    <x v="112"/>
    <x v="120"/>
    <d v="2015-03-01T00:00:00"/>
    <n v="69945.600000000006"/>
    <n v="69945.600000000006"/>
    <x v="7"/>
    <x v="15"/>
    <s v="12"/>
    <s v="12"/>
    <n v="9"/>
    <n v="69945.600000000006"/>
    <n v="235250"/>
    <x v="11"/>
    <x v="9"/>
    <x v="9"/>
    <s v="ZZZ"/>
    <m/>
    <m/>
    <m/>
    <n v="69945.600000000006"/>
    <n v="69945.600000000006"/>
    <m/>
    <m/>
    <m/>
    <n v="17486.400000000001"/>
    <n v="5828.8"/>
    <n v="5828.8"/>
    <n v="5828.8"/>
    <n v="5828.8"/>
    <x v="66"/>
    <n v="5828.8"/>
    <n v="5828.8"/>
    <n v="5828.8"/>
    <n v="5828.8"/>
    <n v="69945.60000000002"/>
    <n v="0"/>
    <m/>
    <n v="0"/>
    <n v="0"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Apr15"/>
    <s v="CAMRADATA ANALYTIC"/>
    <n v="269"/>
    <m/>
    <s v="C01688"/>
    <x v="78"/>
    <m/>
    <x v="1"/>
    <s v="IT Applications"/>
    <x v="113"/>
    <x v="121"/>
    <d v="2015-04-01T00:00:00"/>
    <n v="13435"/>
    <n v="13435"/>
    <x v="7"/>
    <x v="15"/>
    <s v="12"/>
    <s v="12"/>
    <n v="9"/>
    <n v="13435"/>
    <n v="256010"/>
    <x v="22"/>
    <x v="4"/>
    <x v="4"/>
    <s v="ZZZ"/>
    <m/>
    <m/>
    <m/>
    <n v="13435"/>
    <n v="13435"/>
    <m/>
    <m/>
    <m/>
    <m/>
    <n v="4478.33"/>
    <n v="1119.5833333333333"/>
    <n v="1119.5833333333333"/>
    <n v="1119.5833333333333"/>
    <x v="67"/>
    <n v="1119.5833333333333"/>
    <n v="1119.5833333333333"/>
    <n v="1119.5833333333333"/>
    <n v="1119.5833333333333"/>
    <n v="13434.996666666668"/>
    <n v="3.3333333321934333E-3"/>
    <m/>
    <n v="-3.3333333321934333E-3"/>
    <n v="-3.3333333321934333E-3"/>
    <s v="GL changed from 230200 to 256010 in Jul15"/>
  </r>
  <r>
    <m/>
    <s v="CASCADE HUMAN RESO"/>
    <n v="270"/>
    <m/>
    <s v="C01062"/>
    <x v="79"/>
    <m/>
    <x v="1"/>
    <s v="IT Applications"/>
    <x v="114"/>
    <x v="122"/>
    <d v="2015-04-01T00:00:00"/>
    <n v="21817"/>
    <n v="21817"/>
    <x v="2"/>
    <x v="2"/>
    <s v="12"/>
    <s v="12"/>
    <n v="12"/>
    <n v="21817"/>
    <n v="235150"/>
    <x v="2"/>
    <x v="6"/>
    <x v="6"/>
    <s v="ZZZ"/>
    <m/>
    <m/>
    <m/>
    <n v="21817"/>
    <n v="21817"/>
    <m/>
    <m/>
    <m/>
    <m/>
    <n v="1818.08"/>
    <n v="1818.0833333333333"/>
    <n v="1818.0833333333333"/>
    <n v="1818.0833333333333"/>
    <x v="68"/>
    <n v="1818.0833333333333"/>
    <n v="1818.0833333333333"/>
    <n v="1818.0833333333333"/>
    <n v="1818.0833333333333"/>
    <n v="16362.746666666668"/>
    <n v="5454.2533333333322"/>
    <n v="3"/>
    <n v="-3.3333333321934333E-3"/>
    <n v="-3.3333333321934333E-3"/>
    <m/>
  </r>
  <r>
    <m/>
    <s v="XCHANGING SOFTWARE"/>
    <n v="271"/>
    <m/>
    <s v="C01843"/>
    <x v="39"/>
    <m/>
    <x v="1"/>
    <m/>
    <x v="115"/>
    <x v="123"/>
    <d v="2015-04-01T00:00:00"/>
    <n v="157125"/>
    <n v="157125"/>
    <x v="3"/>
    <x v="16"/>
    <s v="12"/>
    <s v="12"/>
    <n v="11"/>
    <n v="157125"/>
    <n v="235150"/>
    <x v="2"/>
    <x v="9"/>
    <x v="9"/>
    <s v="ZZZ"/>
    <m/>
    <m/>
    <m/>
    <n v="157125"/>
    <n v="157125"/>
    <m/>
    <m/>
    <m/>
    <m/>
    <n v="26187.5"/>
    <n v="13093.75"/>
    <n v="13093.75"/>
    <n v="13093.75"/>
    <x v="69"/>
    <n v="13093.75"/>
    <n v="13093.75"/>
    <n v="13093.75"/>
    <n v="13093.75"/>
    <n v="130937.5"/>
    <n v="26187.5"/>
    <n v="2"/>
    <n v="0"/>
    <n v="0"/>
    <m/>
  </r>
  <r>
    <m/>
    <s v="XCHANGING SOFTWARE"/>
    <n v="271"/>
    <m/>
    <s v="C01843"/>
    <x v="39"/>
    <m/>
    <x v="1"/>
    <m/>
    <x v="115"/>
    <x v="123"/>
    <d v="2015-04-01T00:00:00"/>
    <n v="45621.38"/>
    <n v="45621.38"/>
    <x v="2"/>
    <x v="2"/>
    <s v="12"/>
    <s v="12"/>
    <n v="12"/>
    <n v="45621.38"/>
    <n v="235150"/>
    <x v="2"/>
    <x v="9"/>
    <x v="9"/>
    <s v="ZZZ"/>
    <m/>
    <m/>
    <m/>
    <n v="45621.38"/>
    <n v="45621.38"/>
    <m/>
    <m/>
    <m/>
    <m/>
    <n v="3801.78"/>
    <n v="3801.7816666666663"/>
    <n v="3801.7816666666663"/>
    <n v="3801.7816666666663"/>
    <x v="70"/>
    <n v="3801.7816666666663"/>
    <n v="3801.7816666666663"/>
    <n v="3801.7816666666663"/>
    <n v="3801.7816666666663"/>
    <n v="34216.033333333333"/>
    <n v="11405.346666666665"/>
    <n v="3"/>
    <n v="-1.666666665187222E-3"/>
    <n v="-1.666666665187222E-3"/>
    <m/>
  </r>
  <r>
    <m/>
    <s v="XCHANGING SOFTWARE"/>
    <n v="271"/>
    <m/>
    <s v="C01843"/>
    <x v="39"/>
    <m/>
    <x v="1"/>
    <m/>
    <x v="115"/>
    <x v="123"/>
    <d v="2015-04-01T00:00:00"/>
    <n v="36295.879999999997"/>
    <n v="36295.879999999997"/>
    <x v="2"/>
    <x v="2"/>
    <s v="12"/>
    <s v="12"/>
    <n v="12"/>
    <n v="36295.879999999997"/>
    <n v="235250"/>
    <x v="11"/>
    <x v="9"/>
    <x v="9"/>
    <s v="ZZZ"/>
    <m/>
    <m/>
    <m/>
    <n v="36295.879999999997"/>
    <n v="36295.879999999997"/>
    <m/>
    <m/>
    <m/>
    <m/>
    <n v="3024.66"/>
    <n v="3024.6566666666663"/>
    <n v="3024.6566666666663"/>
    <n v="3024.6566666666663"/>
    <x v="71"/>
    <n v="3024.6566666666663"/>
    <n v="3024.6566666666663"/>
    <n v="3024.6566666666663"/>
    <n v="3024.6566666666663"/>
    <n v="27221.913333333327"/>
    <n v="9073.9666666666708"/>
    <n v="3"/>
    <n v="3.3333333285554545E-3"/>
    <n v="3.3333333285554545E-3"/>
    <m/>
  </r>
  <r>
    <m/>
    <s v="QLIKVIEW TECH UK L"/>
    <n v="272"/>
    <m/>
    <s v="C01293"/>
    <x v="54"/>
    <m/>
    <x v="1"/>
    <m/>
    <x v="116"/>
    <x v="124"/>
    <d v="2015-04-01T00:00:00"/>
    <n v="28964.48"/>
    <n v="28964.48"/>
    <x v="7"/>
    <x v="15"/>
    <n v="12"/>
    <n v="12"/>
    <n v="9"/>
    <n v="28964.48"/>
    <n v="235150"/>
    <x v="2"/>
    <x v="9"/>
    <x v="9"/>
    <s v="ZZZ"/>
    <m/>
    <m/>
    <m/>
    <n v="28964.48"/>
    <n v="28964.48"/>
    <m/>
    <m/>
    <m/>
    <m/>
    <n v="9654.83"/>
    <n v="2413.7066666666665"/>
    <n v="2413.7066666666665"/>
    <n v="2413.7066666666665"/>
    <x v="72"/>
    <n v="2413.7066666666665"/>
    <n v="2413.7066666666665"/>
    <n v="2413.7066666666665"/>
    <n v="2413.7066666666665"/>
    <n v="28964.483333333326"/>
    <n v="-3.3333333267364651E-3"/>
    <m/>
    <n v="3.3333333267364651E-3"/>
    <n v="3.3333333267364651E-3"/>
    <m/>
  </r>
  <r>
    <m/>
    <s v="SSP SIRIUS LTD"/>
    <n v="273"/>
    <m/>
    <s v="C01091"/>
    <x v="25"/>
    <m/>
    <x v="1"/>
    <m/>
    <x v="117"/>
    <x v="125"/>
    <d v="2015-04-01T00:00:00"/>
    <n v="22070.799999999999"/>
    <n v="22070.799999999999"/>
    <x v="2"/>
    <x v="2"/>
    <s v="12"/>
    <s v="12"/>
    <n v="12"/>
    <n v="22070.799999999999"/>
    <n v="235150"/>
    <x v="2"/>
    <x v="9"/>
    <x v="9"/>
    <s v="ZZZ"/>
    <m/>
    <m/>
    <m/>
    <n v="22070.799999999999"/>
    <n v="22070.799999999999"/>
    <m/>
    <m/>
    <m/>
    <m/>
    <n v="1839.23"/>
    <n v="1839.2333333333333"/>
    <n v="1839.2333333333333"/>
    <n v="1839.2333333333333"/>
    <x v="73"/>
    <n v="1839.2333333333333"/>
    <n v="1839.2333333333333"/>
    <n v="1839.2333333333333"/>
    <n v="1839.2333333333333"/>
    <n v="16553.096666666668"/>
    <n v="5517.7033333333311"/>
    <n v="3"/>
    <n v="-3.3333333312839386E-3"/>
    <n v="-3.3333333312839386E-3"/>
    <m/>
  </r>
  <r>
    <m/>
    <s v="SSP SIRIUS LTD"/>
    <n v="274"/>
    <m/>
    <s v="C01091"/>
    <x v="25"/>
    <m/>
    <x v="1"/>
    <m/>
    <x v="117"/>
    <x v="126"/>
    <d v="2015-04-01T00:00:00"/>
    <n v="19409.87"/>
    <n v="19409.87"/>
    <x v="2"/>
    <x v="2"/>
    <s v="12"/>
    <s v="12"/>
    <n v="12"/>
    <n v="19409.87"/>
    <n v="235250"/>
    <x v="11"/>
    <x v="9"/>
    <x v="9"/>
    <s v="ZZZ"/>
    <m/>
    <m/>
    <m/>
    <n v="19409.87"/>
    <n v="19409.87"/>
    <m/>
    <m/>
    <m/>
    <m/>
    <n v="1617.49"/>
    <n v="1617.4891666666665"/>
    <n v="1617.4891666666665"/>
    <n v="1617.4891666666665"/>
    <x v="74"/>
    <n v="1617.4891666666665"/>
    <n v="1617.4891666666665"/>
    <n v="1617.4891666666665"/>
    <n v="1617.4891666666665"/>
    <n v="14557.403333333332"/>
    <n v="4852.4666666666672"/>
    <n v="3"/>
    <n v="8.3333333259361098E-4"/>
    <n v="8.3333333259361098E-4"/>
    <m/>
  </r>
  <r>
    <m/>
    <s v="SSP SIRIUS LTD"/>
    <n v="275"/>
    <m/>
    <s v="C01091"/>
    <x v="25"/>
    <m/>
    <x v="1"/>
    <m/>
    <x v="118"/>
    <x v="127"/>
    <d v="2015-04-01T00:00:00"/>
    <n v="93721.919999999998"/>
    <n v="93721.919999999998"/>
    <x v="2"/>
    <x v="2"/>
    <s v="12"/>
    <s v="12"/>
    <n v="12"/>
    <n v="93721.919999999998"/>
    <n v="235150"/>
    <x v="2"/>
    <x v="9"/>
    <x v="9"/>
    <s v="ZZZ"/>
    <m/>
    <m/>
    <m/>
    <n v="93721.919999999998"/>
    <n v="93721.919999999998"/>
    <m/>
    <m/>
    <m/>
    <m/>
    <n v="7810.16"/>
    <n v="7810.16"/>
    <n v="7810.16"/>
    <n v="7810.16"/>
    <x v="75"/>
    <n v="7810.16"/>
    <n v="7810.16"/>
    <n v="7810.16"/>
    <n v="7810.16"/>
    <n v="70291.440000000017"/>
    <n v="23430.479999999981"/>
    <n v="3"/>
    <n v="0"/>
    <n v="0"/>
    <m/>
  </r>
  <r>
    <m/>
    <s v="SSP SIRIUS LTD"/>
    <n v="276"/>
    <m/>
    <s v="C01091"/>
    <x v="25"/>
    <m/>
    <x v="1"/>
    <m/>
    <x v="118"/>
    <x v="128"/>
    <d v="2015-04-01T00:00:00"/>
    <n v="80558.399999999994"/>
    <n v="80558.399999999994"/>
    <x v="2"/>
    <x v="2"/>
    <s v="12"/>
    <s v="12"/>
    <n v="12"/>
    <n v="80558.399999999994"/>
    <n v="235250"/>
    <x v="11"/>
    <x v="9"/>
    <x v="9"/>
    <s v="ZZZ"/>
    <m/>
    <m/>
    <m/>
    <n v="80558.399999999994"/>
    <n v="80558.399999999994"/>
    <m/>
    <m/>
    <m/>
    <m/>
    <n v="6713.2"/>
    <n v="6713.2"/>
    <n v="6713.2"/>
    <n v="6713.2"/>
    <x v="76"/>
    <n v="6713.2"/>
    <n v="6713.2"/>
    <n v="6713.2"/>
    <n v="6713.2"/>
    <n v="60418.799999999988"/>
    <n v="20139.600000000006"/>
    <n v="3"/>
    <n v="0"/>
    <n v="0"/>
    <m/>
  </r>
  <r>
    <m/>
    <s v="Kewill"/>
    <n v="277"/>
    <m/>
    <s v="C01359"/>
    <x v="80"/>
    <m/>
    <x v="1"/>
    <m/>
    <x v="119"/>
    <x v="129"/>
    <d v="2015-04-01T00:00:00"/>
    <n v="15383.05"/>
    <n v="15383.05"/>
    <x v="20"/>
    <x v="19"/>
    <s v="12"/>
    <s v="12"/>
    <n v="13"/>
    <n v="15383.05"/>
    <n v="235200"/>
    <x v="8"/>
    <x v="9"/>
    <x v="9"/>
    <s v="ZZZ"/>
    <m/>
    <m/>
    <m/>
    <n v="15383.05"/>
    <n v="15383.05"/>
    <m/>
    <m/>
    <m/>
    <m/>
    <m/>
    <n v="1281.9208333333333"/>
    <n v="1281.9208333333333"/>
    <n v="1281.9208333333333"/>
    <x v="77"/>
    <n v="1281.9208333333333"/>
    <n v="1281.9208333333333"/>
    <n v="1281.9208333333333"/>
    <n v="1281.9208333333333"/>
    <n v="10255.366666666667"/>
    <n v="5127.6833333333325"/>
    <n v="4"/>
    <n v="0"/>
    <n v="0"/>
    <m/>
  </r>
  <r>
    <m/>
    <s v="CORPORATION OF LLO"/>
    <n v="278"/>
    <m/>
    <s v="C00256"/>
    <x v="53"/>
    <m/>
    <x v="1"/>
    <m/>
    <x v="120"/>
    <x v="130"/>
    <d v="2015-04-01T00:00:00"/>
    <n v="25622.1"/>
    <n v="25622.1"/>
    <x v="2"/>
    <x v="4"/>
    <n v="3"/>
    <n v="3"/>
    <n v="3"/>
    <n v="25622.1"/>
    <n v="215200"/>
    <x v="15"/>
    <x v="11"/>
    <x v="11"/>
    <s v="ZZZ"/>
    <m/>
    <m/>
    <m/>
    <n v="25622.1"/>
    <n v="25622.1"/>
    <m/>
    <m/>
    <m/>
    <m/>
    <n v="8540.7000000000007"/>
    <n v="8540.6999999999989"/>
    <n v="8540.6999999999989"/>
    <m/>
    <x v="0"/>
    <m/>
    <m/>
    <m/>
    <m/>
    <n v="25622.1"/>
    <n v="0"/>
    <m/>
    <n v="0"/>
    <n v="0"/>
    <m/>
  </r>
  <r>
    <m/>
    <s v="Marylebone Cricket"/>
    <n v="279"/>
    <m/>
    <s v="C02312"/>
    <x v="81"/>
    <m/>
    <x v="1"/>
    <m/>
    <x v="121"/>
    <x v="131"/>
    <d v="2015-04-01T00:00:00"/>
    <n v="8631.36"/>
    <n v="8631.36"/>
    <x v="0"/>
    <x v="11"/>
    <n v="1"/>
    <n v="1"/>
    <m/>
    <n v="8631.36"/>
    <n v="210400"/>
    <x v="12"/>
    <x v="21"/>
    <x v="21"/>
    <s v="ZZZ"/>
    <m/>
    <m/>
    <m/>
    <n v="8631.36"/>
    <n v="8631.36"/>
    <m/>
    <m/>
    <m/>
    <m/>
    <m/>
    <m/>
    <m/>
    <n v="8631.36"/>
    <x v="0"/>
    <m/>
    <m/>
    <m/>
    <m/>
    <n v="8631.36"/>
    <n v="0"/>
    <m/>
    <n v="0"/>
    <n v="0"/>
    <m/>
  </r>
  <r>
    <m/>
    <s v="NEXTCONNEX"/>
    <n v="280"/>
    <m/>
    <s v="C01983"/>
    <x v="36"/>
    <m/>
    <x v="1"/>
    <m/>
    <x v="122"/>
    <x v="132"/>
    <d v="2015-04-01T00:00:00"/>
    <n v="9044.52"/>
    <n v="9044.52"/>
    <x v="18"/>
    <x v="5"/>
    <n v="3"/>
    <n v="3"/>
    <n v="5"/>
    <n v="9044.52"/>
    <n v="235200"/>
    <x v="8"/>
    <x v="15"/>
    <x v="15"/>
    <s v="ZZZ"/>
    <m/>
    <m/>
    <m/>
    <n v="9044.52"/>
    <n v="9044.52"/>
    <m/>
    <m/>
    <m/>
    <m/>
    <m/>
    <m/>
    <n v="3014.84"/>
    <n v="3014.84"/>
    <x v="78"/>
    <m/>
    <m/>
    <m/>
    <m/>
    <n v="9044.52"/>
    <n v="0"/>
    <m/>
    <n v="0"/>
    <n v="0"/>
    <m/>
  </r>
  <r>
    <m/>
    <s v="XCHANGING GLOBAL I"/>
    <n v="281"/>
    <m/>
    <s v="C00598"/>
    <x v="57"/>
    <m/>
    <x v="1"/>
    <m/>
    <x v="123"/>
    <x v="133"/>
    <d v="2015-04-01T00:00:00"/>
    <n v="7391"/>
    <n v="7391"/>
    <x v="7"/>
    <x v="15"/>
    <n v="12"/>
    <n v="12"/>
    <n v="9"/>
    <n v="7391"/>
    <n v="235200"/>
    <x v="8"/>
    <x v="9"/>
    <x v="9"/>
    <s v="ZZZ"/>
    <m/>
    <m/>
    <m/>
    <n v="7391"/>
    <n v="7391"/>
    <m/>
    <m/>
    <m/>
    <m/>
    <n v="2463.67"/>
    <n v="615.91666666666663"/>
    <n v="615.91666666666663"/>
    <n v="615.91666666666663"/>
    <x v="79"/>
    <n v="615.91666666666663"/>
    <n v="615.91666666666663"/>
    <n v="615.91666666666663"/>
    <n v="615.91666666666663"/>
    <n v="7391.0033333333349"/>
    <n v="-3.3333333349219174E-3"/>
    <m/>
    <n v="3.3333333349219174E-3"/>
    <n v="3.3333333349219174E-3"/>
    <m/>
  </r>
  <r>
    <m/>
    <s v="RUGBY TRAVEL HOSPI"/>
    <n v="282"/>
    <m/>
    <s v="C02335"/>
    <x v="41"/>
    <m/>
    <x v="1"/>
    <m/>
    <x v="124"/>
    <x v="134"/>
    <d v="2015-04-01T00:00:00"/>
    <n v="5377.5"/>
    <n v="5377.5"/>
    <x v="0"/>
    <x v="12"/>
    <n v="1"/>
    <n v="1"/>
    <n v="6"/>
    <n v="5377.5"/>
    <n v="210400"/>
    <x v="12"/>
    <x v="21"/>
    <x v="21"/>
    <s v="ZZZ"/>
    <m/>
    <m/>
    <m/>
    <n v="5377.5"/>
    <n v="5377.5"/>
    <m/>
    <m/>
    <m/>
    <m/>
    <m/>
    <m/>
    <m/>
    <m/>
    <x v="0"/>
    <n v="5377.5"/>
    <m/>
    <m/>
    <m/>
    <n v="5377.5"/>
    <n v="0"/>
    <m/>
    <n v="0"/>
    <n v="0"/>
    <m/>
  </r>
  <r>
    <m/>
    <s v="HAGGIE FINANCIAL  "/>
    <n v="283"/>
    <m/>
    <s v="C00073"/>
    <x v="82"/>
    <m/>
    <x v="1"/>
    <m/>
    <x v="125"/>
    <x v="135"/>
    <d v="2015-04-01T00:00:00"/>
    <n v="39375"/>
    <n v="39375"/>
    <x v="2"/>
    <x v="4"/>
    <n v="3"/>
    <n v="3"/>
    <n v="3"/>
    <n v="39375"/>
    <n v="225550"/>
    <x v="14"/>
    <x v="23"/>
    <x v="23"/>
    <s v="ZZZ"/>
    <m/>
    <m/>
    <m/>
    <n v="39375"/>
    <n v="39375"/>
    <m/>
    <m/>
    <m/>
    <m/>
    <n v="13125"/>
    <n v="13125"/>
    <n v="13125"/>
    <m/>
    <x v="0"/>
    <m/>
    <m/>
    <m/>
    <m/>
    <n v="39375"/>
    <n v="0"/>
    <m/>
    <n v="0"/>
    <n v="0"/>
    <m/>
  </r>
  <r>
    <m/>
    <s v="FINANCIAL CONDUCT "/>
    <n v="286"/>
    <m/>
    <s v="C01977"/>
    <x v="37"/>
    <m/>
    <x v="1"/>
    <m/>
    <x v="126"/>
    <x v="136"/>
    <d v="2015-04-01T00:00:00"/>
    <n v="8663"/>
    <n v="8663"/>
    <x v="2"/>
    <x v="2"/>
    <n v="12"/>
    <n v="12"/>
    <n v="12"/>
    <n v="8663"/>
    <n v="230350"/>
    <x v="3"/>
    <x v="29"/>
    <x v="29"/>
    <s v="ZZZ"/>
    <m/>
    <m/>
    <m/>
    <n v="8663"/>
    <n v="8663"/>
    <m/>
    <m/>
    <m/>
    <m/>
    <n v="719.42"/>
    <n v="724.41666666666663"/>
    <n v="721.91666666666663"/>
    <n v="721.91666666666663"/>
    <x v="80"/>
    <n v="721.91666666666663"/>
    <n v="721.91666666666663"/>
    <n v="721.91666666666663"/>
    <n v="721.91666666666663"/>
    <n v="6497.253333333334"/>
    <n v="2165.746666666666"/>
    <n v="3"/>
    <n v="3.3333333340124227E-3"/>
    <n v="3.3333333340124227E-3"/>
    <m/>
  </r>
  <r>
    <m/>
    <s v="WORCESTER CITY COU"/>
    <n v="287"/>
    <m/>
    <s v="C02511"/>
    <x v="21"/>
    <m/>
    <x v="1"/>
    <m/>
    <x v="127"/>
    <x v="137"/>
    <d v="2015-04-01T00:00:00"/>
    <n v="19586.37"/>
    <n v="19586.37"/>
    <x v="1"/>
    <x v="8"/>
    <n v="4"/>
    <n v="4"/>
    <m/>
    <n v="19586.37"/>
    <n v="215150"/>
    <x v="7"/>
    <x v="13"/>
    <x v="13"/>
    <s v="ZZZ"/>
    <m/>
    <m/>
    <m/>
    <n v="19586.37"/>
    <n v="19586.37"/>
    <m/>
    <m/>
    <m/>
    <m/>
    <n v="19586.37"/>
    <m/>
    <m/>
    <m/>
    <x v="0"/>
    <m/>
    <m/>
    <m/>
    <m/>
    <n v="19586.37"/>
    <n v="0"/>
    <m/>
    <n v="0"/>
    <n v="0"/>
    <s v="full amount released as invoice was posted to PP in error"/>
  </r>
  <r>
    <m/>
    <s v="ROOM SOLUTIONS LIM"/>
    <n v="295"/>
    <m/>
    <s v="C00415"/>
    <x v="68"/>
    <m/>
    <x v="1"/>
    <m/>
    <x v="128"/>
    <x v="138"/>
    <d v="2015-04-01T00:00:00"/>
    <n v="123761"/>
    <n v="82507.33"/>
    <x v="2"/>
    <x v="4"/>
    <n v="3"/>
    <n v="2"/>
    <n v="3"/>
    <n v="123761"/>
    <n v="235200"/>
    <x v="8"/>
    <x v="9"/>
    <x v="9"/>
    <s v="ZZZ"/>
    <m/>
    <m/>
    <m/>
    <n v="82507.33"/>
    <n v="82507.33"/>
    <m/>
    <m/>
    <m/>
    <m/>
    <m/>
    <n v="41253.665000000001"/>
    <n v="41253.665000000001"/>
    <m/>
    <x v="0"/>
    <m/>
    <m/>
    <m/>
    <m/>
    <n v="82507.33"/>
    <n v="0"/>
    <m/>
    <n v="0"/>
    <n v="0"/>
    <m/>
  </r>
  <r>
    <m/>
    <s v="INSURANCE FRAUD BU"/>
    <n v="296"/>
    <m/>
    <s v="C02091    "/>
    <x v="83"/>
    <m/>
    <x v="1"/>
    <m/>
    <x v="129"/>
    <x v="139"/>
    <d v="2015-04-01T00:00:00"/>
    <n v="43076.25"/>
    <n v="39486.559999999998"/>
    <x v="2"/>
    <x v="2"/>
    <n v="12"/>
    <n v="11"/>
    <m/>
    <n v="39486.559999999998"/>
    <n v="230500"/>
    <x v="23"/>
    <x v="22"/>
    <x v="22"/>
    <s v="S60"/>
    <m/>
    <m/>
    <m/>
    <n v="39486.559999999998"/>
    <n v="39486.559999999998"/>
    <m/>
    <m/>
    <m/>
    <m/>
    <m/>
    <n v="3589.6872727272726"/>
    <n v="3589.6872727272726"/>
    <n v="3589.6872727272726"/>
    <x v="81"/>
    <n v="3589.6872727272726"/>
    <n v="3589.6872727272726"/>
    <n v="3589.6872727272726"/>
    <n v="3589.6872727272726"/>
    <n v="28717.498181818177"/>
    <n v="10769.061818181821"/>
    <n v="3"/>
    <n v="0"/>
    <n v="0"/>
    <m/>
  </r>
  <r>
    <m/>
    <s v="WORCESTER CITY COU"/>
    <n v="298"/>
    <m/>
    <s v="C02511     "/>
    <x v="21"/>
    <m/>
    <x v="1"/>
    <m/>
    <x v="127"/>
    <x v="28"/>
    <d v="2015-04-01T00:00:00"/>
    <n v="85"/>
    <n v="85"/>
    <x v="2"/>
    <x v="3"/>
    <n v="1"/>
    <n v="1"/>
    <m/>
    <n v="85"/>
    <n v="215150"/>
    <x v="7"/>
    <x v="13"/>
    <x v="13"/>
    <s v="ZZZ   "/>
    <m/>
    <m/>
    <m/>
    <n v="85"/>
    <n v="85"/>
    <m/>
    <m/>
    <m/>
    <m/>
    <m/>
    <n v="85"/>
    <m/>
    <m/>
    <x v="0"/>
    <m/>
    <m/>
    <m/>
    <m/>
    <n v="85"/>
    <n v="0"/>
    <m/>
    <n v="0"/>
    <n v="0"/>
    <s v="to be released in May, posted in error"/>
  </r>
  <r>
    <m/>
    <s v="CORPORATION OF LLO"/>
    <n v="299"/>
    <m/>
    <s v="C00256"/>
    <x v="53"/>
    <m/>
    <x v="1"/>
    <m/>
    <x v="130"/>
    <x v="140"/>
    <d v="2015-04-01T00:00:00"/>
    <n v="48106.8"/>
    <n v="32071.200000000001"/>
    <x v="2"/>
    <x v="4"/>
    <n v="3"/>
    <n v="2"/>
    <m/>
    <n v="48106.8"/>
    <n v="215200"/>
    <x v="15"/>
    <x v="11"/>
    <x v="11"/>
    <s v="ZZZ"/>
    <m/>
    <m/>
    <m/>
    <n v="32071.200000000001"/>
    <n v="32071.200000000001"/>
    <m/>
    <m/>
    <m/>
    <m/>
    <m/>
    <n v="16035.6"/>
    <n v="16035.6"/>
    <m/>
    <x v="0"/>
    <m/>
    <m/>
    <m/>
    <m/>
    <n v="32071.200000000001"/>
    <n v="0"/>
    <m/>
    <n v="0"/>
    <n v="0"/>
    <m/>
  </r>
  <r>
    <m/>
    <s v="CORPORATION OF LLO"/>
    <n v="300"/>
    <m/>
    <s v="C00256"/>
    <x v="53"/>
    <m/>
    <x v="1"/>
    <m/>
    <x v="131"/>
    <x v="141"/>
    <d v="2015-04-01T00:00:00"/>
    <n v="54033"/>
    <n v="36022"/>
    <x v="2"/>
    <x v="4"/>
    <n v="3"/>
    <n v="2"/>
    <m/>
    <n v="54033"/>
    <n v="215200"/>
    <x v="15"/>
    <x v="11"/>
    <x v="11"/>
    <s v="ZZZ"/>
    <m/>
    <m/>
    <m/>
    <n v="36022"/>
    <n v="36022"/>
    <m/>
    <m/>
    <m/>
    <m/>
    <m/>
    <n v="18011"/>
    <n v="18011"/>
    <m/>
    <x v="0"/>
    <m/>
    <m/>
    <m/>
    <m/>
    <n v="36022"/>
    <n v="0"/>
    <m/>
    <n v="0"/>
    <n v="0"/>
    <m/>
  </r>
  <r>
    <m/>
    <s v="CORPORATION OF LLO"/>
    <n v="301"/>
    <m/>
    <s v="C00256"/>
    <x v="53"/>
    <m/>
    <x v="1"/>
    <m/>
    <x v="132"/>
    <x v="142"/>
    <d v="2015-04-01T00:00:00"/>
    <n v="105102.9"/>
    <n v="70068.600000000006"/>
    <x v="2"/>
    <x v="4"/>
    <n v="3"/>
    <n v="2"/>
    <m/>
    <n v="105102.9"/>
    <n v="215200"/>
    <x v="15"/>
    <x v="11"/>
    <x v="11"/>
    <s v="ZZZ"/>
    <m/>
    <m/>
    <m/>
    <n v="70068.600000000006"/>
    <n v="70068.600000000006"/>
    <m/>
    <m/>
    <m/>
    <m/>
    <m/>
    <n v="35034.300000000003"/>
    <n v="35034.300000000003"/>
    <m/>
    <x v="0"/>
    <m/>
    <m/>
    <m/>
    <m/>
    <n v="70068.600000000006"/>
    <n v="0"/>
    <m/>
    <n v="0"/>
    <n v="0"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May15"/>
    <s v="EBIX EUROPE LIMITE"/>
    <n v="330"/>
    <m/>
    <s v="C01970  "/>
    <x v="34"/>
    <m/>
    <x v="1"/>
    <m/>
    <x v="133"/>
    <x v="143"/>
    <d v="2015-05-01T00:00:00"/>
    <n v="95386"/>
    <n v="95386"/>
    <x v="7"/>
    <x v="15"/>
    <n v="12"/>
    <n v="12"/>
    <m/>
    <n v="95386"/>
    <n v="235150"/>
    <x v="2"/>
    <x v="9"/>
    <x v="9"/>
    <s v="ZZZ"/>
    <m/>
    <m/>
    <m/>
    <n v="95386"/>
    <n v="95386"/>
    <m/>
    <m/>
    <m/>
    <m/>
    <m/>
    <n v="39744.166666666664"/>
    <n v="7948.833333333333"/>
    <n v="7948.833333333333"/>
    <x v="82"/>
    <n v="7948.833333333333"/>
    <n v="7948.833333333333"/>
    <n v="7948.833333333333"/>
    <n v="7948.833333333333"/>
    <n v="95385.999999999985"/>
    <n v="0"/>
    <m/>
    <n v="0"/>
    <n v="0"/>
    <m/>
  </r>
  <r>
    <m/>
    <s v="REEVES LUND"/>
    <n v="333"/>
    <m/>
    <s v="C00357"/>
    <x v="84"/>
    <m/>
    <x v="1"/>
    <m/>
    <x v="134"/>
    <x v="144"/>
    <d v="2015-05-01T00:00:00"/>
    <n v="0"/>
    <n v="0"/>
    <x v="18"/>
    <x v="5"/>
    <n v="3"/>
    <n v="3"/>
    <m/>
    <m/>
    <n v="235200"/>
    <x v="8"/>
    <x v="19"/>
    <x v="19"/>
    <s v="ZZZ"/>
    <m/>
    <m/>
    <m/>
    <n v="0"/>
    <n v="0"/>
    <m/>
    <m/>
    <m/>
    <m/>
    <m/>
    <m/>
    <m/>
    <m/>
    <x v="0"/>
    <m/>
    <m/>
    <m/>
    <m/>
    <n v="0"/>
    <n v="0"/>
    <m/>
    <n v="0"/>
    <n v="0"/>
    <s v="guy posted to P&amp;L, not moved to PP as amount is too small"/>
  </r>
  <r>
    <m/>
    <s v="FINANCIAL SERVICES"/>
    <n v="334"/>
    <m/>
    <s v="C00428"/>
    <x v="85"/>
    <m/>
    <x v="1"/>
    <m/>
    <x v="135"/>
    <x v="145"/>
    <d v="2015-05-01T00:00:00"/>
    <n v="40730.300000000003"/>
    <n v="40730.300000000003"/>
    <x v="2"/>
    <x v="2"/>
    <n v="12"/>
    <n v="12"/>
    <m/>
    <m/>
    <n v="230350"/>
    <x v="3"/>
    <x v="19"/>
    <x v="19"/>
    <s v="ZZZ"/>
    <m/>
    <m/>
    <m/>
    <n v="40730.300000000003"/>
    <n v="40730.300000000003"/>
    <m/>
    <m/>
    <m/>
    <m/>
    <m/>
    <n v="6788.3833333333341"/>
    <n v="3394.1916666666671"/>
    <n v="3394.1916666666671"/>
    <x v="83"/>
    <n v="3394.1916666666671"/>
    <n v="3394.1916666666671"/>
    <n v="3394.1916666666671"/>
    <n v="3394.1916666666671"/>
    <n v="30547.724999999999"/>
    <n v="10182.575000000004"/>
    <n v="3"/>
    <n v="0"/>
    <n v="0"/>
    <m/>
  </r>
  <r>
    <m/>
    <s v="GOODWOOD ROAD RACI"/>
    <n v="335"/>
    <m/>
    <s v="C01522"/>
    <x v="86"/>
    <m/>
    <x v="1"/>
    <m/>
    <x v="136"/>
    <x v="146"/>
    <d v="2015-05-01T00:00:00"/>
    <n v="6394"/>
    <n v="6394"/>
    <x v="19"/>
    <x v="12"/>
    <n v="1"/>
    <n v="1"/>
    <m/>
    <m/>
    <n v="210400"/>
    <x v="12"/>
    <x v="21"/>
    <x v="21"/>
    <s v="ZZZ"/>
    <m/>
    <m/>
    <m/>
    <n v="6394"/>
    <n v="6394"/>
    <m/>
    <m/>
    <m/>
    <m/>
    <m/>
    <m/>
    <m/>
    <m/>
    <x v="0"/>
    <n v="6394"/>
    <m/>
    <m/>
    <m/>
    <n v="6394"/>
    <n v="0"/>
    <m/>
    <n v="0"/>
    <n v="0"/>
    <m/>
  </r>
  <r>
    <m/>
    <s v="BUSINESS INSIGHT L"/>
    <n v="337"/>
    <m/>
    <s v="C01314 "/>
    <x v="26"/>
    <m/>
    <x v="1"/>
    <m/>
    <x v="137"/>
    <x v="147"/>
    <d v="2015-05-01T00:00:00"/>
    <n v="18000"/>
    <n v="15000"/>
    <x v="2"/>
    <x v="2"/>
    <n v="12"/>
    <n v="10"/>
    <m/>
    <m/>
    <n v="235150"/>
    <x v="2"/>
    <x v="9"/>
    <x v="9"/>
    <s v="ZZZ"/>
    <m/>
    <m/>
    <m/>
    <n v="15000"/>
    <n v="15000"/>
    <m/>
    <m/>
    <m/>
    <m/>
    <m/>
    <m/>
    <n v="1500"/>
    <n v="1500"/>
    <x v="84"/>
    <n v="1500"/>
    <n v="1500"/>
    <n v="1500"/>
    <n v="1500"/>
    <n v="10500"/>
    <n v="4500"/>
    <n v="3"/>
    <n v="0"/>
    <n v="0"/>
    <m/>
  </r>
  <r>
    <m/>
    <s v="BUSINESS INSIGHT L"/>
    <n v="338"/>
    <m/>
    <s v="C01314  "/>
    <x v="26"/>
    <m/>
    <x v="1"/>
    <m/>
    <x v="138"/>
    <x v="148"/>
    <d v="2015-05-01T00:00:00"/>
    <n v="39450"/>
    <n v="32875"/>
    <x v="2"/>
    <x v="2"/>
    <n v="12"/>
    <n v="10"/>
    <m/>
    <m/>
    <n v="235150"/>
    <x v="2"/>
    <x v="9"/>
    <x v="9"/>
    <s v="ZZZ"/>
    <m/>
    <m/>
    <m/>
    <n v="32875"/>
    <n v="32875"/>
    <m/>
    <m/>
    <m/>
    <m/>
    <m/>
    <m/>
    <n v="3287.5"/>
    <n v="3287.5"/>
    <x v="85"/>
    <n v="3287.5"/>
    <n v="3287.5"/>
    <n v="3287.5"/>
    <n v="3287.5"/>
    <n v="23012.5"/>
    <n v="9862.5"/>
    <n v="3"/>
    <n v="0"/>
    <n v="0"/>
    <m/>
  </r>
  <r>
    <m/>
    <s v="BUSINESS INSIGHT L"/>
    <n v="339"/>
    <m/>
    <s v="C01314  "/>
    <x v="26"/>
    <m/>
    <x v="1"/>
    <m/>
    <x v="139"/>
    <x v="149"/>
    <d v="2015-05-01T00:00:00"/>
    <n v="60480"/>
    <n v="50400"/>
    <x v="2"/>
    <x v="2"/>
    <n v="12"/>
    <n v="10"/>
    <m/>
    <m/>
    <n v="235150"/>
    <x v="2"/>
    <x v="9"/>
    <x v="9"/>
    <s v="ZZZ"/>
    <m/>
    <m/>
    <m/>
    <n v="50400"/>
    <n v="50400"/>
    <m/>
    <m/>
    <m/>
    <m/>
    <m/>
    <m/>
    <n v="5040"/>
    <n v="5040"/>
    <x v="86"/>
    <n v="5040"/>
    <n v="5040"/>
    <n v="5040"/>
    <n v="5040"/>
    <n v="35280"/>
    <n v="15120"/>
    <n v="3"/>
    <n v="0"/>
    <n v="0"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Jun15"/>
    <s v="THREADNEEDLE UK PR"/>
    <n v="341"/>
    <m/>
    <s v="C02500    "/>
    <x v="87"/>
    <m/>
    <x v="1"/>
    <m/>
    <x v="140"/>
    <x v="150"/>
    <d v="2015-06-01T00:00:00"/>
    <n v="11145.17"/>
    <n v="11145.17"/>
    <x v="5"/>
    <x v="12"/>
    <n v="3"/>
    <n v="3"/>
    <m/>
    <m/>
    <n v="215200"/>
    <x v="15"/>
    <x v="13"/>
    <x v="13"/>
    <s v="ZZZ"/>
    <m/>
    <m/>
    <m/>
    <n v="11145.17"/>
    <n v="11145.17"/>
    <m/>
    <m/>
    <m/>
    <m/>
    <m/>
    <m/>
    <m/>
    <n v="3715.0566666666668"/>
    <x v="87"/>
    <n v="3715.0566666666668"/>
    <m/>
    <m/>
    <m/>
    <n v="11145.17"/>
    <n v="0"/>
    <m/>
    <n v="0"/>
    <n v="0"/>
    <m/>
  </r>
  <r>
    <m/>
    <s v="OPTIMISE DIRECT  "/>
    <n v="342"/>
    <m/>
    <s v="C02364"/>
    <x v="88"/>
    <m/>
    <x v="1"/>
    <m/>
    <x v="141"/>
    <x v="151"/>
    <d v="2015-06-01T00:00:00"/>
    <n v="78300"/>
    <n v="78300"/>
    <x v="20"/>
    <x v="20"/>
    <n v="36"/>
    <n v="36"/>
    <m/>
    <m/>
    <n v="235250"/>
    <x v="11"/>
    <x v="19"/>
    <x v="19"/>
    <s v="ZZZ"/>
    <m/>
    <m/>
    <m/>
    <n v="78300"/>
    <n v="78300"/>
    <m/>
    <m/>
    <m/>
    <m/>
    <m/>
    <m/>
    <n v="4350"/>
    <n v="2175"/>
    <x v="88"/>
    <n v="2175"/>
    <n v="2175"/>
    <n v="2175"/>
    <n v="2175"/>
    <n v="17400"/>
    <n v="60900"/>
    <n v="28"/>
    <n v="0"/>
    <n v="0"/>
    <m/>
  </r>
  <r>
    <m/>
    <s v="IHS GLOBAL LTD    "/>
    <n v="343"/>
    <m/>
    <s v="C03078"/>
    <x v="89"/>
    <m/>
    <x v="1"/>
    <m/>
    <x v="142"/>
    <x v="152"/>
    <d v="2015-06-01T00:00:00"/>
    <n v="49920"/>
    <n v="37440"/>
    <x v="2"/>
    <x v="2"/>
    <n v="12"/>
    <n v="9"/>
    <m/>
    <m/>
    <n v="230350"/>
    <x v="3"/>
    <x v="30"/>
    <x v="30"/>
    <s v="ZZZ"/>
    <m/>
    <m/>
    <m/>
    <n v="37440"/>
    <n v="37440"/>
    <m/>
    <m/>
    <m/>
    <m/>
    <m/>
    <m/>
    <m/>
    <n v="4160"/>
    <x v="89"/>
    <n v="4160"/>
    <n v="4160"/>
    <n v="4160"/>
    <n v="4160"/>
    <n v="24960"/>
    <n v="12480"/>
    <n v="3"/>
    <n v="0"/>
    <n v="0"/>
    <s v="10 months worth moved to PP"/>
  </r>
  <r>
    <m/>
    <s v="IHS GLOBAL LTD    "/>
    <n v="344"/>
    <m/>
    <s v="C03078"/>
    <x v="89"/>
    <m/>
    <x v="1"/>
    <m/>
    <x v="143"/>
    <x v="153"/>
    <d v="2015-06-01T00:00:00"/>
    <n v="52000"/>
    <n v="39000"/>
    <x v="2"/>
    <x v="2"/>
    <n v="12"/>
    <n v="9"/>
    <m/>
    <m/>
    <n v="230350"/>
    <x v="3"/>
    <x v="30"/>
    <x v="30"/>
    <s v="ZZZ"/>
    <m/>
    <m/>
    <m/>
    <n v="39000"/>
    <n v="39000"/>
    <m/>
    <m/>
    <m/>
    <m/>
    <m/>
    <m/>
    <m/>
    <n v="4333.333333333333"/>
    <x v="90"/>
    <n v="4333.333333333333"/>
    <n v="4333.333333333333"/>
    <n v="4333.333333333333"/>
    <n v="4333.333333333333"/>
    <n v="25999.999999999996"/>
    <n v="13000.000000000004"/>
    <n v="3"/>
    <n v="0"/>
    <n v="0"/>
    <s v="10 months worth moved to PP"/>
  </r>
  <r>
    <m/>
    <s v="M J MAPP LLP"/>
    <n v="345"/>
    <m/>
    <s v="C03043   "/>
    <x v="50"/>
    <m/>
    <x v="1"/>
    <m/>
    <x v="144"/>
    <x v="154"/>
    <d v="2015-06-01T00:00:00"/>
    <n v="23188.67"/>
    <n v="23118.67"/>
    <x v="5"/>
    <x v="21"/>
    <n v="3"/>
    <n v="3"/>
    <m/>
    <m/>
    <n v="215200"/>
    <x v="15"/>
    <x v="12"/>
    <x v="12"/>
    <s v="ZZZ"/>
    <m/>
    <m/>
    <m/>
    <n v="23118.67"/>
    <n v="23118.67"/>
    <m/>
    <m/>
    <m/>
    <m/>
    <m/>
    <m/>
    <m/>
    <n v="7706.2233333333324"/>
    <x v="91"/>
    <n v="7706.2233333333324"/>
    <m/>
    <m/>
    <m/>
    <n v="23118.67"/>
    <n v="0"/>
    <m/>
    <n v="0"/>
    <n v="0"/>
    <m/>
  </r>
  <r>
    <m/>
    <s v="CETUS SOLUTIONS LT"/>
    <n v="340"/>
    <m/>
    <s v="C01898"/>
    <x v="23"/>
    <m/>
    <x v="1"/>
    <s v="IT"/>
    <x v="145"/>
    <x v="155"/>
    <d v="2015-02-01T00:00:00"/>
    <n v="80689.119999999995"/>
    <n v="12092.400000000001"/>
    <x v="20"/>
    <x v="19"/>
    <n v="12"/>
    <n v="12"/>
    <m/>
    <m/>
    <n v="235150"/>
    <x v="2"/>
    <x v="15"/>
    <x v="15"/>
    <s v="ZZZ"/>
    <m/>
    <m/>
    <m/>
    <n v="12092.400000000001"/>
    <n v="12092.400000000001"/>
    <m/>
    <m/>
    <m/>
    <m/>
    <m/>
    <n v="1007.7000000000002"/>
    <n v="1007.7000000000002"/>
    <n v="1007.7000000000002"/>
    <x v="92"/>
    <n v="1007.7000000000002"/>
    <n v="1007.7000000000002"/>
    <n v="1007.7000000000002"/>
    <n v="1007.7000000000002"/>
    <n v="8061.6"/>
    <n v="4030.8000000000011"/>
    <n v="4"/>
    <n v="0"/>
    <n v="0"/>
    <m/>
  </r>
  <r>
    <m/>
    <s v="CETUS SOLUTIONS LT"/>
    <n v="340"/>
    <m/>
    <s v="C01898"/>
    <x v="23"/>
    <m/>
    <x v="1"/>
    <s v="IT"/>
    <x v="91"/>
    <x v="155"/>
    <d v="2015-02-01T00:00:00"/>
    <n v="80689.119999999995"/>
    <n v="18328.32"/>
    <x v="20"/>
    <x v="19"/>
    <n v="12"/>
    <n v="12"/>
    <m/>
    <m/>
    <n v="235200"/>
    <x v="8"/>
    <x v="15"/>
    <x v="15"/>
    <s v="ZZZ"/>
    <m/>
    <m/>
    <m/>
    <n v="18328.32"/>
    <n v="18328.32"/>
    <m/>
    <m/>
    <m/>
    <m/>
    <m/>
    <n v="1527.36"/>
    <n v="1527.36"/>
    <n v="1527.36"/>
    <x v="93"/>
    <n v="1527.36"/>
    <n v="1527.36"/>
    <n v="1527.36"/>
    <n v="1527.36"/>
    <n v="12218.880000000001"/>
    <n v="6109.4399999999987"/>
    <n v="4"/>
    <n v="0"/>
    <n v="0"/>
    <m/>
  </r>
  <r>
    <m/>
    <s v="TOWERS WATSON LTD"/>
    <n v="347"/>
    <m/>
    <s v="C01532"/>
    <x v="90"/>
    <m/>
    <x v="1"/>
    <m/>
    <x v="146"/>
    <x v="156"/>
    <d v="2015-05-01T00:00:00"/>
    <n v="10400"/>
    <n v="10400"/>
    <x v="2"/>
    <x v="2"/>
    <n v="12"/>
    <n v="12"/>
    <m/>
    <n v="10400"/>
    <n v="235560"/>
    <x v="24"/>
    <x v="25"/>
    <x v="25"/>
    <s v="ZZZ"/>
    <m/>
    <m/>
    <m/>
    <n v="10400"/>
    <n v="10400"/>
    <m/>
    <m/>
    <m/>
    <m/>
    <m/>
    <n v="1733.3333333333333"/>
    <n v="866.66666666666663"/>
    <n v="866.66666666666663"/>
    <x v="94"/>
    <n v="866.66666666666663"/>
    <n v="866.66666666666663"/>
    <n v="866.66666666666663"/>
    <n v="866.66666666666663"/>
    <n v="7800.0000000000009"/>
    <n v="2599.9999999999991"/>
    <n v="3"/>
    <n v="0"/>
    <n v="0"/>
    <m/>
  </r>
  <r>
    <m/>
    <s v="ADSENSA LTD"/>
    <n v="348"/>
    <m/>
    <s v="C01068"/>
    <x v="14"/>
    <m/>
    <x v="1"/>
    <m/>
    <x v="147"/>
    <x v="157"/>
    <d v="2015-06-01T00:00:00"/>
    <n v="24725"/>
    <n v="0"/>
    <x v="5"/>
    <x v="11"/>
    <n v="1"/>
    <n v="1"/>
    <m/>
    <m/>
    <n v="235560"/>
    <x v="24"/>
    <x v="25"/>
    <x v="25"/>
    <s v="ZZZ"/>
    <m/>
    <m/>
    <m/>
    <n v="0"/>
    <n v="0"/>
    <m/>
    <m/>
    <m/>
    <m/>
    <m/>
    <m/>
    <m/>
    <n v="0"/>
    <x v="0"/>
    <m/>
    <m/>
    <m/>
    <m/>
    <n v="0"/>
    <n v="0"/>
    <m/>
    <n v="0"/>
    <n v="0"/>
    <s v="Credited in July"/>
  </r>
  <r>
    <m/>
    <s v="CONDUCTER LIMITED"/>
    <n v="349"/>
    <m/>
    <s v="C01330    "/>
    <x v="49"/>
    <m/>
    <x v="1"/>
    <m/>
    <x v="44"/>
    <x v="158"/>
    <d v="2015-06-01T00:00:00"/>
    <n v="10000"/>
    <n v="10000"/>
    <x v="5"/>
    <x v="12"/>
    <n v="3"/>
    <n v="3"/>
    <m/>
    <m/>
    <n v="235150"/>
    <x v="2"/>
    <x v="9"/>
    <x v="9"/>
    <s v="ZZZ"/>
    <m/>
    <m/>
    <m/>
    <n v="10000"/>
    <n v="10000"/>
    <m/>
    <m/>
    <m/>
    <m/>
    <m/>
    <m/>
    <m/>
    <n v="3333.3333333333335"/>
    <x v="95"/>
    <n v="3333.3333333333335"/>
    <m/>
    <m/>
    <m/>
    <n v="10000"/>
    <n v="0"/>
    <m/>
    <n v="0"/>
    <n v="0"/>
    <m/>
  </r>
  <r>
    <m/>
    <s v="MR L MOHAMED &amp; MRS"/>
    <n v="350"/>
    <m/>
    <s v="C02416"/>
    <x v="76"/>
    <m/>
    <x v="1"/>
    <m/>
    <x v="148"/>
    <x v="159"/>
    <d v="2015-06-01T00:00:00"/>
    <n v="26250"/>
    <n v="26250"/>
    <x v="5"/>
    <x v="12"/>
    <s v="3"/>
    <s v="3"/>
    <m/>
    <m/>
    <n v="215050"/>
    <x v="21"/>
    <x v="10"/>
    <x v="10"/>
    <s v="S60"/>
    <m/>
    <m/>
    <m/>
    <n v="26250"/>
    <n v="26250"/>
    <m/>
    <m/>
    <m/>
    <m/>
    <m/>
    <m/>
    <m/>
    <n v="8750"/>
    <x v="96"/>
    <n v="8750"/>
    <m/>
    <m/>
    <m/>
    <n v="26250"/>
    <n v="0"/>
    <m/>
    <n v="0"/>
    <n v="0"/>
    <m/>
  </r>
  <r>
    <m/>
    <s v="C W L SYSTEMS LTD "/>
    <n v="351"/>
    <m/>
    <s v="C01022 "/>
    <x v="91"/>
    <m/>
    <x v="1"/>
    <m/>
    <x v="149"/>
    <x v="160"/>
    <d v="2015-06-01T00:00:00"/>
    <n v="5954.34"/>
    <n v="5954.34"/>
    <x v="20"/>
    <x v="7"/>
    <n v="13"/>
    <n v="13"/>
    <m/>
    <m/>
    <n v="235250"/>
    <x v="11"/>
    <x v="19"/>
    <x v="19"/>
    <s v="ZZZ"/>
    <m/>
    <m/>
    <m/>
    <n v="5954.34"/>
    <n v="5954.34"/>
    <m/>
    <m/>
    <m/>
    <m/>
    <m/>
    <m/>
    <n v="916.05230769230775"/>
    <n v="458.02615384615387"/>
    <x v="97"/>
    <n v="458.02615384615387"/>
    <n v="458.02615384615387"/>
    <n v="458.02615384615387"/>
    <n v="458.02615384615387"/>
    <n v="3664.2092307692301"/>
    <n v="2290.1307692307701"/>
    <n v="5"/>
    <n v="0"/>
    <n v="0"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n v="0"/>
    <m/>
    <m/>
    <m/>
    <x v="0"/>
    <m/>
    <m/>
    <m/>
    <m/>
    <m/>
    <m/>
    <m/>
    <m/>
    <m/>
    <m/>
  </r>
  <r>
    <s v="PP posted Jul15"/>
    <s v="LARK"/>
    <n v="353"/>
    <m/>
    <s v="C00353"/>
    <x v="27"/>
    <m/>
    <x v="1"/>
    <m/>
    <x v="150"/>
    <x v="161"/>
    <d v="2015-07-01T00:00:00"/>
    <n v="40298.959999999999"/>
    <n v="40298.959999999999"/>
    <x v="21"/>
    <x v="19"/>
    <s v="12"/>
    <s v="12"/>
    <m/>
    <m/>
    <n v="226000"/>
    <x v="9"/>
    <x v="16"/>
    <x v="16"/>
    <s v="ZZZ"/>
    <m/>
    <m/>
    <m/>
    <n v="40298.959999999999"/>
    <n v="40298.959999999999"/>
    <m/>
    <m/>
    <m/>
    <m/>
    <m/>
    <m/>
    <m/>
    <n v="10074.74"/>
    <x v="98"/>
    <n v="3358.2466666666664"/>
    <n v="3358.2466666666664"/>
    <n v="3358.2466666666664"/>
    <n v="3358.2466666666664"/>
    <n v="26865.973333333332"/>
    <n v="13432.986666666668"/>
    <n v="4"/>
    <n v="0"/>
    <n v="0"/>
    <m/>
  </r>
  <r>
    <m/>
    <s v="NEXTCONNEX"/>
    <n v="354"/>
    <m/>
    <s v="C01983"/>
    <x v="36"/>
    <m/>
    <x v="1"/>
    <m/>
    <x v="151"/>
    <x v="162"/>
    <d v="2015-07-01T00:00:00"/>
    <n v="11718.7"/>
    <n v="11718.7"/>
    <x v="18"/>
    <x v="22"/>
    <s v="3"/>
    <s v="3"/>
    <m/>
    <m/>
    <n v="235200"/>
    <x v="8"/>
    <x v="15"/>
    <x v="15"/>
    <s v="ZZZ"/>
    <m/>
    <m/>
    <m/>
    <n v="11718.7"/>
    <n v="11718.7"/>
    <m/>
    <m/>
    <m/>
    <m/>
    <m/>
    <m/>
    <m/>
    <n v="7812.4666666666672"/>
    <x v="99"/>
    <m/>
    <m/>
    <m/>
    <m/>
    <n v="11718.7"/>
    <n v="0"/>
    <m/>
    <n v="0"/>
    <n v="0"/>
    <m/>
  </r>
  <r>
    <m/>
    <s v="P-SOLVE INVESTMENT"/>
    <n v="355"/>
    <m/>
    <s v="C01653     "/>
    <x v="92"/>
    <m/>
    <x v="1"/>
    <m/>
    <x v="152"/>
    <x v="163"/>
    <d v="2015-07-01T00:00:00"/>
    <n v="25000"/>
    <n v="25000"/>
    <x v="5"/>
    <x v="23"/>
    <s v="3"/>
    <s v="3"/>
    <m/>
    <m/>
    <n v="256010"/>
    <x v="22"/>
    <x v="4"/>
    <x v="4"/>
    <s v="ZZZ"/>
    <m/>
    <m/>
    <m/>
    <n v="25000"/>
    <n v="25000"/>
    <m/>
    <m/>
    <m/>
    <m/>
    <m/>
    <m/>
    <m/>
    <n v="8333.3333333333339"/>
    <x v="100"/>
    <n v="8333.3333333333339"/>
    <m/>
    <m/>
    <m/>
    <n v="25000"/>
    <n v="0"/>
    <m/>
    <n v="0"/>
    <n v="0"/>
    <s v="GL changed from 230200 to 256010 in Jul15"/>
  </r>
  <r>
    <m/>
    <s v="VODAFONE UNFIED  "/>
    <n v="356"/>
    <m/>
    <s v="C02106"/>
    <x v="10"/>
    <m/>
    <x v="1"/>
    <m/>
    <x v="153"/>
    <x v="164"/>
    <d v="2015-07-01T00:00:00"/>
    <n v="53595.51"/>
    <n v="53595.51"/>
    <x v="18"/>
    <x v="7"/>
    <s v="12"/>
    <s v="12"/>
    <m/>
    <m/>
    <n v="235250"/>
    <x v="11"/>
    <x v="19"/>
    <x v="19"/>
    <s v="ZZZ"/>
    <m/>
    <m/>
    <m/>
    <n v="53595.51"/>
    <n v="53595.51"/>
    <m/>
    <m/>
    <m/>
    <m/>
    <m/>
    <m/>
    <m/>
    <n v="8932.5850000000009"/>
    <x v="101"/>
    <n v="4466.2925000000005"/>
    <n v="4466.2925000000005"/>
    <n v="4466.2925000000005"/>
    <n v="4466.2925000000005"/>
    <n v="31264.047500000001"/>
    <n v="22331.462500000001"/>
    <n v="5"/>
    <n v="0"/>
    <n v="0"/>
    <m/>
  </r>
  <r>
    <m/>
    <s v="HAGGIE FINANCIAL  "/>
    <n v="357"/>
    <m/>
    <s v="C00073  "/>
    <x v="82"/>
    <m/>
    <x v="1"/>
    <m/>
    <x v="154"/>
    <x v="165"/>
    <d v="2015-07-01T00:00:00"/>
    <n v="39375"/>
    <n v="39375"/>
    <x v="5"/>
    <x v="23"/>
    <s v="3"/>
    <s v="3"/>
    <m/>
    <m/>
    <n v="230350"/>
    <x v="3"/>
    <x v="23"/>
    <x v="23"/>
    <s v="ZZZ"/>
    <m/>
    <m/>
    <m/>
    <n v="39375"/>
    <n v="39375"/>
    <m/>
    <m/>
    <m/>
    <m/>
    <m/>
    <m/>
    <m/>
    <n v="13125"/>
    <x v="102"/>
    <n v="13125"/>
    <m/>
    <m/>
    <m/>
    <n v="39375"/>
    <n v="0"/>
    <m/>
    <n v="0"/>
    <n v="0"/>
    <m/>
  </r>
  <r>
    <m/>
    <s v="LARK"/>
    <n v="358"/>
    <m/>
    <s v="C00353"/>
    <x v="27"/>
    <m/>
    <x v="1"/>
    <m/>
    <x v="155"/>
    <x v="166"/>
    <d v="2015-07-01T00:00:00"/>
    <n v="8480"/>
    <n v="6360"/>
    <x v="20"/>
    <x v="24"/>
    <s v="12"/>
    <s v="9"/>
    <m/>
    <m/>
    <n v="226000"/>
    <x v="9"/>
    <x v="16"/>
    <x v="16"/>
    <s v="ZZZ"/>
    <m/>
    <m/>
    <m/>
    <n v="6360"/>
    <n v="6360"/>
    <m/>
    <m/>
    <m/>
    <m/>
    <m/>
    <m/>
    <m/>
    <m/>
    <x v="103"/>
    <n v="706.66666666666663"/>
    <n v="706.66666666666663"/>
    <n v="706.66666666666663"/>
    <n v="706.66666666666663"/>
    <n v="3533.333333333333"/>
    <n v="2826.666666666667"/>
    <n v="4"/>
    <n v="0"/>
    <n v="0"/>
    <m/>
  </r>
  <r>
    <m/>
    <s v="THOMSON REUTERS"/>
    <n v="359"/>
    <m/>
    <s v="C02610"/>
    <x v="93"/>
    <m/>
    <x v="1"/>
    <m/>
    <x v="156"/>
    <x v="167"/>
    <d v="2015-07-01T00:00:00"/>
    <n v="7040"/>
    <n v="5866.67"/>
    <x v="18"/>
    <x v="7"/>
    <s v="12"/>
    <s v="10"/>
    <m/>
    <m/>
    <n v="235200"/>
    <x v="8"/>
    <x v="16"/>
    <x v="16"/>
    <s v="ZZZ"/>
    <m/>
    <m/>
    <m/>
    <n v="5866.67"/>
    <n v="5866.67"/>
    <m/>
    <m/>
    <m/>
    <m/>
    <m/>
    <m/>
    <m/>
    <m/>
    <x v="104"/>
    <n v="586.66666666666663"/>
    <n v="586.66666666666663"/>
    <n v="586.66666666666663"/>
    <n v="586.66666666666663"/>
    <n v="2933.333333333333"/>
    <n v="2933.336666666667"/>
    <n v="5"/>
    <n v="-1.6666666670062114E-3"/>
    <n v="-1.6666666670062114E-3"/>
    <m/>
  </r>
  <r>
    <m/>
    <s v="ICIT BUSINESS INTE"/>
    <n v="361"/>
    <m/>
    <s v="C03030  "/>
    <x v="94"/>
    <m/>
    <x v="1"/>
    <m/>
    <x v="157"/>
    <x v="168"/>
    <d v="2015-07-01T00:00:00"/>
    <m/>
    <n v="40775.75"/>
    <x v="0"/>
    <x v="0"/>
    <m/>
    <m/>
    <m/>
    <m/>
    <m/>
    <x v="0"/>
    <x v="9"/>
    <x v="9"/>
    <s v="ZZZ"/>
    <m/>
    <m/>
    <m/>
    <n v="40775.75"/>
    <n v="40775.75"/>
    <m/>
    <m/>
    <m/>
    <m/>
    <m/>
    <m/>
    <m/>
    <m/>
    <x v="0"/>
    <m/>
    <m/>
    <m/>
    <m/>
    <n v="0"/>
    <n v="40775.75"/>
    <m/>
    <e v="#DIV/0!"/>
    <e v="#DIV/0!"/>
    <m/>
  </r>
  <r>
    <m/>
    <s v="ROOM SOLUTIONS LIM"/>
    <n v="362"/>
    <m/>
    <s v="C00415"/>
    <x v="95"/>
    <m/>
    <x v="1"/>
    <m/>
    <x v="158"/>
    <x v="169"/>
    <d v="2015-07-01T00:00:00"/>
    <n v="124721"/>
    <n v="124721"/>
    <x v="0"/>
    <x v="0"/>
    <m/>
    <m/>
    <m/>
    <m/>
    <m/>
    <x v="0"/>
    <x v="9"/>
    <x v="9"/>
    <s v="ZZZ"/>
    <m/>
    <m/>
    <m/>
    <n v="124721"/>
    <n v="124721"/>
    <m/>
    <m/>
    <m/>
    <m/>
    <m/>
    <m/>
    <m/>
    <m/>
    <x v="0"/>
    <m/>
    <m/>
    <m/>
    <m/>
    <n v="0"/>
    <n v="124721"/>
    <m/>
    <e v="#DIV/0!"/>
    <e v="#DIV/0!"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m/>
    <m/>
    <m/>
    <m/>
    <m/>
    <m/>
    <m/>
    <m/>
    <m/>
    <m/>
    <x v="0"/>
    <m/>
    <m/>
    <m/>
    <m/>
    <m/>
    <m/>
    <m/>
    <m/>
    <m/>
    <m/>
  </r>
  <r>
    <m/>
    <s v=""/>
    <m/>
    <m/>
    <n v="0"/>
    <x v="6"/>
    <m/>
    <x v="1"/>
    <m/>
    <x v="9"/>
    <x v="0"/>
    <m/>
    <m/>
    <m/>
    <x v="0"/>
    <x v="0"/>
    <m/>
    <m/>
    <m/>
    <m/>
    <m/>
    <x v="0"/>
    <x v="0"/>
    <x v="0"/>
    <m/>
    <m/>
    <m/>
    <m/>
    <n v="0"/>
    <n v="0"/>
    <m/>
    <m/>
    <m/>
    <m/>
    <m/>
    <m/>
    <m/>
    <m/>
    <x v="0"/>
    <m/>
    <m/>
    <m/>
    <m/>
    <m/>
    <m/>
    <m/>
    <m/>
    <m/>
    <m/>
  </r>
  <r>
    <m/>
    <m/>
    <m/>
    <m/>
    <m/>
    <x v="6"/>
    <m/>
    <x v="2"/>
    <m/>
    <x v="9"/>
    <x v="0"/>
    <m/>
    <m/>
    <m/>
    <x v="0"/>
    <x v="0"/>
    <m/>
    <m/>
    <m/>
    <m/>
    <m/>
    <x v="25"/>
    <x v="0"/>
    <x v="31"/>
    <m/>
    <m/>
    <m/>
    <m/>
    <m/>
    <m/>
    <m/>
    <m/>
    <m/>
    <m/>
    <m/>
    <m/>
    <m/>
    <m/>
    <x v="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Q54" firstHeaderRow="0" firstDataRow="1" firstDataCol="9"/>
  <pivotFields count="49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169">
        <item m="1" x="96"/>
        <item x="14"/>
        <item m="1" x="162"/>
        <item x="71"/>
        <item m="1" x="144"/>
        <item m="1" x="146"/>
        <item x="60"/>
        <item m="1" x="122"/>
        <item x="64"/>
        <item x="4"/>
        <item m="1" x="133"/>
        <item x="22"/>
        <item x="26"/>
        <item x="91"/>
        <item x="66"/>
        <item m="1" x="168"/>
        <item m="1" x="127"/>
        <item x="79"/>
        <item m="1" x="124"/>
        <item x="23"/>
        <item m="1" x="150"/>
        <item m="1" x="136"/>
        <item x="63"/>
        <item x="67"/>
        <item x="24"/>
        <item x="65"/>
        <item m="1" x="126"/>
        <item x="49"/>
        <item x="53"/>
        <item m="1" x="157"/>
        <item m="1" x="115"/>
        <item m="1" x="119"/>
        <item m="1" x="111"/>
        <item m="1" x="145"/>
        <item m="1" x="158"/>
        <item x="20"/>
        <item m="1" x="125"/>
        <item x="62"/>
        <item m="1" x="156"/>
        <item m="1" x="130"/>
        <item x="52"/>
        <item m="1" x="147"/>
        <item x="34"/>
        <item x="55"/>
        <item m="1" x="97"/>
        <item m="1" x="108"/>
        <item x="37"/>
        <item x="85"/>
        <item m="1" x="106"/>
        <item x="0"/>
        <item m="1" x="135"/>
        <item m="1" x="143"/>
        <item x="48"/>
        <item m="1" x="167"/>
        <item x="82"/>
        <item x="18"/>
        <item x="74"/>
        <item x="94"/>
        <item m="1" x="165"/>
        <item x="89"/>
        <item x="69"/>
        <item m="1" x="100"/>
        <item m="1" x="154"/>
        <item x="80"/>
        <item x="27"/>
        <item m="1" x="99"/>
        <item m="1" x="149"/>
        <item m="1" x="139"/>
        <item m="1" x="101"/>
        <item m="1" x="142"/>
        <item m="1" x="121"/>
        <item x="81"/>
        <item m="1" x="132"/>
        <item m="1" x="120"/>
        <item m="1" x="113"/>
        <item x="43"/>
        <item x="76"/>
        <item m="1" x="153"/>
        <item x="36"/>
        <item m="1" x="129"/>
        <item x="70"/>
        <item m="1" x="151"/>
        <item x="88"/>
        <item m="1" x="161"/>
        <item m="1" x="114"/>
        <item m="1" x="137"/>
        <item x="92"/>
        <item x="54"/>
        <item m="1" x="164"/>
        <item m="1" x="155"/>
        <item m="1" x="123"/>
        <item m="1" x="141"/>
        <item m="1" x="110"/>
        <item m="1" x="98"/>
        <item m="1" x="160"/>
        <item m="1" x="102"/>
        <item m="1" x="128"/>
        <item x="56"/>
        <item x="84"/>
        <item x="2"/>
        <item x="5"/>
        <item m="1" x="152"/>
        <item m="1" x="105"/>
        <item x="68"/>
        <item x="95"/>
        <item m="1" x="109"/>
        <item m="1" x="134"/>
        <item x="41"/>
        <item x="3"/>
        <item m="1" x="140"/>
        <item m="1" x="117"/>
        <item m="1" x="131"/>
        <item x="61"/>
        <item x="32"/>
        <item x="25"/>
        <item x="77"/>
        <item m="1" x="166"/>
        <item m="1" x="148"/>
        <item m="1" x="112"/>
        <item m="1" x="103"/>
        <item m="1" x="104"/>
        <item m="1" x="138"/>
        <item x="93"/>
        <item x="87"/>
        <item m="1" x="107"/>
        <item x="58"/>
        <item m="1" x="159"/>
        <item m="1" x="116"/>
        <item m="1" x="118"/>
        <item x="10"/>
        <item x="59"/>
        <item x="21"/>
        <item x="57"/>
        <item x="39"/>
        <item m="1" x="163"/>
        <item x="6"/>
        <item x="1"/>
        <item x="7"/>
        <item x="8"/>
        <item x="12"/>
        <item x="15"/>
        <item x="16"/>
        <item x="17"/>
        <item x="19"/>
        <item x="28"/>
        <item x="29"/>
        <item x="30"/>
        <item x="31"/>
        <item x="33"/>
        <item x="35"/>
        <item x="38"/>
        <item x="40"/>
        <item x="44"/>
        <item x="45"/>
        <item x="46"/>
        <item x="47"/>
        <item x="50"/>
        <item x="51"/>
        <item x="72"/>
        <item x="73"/>
        <item x="75"/>
        <item x="78"/>
        <item x="83"/>
        <item x="86"/>
        <item x="90"/>
        <item x="9"/>
        <item x="11"/>
        <item x="13"/>
        <item x="42"/>
      </items>
    </pivotField>
    <pivotField compact="0" outline="0" subtotalTop="0" showAll="0" defaultSubtotal="0"/>
    <pivotField axis="axisRow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axis="axisRow" compact="0" outline="0" subtotalTop="0" showAll="0" defaultSubtotal="0">
      <items count="173">
        <item m="1" x="159"/>
        <item m="1" x="167"/>
        <item x="2"/>
        <item m="1" x="162"/>
        <item x="122"/>
        <item x="74"/>
        <item x="114"/>
        <item x="88"/>
        <item x="106"/>
        <item x="7"/>
        <item x="4"/>
        <item x="110"/>
        <item x="71"/>
        <item x="134"/>
        <item x="94"/>
        <item x="93"/>
        <item x="92"/>
        <item x="86"/>
        <item x="6"/>
        <item x="47"/>
        <item m="1" x="161"/>
        <item m="1" x="171"/>
        <item x="127"/>
        <item x="22"/>
        <item x="69"/>
        <item x="123"/>
        <item x="146"/>
        <item x="107"/>
        <item x="124"/>
        <item x="155"/>
        <item x="125"/>
        <item x="154"/>
        <item x="1"/>
        <item x="0"/>
        <item x="120"/>
        <item x="64"/>
        <item x="130"/>
        <item x="62"/>
        <item x="131"/>
        <item x="61"/>
        <item x="132"/>
        <item x="63"/>
        <item x="136"/>
        <item m="1" x="163"/>
        <item x="121"/>
        <item m="1" x="160"/>
        <item m="1" x="165"/>
        <item x="8"/>
        <item x="5"/>
        <item x="157"/>
        <item x="151"/>
        <item m="1" x="168"/>
        <item x="150"/>
        <item x="152"/>
        <item x="113"/>
        <item x="148"/>
        <item x="147"/>
        <item x="115"/>
        <item x="21"/>
        <item x="66"/>
        <item m="1" x="170"/>
        <item x="117"/>
        <item x="118"/>
        <item x="67"/>
        <item x="119"/>
        <item x="144"/>
        <item m="1" x="169"/>
        <item x="23"/>
        <item x="143"/>
        <item x="156"/>
        <item m="1" x="164"/>
        <item x="158"/>
        <item x="15"/>
        <item x="16"/>
        <item x="108"/>
        <item x="19"/>
        <item x="18"/>
        <item x="20"/>
        <item x="17"/>
        <item x="135"/>
        <item x="75"/>
        <item x="141"/>
        <item x="109"/>
        <item m="1" x="172"/>
        <item x="149"/>
        <item x="142"/>
        <item x="105"/>
        <item m="1" x="166"/>
        <item x="140"/>
        <item x="100"/>
        <item x="14"/>
        <item x="116"/>
        <item x="70"/>
        <item x="68"/>
        <item x="112"/>
        <item x="153"/>
        <item x="145"/>
        <item x="89"/>
        <item x="90"/>
        <item x="133"/>
        <item x="91"/>
        <item x="9"/>
        <item x="3"/>
        <item x="11"/>
        <item x="12"/>
        <item x="13"/>
        <item x="24"/>
        <item x="25"/>
        <item x="26"/>
        <item x="27"/>
        <item x="28"/>
        <item x="29"/>
        <item x="34"/>
        <item x="36"/>
        <item x="37"/>
        <item x="38"/>
        <item x="39"/>
        <item x="40"/>
        <item x="41"/>
        <item x="42"/>
        <item x="44"/>
        <item x="45"/>
        <item x="46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5"/>
        <item x="72"/>
        <item x="73"/>
        <item x="76"/>
        <item x="77"/>
        <item x="78"/>
        <item x="80"/>
        <item x="81"/>
        <item x="82"/>
        <item x="84"/>
        <item x="85"/>
        <item x="87"/>
        <item x="96"/>
        <item x="97"/>
        <item x="98"/>
        <item x="99"/>
        <item x="101"/>
        <item x="102"/>
        <item x="103"/>
        <item x="104"/>
        <item x="111"/>
        <item x="126"/>
        <item x="129"/>
        <item x="137"/>
        <item x="138"/>
        <item x="139"/>
        <item x="10"/>
        <item x="30"/>
        <item x="31"/>
        <item x="32"/>
        <item x="33"/>
        <item x="35"/>
        <item x="43"/>
        <item x="49"/>
        <item x="79"/>
        <item x="83"/>
        <item x="95"/>
        <item x="128"/>
      </items>
    </pivotField>
    <pivotField axis="axisRow" compact="0" outline="0" subtotalTop="0" showAll="0" defaultSubtotal="0">
      <items count="171">
        <item x="151"/>
        <item x="95"/>
        <item x="93"/>
        <item x="168"/>
        <item x="48"/>
        <item x="105"/>
        <item x="107"/>
        <item x="110"/>
        <item x="139"/>
        <item x="124"/>
        <item x="47"/>
        <item x="143"/>
        <item x="100"/>
        <item x="88"/>
        <item x="101"/>
        <item x="99"/>
        <item x="102"/>
        <item x="155"/>
        <item x="98"/>
        <item x="5"/>
        <item x="6"/>
        <item x="8"/>
        <item x="90"/>
        <item x="60"/>
        <item x="34"/>
        <item x="36"/>
        <item x="67"/>
        <item x="128"/>
        <item x="125"/>
        <item x="127"/>
        <item x="126"/>
        <item x="160"/>
        <item x="119"/>
        <item x="154"/>
        <item x="104"/>
        <item x="144"/>
        <item x="91"/>
        <item x="122"/>
        <item m="1" x="170"/>
        <item x="46"/>
        <item x="123"/>
        <item x="55"/>
        <item x="2"/>
        <item x="130"/>
        <item x="92"/>
        <item x="52"/>
        <item x="145"/>
        <item x="156"/>
        <item x="87"/>
        <item x="41"/>
        <item x="51"/>
        <item x="27"/>
        <item x="94"/>
        <item x="138"/>
        <item x="169"/>
        <item x="132"/>
        <item x="162"/>
        <item x="133"/>
        <item x="153"/>
        <item x="152"/>
        <item x="85"/>
        <item x="108"/>
        <item x="31"/>
        <item x="96"/>
        <item x="118"/>
        <item x="57"/>
        <item x="68"/>
        <item x="4"/>
        <item x="7"/>
        <item x="167"/>
        <item x="56"/>
        <item x="115"/>
        <item x="134"/>
        <item x="28"/>
        <item x="29"/>
        <item x="79"/>
        <item x="166"/>
        <item x="15"/>
        <item x="76"/>
        <item x="39"/>
        <item x="161"/>
        <item x="77"/>
        <item x="120"/>
        <item x="26"/>
        <item x="116"/>
        <item x="71"/>
        <item x="70"/>
        <item x="72"/>
        <item x="73"/>
        <item x="81"/>
        <item x="141"/>
        <item x="142"/>
        <item x="140"/>
        <item x="111"/>
        <item x="22"/>
        <item x="103"/>
        <item x="82"/>
        <item x="49"/>
        <item x="58"/>
        <item x="74"/>
        <item x="113"/>
        <item x="37"/>
        <item x="137"/>
        <item x="69"/>
        <item x="38"/>
        <item x="80"/>
        <item x="78"/>
        <item x="163"/>
        <item x="121"/>
        <item x="35"/>
        <item x="148"/>
        <item x="147"/>
        <item x="65"/>
        <item x="66"/>
        <item x="106"/>
        <item x="158"/>
        <item x="33"/>
        <item x="24"/>
        <item x="32"/>
        <item x="23"/>
        <item x="25"/>
        <item x="129"/>
        <item x="136"/>
        <item x="89"/>
        <item x="146"/>
        <item x="42"/>
        <item x="63"/>
        <item x="86"/>
        <item x="157"/>
        <item x="61"/>
        <item x="54"/>
        <item x="131"/>
        <item x="53"/>
        <item x="75"/>
        <item x="11"/>
        <item x="159"/>
        <item x="62"/>
        <item x="10"/>
        <item x="30"/>
        <item x="50"/>
        <item x="135"/>
        <item x="165"/>
        <item x="3"/>
        <item x="83"/>
        <item x="43"/>
        <item x="97"/>
        <item x="117"/>
        <item x="164"/>
        <item x="150"/>
        <item x="12"/>
        <item x="84"/>
        <item x="59"/>
        <item x="114"/>
        <item x="9"/>
        <item x="0"/>
        <item x="1"/>
        <item x="13"/>
        <item x="14"/>
        <item x="16"/>
        <item x="17"/>
        <item x="18"/>
        <item x="19"/>
        <item x="20"/>
        <item x="21"/>
        <item x="44"/>
        <item x="45"/>
        <item x="64"/>
        <item x="109"/>
        <item x="112"/>
        <item x="149"/>
        <item x="40"/>
      </items>
    </pivotField>
    <pivotField compact="0" outline="0" subtotalTop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22">
        <item x="11"/>
        <item x="8"/>
        <item x="9"/>
        <item x="10"/>
        <item x="12"/>
        <item x="6"/>
        <item x="13"/>
        <item x="14"/>
        <item x="15"/>
        <item x="17"/>
        <item x="1"/>
        <item x="7"/>
        <item x="16"/>
        <item x="3"/>
        <item x="2"/>
        <item x="20"/>
        <item x="21"/>
        <item x="18"/>
        <item x="4"/>
        <item x="5"/>
        <item x="19"/>
        <item x="0"/>
      </items>
    </pivotField>
    <pivotField axis="axisRow" compact="0" outline="0" subtotalTop="0" showAll="0" defaultSubtotal="0">
      <items count="25">
        <item x="6"/>
        <item x="10"/>
        <item x="8"/>
        <item x="9"/>
        <item x="3"/>
        <item x="4"/>
        <item x="11"/>
        <item x="5"/>
        <item x="12"/>
        <item x="23"/>
        <item x="13"/>
        <item x="1"/>
        <item x="15"/>
        <item x="17"/>
        <item x="16"/>
        <item x="2"/>
        <item x="19"/>
        <item x="24"/>
        <item x="7"/>
        <item x="22"/>
        <item x="21"/>
        <item x="14"/>
        <item x="20"/>
        <item x="18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6">
        <item h="1" x="6"/>
        <item h="1" x="17"/>
        <item h="1" x="10"/>
        <item h="1" x="4"/>
        <item h="1" x="20"/>
        <item h="1" x="12"/>
        <item h="1" x="1"/>
        <item h="1" x="9"/>
        <item h="1" x="18"/>
        <item h="1" x="23"/>
        <item h="1" x="22"/>
        <item x="2"/>
        <item h="1" x="13"/>
        <item h="1" x="14"/>
        <item h="1" x="16"/>
        <item h="1" x="8"/>
        <item h="1" x="5"/>
        <item h="1" x="3"/>
        <item h="1" x="19"/>
        <item h="1" x="7"/>
        <item h="1" x="21"/>
        <item h="1" x="15"/>
        <item h="1" x="24"/>
        <item h="1" x="11"/>
        <item h="1" x="0"/>
        <item h="1" x="25"/>
      </items>
    </pivotField>
    <pivotField axis="axisRow" compact="0" outline="0" subtotalTop="0" multipleItemSelectionAllowed="1" showAll="0" defaultSubtotal="0">
      <items count="31">
        <item x="5"/>
        <item x="24"/>
        <item x="3"/>
        <item x="6"/>
        <item x="7"/>
        <item x="20"/>
        <item x="8"/>
        <item x="30"/>
        <item x="4"/>
        <item x="27"/>
        <item x="25"/>
        <item x="19"/>
        <item x="9"/>
        <item x="2"/>
        <item x="17"/>
        <item x="23"/>
        <item x="1"/>
        <item x="29"/>
        <item x="16"/>
        <item x="21"/>
        <item x="15"/>
        <item x="28"/>
        <item x="26"/>
        <item x="22"/>
        <item x="11"/>
        <item x="18"/>
        <item x="12"/>
        <item x="10"/>
        <item x="13"/>
        <item x="14"/>
        <item x="0"/>
      </items>
    </pivotField>
    <pivotField axis="axisRow" compact="0" outline="0" subtotalTop="0" showAll="0" defaultSubtotal="0">
      <items count="32">
        <item x="11"/>
        <item x="14"/>
        <item x="22"/>
        <item x="20"/>
        <item x="23"/>
        <item x="17"/>
        <item x="13"/>
        <item x="1"/>
        <item x="7"/>
        <item x="28"/>
        <item x="27"/>
        <item x="6"/>
        <item x="4"/>
        <item x="9"/>
        <item x="2"/>
        <item x="15"/>
        <item x="19"/>
        <item x="25"/>
        <item x="16"/>
        <item x="12"/>
        <item x="30"/>
        <item x="26"/>
        <item x="3"/>
        <item x="10"/>
        <item x="8"/>
        <item x="21"/>
        <item x="29"/>
        <item x="24"/>
        <item x="5"/>
        <item x="18"/>
        <item x="0"/>
        <item x="31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>
      <items count="105">
        <item x="8"/>
        <item x="10"/>
        <item x="12"/>
        <item x="11"/>
        <item x="51"/>
        <item x="97"/>
        <item x="54"/>
        <item x="59"/>
        <item x="52"/>
        <item x="104"/>
        <item x="79"/>
        <item x="63"/>
        <item x="31"/>
        <item x="43"/>
        <item x="103"/>
        <item x="80"/>
        <item x="18"/>
        <item x="23"/>
        <item x="14"/>
        <item x="27"/>
        <item x="94"/>
        <item x="55"/>
        <item x="92"/>
        <item x="61"/>
        <item x="67"/>
        <item x="77"/>
        <item x="38"/>
        <item x="47"/>
        <item x="42"/>
        <item x="40"/>
        <item x="57"/>
        <item x="84"/>
        <item x="93"/>
        <item x="50"/>
        <item x="74"/>
        <item x="49"/>
        <item x="24"/>
        <item x="35"/>
        <item x="68"/>
        <item x="21"/>
        <item x="73"/>
        <item x="36"/>
        <item x="29"/>
        <item x="20"/>
        <item x="30"/>
        <item x="62"/>
        <item x="88"/>
        <item x="44"/>
        <item x="72"/>
        <item x="46"/>
        <item x="58"/>
        <item x="78"/>
        <item x="71"/>
        <item x="53"/>
        <item x="25"/>
        <item x="85"/>
        <item x="48"/>
        <item x="95"/>
        <item x="98"/>
        <item x="83"/>
        <item x="19"/>
        <item x="2"/>
        <item x="81"/>
        <item x="4"/>
        <item x="87"/>
        <item x="70"/>
        <item x="41"/>
        <item x="99"/>
        <item x="89"/>
        <item x="22"/>
        <item x="6"/>
        <item x="90"/>
        <item x="101"/>
        <item x="16"/>
        <item x="64"/>
        <item x="86"/>
        <item x="66"/>
        <item x="5"/>
        <item x="13"/>
        <item x="33"/>
        <item x="17"/>
        <item x="60"/>
        <item x="76"/>
        <item x="34"/>
        <item x="39"/>
        <item x="91"/>
        <item x="3"/>
        <item x="75"/>
        <item x="82"/>
        <item x="100"/>
        <item x="26"/>
        <item x="96"/>
        <item x="9"/>
        <item x="28"/>
        <item x="45"/>
        <item x="37"/>
        <item x="69"/>
        <item x="102"/>
        <item x="15"/>
        <item x="32"/>
        <item x="65"/>
        <item x="56"/>
        <item x="7"/>
        <item x="1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9">
    <field x="22"/>
    <field x="23"/>
    <field x="21"/>
    <field x="5"/>
    <field x="9"/>
    <field x="10"/>
    <field x="7"/>
    <field x="14"/>
    <field x="15"/>
  </rowFields>
  <rowItems count="51">
    <i>
      <x/>
      <x v="28"/>
      <x v="11"/>
      <x v="100"/>
      <x v="47"/>
      <x v="21"/>
      <x/>
      <x v="19"/>
      <x v="7"/>
    </i>
    <i r="6">
      <x v="1"/>
      <x v="19"/>
      <x v="7"/>
    </i>
    <i>
      <x v="2"/>
      <x v="22"/>
      <x v="11"/>
      <x v="108"/>
      <x v="102"/>
      <x v="142"/>
      <x/>
      <x v="14"/>
      <x v="15"/>
    </i>
    <i r="6">
      <x v="1"/>
      <x v="14"/>
      <x v="15"/>
    </i>
    <i>
      <x v="3"/>
      <x v="11"/>
      <x v="11"/>
      <x v="17"/>
      <x v="6"/>
      <x v="37"/>
      <x/>
      <x v="14"/>
      <x v="15"/>
    </i>
    <i>
      <x v="11"/>
      <x v="16"/>
      <x v="11"/>
      <x v="22"/>
      <x v="132"/>
      <x v="123"/>
      <x/>
      <x v="10"/>
      <x v="2"/>
    </i>
    <i r="3">
      <x v="113"/>
      <x v="120"/>
      <x v="45"/>
      <x/>
      <x v="3"/>
      <x v="3"/>
    </i>
    <i>
      <x v="12"/>
      <x v="13"/>
      <x v="11"/>
      <x v="1"/>
      <x v="90"/>
      <x v="77"/>
      <x/>
      <x v="11"/>
      <x v="5"/>
    </i>
    <i r="5">
      <x v="127"/>
      <x/>
      <x v="13"/>
      <x v="14"/>
    </i>
    <i r="3">
      <x v="6"/>
      <x v="80"/>
      <x v="143"/>
      <x/>
      <x v="11"/>
      <x v="12"/>
    </i>
    <i r="3">
      <x v="12"/>
      <x v="110"/>
      <x v="109"/>
      <x/>
      <x v="2"/>
      <x v="2"/>
    </i>
    <i r="4">
      <x v="158"/>
      <x v="111"/>
      <x/>
      <x v="14"/>
      <x v="15"/>
    </i>
    <i r="4">
      <x v="159"/>
      <x v="110"/>
      <x/>
      <x v="14"/>
      <x v="15"/>
    </i>
    <i r="4">
      <x v="160"/>
      <x v="169"/>
      <x/>
      <x v="14"/>
      <x v="15"/>
    </i>
    <i r="3">
      <x v="14"/>
      <x v="142"/>
      <x v="44"/>
      <x/>
      <x v="11"/>
      <x v="12"/>
    </i>
    <i r="3">
      <x v="25"/>
      <x v="141"/>
      <x v="36"/>
      <x/>
      <x v="12"/>
      <x v="13"/>
    </i>
    <i r="3">
      <x v="27"/>
      <x v="120"/>
      <x v="115"/>
      <x/>
      <x v="19"/>
      <x v="8"/>
    </i>
    <i r="4">
      <x v="131"/>
      <x v="112"/>
      <x/>
      <x v="11"/>
      <x v="12"/>
    </i>
    <i r="4">
      <x v="132"/>
      <x v="113"/>
      <x/>
      <x v="11"/>
      <x v="12"/>
    </i>
    <i r="4">
      <x v="149"/>
      <x v="114"/>
      <x/>
      <x v="14"/>
      <x v="5"/>
    </i>
    <i r="3">
      <x v="42"/>
      <x v="99"/>
      <x v="11"/>
      <x/>
      <x v="11"/>
      <x v="12"/>
    </i>
    <i r="3">
      <x v="87"/>
      <x v="59"/>
      <x v="133"/>
      <x/>
      <x v="11"/>
      <x v="12"/>
    </i>
    <i r="4">
      <x v="91"/>
      <x v="9"/>
      <x/>
      <x v="11"/>
      <x v="12"/>
    </i>
    <i r="3">
      <x v="114"/>
      <x v="61"/>
      <x v="28"/>
      <x/>
      <x v="14"/>
      <x v="15"/>
    </i>
    <i r="4">
      <x v="62"/>
      <x v="29"/>
      <x/>
      <x v="14"/>
      <x v="15"/>
    </i>
    <i r="3">
      <x v="133"/>
      <x v="57"/>
      <x v="40"/>
      <x/>
      <x v="13"/>
      <x v="14"/>
    </i>
    <i r="7">
      <x v="14"/>
      <x v="15"/>
    </i>
    <i r="3">
      <x v="152"/>
      <x v="144"/>
      <x v="1"/>
      <x/>
      <x v="9"/>
      <x v="10"/>
    </i>
    <i r="3">
      <x v="159"/>
      <x v="150"/>
      <x v="6"/>
      <x/>
      <x v="11"/>
      <x v="12"/>
    </i>
    <i r="3">
      <x v="168"/>
      <x v="168"/>
      <x v="65"/>
      <x/>
      <x v="6"/>
      <x v="6"/>
    </i>
    <i>
      <x v="13"/>
      <x v="14"/>
      <x v="11"/>
      <x v="3"/>
      <x v="171"/>
      <x v="95"/>
      <x/>
      <x v="8"/>
      <x v="8"/>
    </i>
    <i r="3">
      <x v="43"/>
      <x v="63"/>
      <x v="78"/>
      <x/>
      <x v="12"/>
      <x v="12"/>
    </i>
    <i r="3">
      <x v="99"/>
      <x v="2"/>
      <x v="42"/>
      <x/>
      <x v="10"/>
      <x v="11"/>
    </i>
    <i r="6">
      <x v="1"/>
      <x v="10"/>
      <x v="11"/>
    </i>
    <i r="4">
      <x v="32"/>
      <x v="42"/>
      <x/>
      <x v="10"/>
      <x v="11"/>
    </i>
    <i>
      <x v="14"/>
      <x v="5"/>
      <x v="11"/>
      <x v="145"/>
      <x v="166"/>
      <x v="125"/>
      <x/>
      <x v="2"/>
      <x v="2"/>
    </i>
    <i>
      <x v="17"/>
      <x v="26"/>
      <x v="11"/>
      <x v="159"/>
      <x v="152"/>
      <x v="7"/>
      <x/>
      <x v="12"/>
      <x v="13"/>
    </i>
    <i>
      <x v="18"/>
      <x v="18"/>
      <x v="11"/>
      <x v="152"/>
      <x v="126"/>
      <x v="23"/>
      <x/>
      <x v="10"/>
      <x v="21"/>
    </i>
    <i>
      <x v="20"/>
      <x v="15"/>
      <x v="11"/>
      <x v="19"/>
      <x v="7"/>
      <x v="15"/>
      <x/>
      <x v="12"/>
      <x v="13"/>
    </i>
    <i r="4">
      <x v="15"/>
      <x v="14"/>
      <x/>
      <x v="13"/>
      <x v="14"/>
    </i>
    <i r="4">
      <x v="16"/>
      <x v="12"/>
      <x/>
      <x v="12"/>
      <x v="13"/>
    </i>
    <i r="4">
      <x v="96"/>
      <x v="17"/>
      <x/>
      <x v="15"/>
      <x v="16"/>
    </i>
    <i r="4">
      <x v="97"/>
      <x v="15"/>
      <x/>
      <x v="12"/>
      <x v="13"/>
    </i>
    <i r="4">
      <x v="98"/>
      <x v="15"/>
      <x/>
      <x v="12"/>
      <x v="23"/>
    </i>
    <i r="4">
      <x v="100"/>
      <x v="15"/>
      <x/>
      <x v="12"/>
      <x v="13"/>
    </i>
    <i r="4">
      <x v="146"/>
      <x v="15"/>
      <x/>
      <x v="11"/>
      <x v="12"/>
    </i>
    <i r="3">
      <x v="78"/>
      <x v="124"/>
      <x v="98"/>
      <x/>
      <x v="13"/>
      <x v="4"/>
    </i>
    <i>
      <x v="22"/>
      <x v="21"/>
      <x v="11"/>
      <x v="87"/>
      <x v="59"/>
      <x v="133"/>
      <x/>
      <x v="11"/>
      <x v="12"/>
    </i>
    <i>
      <x v="24"/>
      <x/>
      <x v="11"/>
      <x v="114"/>
      <x v="109"/>
      <x v="24"/>
      <x/>
      <x v="2"/>
      <x v="2"/>
    </i>
    <i r="4">
      <x v="111"/>
      <x v="25"/>
      <x/>
      <x v="2"/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Jan-15" fld="31" baseField="9" baseItem="18"/>
    <dataField name="Sum of Feb-15" fld="32" baseField="9" baseItem="18"/>
    <dataField name="Sum of Mar-15" fld="33" baseField="9" baseItem="18"/>
    <dataField name="Sum of Apr-15" fld="34" baseField="9" baseItem="47"/>
    <dataField name="Sum of May-15" fld="35" baseField="9" baseItem="47"/>
    <dataField name="Sum of Jun-15" fld="36" baseField="9" baseItem="47"/>
    <dataField name="Sum of Jul-15" fld="37" baseField="9" baseItem="47"/>
    <dataField name="Sum of Aug-15" fld="38" baseField="15" baseItem="24"/>
  </dataFields>
  <formats count="3">
    <format dxfId="2">
      <pivotArea outline="0" collapsedLevelsAreSubtotals="1" fieldPosition="0"/>
    </format>
    <format dxfId="1">
      <pivotArea field="14" type="button" dataOnly="0" labelOnly="1" outline="0" axis="axisRow" fieldPosition="7"/>
    </format>
    <format dxfId="0">
      <pivotArea field="15" type="button" dataOnly="0" labelOnly="1" outline="0" axis="axisRow" fieldPosition="8"/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27"/>
  <sheetViews>
    <sheetView tabSelected="1" topLeftCell="A11" zoomScale="87" zoomScaleNormal="87" workbookViewId="0">
      <selection activeCell="H21" sqref="H21"/>
    </sheetView>
  </sheetViews>
  <sheetFormatPr defaultRowHeight="15" outlineLevelRow="1" outlineLevelCol="1" x14ac:dyDescent="0.25"/>
  <cols>
    <col min="1" max="1" width="18" style="95" customWidth="1"/>
    <col min="2" max="2" width="43.85546875" style="95" hidden="1" customWidth="1" outlineLevel="1"/>
    <col min="3" max="3" width="7.28515625" style="95" customWidth="1" collapsed="1"/>
    <col min="4" max="4" width="4.42578125" style="95" bestFit="1" customWidth="1"/>
    <col min="5" max="5" width="11" style="95" bestFit="1" customWidth="1"/>
    <col min="6" max="6" width="30.42578125" style="95" customWidth="1"/>
    <col min="7" max="7" width="11.5703125" style="168" bestFit="1" customWidth="1"/>
    <col min="8" max="8" width="8" style="95" bestFit="1" customWidth="1"/>
    <col min="9" max="9" width="11.85546875" style="95" customWidth="1"/>
    <col min="10" max="10" width="50.85546875" style="95" customWidth="1"/>
    <col min="11" max="11" width="21.28515625" style="95" bestFit="1" customWidth="1"/>
    <col min="12" max="12" width="9.28515625" style="95" customWidth="1"/>
    <col min="13" max="13" width="12.28515625" style="95" customWidth="1"/>
    <col min="14" max="14" width="14.7109375" style="95" customWidth="1"/>
    <col min="15" max="15" width="11.42578125" style="95" bestFit="1" customWidth="1"/>
    <col min="16" max="16" width="7.42578125" style="95" bestFit="1" customWidth="1"/>
    <col min="17" max="17" width="6.7109375" style="95" bestFit="1" customWidth="1"/>
    <col min="18" max="18" width="6.42578125" style="95" bestFit="1" customWidth="1"/>
    <col min="19" max="19" width="6.7109375" style="95" bestFit="1" customWidth="1" outlineLevel="1"/>
    <col min="20" max="20" width="22.5703125" style="95" bestFit="1" customWidth="1" outlineLevel="1"/>
    <col min="21" max="22" width="5" style="95" customWidth="1"/>
    <col min="23" max="23" width="6.42578125" style="95" customWidth="1"/>
    <col min="24" max="24" width="15.85546875" style="95" customWidth="1"/>
    <col min="25" max="25" width="11.85546875" style="95" customWidth="1"/>
    <col min="26" max="26" width="5.140625" style="95" customWidth="1"/>
    <col min="27" max="27" width="15.42578125" style="95" customWidth="1"/>
    <col min="28" max="28" width="26.42578125" style="95" customWidth="1"/>
    <col min="29" max="29" width="16.7109375" style="95" customWidth="1"/>
    <col min="30" max="31" width="12.42578125" style="95" customWidth="1"/>
    <col min="32" max="33" width="13.7109375" style="92" bestFit="1" customWidth="1" outlineLevel="1"/>
    <col min="34" max="34" width="13.7109375" style="92" customWidth="1" outlineLevel="1"/>
    <col min="35" max="35" width="15" style="92" customWidth="1" outlineLevel="1"/>
    <col min="36" max="37" width="13.7109375" style="92" customWidth="1" outlineLevel="1"/>
    <col min="38" max="38" width="13.7109375" style="92" customWidth="1"/>
    <col min="39" max="39" width="15" style="92" customWidth="1"/>
    <col min="40" max="40" width="12.7109375" style="92" customWidth="1"/>
    <col min="41" max="41" width="14.28515625" style="95" bestFit="1" customWidth="1"/>
    <col min="42" max="42" width="15.7109375" style="95" bestFit="1" customWidth="1" outlineLevel="1"/>
    <col min="43" max="43" width="12.5703125" style="95" customWidth="1" outlineLevel="1"/>
    <col min="44" max="44" width="12.85546875" style="99" customWidth="1"/>
    <col min="45" max="45" width="11.42578125" style="99" customWidth="1"/>
    <col min="46" max="46" width="10.140625" style="99" customWidth="1"/>
    <col min="47" max="47" width="9.28515625" style="95" bestFit="1" customWidth="1"/>
    <col min="48" max="48" width="12" style="95" customWidth="1"/>
    <col min="49" max="49" width="39.5703125" style="95" customWidth="1"/>
    <col min="50" max="50" width="2.28515625" style="95" customWidth="1"/>
    <col min="51" max="51" width="12.85546875" style="95" bestFit="1" customWidth="1"/>
    <col min="52" max="52" width="12.85546875" style="100" bestFit="1" customWidth="1"/>
    <col min="53" max="62" width="12.85546875" style="100" customWidth="1"/>
    <col min="63" max="63" width="20.28515625" style="95" customWidth="1"/>
    <col min="64" max="64" width="12.140625" style="95" bestFit="1" customWidth="1"/>
    <col min="65" max="65" width="11.42578125" style="95" bestFit="1" customWidth="1"/>
    <col min="66" max="66" width="9" style="95" customWidth="1"/>
    <col min="67" max="67" width="46.7109375" style="95" customWidth="1"/>
    <col min="68" max="68" width="2.42578125" style="95" customWidth="1"/>
    <col min="69" max="69" width="2.5703125" style="95" customWidth="1"/>
    <col min="70" max="70" width="8.85546875" style="95" customWidth="1"/>
    <col min="71" max="71" width="11.5703125" style="95" bestFit="1" customWidth="1"/>
    <col min="72" max="72" width="10.42578125" style="95" bestFit="1" customWidth="1"/>
    <col min="73" max="73" width="10.28515625" style="95" customWidth="1"/>
    <col min="74" max="74" width="2" style="100" customWidth="1"/>
    <col min="75" max="75" width="4.140625" style="50" customWidth="1"/>
    <col min="76" max="76" width="3.5703125" style="50" customWidth="1"/>
    <col min="77" max="77" width="16" style="134" bestFit="1" customWidth="1"/>
    <col min="78" max="16384" width="9.140625" style="50"/>
  </cols>
  <sheetData>
    <row r="1" spans="1:77" ht="15.75" hidden="1" outlineLevel="1" thickBot="1" x14ac:dyDescent="0.3">
      <c r="A1" s="41"/>
      <c r="B1" s="41"/>
      <c r="C1" s="41"/>
      <c r="D1" s="41"/>
      <c r="E1" s="41"/>
      <c r="F1" s="41"/>
      <c r="G1" s="42"/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3"/>
      <c r="X1" s="43"/>
      <c r="Y1" s="41"/>
      <c r="Z1" s="44"/>
      <c r="AA1" s="45"/>
      <c r="AB1" s="46"/>
      <c r="AC1" s="41"/>
      <c r="AD1" s="41"/>
      <c r="AE1" s="41"/>
      <c r="AF1" s="46"/>
      <c r="AG1" s="46"/>
      <c r="AH1" s="46"/>
      <c r="AI1" s="46"/>
      <c r="AJ1" s="46"/>
      <c r="AK1" s="46"/>
      <c r="AL1" s="46"/>
      <c r="AM1" s="46"/>
      <c r="AN1" s="46"/>
      <c r="AO1" s="41"/>
      <c r="AP1" s="47"/>
      <c r="AQ1" s="47"/>
      <c r="AR1" s="48"/>
      <c r="AS1" s="48"/>
      <c r="AT1" s="48"/>
      <c r="AU1" s="41"/>
      <c r="AV1" s="41"/>
      <c r="AW1" s="41"/>
      <c r="AX1" s="41"/>
      <c r="AY1" s="41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1"/>
      <c r="BL1" s="41"/>
      <c r="BM1" s="41">
        <v>8</v>
      </c>
      <c r="BN1" s="41"/>
      <c r="BO1" s="41"/>
      <c r="BP1" s="41"/>
      <c r="BQ1" s="41"/>
      <c r="BR1" s="43"/>
      <c r="BS1" s="41"/>
      <c r="BT1" s="41"/>
      <c r="BU1" s="44"/>
      <c r="BV1" s="49"/>
    </row>
    <row r="2" spans="1:77" hidden="1" outlineLevel="1" x14ac:dyDescent="0.25">
      <c r="A2" s="51" t="s">
        <v>2989</v>
      </c>
      <c r="B2" s="51"/>
      <c r="C2" s="52"/>
      <c r="D2" s="52"/>
      <c r="E2" s="52"/>
      <c r="F2" s="52"/>
      <c r="G2" s="58"/>
      <c r="H2" s="52"/>
      <c r="I2" s="52"/>
      <c r="J2" s="53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4"/>
      <c r="X2" s="54"/>
      <c r="Y2" s="52"/>
      <c r="Z2" s="55"/>
      <c r="AA2" s="56"/>
      <c r="AB2" s="52"/>
      <c r="AC2" s="52"/>
      <c r="AD2" s="52"/>
      <c r="AE2" s="52"/>
      <c r="AF2" s="140"/>
      <c r="AG2" s="140"/>
      <c r="AH2" s="140"/>
      <c r="AI2" s="140"/>
      <c r="AJ2" s="140"/>
      <c r="AK2" s="140"/>
      <c r="AL2" s="140"/>
      <c r="AM2" s="140"/>
      <c r="AN2" s="140"/>
      <c r="AO2" s="127"/>
      <c r="AP2" s="57"/>
      <c r="AQ2" s="137"/>
      <c r="AR2" s="58"/>
      <c r="AS2" s="138"/>
      <c r="AT2" s="41"/>
      <c r="AU2" s="41"/>
      <c r="AV2" s="41"/>
      <c r="AW2" s="41"/>
      <c r="AX2" s="41"/>
      <c r="AY2" s="41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52"/>
      <c r="BL2" s="52"/>
      <c r="BM2" s="52"/>
      <c r="BN2" s="52"/>
      <c r="BO2" s="52"/>
      <c r="BP2" s="52"/>
      <c r="BQ2" s="52"/>
      <c r="BR2" s="54"/>
      <c r="BS2" s="52"/>
      <c r="BT2" s="52"/>
      <c r="BU2" s="55"/>
      <c r="BV2" s="49"/>
    </row>
    <row r="3" spans="1:77" hidden="1" outlineLevel="1" x14ac:dyDescent="0.25">
      <c r="A3" s="59"/>
      <c r="B3" s="60"/>
      <c r="C3" s="60"/>
      <c r="D3" s="60"/>
      <c r="E3" s="60"/>
      <c r="F3" s="60"/>
      <c r="G3" s="166"/>
      <c r="H3" s="60"/>
      <c r="I3" s="60"/>
      <c r="J3" s="61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2"/>
      <c r="X3" s="62"/>
      <c r="Y3" s="63"/>
      <c r="Z3" s="64"/>
      <c r="AA3" s="65"/>
      <c r="AB3" s="66"/>
      <c r="AC3" s="67"/>
      <c r="AD3" s="60"/>
      <c r="AE3" s="60"/>
      <c r="AF3" s="66"/>
      <c r="AG3" s="66"/>
      <c r="AH3" s="66"/>
      <c r="AI3" s="66"/>
      <c r="AJ3" s="66"/>
      <c r="AK3" s="66"/>
      <c r="AL3" s="66"/>
      <c r="AM3" s="66"/>
      <c r="AN3" s="66"/>
      <c r="AO3" s="128"/>
      <c r="AP3" s="60"/>
      <c r="AQ3" s="60"/>
      <c r="AR3" s="60"/>
      <c r="AS3" s="139"/>
      <c r="AT3" s="41"/>
      <c r="AU3" s="41"/>
      <c r="AV3" s="41"/>
      <c r="AW3" s="41"/>
      <c r="AX3" s="41"/>
      <c r="AY3" s="41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60"/>
      <c r="BL3" s="60"/>
      <c r="BM3" s="60"/>
      <c r="BN3" s="60"/>
      <c r="BO3" s="60"/>
      <c r="BP3" s="60"/>
      <c r="BQ3" s="60"/>
      <c r="BR3" s="62"/>
      <c r="BS3" s="63"/>
      <c r="BT3" s="63"/>
      <c r="BU3" s="64"/>
      <c r="BV3" s="49"/>
    </row>
    <row r="4" spans="1:77" hidden="1" outlineLevel="1" x14ac:dyDescent="0.25">
      <c r="A4" s="132" t="s">
        <v>0</v>
      </c>
      <c r="B4" s="68"/>
      <c r="C4" s="69"/>
      <c r="D4" s="69"/>
      <c r="E4" s="69"/>
      <c r="F4" s="69"/>
      <c r="G4" s="167"/>
      <c r="H4" s="69"/>
      <c r="I4" s="69"/>
      <c r="J4" s="61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70"/>
      <c r="Y4" s="69"/>
      <c r="Z4" s="71"/>
      <c r="AA4" s="72"/>
      <c r="AB4" s="69"/>
      <c r="AC4" s="69"/>
      <c r="AD4" s="69"/>
      <c r="AE4" s="69"/>
      <c r="AF4" s="141"/>
      <c r="AG4" s="141"/>
      <c r="AH4" s="141"/>
      <c r="AI4" s="141"/>
      <c r="AJ4" s="141"/>
      <c r="AK4" s="141"/>
      <c r="AL4" s="141"/>
      <c r="AM4" s="141"/>
      <c r="AN4" s="141"/>
      <c r="AO4" s="129"/>
      <c r="AP4" s="60"/>
      <c r="AQ4" s="60"/>
      <c r="AR4" s="60"/>
      <c r="AS4" s="139"/>
      <c r="AT4" s="41"/>
      <c r="AU4" s="41"/>
      <c r="AV4" s="41"/>
      <c r="AW4" s="41"/>
      <c r="AX4" s="41"/>
      <c r="AY4" s="337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69"/>
      <c r="BL4" s="69"/>
      <c r="BM4" s="69"/>
      <c r="BN4" s="69"/>
      <c r="BO4" s="69"/>
      <c r="BP4" s="69"/>
      <c r="BQ4" s="69"/>
      <c r="BR4" s="70"/>
      <c r="BS4" s="69"/>
      <c r="BT4" s="69"/>
      <c r="BU4" s="71"/>
      <c r="BV4" s="49"/>
    </row>
    <row r="5" spans="1:77" hidden="1" outlineLevel="1" x14ac:dyDescent="0.25">
      <c r="A5" s="132" t="s">
        <v>1</v>
      </c>
      <c r="B5" s="68"/>
      <c r="C5" s="69"/>
      <c r="D5" s="69"/>
      <c r="E5" s="69"/>
      <c r="F5" s="69"/>
      <c r="G5" s="167"/>
      <c r="H5" s="69"/>
      <c r="I5" s="69"/>
      <c r="J5" s="61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2"/>
      <c r="X5" s="62"/>
      <c r="Y5" s="69"/>
      <c r="Z5" s="71"/>
      <c r="AA5" s="72"/>
      <c r="AB5" s="73"/>
      <c r="AC5" s="73"/>
      <c r="AD5" s="69"/>
      <c r="AE5" s="69"/>
      <c r="AF5" s="141"/>
      <c r="AG5" s="141"/>
      <c r="AH5" s="141"/>
      <c r="AI5" s="141"/>
      <c r="AJ5" s="141"/>
      <c r="AK5" s="141"/>
      <c r="AL5" s="141"/>
      <c r="AM5" s="141"/>
      <c r="AN5" s="141"/>
      <c r="AO5" s="129"/>
      <c r="AP5" s="60"/>
      <c r="AQ5" s="60"/>
      <c r="AR5" s="60"/>
      <c r="AS5" s="139"/>
      <c r="AT5" s="41"/>
      <c r="AU5" s="86" t="s">
        <v>2861</v>
      </c>
      <c r="AV5" s="41"/>
      <c r="AW5" s="41"/>
      <c r="AX5" s="41"/>
      <c r="AY5" s="337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69"/>
      <c r="BL5" s="69"/>
      <c r="BM5" s="69"/>
      <c r="BN5" s="69"/>
      <c r="BO5" s="69"/>
      <c r="BP5" s="69"/>
      <c r="BQ5" s="69"/>
      <c r="BR5" s="62"/>
      <c r="BS5" s="69"/>
      <c r="BT5" s="69"/>
      <c r="BU5" s="71"/>
      <c r="BV5" s="49"/>
    </row>
    <row r="6" spans="1:77" ht="15.75" hidden="1" outlineLevel="1" thickBot="1" x14ac:dyDescent="0.3">
      <c r="A6" s="131">
        <v>42767</v>
      </c>
      <c r="B6" s="74"/>
      <c r="C6" s="74"/>
      <c r="D6" s="74"/>
      <c r="E6" s="75"/>
      <c r="F6" s="74"/>
      <c r="G6" s="83"/>
      <c r="H6" s="74"/>
      <c r="I6" s="74"/>
      <c r="J6" s="76"/>
      <c r="K6" s="74"/>
      <c r="L6" s="74"/>
      <c r="M6" s="74"/>
      <c r="N6" s="74"/>
      <c r="O6" s="74"/>
      <c r="P6" s="74"/>
      <c r="Q6" s="74"/>
      <c r="R6" s="74"/>
      <c r="S6" s="74"/>
      <c r="T6" s="77"/>
      <c r="U6" s="77"/>
      <c r="V6" s="77"/>
      <c r="W6" s="78"/>
      <c r="X6" s="78"/>
      <c r="Y6" s="77"/>
      <c r="Z6" s="79"/>
      <c r="AA6" s="80"/>
      <c r="AB6" s="81"/>
      <c r="AC6" s="77"/>
      <c r="AD6" s="77"/>
      <c r="AE6" s="77"/>
      <c r="AF6" s="142"/>
      <c r="AG6" s="142"/>
      <c r="AH6" s="142"/>
      <c r="AI6" s="142"/>
      <c r="AJ6" s="142"/>
      <c r="AK6" s="142"/>
      <c r="AL6" s="142"/>
      <c r="AM6" s="142"/>
      <c r="AN6" s="142"/>
      <c r="AO6" s="130"/>
      <c r="AP6" s="82"/>
      <c r="AQ6" s="82"/>
      <c r="AR6" s="83"/>
      <c r="AS6" s="84"/>
      <c r="AT6" s="41"/>
      <c r="AU6" s="41"/>
      <c r="AV6" s="41"/>
      <c r="AW6" s="41"/>
      <c r="AX6" s="41"/>
      <c r="AY6" s="41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77">
        <v>8</v>
      </c>
      <c r="BL6" s="77"/>
      <c r="BM6" s="77"/>
      <c r="BN6" s="77"/>
      <c r="BO6" s="77"/>
      <c r="BP6" s="77"/>
      <c r="BQ6" s="77"/>
      <c r="BR6" s="78"/>
      <c r="BS6" s="77"/>
      <c r="BT6" s="77"/>
      <c r="BU6" s="79"/>
      <c r="BV6" s="49"/>
      <c r="BY6" s="134" t="s">
        <v>2861</v>
      </c>
    </row>
    <row r="7" spans="1:77" ht="15.75" hidden="1" outlineLevel="1" thickBot="1" x14ac:dyDescent="0.3">
      <c r="A7" s="41"/>
      <c r="B7" s="41"/>
      <c r="C7" s="41"/>
      <c r="D7" s="85"/>
      <c r="E7" s="85"/>
      <c r="F7" s="86"/>
      <c r="G7" s="93"/>
      <c r="H7" s="86"/>
      <c r="I7" s="86"/>
      <c r="J7" s="87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8"/>
      <c r="X7" s="88"/>
      <c r="Y7" s="86"/>
      <c r="Z7" s="89"/>
      <c r="AA7" s="90"/>
      <c r="AB7" s="91">
        <f ca="1">[1]!AG_SMLK("0,2,SS5,LA,F=C01,K=DbC,F=A,K=/LA/Ldg,F=325200,T=325200,K=/LA/AccCde,F=1900/001,T=2015/012,K=/LA/Prd,E=1,O=/LA/OthAmt,",'Amortisaiton Schedule'!AB7)</f>
        <v>1855044.3</v>
      </c>
      <c r="AC7" s="90"/>
      <c r="AD7" s="90"/>
      <c r="AE7" s="41"/>
      <c r="AF7" s="46"/>
      <c r="AG7" s="46"/>
      <c r="AH7" s="185"/>
      <c r="AI7" s="185"/>
      <c r="AJ7" s="46"/>
      <c r="AK7" s="228"/>
      <c r="AL7" s="228"/>
      <c r="AM7" s="228"/>
      <c r="AN7" s="228"/>
      <c r="AO7" s="298">
        <f ca="1">[1]!AG_SMLK("0,2,SS5,LA,F=C01,K=DbC,F=A,K=/LA/Ldg,F=325200,T=325200,K=/LA/AccCde,F=1900/001,T=2016/010,K=/LA/Prd,E=1,O=/LA/OthAmt,",'Amortisaiton Schedule'!AO7)</f>
        <v>3884898.69</v>
      </c>
      <c r="AP7" s="143">
        <f ca="1">(AO7-#REF!)-#REF!</f>
        <v>-5869124.5462757526</v>
      </c>
      <c r="AS7" s="48"/>
      <c r="AT7" s="48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86"/>
      <c r="BL7" s="86"/>
      <c r="BM7" s="86"/>
      <c r="BN7" s="86"/>
      <c r="BO7" s="86"/>
      <c r="BP7" s="86"/>
      <c r="BQ7" s="86"/>
      <c r="BR7" s="88"/>
      <c r="BS7" s="86"/>
      <c r="BT7" s="86"/>
      <c r="BU7" s="89"/>
      <c r="BV7" s="49"/>
    </row>
    <row r="8" spans="1:77" hidden="1" outlineLevel="1" x14ac:dyDescent="0.25">
      <c r="A8" s="41"/>
      <c r="B8" s="41"/>
      <c r="C8" s="41"/>
      <c r="D8" s="85"/>
      <c r="E8" s="85"/>
      <c r="F8" s="86"/>
      <c r="G8" s="93"/>
      <c r="H8" s="86"/>
      <c r="I8" s="86"/>
      <c r="J8" s="87"/>
      <c r="K8" s="86"/>
      <c r="L8" s="86"/>
      <c r="M8" s="86" t="s">
        <v>2861</v>
      </c>
      <c r="N8" s="94" t="s">
        <v>2861</v>
      </c>
      <c r="O8" s="338" t="s">
        <v>2861</v>
      </c>
      <c r="Q8" s="86"/>
      <c r="R8" s="86"/>
      <c r="S8" s="96"/>
      <c r="T8" s="86"/>
      <c r="U8" s="86"/>
      <c r="V8" s="86" t="s">
        <v>2861</v>
      </c>
      <c r="W8" s="88" t="s">
        <v>2861</v>
      </c>
      <c r="X8" s="88"/>
      <c r="Y8" s="86"/>
      <c r="Z8" s="89"/>
      <c r="AA8" s="90"/>
      <c r="AB8" s="136">
        <f ca="1">+AB7-#REF!</f>
        <v>4816.6360682828818</v>
      </c>
      <c r="AC8" s="90"/>
      <c r="AD8" s="90"/>
      <c r="AE8" s="41"/>
      <c r="AF8" s="46"/>
      <c r="AG8" s="46"/>
      <c r="AH8" s="46"/>
      <c r="AI8" s="46"/>
      <c r="AJ8" s="46"/>
      <c r="AK8" s="46"/>
      <c r="AL8" s="46"/>
      <c r="AM8" s="46"/>
      <c r="AN8" s="46"/>
      <c r="AO8" s="98"/>
      <c r="AP8" s="86"/>
      <c r="AQ8" s="86"/>
      <c r="AR8" s="93" t="s">
        <v>2861</v>
      </c>
      <c r="AS8" s="48"/>
      <c r="AT8" s="48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86"/>
      <c r="BL8" s="86"/>
      <c r="BM8" s="86"/>
      <c r="BN8" s="86"/>
      <c r="BO8" s="86"/>
      <c r="BP8" s="86"/>
      <c r="BQ8" s="86"/>
      <c r="BR8" s="88"/>
      <c r="BS8" s="86"/>
      <c r="BT8" s="86"/>
      <c r="BU8" s="89"/>
      <c r="BV8" s="49"/>
    </row>
    <row r="9" spans="1:77" ht="15.75" hidden="1" outlineLevel="1" thickBot="1" x14ac:dyDescent="0.3">
      <c r="N9" s="97" t="s">
        <v>2861</v>
      </c>
      <c r="P9" s="95" t="s">
        <v>2861</v>
      </c>
      <c r="R9" s="95" t="s">
        <v>2861</v>
      </c>
      <c r="U9" s="86" t="s">
        <v>2861</v>
      </c>
      <c r="V9" s="86"/>
      <c r="W9" s="88"/>
      <c r="X9" s="88"/>
      <c r="Y9" s="86"/>
      <c r="Z9" s="89"/>
      <c r="AB9" s="90"/>
      <c r="AC9" s="90"/>
      <c r="AF9" s="95">
        <v>1</v>
      </c>
      <c r="AG9" s="95">
        <v>1</v>
      </c>
      <c r="AH9" s="95">
        <v>1</v>
      </c>
      <c r="AI9" s="95">
        <v>1</v>
      </c>
      <c r="AJ9" s="95">
        <v>1</v>
      </c>
      <c r="AK9" s="95">
        <v>1</v>
      </c>
      <c r="AL9" s="95">
        <v>1</v>
      </c>
      <c r="AM9" s="95">
        <v>1</v>
      </c>
      <c r="AN9" s="95">
        <v>1</v>
      </c>
      <c r="AO9" s="98">
        <v>1</v>
      </c>
      <c r="AP9" s="111">
        <v>1</v>
      </c>
      <c r="AQ9" s="111">
        <v>1</v>
      </c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L9" s="125" t="s">
        <v>2987</v>
      </c>
      <c r="BS9" s="303"/>
    </row>
    <row r="10" spans="1:77" ht="15.75" hidden="1" outlineLevel="1" thickBot="1" x14ac:dyDescent="0.3">
      <c r="T10" s="86"/>
      <c r="U10" s="86"/>
      <c r="V10" s="86"/>
      <c r="W10" s="88"/>
      <c r="X10" s="88"/>
      <c r="Y10" s="86"/>
      <c r="Z10" s="89"/>
      <c r="AF10" s="95">
        <v>1</v>
      </c>
      <c r="AG10" s="95">
        <v>2</v>
      </c>
      <c r="AH10" s="95">
        <v>3</v>
      </c>
      <c r="AI10" s="95">
        <v>4</v>
      </c>
      <c r="AJ10" s="95">
        <v>5</v>
      </c>
      <c r="AK10" s="95">
        <v>6</v>
      </c>
      <c r="AL10" s="95">
        <v>7</v>
      </c>
      <c r="AM10" s="95">
        <v>8</v>
      </c>
      <c r="AN10" s="95">
        <v>9</v>
      </c>
      <c r="AO10" s="171">
        <v>10</v>
      </c>
      <c r="AP10" s="113">
        <v>11</v>
      </c>
      <c r="AQ10" s="113">
        <v>12</v>
      </c>
      <c r="AT10" s="99" t="s">
        <v>2861</v>
      </c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101"/>
      <c r="BL10" s="102"/>
      <c r="BM10" s="102"/>
      <c r="BN10" s="102"/>
      <c r="BO10" s="103" t="s">
        <v>2</v>
      </c>
      <c r="BP10" s="102"/>
      <c r="BQ10" s="102"/>
      <c r="BR10" s="102"/>
      <c r="BS10" s="269" t="s">
        <v>2988</v>
      </c>
      <c r="BT10" s="102"/>
      <c r="BU10" s="104"/>
    </row>
    <row r="11" spans="1:77" s="250" customFormat="1" ht="41.25" customHeight="1" collapsed="1" thickBot="1" x14ac:dyDescent="0.25">
      <c r="A11" s="251" t="s">
        <v>2346</v>
      </c>
      <c r="B11" s="251" t="s">
        <v>2347</v>
      </c>
      <c r="C11" s="169" t="s">
        <v>3</v>
      </c>
      <c r="D11" s="169" t="s">
        <v>4</v>
      </c>
      <c r="E11" s="169" t="s">
        <v>5</v>
      </c>
      <c r="F11" s="169" t="s">
        <v>6</v>
      </c>
      <c r="G11" s="169" t="s">
        <v>7</v>
      </c>
      <c r="H11" s="169" t="s">
        <v>8</v>
      </c>
      <c r="I11" s="169" t="s">
        <v>9</v>
      </c>
      <c r="J11" s="169" t="s">
        <v>10</v>
      </c>
      <c r="K11" s="169" t="s">
        <v>11</v>
      </c>
      <c r="L11" s="169" t="s">
        <v>12</v>
      </c>
      <c r="M11" s="169" t="s">
        <v>2373</v>
      </c>
      <c r="N11" s="169" t="s">
        <v>13</v>
      </c>
      <c r="O11" s="169" t="s">
        <v>14</v>
      </c>
      <c r="P11" s="169" t="s">
        <v>15</v>
      </c>
      <c r="Q11" s="169" t="s">
        <v>16</v>
      </c>
      <c r="R11" s="169" t="s">
        <v>17</v>
      </c>
      <c r="S11" s="169" t="s">
        <v>18</v>
      </c>
      <c r="T11" s="169" t="s">
        <v>19</v>
      </c>
      <c r="U11" s="169" t="s">
        <v>20</v>
      </c>
      <c r="V11" s="106" t="s">
        <v>21</v>
      </c>
      <c r="W11" s="252" t="s">
        <v>22</v>
      </c>
      <c r="X11" s="252" t="s">
        <v>23</v>
      </c>
      <c r="Y11" s="252" t="s">
        <v>24</v>
      </c>
      <c r="Z11" s="253" t="s">
        <v>25</v>
      </c>
      <c r="AA11" s="254" t="s">
        <v>2348</v>
      </c>
      <c r="AB11" s="116" t="s">
        <v>2393</v>
      </c>
      <c r="AC11" s="117" t="s">
        <v>2739</v>
      </c>
      <c r="AD11" s="118" t="s">
        <v>26</v>
      </c>
      <c r="AE11" s="119" t="s">
        <v>2348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1"/>
      <c r="AP11" s="120"/>
      <c r="AQ11" s="120"/>
      <c r="AR11" s="122"/>
      <c r="AS11" s="123"/>
      <c r="AT11" s="133"/>
      <c r="AU11" s="133"/>
      <c r="AV11" s="133"/>
      <c r="AW11" s="99"/>
      <c r="AX11" s="99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105"/>
      <c r="BL11" s="106"/>
      <c r="BM11" s="106"/>
      <c r="BN11" s="106"/>
      <c r="BO11" s="106"/>
      <c r="BP11" s="106"/>
      <c r="BQ11" s="106"/>
      <c r="BR11" s="106"/>
      <c r="BS11" s="106"/>
      <c r="BT11" s="106"/>
      <c r="BU11" s="107"/>
      <c r="BV11" s="249"/>
      <c r="BY11" s="248"/>
    </row>
    <row r="12" spans="1:77" x14ac:dyDescent="0.25">
      <c r="B12" s="99"/>
      <c r="E12" s="50"/>
      <c r="N12" s="112"/>
      <c r="T12" s="108"/>
      <c r="AB12" s="108"/>
      <c r="AC12" s="108"/>
      <c r="AD12" s="108"/>
      <c r="AE12" s="108"/>
      <c r="AO12" s="92"/>
      <c r="AP12" s="126"/>
      <c r="AQ12" s="126"/>
      <c r="AR12" s="126"/>
      <c r="AS12" s="126"/>
      <c r="AT12" s="126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M12" s="108"/>
    </row>
    <row r="13" spans="1:77" x14ac:dyDescent="0.25">
      <c r="B13" s="124" t="s">
        <v>197</v>
      </c>
      <c r="E13" s="50"/>
      <c r="M13" s="112"/>
      <c r="T13" s="108"/>
      <c r="AB13" s="108"/>
      <c r="AC13" s="108"/>
      <c r="AD13" s="108"/>
      <c r="AE13" s="109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26"/>
      <c r="AQ13" s="126"/>
      <c r="AR13" s="126"/>
      <c r="AS13" s="126"/>
      <c r="AT13" s="126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M13" s="108"/>
    </row>
    <row r="14" spans="1:77" x14ac:dyDescent="0.25">
      <c r="E14" s="50"/>
      <c r="T14" s="108"/>
      <c r="AB14" s="108"/>
      <c r="AC14" s="108"/>
      <c r="AD14" s="108"/>
      <c r="AE14" s="108"/>
      <c r="AO14" s="92"/>
      <c r="AP14" s="126"/>
      <c r="AQ14" s="126"/>
      <c r="AR14" s="126"/>
      <c r="AS14" s="126"/>
      <c r="AT14" s="126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M14" s="108"/>
    </row>
    <row r="15" spans="1:77" x14ac:dyDescent="0.25">
      <c r="B15" s="124" t="s">
        <v>31</v>
      </c>
      <c r="E15" s="50"/>
      <c r="T15" s="108"/>
      <c r="AB15" s="108"/>
      <c r="AC15" s="108"/>
      <c r="AD15" s="114"/>
      <c r="AE15" s="108"/>
      <c r="AO15" s="92"/>
      <c r="AP15" s="92"/>
      <c r="AQ15" s="92"/>
      <c r="AR15" s="92"/>
      <c r="AS15" s="126"/>
      <c r="AT15" s="126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M15" s="108"/>
    </row>
    <row r="16" spans="1:77" x14ac:dyDescent="0.25">
      <c r="B16" s="124" t="s">
        <v>29</v>
      </c>
      <c r="E16" s="50"/>
      <c r="M16" s="92"/>
      <c r="T16" s="108"/>
      <c r="AB16" s="108"/>
      <c r="AC16" s="108"/>
      <c r="AD16" s="115"/>
      <c r="AE16" s="108"/>
      <c r="AO16" s="92"/>
      <c r="AP16" s="92"/>
      <c r="AQ16" s="92"/>
      <c r="AR16" s="92"/>
      <c r="AS16" s="126"/>
      <c r="AT16" s="126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M16" s="108"/>
    </row>
    <row r="17" spans="2:73" x14ac:dyDescent="0.25">
      <c r="B17" s="124" t="s">
        <v>2385</v>
      </c>
      <c r="E17" s="50"/>
      <c r="M17" s="92"/>
      <c r="T17" s="108"/>
      <c r="AB17" s="108"/>
      <c r="AC17" s="108"/>
      <c r="AD17" s="115"/>
      <c r="AE17" s="108"/>
      <c r="AO17" s="92"/>
      <c r="AP17" s="92"/>
      <c r="AQ17" s="92"/>
      <c r="AR17" s="92"/>
      <c r="AS17" s="126"/>
      <c r="AT17" s="126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M17" s="108"/>
    </row>
    <row r="18" spans="2:73" x14ac:dyDescent="0.25">
      <c r="B18" s="124" t="s">
        <v>2394</v>
      </c>
      <c r="E18" s="50"/>
      <c r="T18" s="108"/>
      <c r="AB18" s="108"/>
      <c r="AC18" s="108"/>
      <c r="AD18" s="114"/>
      <c r="AE18" s="108"/>
      <c r="AO18" s="92"/>
      <c r="AP18" s="92"/>
      <c r="AQ18" s="92"/>
      <c r="AR18" s="92"/>
      <c r="AS18" s="108"/>
      <c r="AT18" s="108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M18" s="108"/>
    </row>
    <row r="19" spans="2:73" x14ac:dyDescent="0.25">
      <c r="B19" s="124" t="s">
        <v>2470</v>
      </c>
      <c r="E19" s="50"/>
      <c r="T19" s="108"/>
      <c r="AB19" s="108"/>
      <c r="AC19" s="108"/>
      <c r="AD19" s="108"/>
      <c r="AE19" s="108"/>
      <c r="AO19" s="92"/>
      <c r="AP19" s="92"/>
      <c r="AQ19" s="92"/>
      <c r="AR19" s="92"/>
      <c r="AS19" s="108"/>
      <c r="AT19" s="108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M19" s="108"/>
    </row>
    <row r="20" spans="2:73" x14ac:dyDescent="0.25">
      <c r="B20" s="124" t="s">
        <v>2618</v>
      </c>
      <c r="E20" s="50"/>
      <c r="T20" s="108"/>
      <c r="AB20" s="108"/>
      <c r="AC20" s="108"/>
      <c r="AD20" s="108"/>
      <c r="AE20" s="108"/>
      <c r="AO20" s="92"/>
      <c r="AP20" s="92"/>
      <c r="AQ20" s="92"/>
      <c r="AR20" s="92"/>
      <c r="AS20" s="108"/>
      <c r="AT20" s="108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M20" s="108"/>
    </row>
    <row r="21" spans="2:73" x14ac:dyDescent="0.25">
      <c r="B21" s="108"/>
      <c r="C21" s="108"/>
      <c r="D21" s="108"/>
      <c r="E21" s="50"/>
      <c r="F21" s="108"/>
      <c r="G21" s="170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O21" s="92"/>
      <c r="AP21" s="92"/>
      <c r="AQ21" s="92"/>
      <c r="AR21" s="92"/>
      <c r="AS21" s="108"/>
      <c r="AT21" s="108"/>
      <c r="AU21" s="92"/>
      <c r="AV21" s="92"/>
      <c r="AW21" s="92"/>
      <c r="AX21" s="92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</row>
    <row r="22" spans="2:73" x14ac:dyDescent="0.25">
      <c r="B22" s="108"/>
      <c r="C22" s="108"/>
      <c r="D22" s="108"/>
      <c r="E22" s="108"/>
      <c r="F22" s="108"/>
      <c r="G22" s="170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O22" s="92"/>
      <c r="AP22" s="92"/>
      <c r="AQ22" s="92"/>
      <c r="AR22" s="92"/>
      <c r="AS22" s="108"/>
      <c r="AT22" s="108"/>
      <c r="AU22" s="92"/>
      <c r="AV22" s="92"/>
      <c r="AW22" s="92"/>
      <c r="AX22" s="92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</row>
    <row r="23" spans="2:73" x14ac:dyDescent="0.25">
      <c r="B23" s="108"/>
      <c r="C23" s="108"/>
      <c r="D23" s="108"/>
      <c r="E23" s="108"/>
      <c r="F23" s="108"/>
      <c r="G23" s="170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O23" s="92"/>
      <c r="AP23" s="92"/>
      <c r="AQ23" s="92"/>
      <c r="AR23" s="92"/>
      <c r="AS23" s="109"/>
      <c r="AT23" s="110"/>
      <c r="AU23" s="92"/>
      <c r="AV23" s="92"/>
      <c r="AW23" s="92"/>
      <c r="AX23" s="92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</row>
    <row r="24" spans="2:73" x14ac:dyDescent="0.25">
      <c r="B24" s="108"/>
      <c r="C24" s="108"/>
      <c r="D24" s="108"/>
      <c r="E24" s="108"/>
      <c r="F24" s="108"/>
      <c r="G24" s="170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O24" s="92"/>
      <c r="AP24" s="92"/>
      <c r="AQ24" s="92"/>
      <c r="AR24" s="92"/>
      <c r="AS24" s="109"/>
      <c r="AT24" s="110"/>
      <c r="AU24" s="92"/>
      <c r="AV24" s="92"/>
      <c r="AW24" s="92"/>
      <c r="AX24" s="92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</row>
    <row r="25" spans="2:73" x14ac:dyDescent="0.25">
      <c r="B25" s="108"/>
      <c r="C25" s="108"/>
      <c r="D25" s="108"/>
      <c r="E25" s="108"/>
      <c r="F25" s="108"/>
      <c r="G25" s="170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O25" s="92"/>
      <c r="AP25" s="92"/>
      <c r="AQ25" s="92"/>
      <c r="AR25" s="92"/>
      <c r="AS25" s="109"/>
      <c r="AT25" s="110"/>
      <c r="AU25" s="92"/>
      <c r="AV25" s="92"/>
      <c r="AW25" s="92"/>
      <c r="AX25" s="92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</row>
    <row r="26" spans="2:73" x14ac:dyDescent="0.25">
      <c r="B26" s="108"/>
      <c r="C26" s="108"/>
      <c r="D26" s="108"/>
      <c r="E26" s="108"/>
      <c r="F26" s="108"/>
      <c r="G26" s="170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O26" s="108"/>
      <c r="AP26" s="108"/>
      <c r="AQ26" s="108"/>
      <c r="AR26" s="109"/>
      <c r="AS26" s="109"/>
      <c r="AT26" s="110"/>
      <c r="AU26" s="92"/>
      <c r="AV26" s="92"/>
      <c r="AW26" s="92"/>
      <c r="AX26" s="92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</row>
    <row r="27" spans="2:73" x14ac:dyDescent="0.25">
      <c r="T27" s="108"/>
      <c r="AR27" s="95"/>
      <c r="AS27" s="95"/>
      <c r="AT27" s="95"/>
      <c r="BM27" s="108"/>
    </row>
  </sheetData>
  <customSheetViews>
    <customSheetView guid="{B149D5D7-3DD6-40A4-A771-394512B503EB}" scale="87" filter="1" showAutoFilter="1" hiddenColumns="1">
      <pane xSplit="2" ySplit="162" topLeftCell="C164" activePane="bottomRight" state="frozen"/>
      <selection pane="bottomRight" activeCell="B372" sqref="B372"/>
      <pageMargins left="0.7" right="0.7" top="0.75" bottom="0.75" header="0.3" footer="0.3"/>
      <pageSetup paperSize="9" orientation="portrait" r:id="rId1"/>
      <autoFilter ref="A11:XFD383">
        <filterColumn colId="5">
          <filters>
            <filter val="HAGGIE FINANCIAL"/>
          </filters>
        </filterColumn>
      </autoFilter>
    </customSheetView>
  </customSheetViews>
  <dataValidations count="9">
    <dataValidation type="textLength" errorStyle="information" allowBlank="1" showInputMessage="1" showErrorMessage="1" error="XLBVal:6=14655728.43_x000d__x000a_" sqref="AG8">
      <formula1>0</formula1>
      <formula2>300</formula2>
    </dataValidation>
    <dataValidation type="textLength" errorStyle="information" allowBlank="1" showInputMessage="1" showErrorMessage="1" error="XLBVal:6=1855044.3_x000d__x000a_" sqref="AB7">
      <formula1>0</formula1>
      <formula2>300</formula2>
    </dataValidation>
    <dataValidation type="textLength" errorStyle="information" allowBlank="1" showInputMessage="1" showErrorMessage="1" error="XLBVal:6=3352042.04_x000d__x000a_" sqref="AI7">
      <formula1>0</formula1>
      <formula2>300</formula2>
    </dataValidation>
    <dataValidation type="textLength" errorStyle="information" allowBlank="1" showInputMessage="1" showErrorMessage="1" error="XLBVal:6=2412669.18_x000d__x000a_" sqref="AH7">
      <formula1>0</formula1>
      <formula2>300</formula2>
    </dataValidation>
    <dataValidation type="textLength" errorStyle="information" allowBlank="1" showInputMessage="1" showErrorMessage="1" error="XLBVal:6=5434833.86_x000d__x000a_" sqref="AK7">
      <formula1>0</formula1>
      <formula2>300</formula2>
    </dataValidation>
    <dataValidation type="textLength" errorStyle="information" allowBlank="1" showInputMessage="1" showErrorMessage="1" error="XLBVal:6=6523943.75_x000d__x000a_" sqref="AL7">
      <formula1>0</formula1>
      <formula2>300</formula2>
    </dataValidation>
    <dataValidation type="textLength" errorStyle="information" allowBlank="1" showInputMessage="1" showErrorMessage="1" error="XLBVal:6=5896350.77_x000d__x000a_" sqref="AM7">
      <formula1>0</formula1>
      <formula2>300</formula2>
    </dataValidation>
    <dataValidation type="textLength" errorStyle="information" allowBlank="1" showInputMessage="1" showErrorMessage="1" error="XLBVal:6=5453097.81_x000d__x000a_" sqref="AN7">
      <formula1>0</formula1>
      <formula2>300</formula2>
    </dataValidation>
    <dataValidation type="textLength" errorStyle="information" allowBlank="1" showInputMessage="1" showErrorMessage="1" error="XLBVal:6=3884898.69_x000d__x000a_" sqref="AO7">
      <formula1>0</formula1>
      <formula2>300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5" x14ac:dyDescent="0.25"/>
  <sheetData/>
  <customSheetViews>
    <customSheetView guid="{B149D5D7-3DD6-40A4-A771-394512B503EB}" state="very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5" x14ac:dyDescent="0.25"/>
  <sheetData/>
  <customSheetViews>
    <customSheetView guid="{B149D5D7-3DD6-40A4-A771-394512B503EB}" state="very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X491"/>
  <sheetViews>
    <sheetView zoomScale="80" zoomScaleNormal="80" workbookViewId="0">
      <pane ySplit="3" topLeftCell="A4" activePane="bottomLeft" state="frozen"/>
      <selection activeCell="C1" sqref="C1"/>
      <selection pane="bottomLeft" activeCell="G50" sqref="G50"/>
    </sheetView>
  </sheetViews>
  <sheetFormatPr defaultRowHeight="12.75" x14ac:dyDescent="0.2"/>
  <cols>
    <col min="1" max="1" width="11.42578125" style="255" customWidth="1"/>
    <col min="2" max="2" width="31.7109375" style="255" customWidth="1"/>
    <col min="3" max="3" width="12.5703125" style="255" bestFit="1" customWidth="1"/>
    <col min="4" max="4" width="5.7109375" style="255" customWidth="1"/>
    <col min="5" max="5" width="13.7109375" style="255" bestFit="1" customWidth="1"/>
    <col min="6" max="6" width="3.28515625" style="255" customWidth="1"/>
    <col min="7" max="7" width="16.140625" style="255" bestFit="1" customWidth="1"/>
    <col min="8" max="8" width="26" style="149" customWidth="1"/>
    <col min="9" max="9" width="15.85546875" style="255" bestFit="1" customWidth="1"/>
    <col min="10" max="10" width="21.42578125" style="255" bestFit="1" customWidth="1"/>
    <col min="11" max="11" width="13.7109375" style="255" bestFit="1" customWidth="1"/>
    <col min="12" max="12" width="40.42578125" style="255" customWidth="1"/>
    <col min="13" max="13" width="10.85546875" style="165" bestFit="1" customWidth="1"/>
    <col min="14" max="14" width="8.42578125" style="255" bestFit="1" customWidth="1"/>
    <col min="15" max="15" width="15" style="255" bestFit="1" customWidth="1"/>
    <col min="16" max="16" width="9.42578125" style="255" bestFit="1" customWidth="1"/>
    <col min="17" max="17" width="33.42578125" style="255" customWidth="1"/>
    <col min="18" max="18" width="10.85546875" style="255" bestFit="1" customWidth="1"/>
    <col min="19" max="19" width="11.42578125" style="255" bestFit="1" customWidth="1"/>
    <col min="20" max="20" width="13" style="236" bestFit="1" customWidth="1"/>
    <col min="21" max="21" width="9.28515625" style="255" bestFit="1" customWidth="1"/>
    <col min="22" max="22" width="31.5703125" style="255" bestFit="1" customWidth="1"/>
    <col min="23" max="16384" width="9.140625" style="255"/>
  </cols>
  <sheetData>
    <row r="1" spans="1:22" x14ac:dyDescent="0.2">
      <c r="E1" s="145"/>
      <c r="G1" s="172">
        <f ca="1">+H1-I1</f>
        <v>0</v>
      </c>
      <c r="H1" s="173">
        <f ca="1">[1]!AG_SMLK("0,2,SS5,LA,F=C01,K=DbC,F=A,K=/LA/Ldg,F=325200,T=325209,K=/LA/AccCde,F=2016/001,T=2017/002,K=/LA/Prd,E=1,O=/LA/BseAmt,",'Transaction list- GL Transation'!H1)</f>
        <v>2749029.65</v>
      </c>
      <c r="I1" s="30">
        <f ca="1">SUBTOTAL(9,I4:I480)</f>
        <v>2749029.649999999</v>
      </c>
      <c r="J1" s="30">
        <f ca="1">SUBTOTAL(9,J4:J479)</f>
        <v>2894311.79</v>
      </c>
      <c r="K1" s="31" t="s">
        <v>28</v>
      </c>
      <c r="L1" s="317"/>
      <c r="R1" s="255" t="s">
        <v>2399</v>
      </c>
    </row>
    <row r="2" spans="1:22" x14ac:dyDescent="0.2">
      <c r="E2" s="145"/>
      <c r="G2" s="172"/>
      <c r="H2" s="173"/>
      <c r="I2" s="30"/>
      <c r="J2" s="30" t="s">
        <v>2707</v>
      </c>
      <c r="K2" s="31"/>
    </row>
    <row r="3" spans="1:22" x14ac:dyDescent="0.2">
      <c r="A3" s="146" t="s">
        <v>218</v>
      </c>
      <c r="B3" s="146" t="s">
        <v>219</v>
      </c>
      <c r="C3" s="146" t="s">
        <v>220</v>
      </c>
      <c r="D3" s="146" t="s">
        <v>221</v>
      </c>
      <c r="E3" s="146" t="s">
        <v>222</v>
      </c>
      <c r="F3" s="146" t="s">
        <v>223</v>
      </c>
      <c r="G3" s="146" t="s">
        <v>224</v>
      </c>
      <c r="H3" s="147" t="s">
        <v>225</v>
      </c>
      <c r="I3" s="146" t="s">
        <v>201</v>
      </c>
      <c r="J3" s="146" t="s">
        <v>226</v>
      </c>
      <c r="K3" s="146" t="s">
        <v>227</v>
      </c>
      <c r="L3" s="146" t="s">
        <v>10</v>
      </c>
      <c r="M3" s="197" t="s">
        <v>228</v>
      </c>
      <c r="N3" s="328" t="s">
        <v>229</v>
      </c>
      <c r="O3" s="146" t="s">
        <v>2378</v>
      </c>
      <c r="P3" s="146" t="s">
        <v>2634</v>
      </c>
      <c r="Q3" s="146"/>
      <c r="R3" s="146" t="s">
        <v>2384</v>
      </c>
      <c r="S3" s="148" t="s">
        <v>2383</v>
      </c>
      <c r="V3" s="191" t="s">
        <v>2738</v>
      </c>
    </row>
    <row r="4" spans="1:22" x14ac:dyDescent="0.2">
      <c r="A4" s="255">
        <v>325200</v>
      </c>
      <c r="B4" s="255" t="s">
        <v>230</v>
      </c>
      <c r="C4" s="255" t="s">
        <v>2395</v>
      </c>
      <c r="D4" s="255" t="s">
        <v>2396</v>
      </c>
      <c r="E4" s="255">
        <v>64607</v>
      </c>
      <c r="F4" s="255">
        <v>2</v>
      </c>
      <c r="G4" s="256">
        <v>42339</v>
      </c>
      <c r="H4" s="149" t="s">
        <v>2426</v>
      </c>
      <c r="I4" s="150">
        <v>50000</v>
      </c>
      <c r="J4" s="150">
        <v>50000</v>
      </c>
      <c r="K4" s="151" t="s">
        <v>31</v>
      </c>
      <c r="L4" s="151" t="s">
        <v>2427</v>
      </c>
      <c r="M4" s="165">
        <v>6350</v>
      </c>
      <c r="N4" s="255" t="s">
        <v>2410</v>
      </c>
      <c r="O4" s="256">
        <v>42373</v>
      </c>
      <c r="P4" s="256"/>
      <c r="Q4" s="256"/>
      <c r="S4" s="152"/>
      <c r="T4" s="236">
        <f ca="1">I4-J4</f>
        <v>0</v>
      </c>
    </row>
    <row r="5" spans="1:22" x14ac:dyDescent="0.2">
      <c r="A5" s="255">
        <v>325200</v>
      </c>
      <c r="B5" s="255" t="s">
        <v>230</v>
      </c>
      <c r="C5" s="255" t="s">
        <v>2395</v>
      </c>
      <c r="D5" s="255" t="s">
        <v>2396</v>
      </c>
      <c r="E5" s="255">
        <v>65020</v>
      </c>
      <c r="F5" s="255">
        <v>2</v>
      </c>
      <c r="G5" s="256">
        <v>42380</v>
      </c>
      <c r="H5" s="149" t="s">
        <v>2415</v>
      </c>
      <c r="I5" s="150">
        <v>5000</v>
      </c>
      <c r="J5" s="150">
        <v>5000</v>
      </c>
      <c r="K5" s="151" t="s">
        <v>31</v>
      </c>
      <c r="L5" s="151" t="s">
        <v>2416</v>
      </c>
      <c r="M5" s="165">
        <v>6342</v>
      </c>
      <c r="N5" s="255" t="s">
        <v>2410</v>
      </c>
      <c r="O5" s="256">
        <v>42383</v>
      </c>
      <c r="P5" s="256"/>
      <c r="Q5" s="256"/>
      <c r="S5" s="152"/>
      <c r="T5" s="236">
        <f t="shared" ref="T5:T69" si="0">I5-J5</f>
        <v>0</v>
      </c>
    </row>
    <row r="6" spans="1:22" x14ac:dyDescent="0.2">
      <c r="A6" s="255">
        <v>325200</v>
      </c>
      <c r="B6" s="255" t="s">
        <v>230</v>
      </c>
      <c r="C6" s="255" t="s">
        <v>2395</v>
      </c>
      <c r="D6" s="255" t="s">
        <v>2396</v>
      </c>
      <c r="E6" s="255">
        <v>65170</v>
      </c>
      <c r="F6" s="255">
        <v>2</v>
      </c>
      <c r="G6" s="256">
        <v>42370</v>
      </c>
      <c r="H6" s="149">
        <v>70824</v>
      </c>
      <c r="I6" s="150">
        <v>30000</v>
      </c>
      <c r="J6" s="150">
        <v>30000</v>
      </c>
      <c r="K6" s="151" t="s">
        <v>31</v>
      </c>
      <c r="L6" s="151" t="s">
        <v>2433</v>
      </c>
      <c r="M6" s="165">
        <v>6350</v>
      </c>
      <c r="N6" s="255" t="s">
        <v>2410</v>
      </c>
      <c r="O6" s="256">
        <v>42388</v>
      </c>
      <c r="P6" s="256"/>
      <c r="Q6" s="256"/>
      <c r="S6" s="152"/>
      <c r="T6" s="236">
        <f t="shared" si="0"/>
        <v>0</v>
      </c>
    </row>
    <row r="7" spans="1:22" x14ac:dyDescent="0.2">
      <c r="A7" s="255">
        <v>325200</v>
      </c>
      <c r="B7" s="255" t="s">
        <v>230</v>
      </c>
      <c r="C7" s="255" t="s">
        <v>2395</v>
      </c>
      <c r="D7" s="255" t="s">
        <v>2396</v>
      </c>
      <c r="E7" s="255">
        <v>65288</v>
      </c>
      <c r="F7" s="255">
        <v>2</v>
      </c>
      <c r="G7" s="256">
        <v>42367</v>
      </c>
      <c r="H7" s="149" t="s">
        <v>2422</v>
      </c>
      <c r="I7" s="150">
        <v>7090</v>
      </c>
      <c r="J7" s="150">
        <v>7090</v>
      </c>
      <c r="K7" s="151" t="s">
        <v>31</v>
      </c>
      <c r="L7" s="151" t="s">
        <v>2423</v>
      </c>
      <c r="M7" s="165">
        <v>6543</v>
      </c>
      <c r="N7" s="327" t="s">
        <v>2399</v>
      </c>
      <c r="O7" s="256">
        <v>42390</v>
      </c>
      <c r="P7" s="256"/>
      <c r="Q7" s="256"/>
      <c r="R7" s="255" t="s">
        <v>54</v>
      </c>
      <c r="S7" s="148" t="s">
        <v>63</v>
      </c>
      <c r="T7" s="236">
        <f t="shared" si="0"/>
        <v>0</v>
      </c>
    </row>
    <row r="8" spans="1:22" x14ac:dyDescent="0.2">
      <c r="A8" s="255">
        <v>325200</v>
      </c>
      <c r="B8" s="255" t="s">
        <v>230</v>
      </c>
      <c r="C8" s="255" t="s">
        <v>2395</v>
      </c>
      <c r="D8" s="255" t="s">
        <v>2396</v>
      </c>
      <c r="E8" s="255">
        <v>65283</v>
      </c>
      <c r="F8" s="255">
        <v>2</v>
      </c>
      <c r="G8" s="256">
        <v>42352</v>
      </c>
      <c r="H8" s="149">
        <v>234656</v>
      </c>
      <c r="I8" s="150">
        <v>55951.88</v>
      </c>
      <c r="J8" s="150">
        <v>55951.88</v>
      </c>
      <c r="K8" s="151" t="s">
        <v>31</v>
      </c>
      <c r="L8" s="151" t="s">
        <v>2431</v>
      </c>
      <c r="M8" s="165">
        <v>6505</v>
      </c>
      <c r="N8" s="255" t="s">
        <v>2432</v>
      </c>
      <c r="O8" s="256">
        <v>42390</v>
      </c>
      <c r="P8" s="256"/>
      <c r="Q8" s="256"/>
      <c r="S8" s="152"/>
      <c r="T8" s="236">
        <f t="shared" si="0"/>
        <v>0</v>
      </c>
    </row>
    <row r="9" spans="1:22" x14ac:dyDescent="0.2">
      <c r="A9" s="255">
        <v>325200</v>
      </c>
      <c r="B9" s="255" t="s">
        <v>230</v>
      </c>
      <c r="C9" s="255" t="s">
        <v>2395</v>
      </c>
      <c r="D9" s="255" t="s">
        <v>2396</v>
      </c>
      <c r="E9" s="255">
        <v>65398</v>
      </c>
      <c r="F9" s="255">
        <v>2</v>
      </c>
      <c r="G9" s="256">
        <v>42373</v>
      </c>
      <c r="H9" s="149" t="s">
        <v>2397</v>
      </c>
      <c r="I9" s="150">
        <v>14753.25</v>
      </c>
      <c r="J9" s="150">
        <v>14753.25</v>
      </c>
      <c r="K9" s="151" t="s">
        <v>31</v>
      </c>
      <c r="L9" s="151" t="s">
        <v>2398</v>
      </c>
      <c r="M9" s="165">
        <v>6505</v>
      </c>
      <c r="N9" s="327" t="s">
        <v>2399</v>
      </c>
      <c r="O9" s="256">
        <v>42394</v>
      </c>
      <c r="P9" s="256"/>
      <c r="Q9" s="256"/>
      <c r="R9" s="255" t="s">
        <v>54</v>
      </c>
      <c r="S9" s="148" t="s">
        <v>58</v>
      </c>
      <c r="T9" s="236">
        <f t="shared" si="0"/>
        <v>0</v>
      </c>
    </row>
    <row r="10" spans="1:22" x14ac:dyDescent="0.2">
      <c r="A10" s="255">
        <v>325200</v>
      </c>
      <c r="B10" s="255" t="s">
        <v>230</v>
      </c>
      <c r="C10" s="255" t="s">
        <v>2395</v>
      </c>
      <c r="D10" s="255" t="s">
        <v>2396</v>
      </c>
      <c r="E10" s="255">
        <v>65401</v>
      </c>
      <c r="F10" s="255">
        <v>2</v>
      </c>
      <c r="G10" s="256">
        <v>42373</v>
      </c>
      <c r="H10" s="149" t="s">
        <v>2413</v>
      </c>
      <c r="I10" s="266">
        <v>69795</v>
      </c>
      <c r="J10" s="266">
        <v>69795</v>
      </c>
      <c r="K10" s="267" t="s">
        <v>31</v>
      </c>
      <c r="L10" s="267" t="s">
        <v>2414</v>
      </c>
      <c r="M10" s="268">
        <v>6505</v>
      </c>
      <c r="N10" s="332" t="s">
        <v>2399</v>
      </c>
      <c r="O10" s="256">
        <v>42394</v>
      </c>
      <c r="P10" s="256"/>
      <c r="Q10" s="256"/>
      <c r="R10" s="255" t="s">
        <v>54</v>
      </c>
      <c r="S10" s="148" t="s">
        <v>56</v>
      </c>
      <c r="T10" s="236">
        <f t="shared" si="0"/>
        <v>0</v>
      </c>
    </row>
    <row r="11" spans="1:22" x14ac:dyDescent="0.2">
      <c r="A11" s="255">
        <v>325200</v>
      </c>
      <c r="B11" s="255" t="s">
        <v>230</v>
      </c>
      <c r="C11" s="255" t="s">
        <v>2395</v>
      </c>
      <c r="D11" s="255" t="s">
        <v>2396</v>
      </c>
      <c r="E11" s="255">
        <v>65399</v>
      </c>
      <c r="F11" s="255">
        <v>2</v>
      </c>
      <c r="G11" s="256">
        <v>42373</v>
      </c>
      <c r="H11" s="149" t="s">
        <v>2411</v>
      </c>
      <c r="I11" s="150">
        <v>169</v>
      </c>
      <c r="J11" s="150">
        <v>169</v>
      </c>
      <c r="K11" s="151" t="s">
        <v>31</v>
      </c>
      <c r="L11" s="151" t="s">
        <v>2412</v>
      </c>
      <c r="M11" s="165">
        <v>6505</v>
      </c>
      <c r="N11" s="327" t="s">
        <v>2399</v>
      </c>
      <c r="O11" s="256">
        <v>42394</v>
      </c>
      <c r="P11" s="256"/>
      <c r="Q11" s="256"/>
      <c r="R11" s="255" t="s">
        <v>54</v>
      </c>
      <c r="S11" s="148" t="s">
        <v>60</v>
      </c>
      <c r="T11" s="236">
        <f t="shared" si="0"/>
        <v>0</v>
      </c>
    </row>
    <row r="12" spans="1:22" x14ac:dyDescent="0.2">
      <c r="A12" s="255">
        <v>325200</v>
      </c>
      <c r="B12" s="255" t="s">
        <v>230</v>
      </c>
      <c r="C12" s="255" t="s">
        <v>2395</v>
      </c>
      <c r="D12" s="255" t="s">
        <v>2396</v>
      </c>
      <c r="E12" s="255">
        <v>65394</v>
      </c>
      <c r="F12" s="255">
        <v>2</v>
      </c>
      <c r="G12" s="256">
        <v>42373</v>
      </c>
      <c r="H12" s="149" t="s">
        <v>2406</v>
      </c>
      <c r="I12" s="151">
        <v>104</v>
      </c>
      <c r="J12" s="151">
        <v>104</v>
      </c>
      <c r="K12" s="151" t="s">
        <v>31</v>
      </c>
      <c r="L12" s="151" t="s">
        <v>2407</v>
      </c>
      <c r="M12" s="165">
        <v>6505</v>
      </c>
      <c r="N12" s="327" t="s">
        <v>2399</v>
      </c>
      <c r="O12" s="256">
        <v>42394</v>
      </c>
      <c r="P12" s="256"/>
      <c r="Q12" s="256"/>
      <c r="R12" s="255" t="s">
        <v>54</v>
      </c>
      <c r="S12" s="148" t="s">
        <v>59</v>
      </c>
      <c r="T12" s="236">
        <f t="shared" si="0"/>
        <v>0</v>
      </c>
    </row>
    <row r="13" spans="1:22" x14ac:dyDescent="0.2">
      <c r="A13" s="255">
        <v>325200</v>
      </c>
      <c r="B13" s="255" t="s">
        <v>230</v>
      </c>
      <c r="C13" s="255" t="s">
        <v>2395</v>
      </c>
      <c r="D13" s="255" t="s">
        <v>2396</v>
      </c>
      <c r="E13" s="255">
        <v>65393</v>
      </c>
      <c r="F13" s="255">
        <v>2</v>
      </c>
      <c r="G13" s="256">
        <v>42373</v>
      </c>
      <c r="H13" s="149" t="s">
        <v>2404</v>
      </c>
      <c r="I13" s="151">
        <v>64</v>
      </c>
      <c r="J13" s="151">
        <v>64</v>
      </c>
      <c r="K13" s="151" t="s">
        <v>31</v>
      </c>
      <c r="L13" s="151" t="s">
        <v>2405</v>
      </c>
      <c r="M13" s="165">
        <v>6505</v>
      </c>
      <c r="N13" s="327" t="s">
        <v>2399</v>
      </c>
      <c r="O13" s="256">
        <v>42394</v>
      </c>
      <c r="P13" s="256"/>
      <c r="Q13" s="256"/>
      <c r="R13" s="255" t="s">
        <v>54</v>
      </c>
      <c r="S13" s="148" t="s">
        <v>57</v>
      </c>
      <c r="T13" s="236">
        <f t="shared" si="0"/>
        <v>0</v>
      </c>
    </row>
    <row r="14" spans="1:22" x14ac:dyDescent="0.2">
      <c r="A14" s="255">
        <v>325200</v>
      </c>
      <c r="B14" s="255" t="s">
        <v>230</v>
      </c>
      <c r="C14" s="255" t="s">
        <v>2395</v>
      </c>
      <c r="D14" s="255" t="s">
        <v>2396</v>
      </c>
      <c r="E14" s="255">
        <v>65392</v>
      </c>
      <c r="F14" s="255">
        <v>2</v>
      </c>
      <c r="G14" s="256">
        <v>42373</v>
      </c>
      <c r="H14" s="149" t="s">
        <v>2402</v>
      </c>
      <c r="I14" s="150">
        <v>3028</v>
      </c>
      <c r="J14" s="150">
        <v>3028</v>
      </c>
      <c r="K14" s="151" t="s">
        <v>31</v>
      </c>
      <c r="L14" s="151" t="s">
        <v>2403</v>
      </c>
      <c r="M14" s="165">
        <v>6541</v>
      </c>
      <c r="N14" s="327" t="s">
        <v>2399</v>
      </c>
      <c r="O14" s="256">
        <v>42394</v>
      </c>
      <c r="P14" s="256"/>
      <c r="Q14" s="256"/>
      <c r="R14" s="255" t="s">
        <v>54</v>
      </c>
      <c r="S14" s="148" t="s">
        <v>53</v>
      </c>
      <c r="T14" s="236">
        <f t="shared" si="0"/>
        <v>0</v>
      </c>
    </row>
    <row r="15" spans="1:22" x14ac:dyDescent="0.2">
      <c r="A15" s="255">
        <v>325200</v>
      </c>
      <c r="B15" s="255" t="s">
        <v>230</v>
      </c>
      <c r="C15" s="255" t="s">
        <v>2395</v>
      </c>
      <c r="D15" s="255" t="s">
        <v>2396</v>
      </c>
      <c r="E15" s="255">
        <v>65389</v>
      </c>
      <c r="F15" s="255">
        <v>2</v>
      </c>
      <c r="G15" s="256">
        <v>42373</v>
      </c>
      <c r="H15" s="149" t="s">
        <v>2400</v>
      </c>
      <c r="I15" s="150">
        <v>1011</v>
      </c>
      <c r="J15" s="150">
        <v>1011</v>
      </c>
      <c r="K15" s="151" t="s">
        <v>31</v>
      </c>
      <c r="L15" s="151" t="s">
        <v>2401</v>
      </c>
      <c r="M15" s="165">
        <v>6544</v>
      </c>
      <c r="N15" s="327" t="s">
        <v>2399</v>
      </c>
      <c r="O15" s="256">
        <v>42394</v>
      </c>
      <c r="P15" s="256"/>
      <c r="Q15" s="256"/>
      <c r="R15" s="255" t="s">
        <v>54</v>
      </c>
      <c r="S15" s="148" t="s">
        <v>64</v>
      </c>
      <c r="T15" s="236">
        <f t="shared" si="0"/>
        <v>0</v>
      </c>
    </row>
    <row r="16" spans="1:22" x14ac:dyDescent="0.2">
      <c r="A16" s="255">
        <v>325200</v>
      </c>
      <c r="B16" s="255" t="s">
        <v>230</v>
      </c>
      <c r="C16" s="255" t="s">
        <v>2395</v>
      </c>
      <c r="D16" s="255" t="s">
        <v>2396</v>
      </c>
      <c r="E16" s="255">
        <v>65396</v>
      </c>
      <c r="F16" s="255">
        <v>2</v>
      </c>
      <c r="G16" s="256">
        <v>42373</v>
      </c>
      <c r="H16" s="149" t="s">
        <v>2408</v>
      </c>
      <c r="I16" s="150">
        <v>121</v>
      </c>
      <c r="J16" s="150">
        <v>121</v>
      </c>
      <c r="K16" s="151" t="s">
        <v>31</v>
      </c>
      <c r="L16" s="151" t="s">
        <v>62</v>
      </c>
      <c r="M16" s="165" t="s">
        <v>2396</v>
      </c>
      <c r="N16" s="327" t="s">
        <v>2399</v>
      </c>
      <c r="O16" s="256">
        <v>42394</v>
      </c>
      <c r="P16" s="256"/>
      <c r="Q16" s="256"/>
      <c r="R16" s="255" t="s">
        <v>54</v>
      </c>
      <c r="S16" s="148" t="s">
        <v>61</v>
      </c>
      <c r="T16" s="236">
        <f t="shared" si="0"/>
        <v>0</v>
      </c>
    </row>
    <row r="17" spans="1:20" x14ac:dyDescent="0.2">
      <c r="A17" s="255">
        <v>325200</v>
      </c>
      <c r="B17" s="255" t="s">
        <v>230</v>
      </c>
      <c r="C17" s="255" t="s">
        <v>2395</v>
      </c>
      <c r="D17" s="255" t="s">
        <v>2396</v>
      </c>
      <c r="E17" s="255">
        <v>65492</v>
      </c>
      <c r="F17" s="255">
        <v>2</v>
      </c>
      <c r="G17" s="256">
        <v>42277</v>
      </c>
      <c r="H17" s="149">
        <v>26319624</v>
      </c>
      <c r="I17" s="150">
        <v>262500</v>
      </c>
      <c r="J17" s="150">
        <v>262500</v>
      </c>
      <c r="K17" s="151" t="s">
        <v>31</v>
      </c>
      <c r="L17" s="151" t="s">
        <v>2421</v>
      </c>
      <c r="M17" s="165">
        <v>6810</v>
      </c>
      <c r="N17" s="255" t="s">
        <v>2410</v>
      </c>
      <c r="O17" s="256">
        <v>42395</v>
      </c>
      <c r="P17" s="256"/>
      <c r="Q17" s="256"/>
      <c r="S17" s="152"/>
      <c r="T17" s="236">
        <f t="shared" si="0"/>
        <v>0</v>
      </c>
    </row>
    <row r="18" spans="1:20" x14ac:dyDescent="0.2">
      <c r="A18" s="255">
        <v>325200</v>
      </c>
      <c r="B18" s="255" t="s">
        <v>230</v>
      </c>
      <c r="C18" s="255" t="s">
        <v>2395</v>
      </c>
      <c r="D18" s="255" t="s">
        <v>2396</v>
      </c>
      <c r="E18" s="255">
        <v>65486</v>
      </c>
      <c r="F18" s="255">
        <v>2</v>
      </c>
      <c r="G18" s="256">
        <v>42343</v>
      </c>
      <c r="H18" s="149" t="s">
        <v>2387</v>
      </c>
      <c r="I18" s="150">
        <v>43712.78</v>
      </c>
      <c r="J18" s="150">
        <v>43712.78</v>
      </c>
      <c r="K18" s="151" t="s">
        <v>31</v>
      </c>
      <c r="L18" s="151" t="s">
        <v>2430</v>
      </c>
      <c r="M18" s="165">
        <v>6541</v>
      </c>
      <c r="N18" s="255" t="s">
        <v>2410</v>
      </c>
      <c r="O18" s="256">
        <v>42395</v>
      </c>
      <c r="P18" s="256"/>
      <c r="Q18" s="256"/>
      <c r="S18" s="152"/>
      <c r="T18" s="236">
        <f t="shared" si="0"/>
        <v>0</v>
      </c>
    </row>
    <row r="19" spans="1:20" x14ac:dyDescent="0.2">
      <c r="A19" s="255">
        <v>325200</v>
      </c>
      <c r="B19" s="255" t="s">
        <v>230</v>
      </c>
      <c r="C19" s="255" t="s">
        <v>2395</v>
      </c>
      <c r="D19" s="255" t="s">
        <v>2396</v>
      </c>
      <c r="E19" s="255">
        <v>65485</v>
      </c>
      <c r="F19" s="255">
        <v>2</v>
      </c>
      <c r="G19" s="256">
        <v>42343</v>
      </c>
      <c r="H19" s="149" t="s">
        <v>2387</v>
      </c>
      <c r="I19" s="150">
        <v>-43712.78</v>
      </c>
      <c r="J19" s="150">
        <v>-43712.78</v>
      </c>
      <c r="K19" s="151" t="s">
        <v>31</v>
      </c>
      <c r="L19" s="151" t="s">
        <v>2428</v>
      </c>
      <c r="M19" s="165">
        <v>6541</v>
      </c>
      <c r="N19" s="255" t="s">
        <v>2429</v>
      </c>
      <c r="O19" s="256">
        <v>42395</v>
      </c>
      <c r="P19" s="256"/>
      <c r="Q19" s="256"/>
      <c r="S19" s="152"/>
      <c r="T19" s="236">
        <f t="shared" si="0"/>
        <v>0</v>
      </c>
    </row>
    <row r="20" spans="1:20" x14ac:dyDescent="0.2">
      <c r="A20" s="255">
        <v>325200</v>
      </c>
      <c r="B20" s="255" t="s">
        <v>230</v>
      </c>
      <c r="C20" s="255" t="s">
        <v>2395</v>
      </c>
      <c r="D20" s="255" t="s">
        <v>2396</v>
      </c>
      <c r="E20" s="255">
        <v>65487</v>
      </c>
      <c r="F20" s="255">
        <v>4</v>
      </c>
      <c r="G20" s="256">
        <v>42325</v>
      </c>
      <c r="H20" s="149" t="s">
        <v>2424</v>
      </c>
      <c r="I20" s="150">
        <v>11428.15</v>
      </c>
      <c r="J20" s="150">
        <v>11428.15</v>
      </c>
      <c r="K20" s="151" t="s">
        <v>31</v>
      </c>
      <c r="L20" s="151" t="s">
        <v>2425</v>
      </c>
      <c r="M20" s="165">
        <v>6543</v>
      </c>
      <c r="N20" s="255" t="s">
        <v>2410</v>
      </c>
      <c r="O20" s="256">
        <v>42395</v>
      </c>
      <c r="P20" s="256"/>
      <c r="Q20" s="256"/>
      <c r="S20" s="152"/>
      <c r="T20" s="236">
        <f t="shared" si="0"/>
        <v>0</v>
      </c>
    </row>
    <row r="21" spans="1:20" x14ac:dyDescent="0.2">
      <c r="A21" s="255">
        <v>325200</v>
      </c>
      <c r="B21" s="255" t="s">
        <v>230</v>
      </c>
      <c r="C21" s="255" t="s">
        <v>2395</v>
      </c>
      <c r="D21" s="255" t="s">
        <v>2396</v>
      </c>
      <c r="E21" s="255">
        <v>65483</v>
      </c>
      <c r="F21" s="255">
        <v>2</v>
      </c>
      <c r="G21" s="256">
        <v>42384</v>
      </c>
      <c r="H21" s="149" t="s">
        <v>2417</v>
      </c>
      <c r="I21" s="150">
        <v>45000</v>
      </c>
      <c r="J21" s="150">
        <v>45000</v>
      </c>
      <c r="K21" s="151" t="s">
        <v>31</v>
      </c>
      <c r="L21" s="151" t="s">
        <v>2418</v>
      </c>
      <c r="M21" s="165">
        <v>6350</v>
      </c>
      <c r="N21" s="255" t="s">
        <v>2410</v>
      </c>
      <c r="O21" s="256">
        <v>42395</v>
      </c>
      <c r="P21" s="256"/>
      <c r="Q21" s="256"/>
      <c r="S21" s="152"/>
      <c r="T21" s="236">
        <f t="shared" si="0"/>
        <v>0</v>
      </c>
    </row>
    <row r="22" spans="1:20" x14ac:dyDescent="0.2">
      <c r="A22" s="255">
        <v>325200</v>
      </c>
      <c r="B22" s="255" t="s">
        <v>230</v>
      </c>
      <c r="C22" s="255" t="s">
        <v>2395</v>
      </c>
      <c r="D22" s="255" t="s">
        <v>2396</v>
      </c>
      <c r="E22" s="255">
        <v>65500</v>
      </c>
      <c r="F22" s="255">
        <v>2</v>
      </c>
      <c r="G22" s="256">
        <v>42369</v>
      </c>
      <c r="H22" s="149">
        <v>9759</v>
      </c>
      <c r="I22" s="150">
        <v>7818.32</v>
      </c>
      <c r="J22" s="150">
        <v>7818.32</v>
      </c>
      <c r="K22" s="151" t="s">
        <v>31</v>
      </c>
      <c r="L22" s="151" t="s">
        <v>2434</v>
      </c>
      <c r="M22" s="165">
        <v>6350</v>
      </c>
      <c r="N22" s="255" t="s">
        <v>2410</v>
      </c>
      <c r="O22" s="256">
        <v>42396</v>
      </c>
      <c r="P22" s="256"/>
      <c r="Q22" s="256"/>
      <c r="S22" s="152"/>
      <c r="T22" s="236">
        <f t="shared" si="0"/>
        <v>0</v>
      </c>
    </row>
    <row r="23" spans="1:20" x14ac:dyDescent="0.2">
      <c r="A23" s="255">
        <v>325200</v>
      </c>
      <c r="B23" s="255" t="s">
        <v>230</v>
      </c>
      <c r="C23" s="255" t="s">
        <v>2395</v>
      </c>
      <c r="D23" s="255" t="s">
        <v>2396</v>
      </c>
      <c r="E23" s="255">
        <v>65619</v>
      </c>
      <c r="F23" s="255">
        <v>2</v>
      </c>
      <c r="G23" s="256">
        <v>42369</v>
      </c>
      <c r="H23" s="149">
        <v>9758</v>
      </c>
      <c r="I23" s="150">
        <v>96340.22</v>
      </c>
      <c r="J23" s="150">
        <v>96340.22</v>
      </c>
      <c r="K23" s="151" t="s">
        <v>31</v>
      </c>
      <c r="L23" s="151" t="s">
        <v>2436</v>
      </c>
      <c r="M23" s="165">
        <v>6350</v>
      </c>
      <c r="N23" s="255" t="s">
        <v>2410</v>
      </c>
      <c r="O23" s="256">
        <v>42397</v>
      </c>
      <c r="P23" s="256"/>
      <c r="Q23" s="256"/>
      <c r="S23" s="152"/>
      <c r="T23" s="236">
        <f t="shared" si="0"/>
        <v>0</v>
      </c>
    </row>
    <row r="24" spans="1:20" x14ac:dyDescent="0.2">
      <c r="A24" s="255">
        <v>325200</v>
      </c>
      <c r="B24" s="255" t="s">
        <v>230</v>
      </c>
      <c r="C24" s="255" t="s">
        <v>2395</v>
      </c>
      <c r="D24" s="255" t="s">
        <v>2396</v>
      </c>
      <c r="E24" s="255">
        <v>65616</v>
      </c>
      <c r="F24" s="255">
        <v>2</v>
      </c>
      <c r="G24" s="256">
        <v>42369</v>
      </c>
      <c r="H24" s="149">
        <v>1543</v>
      </c>
      <c r="I24" s="150">
        <v>135850</v>
      </c>
      <c r="J24" s="150">
        <v>135850</v>
      </c>
      <c r="K24" s="151" t="s">
        <v>31</v>
      </c>
      <c r="L24" s="151" t="s">
        <v>2435</v>
      </c>
      <c r="M24" s="165">
        <v>6350</v>
      </c>
      <c r="N24" s="255" t="s">
        <v>2410</v>
      </c>
      <c r="O24" s="256">
        <v>42397</v>
      </c>
      <c r="P24" s="256"/>
      <c r="Q24" s="256"/>
      <c r="S24" s="148"/>
      <c r="T24" s="236">
        <f t="shared" si="0"/>
        <v>0</v>
      </c>
    </row>
    <row r="25" spans="1:20" x14ac:dyDescent="0.2">
      <c r="A25" s="255">
        <v>325200</v>
      </c>
      <c r="B25" s="255" t="s">
        <v>230</v>
      </c>
      <c r="C25" s="255" t="s">
        <v>2395</v>
      </c>
      <c r="D25" s="255" t="s">
        <v>2396</v>
      </c>
      <c r="E25" s="255">
        <v>65618</v>
      </c>
      <c r="F25" s="255">
        <v>2</v>
      </c>
      <c r="G25" s="256">
        <v>42394</v>
      </c>
      <c r="H25" s="149" t="s">
        <v>2419</v>
      </c>
      <c r="I25" s="150">
        <v>7090</v>
      </c>
      <c r="J25" s="150">
        <v>7090</v>
      </c>
      <c r="K25" s="151" t="s">
        <v>31</v>
      </c>
      <c r="L25" s="151" t="s">
        <v>2420</v>
      </c>
      <c r="M25" s="165">
        <v>6543</v>
      </c>
      <c r="N25" s="327" t="s">
        <v>2399</v>
      </c>
      <c r="O25" s="256">
        <v>42397</v>
      </c>
      <c r="P25" s="256"/>
      <c r="Q25" s="256"/>
      <c r="R25" s="255" t="s">
        <v>54</v>
      </c>
      <c r="S25" s="148" t="s">
        <v>63</v>
      </c>
      <c r="T25" s="236">
        <f t="shared" si="0"/>
        <v>0</v>
      </c>
    </row>
    <row r="26" spans="1:20" x14ac:dyDescent="0.2">
      <c r="A26" s="255">
        <v>325200</v>
      </c>
      <c r="B26" s="255" t="s">
        <v>230</v>
      </c>
      <c r="C26" s="255" t="s">
        <v>2395</v>
      </c>
      <c r="D26" s="255" t="s">
        <v>2396</v>
      </c>
      <c r="E26" s="255">
        <v>65646</v>
      </c>
      <c r="F26" s="255">
        <v>2</v>
      </c>
      <c r="G26" s="256">
        <v>42370</v>
      </c>
      <c r="H26" s="149">
        <v>9501137</v>
      </c>
      <c r="I26" s="150">
        <v>11025</v>
      </c>
      <c r="J26" s="150">
        <v>11025</v>
      </c>
      <c r="K26" s="151" t="s">
        <v>31</v>
      </c>
      <c r="L26" s="151" t="s">
        <v>2409</v>
      </c>
      <c r="M26" s="165">
        <v>6307</v>
      </c>
      <c r="N26" s="255" t="s">
        <v>2410</v>
      </c>
      <c r="O26" s="256">
        <v>42397</v>
      </c>
      <c r="P26" s="256"/>
      <c r="Q26" s="256"/>
      <c r="S26" s="152"/>
      <c r="T26" s="236">
        <f t="shared" si="0"/>
        <v>0</v>
      </c>
    </row>
    <row r="27" spans="1:20" x14ac:dyDescent="0.2">
      <c r="A27" s="255">
        <v>325200</v>
      </c>
      <c r="B27" s="255" t="s">
        <v>230</v>
      </c>
      <c r="C27" s="255" t="s">
        <v>2395</v>
      </c>
      <c r="D27" s="255" t="s">
        <v>2396</v>
      </c>
      <c r="E27" s="255">
        <v>65683</v>
      </c>
      <c r="F27" s="255">
        <v>2</v>
      </c>
      <c r="G27" s="256">
        <v>42369</v>
      </c>
      <c r="H27" s="149">
        <v>1543</v>
      </c>
      <c r="I27" s="150">
        <v>135850</v>
      </c>
      <c r="J27" s="150">
        <v>135850</v>
      </c>
      <c r="K27" s="151" t="s">
        <v>31</v>
      </c>
      <c r="L27" s="151" t="s">
        <v>2438</v>
      </c>
      <c r="M27" s="165">
        <v>6350</v>
      </c>
      <c r="N27" s="255" t="s">
        <v>2410</v>
      </c>
      <c r="O27" s="256">
        <v>42398</v>
      </c>
      <c r="P27" s="256"/>
      <c r="Q27" s="256"/>
      <c r="S27" s="152"/>
      <c r="T27" s="236">
        <f t="shared" si="0"/>
        <v>0</v>
      </c>
    </row>
    <row r="28" spans="1:20" x14ac:dyDescent="0.2">
      <c r="A28" s="255">
        <v>325200</v>
      </c>
      <c r="B28" s="255" t="s">
        <v>230</v>
      </c>
      <c r="C28" s="255" t="s">
        <v>2395</v>
      </c>
      <c r="D28" s="255" t="s">
        <v>2396</v>
      </c>
      <c r="E28" s="255">
        <v>65682</v>
      </c>
      <c r="F28" s="255">
        <v>2</v>
      </c>
      <c r="G28" s="256">
        <v>42369</v>
      </c>
      <c r="H28" s="149">
        <v>1543</v>
      </c>
      <c r="I28" s="150">
        <v>-135850</v>
      </c>
      <c r="J28" s="150">
        <v>-135850</v>
      </c>
      <c r="K28" s="151" t="s">
        <v>31</v>
      </c>
      <c r="L28" s="151" t="s">
        <v>2437</v>
      </c>
      <c r="M28" s="165">
        <v>6350</v>
      </c>
      <c r="N28" s="255" t="s">
        <v>2429</v>
      </c>
      <c r="O28" s="256">
        <v>42398</v>
      </c>
      <c r="P28" s="256"/>
      <c r="Q28" s="256"/>
      <c r="S28" s="152"/>
      <c r="T28" s="236">
        <f t="shared" si="0"/>
        <v>0</v>
      </c>
    </row>
    <row r="29" spans="1:20" x14ac:dyDescent="0.2">
      <c r="A29" s="255">
        <v>325200</v>
      </c>
      <c r="B29" s="255" t="s">
        <v>230</v>
      </c>
      <c r="C29" s="255" t="s">
        <v>2395</v>
      </c>
      <c r="D29" s="255" t="s">
        <v>2396</v>
      </c>
      <c r="E29" s="255">
        <v>65721</v>
      </c>
      <c r="F29" s="255">
        <v>12</v>
      </c>
      <c r="G29" s="256">
        <v>42401</v>
      </c>
      <c r="H29" s="149" t="s">
        <v>2442</v>
      </c>
      <c r="I29" s="150">
        <v>108268.65</v>
      </c>
      <c r="J29" s="150">
        <v>108268.65</v>
      </c>
      <c r="K29" s="151" t="s">
        <v>31</v>
      </c>
      <c r="L29" s="151" t="s">
        <v>2459</v>
      </c>
      <c r="M29" s="165">
        <v>6505</v>
      </c>
      <c r="N29" s="255" t="s">
        <v>2444</v>
      </c>
      <c r="O29" s="256">
        <v>42401</v>
      </c>
      <c r="P29" s="256"/>
      <c r="Q29" s="256"/>
      <c r="T29" s="236">
        <f t="shared" si="0"/>
        <v>0</v>
      </c>
    </row>
    <row r="30" spans="1:20" x14ac:dyDescent="0.2">
      <c r="A30" s="255">
        <v>325200</v>
      </c>
      <c r="B30" s="255" t="s">
        <v>230</v>
      </c>
      <c r="C30" s="255" t="s">
        <v>2395</v>
      </c>
      <c r="D30" s="255" t="s">
        <v>2396</v>
      </c>
      <c r="E30" s="255">
        <v>65721</v>
      </c>
      <c r="F30" s="255">
        <v>16</v>
      </c>
      <c r="G30" s="256">
        <v>42401</v>
      </c>
      <c r="H30" s="149" t="s">
        <v>2442</v>
      </c>
      <c r="I30" s="150">
        <v>8969.6299999999992</v>
      </c>
      <c r="J30" s="150">
        <v>8969.6299999999992</v>
      </c>
      <c r="K30" s="151" t="s">
        <v>31</v>
      </c>
      <c r="L30" s="151" t="s">
        <v>2455</v>
      </c>
      <c r="M30" s="165">
        <v>6505</v>
      </c>
      <c r="N30" s="255" t="s">
        <v>2444</v>
      </c>
      <c r="O30" s="256">
        <v>42401</v>
      </c>
      <c r="P30" s="256"/>
      <c r="Q30" s="256"/>
      <c r="T30" s="236">
        <f t="shared" si="0"/>
        <v>0</v>
      </c>
    </row>
    <row r="31" spans="1:20" x14ac:dyDescent="0.2">
      <c r="A31" s="255">
        <v>325200</v>
      </c>
      <c r="B31" s="255" t="s">
        <v>230</v>
      </c>
      <c r="C31" s="255" t="s">
        <v>2395</v>
      </c>
      <c r="D31" s="255" t="s">
        <v>2396</v>
      </c>
      <c r="E31" s="255">
        <v>65721</v>
      </c>
      <c r="F31" s="255">
        <v>15</v>
      </c>
      <c r="G31" s="256">
        <v>42401</v>
      </c>
      <c r="H31" s="149" t="s">
        <v>2442</v>
      </c>
      <c r="I31" s="150">
        <v>4105.5</v>
      </c>
      <c r="J31" s="150">
        <v>4105.5</v>
      </c>
      <c r="K31" s="151" t="s">
        <v>31</v>
      </c>
      <c r="L31" s="151" t="s">
        <v>2456</v>
      </c>
      <c r="M31" s="165">
        <v>6505</v>
      </c>
      <c r="N31" s="255" t="s">
        <v>2444</v>
      </c>
      <c r="O31" s="256">
        <v>42401</v>
      </c>
      <c r="P31" s="256"/>
      <c r="Q31" s="256"/>
      <c r="T31" s="236">
        <f t="shared" si="0"/>
        <v>0</v>
      </c>
    </row>
    <row r="32" spans="1:20" x14ac:dyDescent="0.2">
      <c r="A32" s="255">
        <v>325200</v>
      </c>
      <c r="B32" s="255" t="s">
        <v>230</v>
      </c>
      <c r="C32" s="255" t="s">
        <v>2395</v>
      </c>
      <c r="D32" s="255" t="s">
        <v>2396</v>
      </c>
      <c r="E32" s="255">
        <v>65721</v>
      </c>
      <c r="F32" s="255">
        <v>14</v>
      </c>
      <c r="G32" s="256">
        <v>42401</v>
      </c>
      <c r="H32" s="149" t="s">
        <v>2442</v>
      </c>
      <c r="I32" s="150">
        <v>2186.63</v>
      </c>
      <c r="J32" s="150">
        <v>2186.63</v>
      </c>
      <c r="K32" s="151" t="s">
        <v>31</v>
      </c>
      <c r="L32" s="151" t="s">
        <v>2457</v>
      </c>
      <c r="M32" s="165">
        <v>6505</v>
      </c>
      <c r="N32" s="255" t="s">
        <v>2444</v>
      </c>
      <c r="O32" s="256">
        <v>42401</v>
      </c>
      <c r="P32" s="256"/>
      <c r="Q32" s="256"/>
      <c r="T32" s="236">
        <f t="shared" si="0"/>
        <v>0</v>
      </c>
    </row>
    <row r="33" spans="1:20" x14ac:dyDescent="0.2">
      <c r="A33" s="255">
        <v>325200</v>
      </c>
      <c r="B33" s="255" t="s">
        <v>230</v>
      </c>
      <c r="C33" s="255" t="s">
        <v>2395</v>
      </c>
      <c r="D33" s="255" t="s">
        <v>2396</v>
      </c>
      <c r="E33" s="255">
        <v>65721</v>
      </c>
      <c r="F33" s="255">
        <v>13</v>
      </c>
      <c r="G33" s="256">
        <v>42401</v>
      </c>
      <c r="H33" s="149" t="s">
        <v>2442</v>
      </c>
      <c r="I33" s="257">
        <v>4611.25</v>
      </c>
      <c r="J33" s="257">
        <v>4611.25</v>
      </c>
      <c r="K33" s="255" t="s">
        <v>31</v>
      </c>
      <c r="L33" s="255" t="s">
        <v>2458</v>
      </c>
      <c r="M33" s="165">
        <v>6505</v>
      </c>
      <c r="N33" s="255" t="s">
        <v>2444</v>
      </c>
      <c r="O33" s="256">
        <v>42401</v>
      </c>
      <c r="P33" s="256"/>
      <c r="Q33" s="256"/>
      <c r="T33" s="236">
        <f t="shared" si="0"/>
        <v>0</v>
      </c>
    </row>
    <row r="34" spans="1:20" x14ac:dyDescent="0.2">
      <c r="A34" s="255">
        <v>325200</v>
      </c>
      <c r="B34" s="255" t="s">
        <v>230</v>
      </c>
      <c r="C34" s="255" t="s">
        <v>2395</v>
      </c>
      <c r="D34" s="255" t="s">
        <v>2396</v>
      </c>
      <c r="E34" s="255">
        <v>65721</v>
      </c>
      <c r="F34" s="255">
        <v>11</v>
      </c>
      <c r="G34" s="256">
        <v>42401</v>
      </c>
      <c r="H34" s="149" t="s">
        <v>2442</v>
      </c>
      <c r="I34" s="257">
        <v>49555.8</v>
      </c>
      <c r="J34" s="257">
        <v>49555.8</v>
      </c>
      <c r="K34" s="255" t="s">
        <v>31</v>
      </c>
      <c r="L34" s="255" t="s">
        <v>2454</v>
      </c>
      <c r="M34" s="165">
        <v>6505</v>
      </c>
      <c r="N34" s="255" t="s">
        <v>2444</v>
      </c>
      <c r="O34" s="256">
        <v>42401</v>
      </c>
      <c r="P34" s="256"/>
      <c r="Q34" s="256"/>
      <c r="T34" s="236">
        <f t="shared" si="0"/>
        <v>0</v>
      </c>
    </row>
    <row r="35" spans="1:20" x14ac:dyDescent="0.2">
      <c r="A35" s="255">
        <v>325200</v>
      </c>
      <c r="B35" s="255" t="s">
        <v>230</v>
      </c>
      <c r="C35" s="255" t="s">
        <v>2395</v>
      </c>
      <c r="D35" s="255" t="s">
        <v>2396</v>
      </c>
      <c r="E35" s="255">
        <v>65721</v>
      </c>
      <c r="F35" s="255">
        <v>10</v>
      </c>
      <c r="G35" s="256">
        <v>42401</v>
      </c>
      <c r="H35" s="149" t="s">
        <v>2442</v>
      </c>
      <c r="I35" s="257">
        <v>26393.85</v>
      </c>
      <c r="J35" s="257">
        <v>26393.85</v>
      </c>
      <c r="K35" s="255" t="s">
        <v>31</v>
      </c>
      <c r="L35" s="255" t="s">
        <v>2460</v>
      </c>
      <c r="M35" s="165">
        <v>6505</v>
      </c>
      <c r="N35" s="255" t="s">
        <v>2444</v>
      </c>
      <c r="O35" s="256">
        <v>42401</v>
      </c>
      <c r="P35" s="256"/>
      <c r="Q35" s="256"/>
      <c r="T35" s="236">
        <f t="shared" si="0"/>
        <v>0</v>
      </c>
    </row>
    <row r="36" spans="1:20" x14ac:dyDescent="0.2">
      <c r="A36" s="255">
        <v>325200</v>
      </c>
      <c r="B36" s="255" t="s">
        <v>230</v>
      </c>
      <c r="C36" s="255" t="s">
        <v>2395</v>
      </c>
      <c r="D36" s="255" t="s">
        <v>2396</v>
      </c>
      <c r="E36" s="255">
        <v>65721</v>
      </c>
      <c r="F36" s="255">
        <v>9</v>
      </c>
      <c r="G36" s="256">
        <v>42401</v>
      </c>
      <c r="H36" s="149" t="s">
        <v>2442</v>
      </c>
      <c r="I36" s="257">
        <v>55660.5</v>
      </c>
      <c r="J36" s="257">
        <v>55660.5</v>
      </c>
      <c r="K36" s="255" t="s">
        <v>31</v>
      </c>
      <c r="L36" s="255" t="s">
        <v>2461</v>
      </c>
      <c r="M36" s="165">
        <v>6505</v>
      </c>
      <c r="N36" s="255" t="s">
        <v>2444</v>
      </c>
      <c r="O36" s="256">
        <v>42401</v>
      </c>
      <c r="P36" s="256"/>
      <c r="Q36" s="256"/>
      <c r="T36" s="236">
        <f t="shared" si="0"/>
        <v>0</v>
      </c>
    </row>
    <row r="37" spans="1:20" x14ac:dyDescent="0.2">
      <c r="A37" s="255">
        <v>325200</v>
      </c>
      <c r="B37" s="255" t="s">
        <v>230</v>
      </c>
      <c r="C37" s="255" t="s">
        <v>2395</v>
      </c>
      <c r="D37" s="255" t="s">
        <v>2396</v>
      </c>
      <c r="E37" s="255">
        <v>65706</v>
      </c>
      <c r="F37" s="255">
        <v>8</v>
      </c>
      <c r="G37" s="256">
        <v>42401</v>
      </c>
      <c r="H37" s="149" t="s">
        <v>2442</v>
      </c>
      <c r="I37" s="257">
        <v>10000</v>
      </c>
      <c r="J37" s="257">
        <v>10000</v>
      </c>
      <c r="K37" s="255" t="s">
        <v>31</v>
      </c>
      <c r="L37" s="255" t="s">
        <v>2446</v>
      </c>
      <c r="M37" s="165">
        <v>6350</v>
      </c>
      <c r="N37" s="255" t="s">
        <v>2444</v>
      </c>
      <c r="O37" s="256">
        <v>42401</v>
      </c>
      <c r="P37" s="256"/>
      <c r="Q37" s="256"/>
      <c r="T37" s="236">
        <f t="shared" si="0"/>
        <v>0</v>
      </c>
    </row>
    <row r="38" spans="1:20" x14ac:dyDescent="0.2">
      <c r="A38" s="255">
        <v>325200</v>
      </c>
      <c r="B38" s="255" t="s">
        <v>230</v>
      </c>
      <c r="C38" s="255" t="s">
        <v>2395</v>
      </c>
      <c r="D38" s="255" t="s">
        <v>2396</v>
      </c>
      <c r="E38" s="255">
        <v>65706</v>
      </c>
      <c r="F38" s="255">
        <v>7</v>
      </c>
      <c r="G38" s="256">
        <v>42401</v>
      </c>
      <c r="H38" s="149" t="s">
        <v>2442</v>
      </c>
      <c r="I38" s="257">
        <v>115021.42</v>
      </c>
      <c r="J38" s="257">
        <v>115021.42</v>
      </c>
      <c r="K38" s="255" t="s">
        <v>31</v>
      </c>
      <c r="L38" s="255" t="s">
        <v>2445</v>
      </c>
      <c r="M38" s="165">
        <v>6350</v>
      </c>
      <c r="N38" s="255" t="s">
        <v>2444</v>
      </c>
      <c r="O38" s="256">
        <v>42401</v>
      </c>
      <c r="P38" s="256"/>
      <c r="Q38" s="256"/>
      <c r="T38" s="236">
        <f t="shared" si="0"/>
        <v>0</v>
      </c>
    </row>
    <row r="39" spans="1:20" x14ac:dyDescent="0.2">
      <c r="A39" s="255">
        <v>325200</v>
      </c>
      <c r="B39" s="255" t="s">
        <v>230</v>
      </c>
      <c r="C39" s="255" t="s">
        <v>2395</v>
      </c>
      <c r="D39" s="255" t="s">
        <v>2396</v>
      </c>
      <c r="E39" s="255">
        <v>65706</v>
      </c>
      <c r="F39" s="255">
        <v>6</v>
      </c>
      <c r="G39" s="256">
        <v>42401</v>
      </c>
      <c r="H39" s="149" t="s">
        <v>2442</v>
      </c>
      <c r="I39" s="257">
        <v>70435.22</v>
      </c>
      <c r="J39" s="257">
        <v>70435.22</v>
      </c>
      <c r="K39" s="255" t="s">
        <v>31</v>
      </c>
      <c r="L39" s="255" t="s">
        <v>2445</v>
      </c>
      <c r="M39" s="165">
        <v>6350</v>
      </c>
      <c r="N39" s="255" t="s">
        <v>2444</v>
      </c>
      <c r="O39" s="256">
        <v>42401</v>
      </c>
      <c r="P39" s="256"/>
      <c r="Q39" s="256"/>
      <c r="T39" s="236">
        <f t="shared" si="0"/>
        <v>0</v>
      </c>
    </row>
    <row r="40" spans="1:20" x14ac:dyDescent="0.2">
      <c r="A40" s="255">
        <v>325200</v>
      </c>
      <c r="B40" s="255" t="s">
        <v>230</v>
      </c>
      <c r="C40" s="255" t="s">
        <v>2395</v>
      </c>
      <c r="D40" s="255" t="s">
        <v>2396</v>
      </c>
      <c r="E40" s="255">
        <v>65706</v>
      </c>
      <c r="F40" s="255">
        <v>5</v>
      </c>
      <c r="G40" s="256">
        <v>42401</v>
      </c>
      <c r="H40" s="149" t="s">
        <v>2442</v>
      </c>
      <c r="I40" s="257">
        <v>120482</v>
      </c>
      <c r="J40" s="257">
        <v>120482</v>
      </c>
      <c r="K40" s="255" t="s">
        <v>31</v>
      </c>
      <c r="L40" s="255" t="s">
        <v>2443</v>
      </c>
      <c r="M40" s="165">
        <v>6350</v>
      </c>
      <c r="N40" s="255" t="s">
        <v>2444</v>
      </c>
      <c r="O40" s="256">
        <v>42401</v>
      </c>
      <c r="P40" s="256"/>
      <c r="Q40" s="256"/>
      <c r="T40" s="236">
        <f t="shared" si="0"/>
        <v>0</v>
      </c>
    </row>
    <row r="41" spans="1:20" x14ac:dyDescent="0.2">
      <c r="A41" s="255">
        <v>325200</v>
      </c>
      <c r="B41" s="255" t="s">
        <v>230</v>
      </c>
      <c r="C41" s="255" t="s">
        <v>2395</v>
      </c>
      <c r="D41" s="255" t="s">
        <v>2396</v>
      </c>
      <c r="E41" s="255">
        <v>65736</v>
      </c>
      <c r="F41" s="255">
        <v>1</v>
      </c>
      <c r="G41" s="256">
        <v>42401</v>
      </c>
      <c r="H41" s="149" t="s">
        <v>2486</v>
      </c>
      <c r="I41" s="257">
        <v>-680892.54</v>
      </c>
      <c r="J41" s="257">
        <v>-680892.54</v>
      </c>
      <c r="K41" s="255" t="s">
        <v>31</v>
      </c>
      <c r="L41" s="255" t="s">
        <v>2486</v>
      </c>
      <c r="M41" s="165" t="s">
        <v>2396</v>
      </c>
      <c r="N41" s="255" t="s">
        <v>30</v>
      </c>
      <c r="O41" s="256">
        <v>42402</v>
      </c>
      <c r="P41" s="256"/>
      <c r="Q41" s="256"/>
      <c r="R41" s="255" t="s">
        <v>2560</v>
      </c>
      <c r="T41" s="236">
        <f t="shared" si="0"/>
        <v>0</v>
      </c>
    </row>
    <row r="42" spans="1:20" x14ac:dyDescent="0.2">
      <c r="A42" s="255">
        <v>325200</v>
      </c>
      <c r="B42" s="255" t="s">
        <v>230</v>
      </c>
      <c r="C42" s="255" t="s">
        <v>2395</v>
      </c>
      <c r="D42" s="255" t="s">
        <v>2396</v>
      </c>
      <c r="E42" s="255">
        <v>65739</v>
      </c>
      <c r="F42" s="255">
        <v>1</v>
      </c>
      <c r="G42" s="256">
        <v>42401</v>
      </c>
      <c r="H42" s="149" t="s">
        <v>2487</v>
      </c>
      <c r="I42" s="257">
        <v>-36735.279999999999</v>
      </c>
      <c r="J42" s="257">
        <v>-54000.86</v>
      </c>
      <c r="K42" s="255" t="s">
        <v>29</v>
      </c>
      <c r="L42" s="255" t="s">
        <v>2487</v>
      </c>
      <c r="M42" s="165" t="s">
        <v>2396</v>
      </c>
      <c r="N42" s="255" t="s">
        <v>30</v>
      </c>
      <c r="O42" s="256">
        <v>42402</v>
      </c>
      <c r="P42" s="256"/>
      <c r="Q42" s="256"/>
      <c r="R42" s="255" t="s">
        <v>2560</v>
      </c>
      <c r="T42" s="236">
        <f t="shared" si="0"/>
        <v>17265.580000000002</v>
      </c>
    </row>
    <row r="43" spans="1:20" x14ac:dyDescent="0.2">
      <c r="A43" s="255">
        <v>325200</v>
      </c>
      <c r="B43" s="255" t="s">
        <v>230</v>
      </c>
      <c r="C43" s="255" t="s">
        <v>2395</v>
      </c>
      <c r="D43" s="255" t="s">
        <v>2396</v>
      </c>
      <c r="E43" s="255">
        <v>65807</v>
      </c>
      <c r="F43" s="255">
        <v>14</v>
      </c>
      <c r="G43" s="256">
        <v>42403</v>
      </c>
      <c r="H43" s="149" t="s">
        <v>2442</v>
      </c>
      <c r="I43" s="257">
        <v>6355.93</v>
      </c>
      <c r="J43" s="257">
        <v>6355.93</v>
      </c>
      <c r="K43" s="255" t="s">
        <v>31</v>
      </c>
      <c r="L43" s="255" t="s">
        <v>2466</v>
      </c>
      <c r="M43" s="165">
        <v>6349</v>
      </c>
      <c r="N43" s="255" t="s">
        <v>2444</v>
      </c>
      <c r="O43" s="256">
        <v>42403</v>
      </c>
      <c r="P43" s="256"/>
      <c r="Q43" s="256"/>
      <c r="T43" s="236">
        <f t="shared" si="0"/>
        <v>0</v>
      </c>
    </row>
    <row r="44" spans="1:20" x14ac:dyDescent="0.2">
      <c r="A44" s="255">
        <v>325200</v>
      </c>
      <c r="B44" s="255" t="s">
        <v>230</v>
      </c>
      <c r="C44" s="255" t="s">
        <v>2395</v>
      </c>
      <c r="D44" s="255" t="s">
        <v>2396</v>
      </c>
      <c r="E44" s="255">
        <v>65807</v>
      </c>
      <c r="F44" s="255">
        <v>18</v>
      </c>
      <c r="G44" s="256">
        <v>42403</v>
      </c>
      <c r="H44" s="149" t="s">
        <v>2442</v>
      </c>
      <c r="I44" s="257">
        <v>6596.25</v>
      </c>
      <c r="J44" s="257">
        <v>6596.25</v>
      </c>
      <c r="K44" s="255" t="s">
        <v>31</v>
      </c>
      <c r="L44" s="255" t="s">
        <v>237</v>
      </c>
      <c r="M44" s="165">
        <v>6374</v>
      </c>
      <c r="N44" s="255" t="s">
        <v>2444</v>
      </c>
      <c r="O44" s="256">
        <v>42403</v>
      </c>
      <c r="P44" s="256"/>
      <c r="Q44" s="256"/>
      <c r="T44" s="236">
        <f t="shared" si="0"/>
        <v>0</v>
      </c>
    </row>
    <row r="45" spans="1:20" x14ac:dyDescent="0.2">
      <c r="A45" s="255">
        <v>325200</v>
      </c>
      <c r="B45" s="255" t="s">
        <v>230</v>
      </c>
      <c r="C45" s="255" t="s">
        <v>2395</v>
      </c>
      <c r="D45" s="255" t="s">
        <v>2396</v>
      </c>
      <c r="E45" s="255">
        <v>65807</v>
      </c>
      <c r="F45" s="255">
        <v>17</v>
      </c>
      <c r="G45" s="256">
        <v>42403</v>
      </c>
      <c r="H45" s="149" t="s">
        <v>2442</v>
      </c>
      <c r="I45" s="257">
        <v>90330</v>
      </c>
      <c r="J45" s="257">
        <v>90330</v>
      </c>
      <c r="K45" s="255" t="s">
        <v>31</v>
      </c>
      <c r="L45" s="255" t="s">
        <v>2469</v>
      </c>
      <c r="M45" s="165">
        <v>6334</v>
      </c>
      <c r="N45" s="255" t="s">
        <v>2444</v>
      </c>
      <c r="O45" s="256">
        <v>42403</v>
      </c>
      <c r="P45" s="256"/>
      <c r="Q45" s="256"/>
      <c r="T45" s="236">
        <f t="shared" si="0"/>
        <v>0</v>
      </c>
    </row>
    <row r="46" spans="1:20" x14ac:dyDescent="0.2">
      <c r="A46" s="255">
        <v>325200</v>
      </c>
      <c r="B46" s="255" t="s">
        <v>230</v>
      </c>
      <c r="C46" s="255" t="s">
        <v>2395</v>
      </c>
      <c r="D46" s="255" t="s">
        <v>2396</v>
      </c>
      <c r="E46" s="255">
        <v>65807</v>
      </c>
      <c r="F46" s="255">
        <v>16</v>
      </c>
      <c r="G46" s="256">
        <v>42403</v>
      </c>
      <c r="H46" s="149" t="s">
        <v>2442</v>
      </c>
      <c r="I46" s="257">
        <v>5038.67</v>
      </c>
      <c r="J46" s="257">
        <v>5038.67</v>
      </c>
      <c r="K46" s="255" t="s">
        <v>31</v>
      </c>
      <c r="L46" s="255" t="s">
        <v>2468</v>
      </c>
      <c r="M46" s="165">
        <v>6350</v>
      </c>
      <c r="N46" s="255" t="s">
        <v>2444</v>
      </c>
      <c r="O46" s="256">
        <v>42403</v>
      </c>
      <c r="P46" s="256"/>
      <c r="Q46" s="256"/>
      <c r="T46" s="236">
        <f t="shared" si="0"/>
        <v>0</v>
      </c>
    </row>
    <row r="47" spans="1:20" x14ac:dyDescent="0.2">
      <c r="A47" s="255">
        <v>325200</v>
      </c>
      <c r="B47" s="255" t="s">
        <v>230</v>
      </c>
      <c r="C47" s="255" t="s">
        <v>2395</v>
      </c>
      <c r="D47" s="255" t="s">
        <v>2396</v>
      </c>
      <c r="E47" s="255">
        <v>65807</v>
      </c>
      <c r="F47" s="255">
        <v>15</v>
      </c>
      <c r="G47" s="256">
        <v>42403</v>
      </c>
      <c r="H47" s="149" t="s">
        <v>2442</v>
      </c>
      <c r="I47" s="257">
        <v>39375</v>
      </c>
      <c r="J47" s="257">
        <v>39375</v>
      </c>
      <c r="K47" s="255" t="s">
        <v>31</v>
      </c>
      <c r="L47" s="255" t="s">
        <v>2467</v>
      </c>
      <c r="M47" s="165">
        <v>6363</v>
      </c>
      <c r="N47" s="255" t="s">
        <v>2444</v>
      </c>
      <c r="O47" s="256">
        <v>42403</v>
      </c>
      <c r="P47" s="256"/>
      <c r="Q47" s="256"/>
      <c r="T47" s="236">
        <f t="shared" si="0"/>
        <v>0</v>
      </c>
    </row>
    <row r="48" spans="1:20" x14ac:dyDescent="0.2">
      <c r="A48" s="255">
        <v>325200</v>
      </c>
      <c r="B48" s="255" t="s">
        <v>230</v>
      </c>
      <c r="C48" s="255" t="s">
        <v>2395</v>
      </c>
      <c r="D48" s="255" t="s">
        <v>2396</v>
      </c>
      <c r="E48" s="255">
        <v>65805</v>
      </c>
      <c r="F48" s="255">
        <v>1</v>
      </c>
      <c r="G48" s="256">
        <v>42403</v>
      </c>
      <c r="H48" s="149" t="s">
        <v>2486</v>
      </c>
      <c r="I48" s="150">
        <v>-33884.160000000003</v>
      </c>
      <c r="J48" s="150">
        <v>-33884.160000000003</v>
      </c>
      <c r="K48" s="151" t="s">
        <v>31</v>
      </c>
      <c r="L48" s="151" t="s">
        <v>2486</v>
      </c>
      <c r="M48" s="165" t="s">
        <v>2396</v>
      </c>
      <c r="N48" s="255" t="s">
        <v>30</v>
      </c>
      <c r="O48" s="256">
        <v>42403</v>
      </c>
      <c r="P48" s="256"/>
      <c r="Q48" s="256"/>
      <c r="R48" s="255" t="s">
        <v>2560</v>
      </c>
      <c r="T48" s="236">
        <f t="shared" si="0"/>
        <v>0</v>
      </c>
    </row>
    <row r="49" spans="1:20" x14ac:dyDescent="0.2">
      <c r="A49" s="255">
        <v>325200</v>
      </c>
      <c r="B49" s="255" t="s">
        <v>230</v>
      </c>
      <c r="C49" s="255" t="s">
        <v>2395</v>
      </c>
      <c r="D49" s="255" t="s">
        <v>2396</v>
      </c>
      <c r="E49" s="255">
        <v>65807</v>
      </c>
      <c r="F49" s="255">
        <v>13</v>
      </c>
      <c r="G49" s="256">
        <v>42403</v>
      </c>
      <c r="H49" s="149" t="s">
        <v>2442</v>
      </c>
      <c r="I49" s="150">
        <v>6517.01</v>
      </c>
      <c r="J49" s="150">
        <v>6517.01</v>
      </c>
      <c r="K49" s="151" t="s">
        <v>31</v>
      </c>
      <c r="L49" s="151" t="s">
        <v>2465</v>
      </c>
      <c r="M49" s="165">
        <v>6349</v>
      </c>
      <c r="N49" s="255" t="s">
        <v>2444</v>
      </c>
      <c r="O49" s="256">
        <v>42403</v>
      </c>
      <c r="P49" s="256"/>
      <c r="Q49" s="256"/>
      <c r="T49" s="236">
        <f t="shared" si="0"/>
        <v>0</v>
      </c>
    </row>
    <row r="50" spans="1:20" x14ac:dyDescent="0.2">
      <c r="A50" s="255">
        <v>325200</v>
      </c>
      <c r="B50" s="255" t="s">
        <v>230</v>
      </c>
      <c r="C50" s="255" t="s">
        <v>2395</v>
      </c>
      <c r="D50" s="255" t="s">
        <v>2396</v>
      </c>
      <c r="E50" s="255">
        <v>65807</v>
      </c>
      <c r="F50" s="255">
        <v>12</v>
      </c>
      <c r="G50" s="256">
        <v>42403</v>
      </c>
      <c r="H50" s="149" t="s">
        <v>2442</v>
      </c>
      <c r="I50" s="150">
        <v>25000</v>
      </c>
      <c r="J50" s="150">
        <v>25000</v>
      </c>
      <c r="K50" s="151" t="s">
        <v>31</v>
      </c>
      <c r="L50" s="151" t="s">
        <v>2464</v>
      </c>
      <c r="M50" s="165">
        <v>6342</v>
      </c>
      <c r="N50" s="255" t="s">
        <v>2444</v>
      </c>
      <c r="O50" s="256">
        <v>42403</v>
      </c>
      <c r="P50" s="256"/>
      <c r="Q50" s="256"/>
      <c r="T50" s="236">
        <f t="shared" si="0"/>
        <v>0</v>
      </c>
    </row>
    <row r="51" spans="1:20" s="153" customFormat="1" x14ac:dyDescent="0.2">
      <c r="A51" s="153">
        <v>325200</v>
      </c>
      <c r="B51" s="153" t="s">
        <v>230</v>
      </c>
      <c r="C51" s="153" t="s">
        <v>2395</v>
      </c>
      <c r="D51" s="153" t="s">
        <v>2396</v>
      </c>
      <c r="E51" s="153">
        <v>65807</v>
      </c>
      <c r="F51" s="153">
        <v>11</v>
      </c>
      <c r="G51" s="154">
        <v>42403</v>
      </c>
      <c r="H51" s="155" t="s">
        <v>2442</v>
      </c>
      <c r="I51" s="156">
        <v>27561.56</v>
      </c>
      <c r="J51" s="156">
        <v>27561.56</v>
      </c>
      <c r="K51" s="157" t="s">
        <v>31</v>
      </c>
      <c r="L51" s="157" t="s">
        <v>2463</v>
      </c>
      <c r="M51" s="198">
        <v>6350</v>
      </c>
      <c r="N51" s="153" t="s">
        <v>2444</v>
      </c>
      <c r="O51" s="154">
        <v>42403</v>
      </c>
      <c r="P51" s="154"/>
      <c r="Q51" s="154"/>
      <c r="T51" s="236">
        <f t="shared" si="0"/>
        <v>0</v>
      </c>
    </row>
    <row r="52" spans="1:20" x14ac:dyDescent="0.2">
      <c r="A52" s="255">
        <v>325200</v>
      </c>
      <c r="B52" s="255" t="s">
        <v>230</v>
      </c>
      <c r="C52" s="255" t="s">
        <v>2395</v>
      </c>
      <c r="D52" s="255" t="s">
        <v>2396</v>
      </c>
      <c r="E52" s="255">
        <v>65807</v>
      </c>
      <c r="F52" s="255">
        <v>10</v>
      </c>
      <c r="G52" s="256">
        <v>42403</v>
      </c>
      <c r="H52" s="149" t="s">
        <v>2442</v>
      </c>
      <c r="I52" s="150">
        <v>5100</v>
      </c>
      <c r="J52" s="150">
        <v>5100</v>
      </c>
      <c r="K52" s="151" t="s">
        <v>31</v>
      </c>
      <c r="L52" s="151" t="s">
        <v>2462</v>
      </c>
      <c r="M52" s="165">
        <v>6517</v>
      </c>
      <c r="N52" s="255" t="s">
        <v>2444</v>
      </c>
      <c r="O52" s="256">
        <v>42403</v>
      </c>
      <c r="P52" s="256"/>
      <c r="Q52" s="256"/>
      <c r="T52" s="236">
        <f t="shared" si="0"/>
        <v>0</v>
      </c>
    </row>
    <row r="53" spans="1:20" x14ac:dyDescent="0.2">
      <c r="A53" s="255">
        <v>325200</v>
      </c>
      <c r="B53" s="255" t="s">
        <v>230</v>
      </c>
      <c r="C53" s="255" t="s">
        <v>2395</v>
      </c>
      <c r="D53" s="255" t="s">
        <v>2396</v>
      </c>
      <c r="E53" s="255">
        <v>65806</v>
      </c>
      <c r="F53" s="255">
        <v>1</v>
      </c>
      <c r="G53" s="256">
        <v>42403</v>
      </c>
      <c r="H53" s="149" t="s">
        <v>2488</v>
      </c>
      <c r="I53" s="150">
        <v>87500</v>
      </c>
      <c r="J53" s="158">
        <v>87500</v>
      </c>
      <c r="K53" s="151" t="s">
        <v>31</v>
      </c>
      <c r="L53" s="151" t="s">
        <v>2488</v>
      </c>
      <c r="M53" s="165" t="s">
        <v>2396</v>
      </c>
      <c r="N53" s="255" t="s">
        <v>30</v>
      </c>
      <c r="O53" s="256">
        <v>42403</v>
      </c>
      <c r="P53" s="256"/>
      <c r="Q53" s="256"/>
      <c r="R53" s="255" t="s">
        <v>2560</v>
      </c>
      <c r="T53" s="236">
        <f t="shared" si="0"/>
        <v>0</v>
      </c>
    </row>
    <row r="54" spans="1:20" x14ac:dyDescent="0.2">
      <c r="A54" s="255">
        <v>325200</v>
      </c>
      <c r="B54" s="145" t="s">
        <v>230</v>
      </c>
      <c r="C54" s="255" t="s">
        <v>2395</v>
      </c>
      <c r="D54" s="255" t="s">
        <v>2396</v>
      </c>
      <c r="E54" s="255">
        <v>65811</v>
      </c>
      <c r="F54" s="255">
        <v>1</v>
      </c>
      <c r="G54" s="256">
        <v>42400</v>
      </c>
      <c r="H54" s="149" t="s">
        <v>2471</v>
      </c>
      <c r="I54" s="257">
        <v>-262500</v>
      </c>
      <c r="J54" s="145">
        <v>-262500</v>
      </c>
      <c r="K54" s="255" t="s">
        <v>31</v>
      </c>
      <c r="L54" s="255" t="s">
        <v>2421</v>
      </c>
      <c r="M54" s="165">
        <v>6810</v>
      </c>
      <c r="N54" s="255" t="s">
        <v>2444</v>
      </c>
      <c r="O54" s="256">
        <v>42403</v>
      </c>
      <c r="P54" s="256"/>
      <c r="Q54" s="256"/>
      <c r="T54" s="236">
        <f t="shared" si="0"/>
        <v>0</v>
      </c>
    </row>
    <row r="55" spans="1:20" ht="14.25" customHeight="1" thickBot="1" x14ac:dyDescent="0.25">
      <c r="A55" s="159">
        <v>325200</v>
      </c>
      <c r="B55" s="159" t="s">
        <v>230</v>
      </c>
      <c r="C55" s="159" t="s">
        <v>2395</v>
      </c>
      <c r="D55" s="159" t="s">
        <v>2396</v>
      </c>
      <c r="E55" s="159">
        <v>65956</v>
      </c>
      <c r="F55" s="159">
        <v>2</v>
      </c>
      <c r="G55" s="160">
        <v>42404</v>
      </c>
      <c r="H55" s="161" t="s">
        <v>2472</v>
      </c>
      <c r="I55" s="162">
        <v>41073.22</v>
      </c>
      <c r="J55" s="162">
        <v>41073.22</v>
      </c>
      <c r="K55" s="159" t="s">
        <v>31</v>
      </c>
      <c r="L55" s="159" t="s">
        <v>2473</v>
      </c>
      <c r="M55" s="199">
        <v>6503</v>
      </c>
      <c r="N55" s="159" t="s">
        <v>2444</v>
      </c>
      <c r="O55" s="160">
        <v>42404</v>
      </c>
      <c r="P55" s="160"/>
      <c r="Q55" s="160"/>
      <c r="R55" s="159"/>
      <c r="S55" s="159"/>
      <c r="T55" s="236">
        <f t="shared" si="0"/>
        <v>0</v>
      </c>
    </row>
    <row r="56" spans="1:20" x14ac:dyDescent="0.2">
      <c r="A56" s="255">
        <v>325200</v>
      </c>
      <c r="B56" s="145" t="s">
        <v>230</v>
      </c>
      <c r="C56" s="255" t="s">
        <v>2474</v>
      </c>
      <c r="D56" s="255" t="s">
        <v>2396</v>
      </c>
      <c r="E56" s="255">
        <v>65830</v>
      </c>
      <c r="F56" s="255">
        <v>2</v>
      </c>
      <c r="G56" s="256">
        <v>42398</v>
      </c>
      <c r="H56" s="149">
        <v>7971625</v>
      </c>
      <c r="I56" s="257">
        <v>34473.599999999999</v>
      </c>
      <c r="J56" s="257">
        <v>34473.599999999999</v>
      </c>
      <c r="K56" s="255" t="s">
        <v>31</v>
      </c>
      <c r="L56" s="255" t="s">
        <v>2475</v>
      </c>
      <c r="M56" s="165">
        <v>6270</v>
      </c>
      <c r="N56" s="255" t="s">
        <v>2410</v>
      </c>
      <c r="O56" s="256">
        <v>42403</v>
      </c>
      <c r="P56" s="256"/>
      <c r="Q56" s="256"/>
      <c r="T56" s="236">
        <f t="shared" si="0"/>
        <v>0</v>
      </c>
    </row>
    <row r="57" spans="1:20" x14ac:dyDescent="0.2">
      <c r="A57" s="255">
        <v>325200</v>
      </c>
      <c r="B57" s="255" t="s">
        <v>230</v>
      </c>
      <c r="C57" s="255" t="s">
        <v>2474</v>
      </c>
      <c r="D57" s="255" t="s">
        <v>2396</v>
      </c>
      <c r="E57" s="255">
        <v>65955</v>
      </c>
      <c r="F57" s="255">
        <v>2</v>
      </c>
      <c r="G57" s="256">
        <v>42395</v>
      </c>
      <c r="H57" s="149">
        <v>50372540</v>
      </c>
      <c r="I57" s="257">
        <v>9228</v>
      </c>
      <c r="J57" s="257">
        <v>9228</v>
      </c>
      <c r="K57" s="255" t="s">
        <v>31</v>
      </c>
      <c r="L57" s="255" t="s">
        <v>2479</v>
      </c>
      <c r="M57" s="165">
        <v>6349</v>
      </c>
      <c r="N57" s="255" t="s">
        <v>2410</v>
      </c>
      <c r="O57" s="256">
        <v>42404</v>
      </c>
      <c r="P57" s="256"/>
      <c r="Q57" s="256"/>
      <c r="T57" s="236">
        <f t="shared" si="0"/>
        <v>0</v>
      </c>
    </row>
    <row r="58" spans="1:20" x14ac:dyDescent="0.2">
      <c r="A58" s="255">
        <v>325200</v>
      </c>
      <c r="B58" s="255" t="s">
        <v>230</v>
      </c>
      <c r="C58" s="255" t="s">
        <v>2474</v>
      </c>
      <c r="D58" s="255" t="s">
        <v>2396</v>
      </c>
      <c r="E58" s="255">
        <v>65962</v>
      </c>
      <c r="F58" s="255">
        <v>2</v>
      </c>
      <c r="G58" s="256">
        <v>42395</v>
      </c>
      <c r="H58" s="149">
        <v>50372558</v>
      </c>
      <c r="I58" s="257">
        <v>11718.7</v>
      </c>
      <c r="J58" s="257">
        <v>11718.7</v>
      </c>
      <c r="K58" s="255" t="s">
        <v>31</v>
      </c>
      <c r="L58" s="255" t="s">
        <v>2479</v>
      </c>
      <c r="M58" s="165">
        <v>6349</v>
      </c>
      <c r="N58" s="255" t="s">
        <v>2410</v>
      </c>
      <c r="O58" s="256">
        <v>42404</v>
      </c>
      <c r="P58" s="256"/>
      <c r="Q58" s="256"/>
      <c r="T58" s="236">
        <f t="shared" si="0"/>
        <v>0</v>
      </c>
    </row>
    <row r="59" spans="1:20" x14ac:dyDescent="0.2">
      <c r="A59" s="255">
        <v>325200</v>
      </c>
      <c r="B59" s="255" t="s">
        <v>230</v>
      </c>
      <c r="C59" s="255" t="s">
        <v>2474</v>
      </c>
      <c r="D59" s="255" t="s">
        <v>2396</v>
      </c>
      <c r="E59" s="255">
        <v>65958</v>
      </c>
      <c r="F59" s="255">
        <v>2</v>
      </c>
      <c r="G59" s="256">
        <v>42395</v>
      </c>
      <c r="H59" s="149" t="s">
        <v>2480</v>
      </c>
      <c r="I59" s="257">
        <v>16796</v>
      </c>
      <c r="J59" s="257">
        <v>16796</v>
      </c>
      <c r="K59" s="255" t="s">
        <v>31</v>
      </c>
      <c r="L59" s="255" t="s">
        <v>2481</v>
      </c>
      <c r="M59" s="165">
        <v>6350</v>
      </c>
      <c r="N59" s="255" t="s">
        <v>2410</v>
      </c>
      <c r="O59" s="256">
        <v>42404</v>
      </c>
      <c r="P59" s="256"/>
      <c r="Q59" s="256"/>
      <c r="T59" s="236">
        <f t="shared" si="0"/>
        <v>0</v>
      </c>
    </row>
    <row r="60" spans="1:20" x14ac:dyDescent="0.2">
      <c r="A60" s="255">
        <v>325200</v>
      </c>
      <c r="B60" s="255" t="s">
        <v>230</v>
      </c>
      <c r="C60" s="255" t="s">
        <v>2474</v>
      </c>
      <c r="D60" s="255" t="s">
        <v>2396</v>
      </c>
      <c r="E60" s="255">
        <v>65896</v>
      </c>
      <c r="F60" s="255">
        <v>2</v>
      </c>
      <c r="G60" s="256">
        <v>42384</v>
      </c>
      <c r="H60" s="149">
        <v>50372498</v>
      </c>
      <c r="I60" s="257">
        <v>96533.04</v>
      </c>
      <c r="J60" s="257">
        <v>96533.04</v>
      </c>
      <c r="K60" s="255" t="s">
        <v>31</v>
      </c>
      <c r="L60" s="255" t="s">
        <v>2478</v>
      </c>
      <c r="M60" s="165">
        <v>6374</v>
      </c>
      <c r="N60" s="255" t="s">
        <v>2410</v>
      </c>
      <c r="O60" s="256">
        <v>42404</v>
      </c>
      <c r="P60" s="256"/>
      <c r="Q60" s="256"/>
      <c r="T60" s="236">
        <f t="shared" si="0"/>
        <v>0</v>
      </c>
    </row>
    <row r="61" spans="1:20" x14ac:dyDescent="0.2">
      <c r="A61" s="255">
        <v>325200</v>
      </c>
      <c r="B61" s="255" t="s">
        <v>230</v>
      </c>
      <c r="C61" s="255" t="s">
        <v>2474</v>
      </c>
      <c r="D61" s="255" t="s">
        <v>2396</v>
      </c>
      <c r="E61" s="255">
        <v>65946</v>
      </c>
      <c r="F61" s="255">
        <v>2</v>
      </c>
      <c r="G61" s="256">
        <v>42383</v>
      </c>
      <c r="H61" s="149">
        <v>66617</v>
      </c>
      <c r="I61" s="257">
        <v>10000</v>
      </c>
      <c r="J61" s="257">
        <v>10000</v>
      </c>
      <c r="K61" s="255" t="s">
        <v>31</v>
      </c>
      <c r="L61" s="255" t="s">
        <v>2477</v>
      </c>
      <c r="M61" s="165">
        <v>6270</v>
      </c>
      <c r="N61" s="255" t="s">
        <v>2410</v>
      </c>
      <c r="O61" s="256">
        <v>42404</v>
      </c>
      <c r="P61" s="256"/>
      <c r="Q61" s="256"/>
      <c r="T61" s="236">
        <f t="shared" si="0"/>
        <v>0</v>
      </c>
    </row>
    <row r="62" spans="1:20" x14ac:dyDescent="0.2">
      <c r="A62" s="255">
        <v>325200</v>
      </c>
      <c r="B62" s="255" t="s">
        <v>230</v>
      </c>
      <c r="C62" s="255" t="s">
        <v>2474</v>
      </c>
      <c r="D62" s="255" t="s">
        <v>2396</v>
      </c>
      <c r="E62" s="255">
        <v>65895</v>
      </c>
      <c r="F62" s="255">
        <v>2</v>
      </c>
      <c r="G62" s="256">
        <v>42365</v>
      </c>
      <c r="H62" s="149">
        <v>70829</v>
      </c>
      <c r="I62" s="257">
        <v>8155</v>
      </c>
      <c r="J62" s="257">
        <v>8155</v>
      </c>
      <c r="K62" s="255" t="s">
        <v>31</v>
      </c>
      <c r="L62" s="255" t="s">
        <v>2476</v>
      </c>
      <c r="M62" s="165">
        <v>6350</v>
      </c>
      <c r="N62" s="255" t="s">
        <v>2410</v>
      </c>
      <c r="O62" s="256">
        <v>42404</v>
      </c>
      <c r="P62" s="256"/>
      <c r="Q62" s="256"/>
      <c r="T62" s="236">
        <f t="shared" si="0"/>
        <v>0</v>
      </c>
    </row>
    <row r="63" spans="1:20" x14ac:dyDescent="0.2">
      <c r="A63" s="255">
        <v>325200</v>
      </c>
      <c r="B63" s="255" t="s">
        <v>230</v>
      </c>
      <c r="C63" s="255" t="s">
        <v>2474</v>
      </c>
      <c r="D63" s="255" t="s">
        <v>2396</v>
      </c>
      <c r="E63" s="255">
        <v>66017</v>
      </c>
      <c r="F63" s="255">
        <v>2</v>
      </c>
      <c r="G63" s="256">
        <v>42401</v>
      </c>
      <c r="H63" s="149" t="s">
        <v>2482</v>
      </c>
      <c r="I63" s="257">
        <v>1011</v>
      </c>
      <c r="J63" s="257">
        <v>1011</v>
      </c>
      <c r="K63" s="255" t="s">
        <v>31</v>
      </c>
      <c r="L63" s="255" t="s">
        <v>2401</v>
      </c>
      <c r="M63" s="165">
        <v>6544</v>
      </c>
      <c r="N63" s="327" t="s">
        <v>2399</v>
      </c>
      <c r="O63" s="256">
        <v>42405</v>
      </c>
      <c r="P63" s="256"/>
      <c r="Q63" s="256"/>
      <c r="R63" s="255" t="s">
        <v>54</v>
      </c>
      <c r="S63" s="148" t="s">
        <v>64</v>
      </c>
      <c r="T63" s="236">
        <f t="shared" si="0"/>
        <v>0</v>
      </c>
    </row>
    <row r="64" spans="1:20" x14ac:dyDescent="0.2">
      <c r="A64" s="255">
        <v>325200</v>
      </c>
      <c r="B64" s="255" t="s">
        <v>230</v>
      </c>
      <c r="C64" s="255" t="s">
        <v>2474</v>
      </c>
      <c r="D64" s="255" t="s">
        <v>2396</v>
      </c>
      <c r="E64" s="255">
        <v>66051</v>
      </c>
      <c r="F64" s="255">
        <v>2</v>
      </c>
      <c r="G64" s="256">
        <v>42391</v>
      </c>
      <c r="H64" s="149">
        <v>10102</v>
      </c>
      <c r="I64" s="257">
        <v>6175.2</v>
      </c>
      <c r="J64" s="257">
        <v>6175.2</v>
      </c>
      <c r="K64" s="255" t="s">
        <v>31</v>
      </c>
      <c r="L64" s="255" t="s">
        <v>2485</v>
      </c>
      <c r="M64" s="165">
        <v>6349</v>
      </c>
      <c r="N64" s="255" t="s">
        <v>2410</v>
      </c>
      <c r="O64" s="256">
        <v>42408</v>
      </c>
      <c r="P64" s="256"/>
      <c r="Q64" s="256"/>
      <c r="T64" s="236">
        <f t="shared" si="0"/>
        <v>0</v>
      </c>
    </row>
    <row r="65" spans="1:20" x14ac:dyDescent="0.2">
      <c r="A65" s="255">
        <v>325200</v>
      </c>
      <c r="B65" s="255" t="s">
        <v>230</v>
      </c>
      <c r="C65" s="255" t="s">
        <v>2474</v>
      </c>
      <c r="D65" s="255" t="s">
        <v>2396</v>
      </c>
      <c r="E65" s="255">
        <v>66032</v>
      </c>
      <c r="F65" s="255">
        <v>2</v>
      </c>
      <c r="G65" s="256">
        <v>42387</v>
      </c>
      <c r="H65" s="149" t="s">
        <v>2483</v>
      </c>
      <c r="I65" s="257">
        <v>40000</v>
      </c>
      <c r="J65" s="257">
        <v>40000</v>
      </c>
      <c r="K65" s="255" t="s">
        <v>31</v>
      </c>
      <c r="L65" s="255" t="s">
        <v>2484</v>
      </c>
      <c r="M65" s="165">
        <v>6270</v>
      </c>
      <c r="N65" s="255" t="s">
        <v>2410</v>
      </c>
      <c r="O65" s="256">
        <v>42408</v>
      </c>
      <c r="P65" s="256"/>
      <c r="Q65" s="256"/>
      <c r="T65" s="236">
        <f t="shared" si="0"/>
        <v>0</v>
      </c>
    </row>
    <row r="66" spans="1:20" x14ac:dyDescent="0.2">
      <c r="A66" s="255">
        <v>325200</v>
      </c>
      <c r="B66" s="255" t="s">
        <v>230</v>
      </c>
      <c r="C66" s="255" t="s">
        <v>2474</v>
      </c>
      <c r="D66" s="255" t="s">
        <v>2396</v>
      </c>
      <c r="E66" s="255">
        <v>66413</v>
      </c>
      <c r="F66" s="255">
        <v>2</v>
      </c>
      <c r="G66" s="256">
        <v>42410</v>
      </c>
      <c r="H66" s="149" t="s">
        <v>2489</v>
      </c>
      <c r="I66" s="257">
        <v>6100</v>
      </c>
      <c r="J66" s="257">
        <v>6100</v>
      </c>
      <c r="K66" s="255" t="s">
        <v>31</v>
      </c>
      <c r="L66" s="255" t="s">
        <v>2490</v>
      </c>
      <c r="M66" s="165">
        <v>6316</v>
      </c>
      <c r="N66" s="255" t="s">
        <v>2410</v>
      </c>
      <c r="O66" s="256">
        <v>42417</v>
      </c>
      <c r="P66" s="256"/>
      <c r="Q66" s="256"/>
      <c r="T66" s="236">
        <f t="shared" si="0"/>
        <v>0</v>
      </c>
    </row>
    <row r="67" spans="1:20" x14ac:dyDescent="0.2">
      <c r="A67" s="255">
        <v>325200</v>
      </c>
      <c r="B67" s="255" t="s">
        <v>230</v>
      </c>
      <c r="C67" s="255" t="s">
        <v>2474</v>
      </c>
      <c r="D67" s="255" t="s">
        <v>2396</v>
      </c>
      <c r="E67" s="255">
        <v>66472</v>
      </c>
      <c r="F67" s="255">
        <v>3</v>
      </c>
      <c r="G67" s="256">
        <v>42409</v>
      </c>
      <c r="H67" s="149" t="s">
        <v>2491</v>
      </c>
      <c r="I67" s="257">
        <v>170600</v>
      </c>
      <c r="J67" s="257">
        <v>170600</v>
      </c>
      <c r="K67" s="255" t="s">
        <v>31</v>
      </c>
      <c r="L67" s="255" t="s">
        <v>2492</v>
      </c>
      <c r="M67" s="165">
        <v>6208</v>
      </c>
      <c r="N67" s="255" t="s">
        <v>2410</v>
      </c>
      <c r="O67" s="256">
        <v>42418</v>
      </c>
      <c r="P67" s="256"/>
      <c r="Q67" s="256"/>
      <c r="T67" s="236">
        <f t="shared" si="0"/>
        <v>0</v>
      </c>
    </row>
    <row r="68" spans="1:20" x14ac:dyDescent="0.2">
      <c r="A68" s="255">
        <v>325200</v>
      </c>
      <c r="B68" s="255" t="s">
        <v>230</v>
      </c>
      <c r="C68" s="255" t="s">
        <v>2474</v>
      </c>
      <c r="D68" s="255" t="s">
        <v>2396</v>
      </c>
      <c r="E68" s="255">
        <v>66476</v>
      </c>
      <c r="F68" s="255">
        <v>4</v>
      </c>
      <c r="G68" s="256">
        <v>42397</v>
      </c>
      <c r="H68" s="149" t="s">
        <v>2493</v>
      </c>
      <c r="I68" s="257">
        <v>21340</v>
      </c>
      <c r="J68" s="257">
        <v>21340</v>
      </c>
      <c r="K68" s="255" t="s">
        <v>31</v>
      </c>
      <c r="L68" s="255" t="s">
        <v>2494</v>
      </c>
      <c r="M68" s="165">
        <v>6349</v>
      </c>
      <c r="N68" s="255" t="s">
        <v>2410</v>
      </c>
      <c r="O68" s="256">
        <v>42418</v>
      </c>
      <c r="P68" s="256"/>
      <c r="Q68" s="256"/>
      <c r="T68" s="236">
        <f t="shared" si="0"/>
        <v>0</v>
      </c>
    </row>
    <row r="69" spans="1:20" x14ac:dyDescent="0.2">
      <c r="A69" s="255">
        <v>325200</v>
      </c>
      <c r="B69" s="255" t="s">
        <v>230</v>
      </c>
      <c r="C69" s="255" t="s">
        <v>2474</v>
      </c>
      <c r="D69" s="255" t="s">
        <v>2396</v>
      </c>
      <c r="E69" s="255">
        <v>66619</v>
      </c>
      <c r="F69" s="255">
        <v>2</v>
      </c>
      <c r="G69" s="256">
        <v>42361</v>
      </c>
      <c r="H69" s="149">
        <v>66535</v>
      </c>
      <c r="I69" s="257">
        <v>30000</v>
      </c>
      <c r="J69" s="257">
        <v>30000</v>
      </c>
      <c r="K69" s="255" t="s">
        <v>31</v>
      </c>
      <c r="L69" s="255" t="s">
        <v>2495</v>
      </c>
      <c r="M69" s="165">
        <v>6270</v>
      </c>
      <c r="N69" s="255" t="s">
        <v>2432</v>
      </c>
      <c r="O69" s="256">
        <v>42422</v>
      </c>
      <c r="P69" s="256"/>
      <c r="Q69" s="256"/>
      <c r="T69" s="236">
        <f t="shared" si="0"/>
        <v>0</v>
      </c>
    </row>
    <row r="70" spans="1:20" x14ac:dyDescent="0.2">
      <c r="A70" s="255">
        <v>325200</v>
      </c>
      <c r="B70" s="255" t="s">
        <v>230</v>
      </c>
      <c r="C70" s="255" t="s">
        <v>2474</v>
      </c>
      <c r="D70" s="255" t="s">
        <v>2396</v>
      </c>
      <c r="E70" s="255">
        <v>66670</v>
      </c>
      <c r="F70" s="255">
        <v>2</v>
      </c>
      <c r="G70" s="256">
        <v>42410</v>
      </c>
      <c r="H70" s="149" t="s">
        <v>2498</v>
      </c>
      <c r="I70" s="257">
        <v>7136.53</v>
      </c>
      <c r="J70" s="257">
        <v>7136.53</v>
      </c>
      <c r="K70" s="255" t="s">
        <v>31</v>
      </c>
      <c r="L70" s="255" t="s">
        <v>2499</v>
      </c>
      <c r="M70" s="165">
        <v>6350</v>
      </c>
      <c r="N70" s="255" t="s">
        <v>2410</v>
      </c>
      <c r="O70" s="256">
        <v>42424</v>
      </c>
      <c r="P70" s="256"/>
      <c r="Q70" s="256"/>
      <c r="T70" s="236">
        <f t="shared" ref="T70:T133" si="1">I70-J70</f>
        <v>0</v>
      </c>
    </row>
    <row r="71" spans="1:20" x14ac:dyDescent="0.2">
      <c r="A71" s="255">
        <v>325200</v>
      </c>
      <c r="B71" s="255" t="s">
        <v>230</v>
      </c>
      <c r="C71" s="255" t="s">
        <v>2474</v>
      </c>
      <c r="D71" s="255" t="s">
        <v>2396</v>
      </c>
      <c r="E71" s="255">
        <v>66717</v>
      </c>
      <c r="F71" s="255">
        <v>2</v>
      </c>
      <c r="G71" s="256">
        <v>42389</v>
      </c>
      <c r="H71" s="149" t="s">
        <v>2496</v>
      </c>
      <c r="I71" s="257">
        <v>120312.5</v>
      </c>
      <c r="J71" s="257">
        <v>120312.5</v>
      </c>
      <c r="K71" s="255" t="s">
        <v>31</v>
      </c>
      <c r="L71" s="255" t="s">
        <v>2497</v>
      </c>
      <c r="M71" s="165">
        <v>6350</v>
      </c>
      <c r="N71" s="255" t="s">
        <v>2410</v>
      </c>
      <c r="O71" s="256">
        <v>42425</v>
      </c>
      <c r="P71" s="256"/>
      <c r="Q71" s="256"/>
      <c r="T71" s="236">
        <f t="shared" si="1"/>
        <v>0</v>
      </c>
    </row>
    <row r="72" spans="1:20" x14ac:dyDescent="0.2">
      <c r="A72" s="255">
        <v>325200</v>
      </c>
      <c r="B72" s="255" t="s">
        <v>230</v>
      </c>
      <c r="C72" s="255" t="s">
        <v>2474</v>
      </c>
      <c r="D72" s="255" t="s">
        <v>2396</v>
      </c>
      <c r="E72" s="255">
        <v>66805</v>
      </c>
      <c r="G72" s="256">
        <v>42429</v>
      </c>
      <c r="H72" s="149" t="s">
        <v>2528</v>
      </c>
      <c r="I72" s="257">
        <v>-38028.78</v>
      </c>
      <c r="J72" s="257">
        <v>-54000.86</v>
      </c>
      <c r="K72" s="255" t="s">
        <v>29</v>
      </c>
      <c r="L72" s="255" t="s">
        <v>2528</v>
      </c>
      <c r="M72" s="165" t="s">
        <v>2396</v>
      </c>
      <c r="N72" s="255" t="s">
        <v>30</v>
      </c>
      <c r="O72" s="256">
        <v>42429</v>
      </c>
      <c r="P72" s="256"/>
      <c r="Q72" s="256"/>
      <c r="R72" s="255" t="s">
        <v>2560</v>
      </c>
    </row>
    <row r="73" spans="1:20" x14ac:dyDescent="0.2">
      <c r="A73" s="255">
        <v>325200</v>
      </c>
      <c r="B73" s="255" t="s">
        <v>230</v>
      </c>
      <c r="C73" s="255" t="s">
        <v>2474</v>
      </c>
      <c r="D73" s="255" t="s">
        <v>2396</v>
      </c>
      <c r="E73" s="255">
        <v>66804</v>
      </c>
      <c r="G73" s="256">
        <v>42429</v>
      </c>
      <c r="H73" s="149" t="s">
        <v>2529</v>
      </c>
      <c r="I73" s="257">
        <v>-4113.7299999999996</v>
      </c>
      <c r="J73" s="257">
        <v>-4113.7299999999996</v>
      </c>
      <c r="K73" s="255" t="s">
        <v>31</v>
      </c>
      <c r="L73" s="255" t="s">
        <v>2530</v>
      </c>
      <c r="M73" s="165" t="s">
        <v>2396</v>
      </c>
      <c r="N73" s="255" t="s">
        <v>30</v>
      </c>
      <c r="O73" s="256">
        <v>42429</v>
      </c>
      <c r="P73" s="256"/>
      <c r="Q73" s="256"/>
      <c r="R73" s="255" t="s">
        <v>2560</v>
      </c>
    </row>
    <row r="74" spans="1:20" x14ac:dyDescent="0.2">
      <c r="A74" s="255">
        <v>325200</v>
      </c>
      <c r="B74" s="255" t="s">
        <v>230</v>
      </c>
      <c r="C74" s="255" t="s">
        <v>2474</v>
      </c>
      <c r="D74" s="255" t="s">
        <v>2396</v>
      </c>
      <c r="E74" s="255">
        <v>66804</v>
      </c>
      <c r="G74" s="256">
        <v>42429</v>
      </c>
      <c r="H74" s="149" t="s">
        <v>2529</v>
      </c>
      <c r="I74" s="257">
        <v>-540141.57999999996</v>
      </c>
      <c r="J74" s="257">
        <v>-540141.57999999996</v>
      </c>
      <c r="K74" s="255" t="s">
        <v>31</v>
      </c>
      <c r="L74" s="255" t="s">
        <v>2529</v>
      </c>
      <c r="M74" s="165" t="s">
        <v>2396</v>
      </c>
      <c r="N74" s="255" t="s">
        <v>30</v>
      </c>
      <c r="O74" s="256">
        <v>42429</v>
      </c>
      <c r="P74" s="256"/>
      <c r="Q74" s="256"/>
      <c r="R74" s="255" t="s">
        <v>2560</v>
      </c>
    </row>
    <row r="75" spans="1:20" x14ac:dyDescent="0.2">
      <c r="A75" s="255">
        <v>325200</v>
      </c>
      <c r="B75" s="255" t="s">
        <v>230</v>
      </c>
      <c r="C75" s="255" t="s">
        <v>2474</v>
      </c>
      <c r="D75" s="255" t="s">
        <v>2396</v>
      </c>
      <c r="E75" s="255">
        <v>66804</v>
      </c>
      <c r="G75" s="256">
        <v>42429</v>
      </c>
      <c r="H75" s="149" t="s">
        <v>2529</v>
      </c>
      <c r="I75" s="257">
        <v>-3733.93</v>
      </c>
      <c r="J75" s="257">
        <v>-3733.93</v>
      </c>
      <c r="K75" s="255" t="s">
        <v>31</v>
      </c>
      <c r="L75" s="255" t="s">
        <v>2531</v>
      </c>
      <c r="M75" s="165" t="s">
        <v>2396</v>
      </c>
      <c r="N75" s="255" t="s">
        <v>30</v>
      </c>
      <c r="O75" s="256">
        <v>42429</v>
      </c>
      <c r="P75" s="256"/>
      <c r="Q75" s="256"/>
      <c r="R75" s="255" t="s">
        <v>2560</v>
      </c>
    </row>
    <row r="76" spans="1:20" x14ac:dyDescent="0.2">
      <c r="A76" s="255">
        <v>325200</v>
      </c>
      <c r="B76" s="255" t="s">
        <v>230</v>
      </c>
      <c r="C76" s="255" t="s">
        <v>2474</v>
      </c>
      <c r="D76" s="255" t="s">
        <v>2396</v>
      </c>
      <c r="E76" s="255">
        <v>66963</v>
      </c>
      <c r="G76" s="256">
        <v>42429</v>
      </c>
      <c r="H76" s="149" t="s">
        <v>2529</v>
      </c>
      <c r="I76" s="257">
        <v>-59390.09</v>
      </c>
      <c r="J76" s="257">
        <v>-59390.09</v>
      </c>
      <c r="K76" s="255" t="s">
        <v>31</v>
      </c>
      <c r="L76" s="255" t="s">
        <v>2529</v>
      </c>
      <c r="M76" s="165" t="s">
        <v>2396</v>
      </c>
      <c r="N76" s="255" t="s">
        <v>30</v>
      </c>
      <c r="O76" s="256">
        <v>42431</v>
      </c>
      <c r="P76" s="256"/>
      <c r="Q76" s="256"/>
      <c r="R76" s="255" t="s">
        <v>2560</v>
      </c>
    </row>
    <row r="77" spans="1:20" x14ac:dyDescent="0.2">
      <c r="A77" s="255">
        <v>325200</v>
      </c>
      <c r="B77" s="255" t="s">
        <v>230</v>
      </c>
      <c r="C77" s="255" t="s">
        <v>2474</v>
      </c>
      <c r="D77" s="255" t="s">
        <v>2396</v>
      </c>
      <c r="E77" s="255">
        <v>66963</v>
      </c>
      <c r="G77" s="256">
        <v>42429</v>
      </c>
      <c r="H77" s="149" t="s">
        <v>2529</v>
      </c>
      <c r="I77" s="257">
        <v>-2358.2199999999998</v>
      </c>
      <c r="J77" s="257">
        <v>-2358.2199999999998</v>
      </c>
      <c r="K77" s="255" t="s">
        <v>31</v>
      </c>
      <c r="L77" s="255" t="s">
        <v>2530</v>
      </c>
      <c r="M77" s="165" t="s">
        <v>2396</v>
      </c>
      <c r="N77" s="255" t="s">
        <v>30</v>
      </c>
      <c r="O77" s="256">
        <v>42431</v>
      </c>
      <c r="P77" s="256"/>
      <c r="Q77" s="256"/>
      <c r="R77" s="255" t="s">
        <v>2560</v>
      </c>
    </row>
    <row r="78" spans="1:20" ht="13.5" thickBot="1" x14ac:dyDescent="0.25">
      <c r="A78" s="159">
        <v>325200</v>
      </c>
      <c r="B78" s="159" t="s">
        <v>230</v>
      </c>
      <c r="C78" s="159" t="s">
        <v>2474</v>
      </c>
      <c r="D78" s="159" t="s">
        <v>2396</v>
      </c>
      <c r="E78" s="159">
        <v>67015</v>
      </c>
      <c r="F78" s="159">
        <v>2</v>
      </c>
      <c r="G78" s="160">
        <v>42433</v>
      </c>
      <c r="H78" s="161" t="s">
        <v>2472</v>
      </c>
      <c r="I78" s="162">
        <v>23856.86</v>
      </c>
      <c r="J78" s="162">
        <v>23856.86</v>
      </c>
      <c r="K78" s="159" t="s">
        <v>31</v>
      </c>
      <c r="L78" s="159" t="s">
        <v>2500</v>
      </c>
      <c r="M78" s="199">
        <v>6369</v>
      </c>
      <c r="N78" s="159" t="s">
        <v>2444</v>
      </c>
      <c r="O78" s="160">
        <v>42433</v>
      </c>
      <c r="P78" s="160"/>
      <c r="Q78" s="160"/>
      <c r="R78" s="159"/>
      <c r="S78" s="159"/>
      <c r="T78" s="236">
        <f t="shared" si="1"/>
        <v>0</v>
      </c>
    </row>
    <row r="79" spans="1:20" x14ac:dyDescent="0.2">
      <c r="A79" s="255">
        <v>325200</v>
      </c>
      <c r="B79" s="255" t="s">
        <v>230</v>
      </c>
      <c r="C79" s="255" t="s">
        <v>2501</v>
      </c>
      <c r="D79" s="255" t="s">
        <v>2396</v>
      </c>
      <c r="E79" s="255">
        <v>67783</v>
      </c>
      <c r="F79" s="255">
        <v>1</v>
      </c>
      <c r="G79" s="256">
        <v>42453</v>
      </c>
      <c r="H79" s="174" t="s">
        <v>2532</v>
      </c>
      <c r="I79" s="175">
        <v>-34353.14</v>
      </c>
      <c r="J79" s="175">
        <v>-47750.86</v>
      </c>
      <c r="K79" s="255" t="s">
        <v>29</v>
      </c>
      <c r="L79" s="255" t="s">
        <v>2532</v>
      </c>
      <c r="M79" s="165" t="s">
        <v>2396</v>
      </c>
      <c r="N79" s="255" t="s">
        <v>30</v>
      </c>
      <c r="O79" s="256">
        <v>42453</v>
      </c>
      <c r="P79" s="256"/>
      <c r="Q79" s="256"/>
      <c r="R79" s="255" t="s">
        <v>2560</v>
      </c>
      <c r="T79" s="236">
        <f t="shared" si="1"/>
        <v>13397.720000000001</v>
      </c>
    </row>
    <row r="80" spans="1:20" x14ac:dyDescent="0.2">
      <c r="A80" s="255">
        <v>325200</v>
      </c>
      <c r="B80" s="255" t="s">
        <v>230</v>
      </c>
      <c r="C80" s="255" t="s">
        <v>2501</v>
      </c>
      <c r="D80" s="255" t="s">
        <v>2396</v>
      </c>
      <c r="E80" s="255">
        <v>67515</v>
      </c>
      <c r="F80" s="255">
        <v>2</v>
      </c>
      <c r="G80" s="256">
        <v>42430</v>
      </c>
      <c r="H80" s="174" t="s">
        <v>2507</v>
      </c>
      <c r="I80" s="192">
        <v>12500</v>
      </c>
      <c r="J80" s="214">
        <v>12500</v>
      </c>
      <c r="K80" s="255" t="s">
        <v>31</v>
      </c>
      <c r="L80" s="255" t="s">
        <v>2508</v>
      </c>
      <c r="M80" s="165">
        <v>6350</v>
      </c>
      <c r="N80" s="255" t="s">
        <v>2410</v>
      </c>
      <c r="O80" s="256">
        <v>42447</v>
      </c>
      <c r="P80" s="256"/>
      <c r="Q80" s="256"/>
      <c r="T80" s="236">
        <f t="shared" si="1"/>
        <v>0</v>
      </c>
    </row>
    <row r="81" spans="1:20" x14ac:dyDescent="0.2">
      <c r="A81" s="255">
        <v>325200</v>
      </c>
      <c r="B81" s="255" t="s">
        <v>230</v>
      </c>
      <c r="C81" s="255" t="s">
        <v>2501</v>
      </c>
      <c r="D81" s="255" t="s">
        <v>2396</v>
      </c>
      <c r="E81" s="255">
        <v>67517</v>
      </c>
      <c r="F81" s="255">
        <v>2</v>
      </c>
      <c r="G81" s="256">
        <v>42431</v>
      </c>
      <c r="H81" s="174" t="s">
        <v>2505</v>
      </c>
      <c r="I81" s="192">
        <v>13758.99</v>
      </c>
      <c r="J81" s="214">
        <v>13758.99</v>
      </c>
      <c r="K81" s="255" t="s">
        <v>31</v>
      </c>
      <c r="L81" s="255" t="s">
        <v>2506</v>
      </c>
      <c r="M81" s="165">
        <v>6350</v>
      </c>
      <c r="N81" s="255" t="s">
        <v>2410</v>
      </c>
      <c r="O81" s="256">
        <v>42447</v>
      </c>
      <c r="P81" s="256"/>
      <c r="Q81" s="256"/>
      <c r="T81" s="236">
        <f t="shared" si="1"/>
        <v>0</v>
      </c>
    </row>
    <row r="82" spans="1:20" x14ac:dyDescent="0.2">
      <c r="A82" s="255">
        <v>325200</v>
      </c>
      <c r="B82" s="255" t="s">
        <v>230</v>
      </c>
      <c r="C82" s="255" t="s">
        <v>2501</v>
      </c>
      <c r="D82" s="255" t="s">
        <v>2396</v>
      </c>
      <c r="E82" s="255">
        <v>67508</v>
      </c>
      <c r="F82" s="255">
        <v>5</v>
      </c>
      <c r="G82" s="256">
        <v>42445</v>
      </c>
      <c r="H82" s="174" t="s">
        <v>2503</v>
      </c>
      <c r="I82" s="192">
        <v>384659.28</v>
      </c>
      <c r="J82" s="214">
        <v>384659.28</v>
      </c>
      <c r="K82" s="255" t="s">
        <v>31</v>
      </c>
      <c r="L82" s="255" t="s">
        <v>2504</v>
      </c>
      <c r="M82" s="165">
        <v>6505</v>
      </c>
      <c r="N82" s="255" t="s">
        <v>2444</v>
      </c>
      <c r="O82" s="256">
        <v>42446</v>
      </c>
      <c r="P82" s="256"/>
      <c r="Q82" s="256"/>
      <c r="T82" s="236">
        <f t="shared" si="1"/>
        <v>0</v>
      </c>
    </row>
    <row r="83" spans="1:20" x14ac:dyDescent="0.2">
      <c r="A83" s="255">
        <v>325200</v>
      </c>
      <c r="B83" s="255" t="s">
        <v>230</v>
      </c>
      <c r="C83" s="255" t="s">
        <v>2501</v>
      </c>
      <c r="D83" s="255" t="s">
        <v>2396</v>
      </c>
      <c r="E83" s="255">
        <v>67825</v>
      </c>
      <c r="F83" s="255">
        <v>2</v>
      </c>
      <c r="G83" s="256">
        <v>42450</v>
      </c>
      <c r="H83" s="174" t="s">
        <v>2533</v>
      </c>
      <c r="I83" s="175">
        <v>4125</v>
      </c>
      <c r="J83" s="175">
        <v>4125</v>
      </c>
      <c r="K83" s="255" t="s">
        <v>31</v>
      </c>
      <c r="L83" s="163" t="s">
        <v>2502</v>
      </c>
      <c r="M83" s="200">
        <v>6544</v>
      </c>
      <c r="N83" s="329" t="s">
        <v>2399</v>
      </c>
      <c r="O83" s="164">
        <v>42458</v>
      </c>
      <c r="P83" s="164"/>
      <c r="Q83" s="164"/>
      <c r="R83" s="163" t="s">
        <v>54</v>
      </c>
      <c r="S83" s="163"/>
      <c r="T83" s="237">
        <f t="shared" si="1"/>
        <v>0</v>
      </c>
    </row>
    <row r="84" spans="1:20" s="179" customFormat="1" x14ac:dyDescent="0.2">
      <c r="A84" s="179">
        <v>325200</v>
      </c>
      <c r="B84" s="179" t="s">
        <v>230</v>
      </c>
      <c r="C84" s="179" t="s">
        <v>2501</v>
      </c>
      <c r="D84" s="179" t="s">
        <v>2396</v>
      </c>
      <c r="E84" s="179">
        <v>67832</v>
      </c>
      <c r="F84" s="179">
        <v>2</v>
      </c>
      <c r="G84" s="180">
        <v>42452</v>
      </c>
      <c r="H84" s="183" t="s">
        <v>2534</v>
      </c>
      <c r="I84" s="179">
        <v>-17.36</v>
      </c>
      <c r="J84" s="179">
        <v>-17.36</v>
      </c>
      <c r="K84" s="179" t="s">
        <v>31</v>
      </c>
      <c r="L84" s="179" t="s">
        <v>2535</v>
      </c>
      <c r="M84" s="201">
        <v>6271</v>
      </c>
      <c r="N84" s="179" t="s">
        <v>2432</v>
      </c>
      <c r="O84" s="180">
        <v>42458</v>
      </c>
      <c r="P84" s="180"/>
      <c r="Q84" s="180"/>
      <c r="T84" s="238">
        <f t="shared" si="1"/>
        <v>0</v>
      </c>
    </row>
    <row r="85" spans="1:20" s="179" customFormat="1" x14ac:dyDescent="0.2">
      <c r="A85" s="179">
        <v>325200</v>
      </c>
      <c r="B85" s="179" t="s">
        <v>230</v>
      </c>
      <c r="C85" s="179" t="s">
        <v>2501</v>
      </c>
      <c r="D85" s="179" t="s">
        <v>2396</v>
      </c>
      <c r="E85" s="179">
        <v>67835</v>
      </c>
      <c r="F85" s="179">
        <v>2</v>
      </c>
      <c r="G85" s="180">
        <v>42452</v>
      </c>
      <c r="H85" s="183" t="s">
        <v>2534</v>
      </c>
      <c r="I85" s="179">
        <v>-53.39</v>
      </c>
      <c r="J85" s="179">
        <v>-53.39</v>
      </c>
      <c r="K85" s="179" t="s">
        <v>31</v>
      </c>
      <c r="L85" s="179" t="s">
        <v>2536</v>
      </c>
      <c r="M85" s="201">
        <v>6359</v>
      </c>
      <c r="N85" s="179" t="s">
        <v>2432</v>
      </c>
      <c r="O85" s="180">
        <v>42458</v>
      </c>
      <c r="P85" s="180"/>
      <c r="Q85" s="180"/>
      <c r="T85" s="238">
        <f t="shared" si="1"/>
        <v>0</v>
      </c>
    </row>
    <row r="86" spans="1:20" x14ac:dyDescent="0.2">
      <c r="A86" s="255">
        <v>325200</v>
      </c>
      <c r="B86" s="255" t="s">
        <v>230</v>
      </c>
      <c r="C86" s="255" t="s">
        <v>2501</v>
      </c>
      <c r="D86" s="255" t="s">
        <v>2396</v>
      </c>
      <c r="E86" s="255">
        <v>67511</v>
      </c>
      <c r="F86" s="255">
        <v>2</v>
      </c>
      <c r="G86" s="256">
        <v>42430</v>
      </c>
      <c r="H86" s="174" t="s">
        <v>2509</v>
      </c>
      <c r="I86" s="192">
        <v>10000</v>
      </c>
      <c r="J86" s="214">
        <v>10000</v>
      </c>
      <c r="K86" s="255" t="s">
        <v>31</v>
      </c>
      <c r="L86" s="255" t="s">
        <v>2510</v>
      </c>
      <c r="M86" s="165">
        <v>6350</v>
      </c>
      <c r="N86" s="255" t="s">
        <v>2410</v>
      </c>
      <c r="O86" s="256">
        <v>42447</v>
      </c>
      <c r="P86" s="256"/>
      <c r="Q86" s="256"/>
      <c r="T86" s="236">
        <f t="shared" si="1"/>
        <v>0</v>
      </c>
    </row>
    <row r="87" spans="1:20" x14ac:dyDescent="0.2">
      <c r="A87" s="255">
        <v>325200</v>
      </c>
      <c r="B87" s="255" t="s">
        <v>230</v>
      </c>
      <c r="C87" s="255" t="s">
        <v>2501</v>
      </c>
      <c r="D87" s="255" t="s">
        <v>2396</v>
      </c>
      <c r="E87" s="255">
        <v>67784</v>
      </c>
      <c r="F87" s="255">
        <v>1</v>
      </c>
      <c r="G87" s="256">
        <v>42453</v>
      </c>
      <c r="H87" s="174" t="s">
        <v>2537</v>
      </c>
      <c r="I87" s="175">
        <v>-628319.31999999995</v>
      </c>
      <c r="J87" s="175">
        <v>-628319.31999999995</v>
      </c>
      <c r="K87" s="255" t="s">
        <v>31</v>
      </c>
      <c r="L87" s="255" t="s">
        <v>2537</v>
      </c>
      <c r="M87" s="165" t="s">
        <v>2396</v>
      </c>
      <c r="N87" s="255" t="s">
        <v>30</v>
      </c>
      <c r="O87" s="256">
        <v>42453</v>
      </c>
      <c r="P87" s="256"/>
      <c r="Q87" s="256"/>
      <c r="R87" s="255" t="s">
        <v>2560</v>
      </c>
      <c r="T87" s="236">
        <f t="shared" si="1"/>
        <v>0</v>
      </c>
    </row>
    <row r="88" spans="1:20" x14ac:dyDescent="0.2">
      <c r="A88" s="255">
        <v>325200</v>
      </c>
      <c r="B88" s="255" t="s">
        <v>230</v>
      </c>
      <c r="C88" s="255" t="s">
        <v>2501</v>
      </c>
      <c r="D88" s="255" t="s">
        <v>2396</v>
      </c>
      <c r="E88" s="255">
        <v>67784</v>
      </c>
      <c r="F88" s="255">
        <v>2</v>
      </c>
      <c r="G88" s="256">
        <v>42453</v>
      </c>
      <c r="H88" s="174" t="s">
        <v>2537</v>
      </c>
      <c r="I88" s="175">
        <v>-6471.93</v>
      </c>
      <c r="J88" s="175">
        <v>-6471.93</v>
      </c>
      <c r="K88" s="255" t="s">
        <v>31</v>
      </c>
      <c r="L88" s="255" t="s">
        <v>2538</v>
      </c>
      <c r="M88" s="165" t="s">
        <v>2396</v>
      </c>
      <c r="N88" s="255" t="s">
        <v>30</v>
      </c>
      <c r="O88" s="256">
        <v>42453</v>
      </c>
      <c r="P88" s="256"/>
      <c r="Q88" s="256"/>
      <c r="R88" s="255" t="s">
        <v>2560</v>
      </c>
      <c r="T88" s="236">
        <f t="shared" si="1"/>
        <v>0</v>
      </c>
    </row>
    <row r="89" spans="1:20" x14ac:dyDescent="0.2">
      <c r="A89" s="255">
        <v>325200</v>
      </c>
      <c r="B89" s="255" t="s">
        <v>230</v>
      </c>
      <c r="C89" s="255" t="s">
        <v>2501</v>
      </c>
      <c r="D89" s="255" t="s">
        <v>2396</v>
      </c>
      <c r="E89" s="255">
        <v>67784</v>
      </c>
      <c r="F89" s="255">
        <v>3</v>
      </c>
      <c r="G89" s="256">
        <v>42453</v>
      </c>
      <c r="H89" s="174" t="s">
        <v>2537</v>
      </c>
      <c r="I89" s="175">
        <v>-3733.93</v>
      </c>
      <c r="J89" s="175">
        <v>-3733.93</v>
      </c>
      <c r="K89" s="255" t="s">
        <v>31</v>
      </c>
      <c r="L89" s="255" t="s">
        <v>2539</v>
      </c>
      <c r="M89" s="165" t="s">
        <v>2396</v>
      </c>
      <c r="N89" s="255" t="s">
        <v>30</v>
      </c>
      <c r="O89" s="256">
        <v>42453</v>
      </c>
      <c r="P89" s="256"/>
      <c r="Q89" s="256"/>
      <c r="R89" s="255" t="s">
        <v>2560</v>
      </c>
      <c r="T89" s="236">
        <f t="shared" si="1"/>
        <v>0</v>
      </c>
    </row>
    <row r="90" spans="1:20" s="151" customFormat="1" x14ac:dyDescent="0.2">
      <c r="A90" s="151">
        <v>325200</v>
      </c>
      <c r="B90" s="151" t="s">
        <v>230</v>
      </c>
      <c r="C90" s="151" t="s">
        <v>2501</v>
      </c>
      <c r="D90" s="151" t="s">
        <v>2396</v>
      </c>
      <c r="E90" s="151">
        <v>67996</v>
      </c>
      <c r="F90" s="151">
        <v>3</v>
      </c>
      <c r="G90" s="184">
        <v>42460</v>
      </c>
      <c r="H90" s="213" t="s">
        <v>2540</v>
      </c>
      <c r="I90" s="209">
        <v>18798</v>
      </c>
      <c r="J90" s="209">
        <v>18798</v>
      </c>
      <c r="K90" s="210" t="s">
        <v>31</v>
      </c>
      <c r="L90" s="210" t="s">
        <v>2541</v>
      </c>
      <c r="M90" s="211">
        <v>6541</v>
      </c>
      <c r="N90" s="210" t="s">
        <v>2444</v>
      </c>
      <c r="O90" s="212">
        <v>42461</v>
      </c>
      <c r="P90" s="212"/>
      <c r="Q90" s="212"/>
      <c r="T90" s="239">
        <f t="shared" si="1"/>
        <v>0</v>
      </c>
    </row>
    <row r="91" spans="1:20" s="151" customFormat="1" x14ac:dyDescent="0.2">
      <c r="A91" s="151">
        <v>325200</v>
      </c>
      <c r="B91" s="151" t="s">
        <v>230</v>
      </c>
      <c r="C91" s="151" t="s">
        <v>2501</v>
      </c>
      <c r="D91" s="151" t="s">
        <v>2396</v>
      </c>
      <c r="E91" s="151">
        <v>67996</v>
      </c>
      <c r="F91" s="151">
        <v>4</v>
      </c>
      <c r="G91" s="184">
        <v>42460</v>
      </c>
      <c r="H91" s="213" t="s">
        <v>2540</v>
      </c>
      <c r="I91" s="209">
        <v>7230</v>
      </c>
      <c r="J91" s="209">
        <v>7230</v>
      </c>
      <c r="K91" s="210" t="s">
        <v>31</v>
      </c>
      <c r="L91" s="210" t="s">
        <v>2541</v>
      </c>
      <c r="M91" s="211">
        <v>6541</v>
      </c>
      <c r="N91" s="210" t="s">
        <v>2444</v>
      </c>
      <c r="O91" s="212">
        <v>42461</v>
      </c>
      <c r="P91" s="212"/>
      <c r="Q91" s="212"/>
      <c r="T91" s="239">
        <f t="shared" si="1"/>
        <v>0</v>
      </c>
    </row>
    <row r="92" spans="1:20" s="179" customFormat="1" x14ac:dyDescent="0.2">
      <c r="A92" s="179">
        <v>325200</v>
      </c>
      <c r="B92" s="179" t="s">
        <v>230</v>
      </c>
      <c r="C92" s="179" t="s">
        <v>2501</v>
      </c>
      <c r="D92" s="179" t="s">
        <v>2396</v>
      </c>
      <c r="E92" s="179">
        <v>68261</v>
      </c>
      <c r="F92" s="179">
        <v>5</v>
      </c>
      <c r="G92" s="180">
        <v>42460</v>
      </c>
      <c r="H92" s="181" t="s">
        <v>2542</v>
      </c>
      <c r="I92" s="182">
        <v>6516.48</v>
      </c>
      <c r="J92" s="179">
        <v>0</v>
      </c>
      <c r="K92" s="179" t="s">
        <v>29</v>
      </c>
      <c r="L92" s="179" t="s">
        <v>2543</v>
      </c>
      <c r="M92" s="201">
        <v>6343</v>
      </c>
      <c r="N92" s="179" t="s">
        <v>2544</v>
      </c>
      <c r="O92" s="180">
        <v>42471</v>
      </c>
      <c r="P92" s="180"/>
      <c r="Q92" s="180"/>
      <c r="T92" s="238">
        <f t="shared" si="1"/>
        <v>6516.48</v>
      </c>
    </row>
    <row r="93" spans="1:20" x14ac:dyDescent="0.2">
      <c r="A93" s="255">
        <v>325200</v>
      </c>
      <c r="B93" s="255" t="s">
        <v>230</v>
      </c>
      <c r="C93" s="255" t="s">
        <v>2501</v>
      </c>
      <c r="D93" s="255" t="s">
        <v>2396</v>
      </c>
      <c r="E93" s="255">
        <v>66950</v>
      </c>
      <c r="F93" s="255">
        <v>4</v>
      </c>
      <c r="G93" s="256">
        <v>42278</v>
      </c>
      <c r="H93" s="177" t="s">
        <v>2516</v>
      </c>
      <c r="I93" s="192">
        <v>8085.5</v>
      </c>
      <c r="J93" s="214">
        <v>8085.5</v>
      </c>
      <c r="K93" s="255" t="s">
        <v>31</v>
      </c>
      <c r="L93" s="255" t="s">
        <v>2517</v>
      </c>
      <c r="M93" s="165">
        <v>6271</v>
      </c>
      <c r="N93" s="255" t="s">
        <v>2410</v>
      </c>
      <c r="O93" s="256">
        <v>42431</v>
      </c>
      <c r="P93" s="256"/>
      <c r="Q93" s="256"/>
      <c r="T93" s="236">
        <f t="shared" si="1"/>
        <v>0</v>
      </c>
    </row>
    <row r="94" spans="1:20" x14ac:dyDescent="0.2">
      <c r="A94" s="255">
        <v>325200</v>
      </c>
      <c r="B94" s="255" t="s">
        <v>230</v>
      </c>
      <c r="C94" s="255" t="s">
        <v>2501</v>
      </c>
      <c r="D94" s="255" t="s">
        <v>2396</v>
      </c>
      <c r="E94" s="255">
        <v>67049</v>
      </c>
      <c r="F94" s="255">
        <v>4</v>
      </c>
      <c r="G94" s="256">
        <v>42399</v>
      </c>
      <c r="H94" s="177">
        <v>1513423</v>
      </c>
      <c r="I94" s="192">
        <v>5950.95</v>
      </c>
      <c r="J94" s="214">
        <v>5950.95</v>
      </c>
      <c r="K94" s="255" t="s">
        <v>31</v>
      </c>
      <c r="L94" s="255" t="s">
        <v>2520</v>
      </c>
      <c r="M94" s="165">
        <v>6350</v>
      </c>
      <c r="N94" s="255" t="s">
        <v>2410</v>
      </c>
      <c r="O94" s="256">
        <v>42436</v>
      </c>
      <c r="P94" s="256"/>
      <c r="Q94" s="256"/>
      <c r="T94" s="236">
        <f t="shared" si="1"/>
        <v>0</v>
      </c>
    </row>
    <row r="95" spans="1:20" s="151" customFormat="1" x14ac:dyDescent="0.2">
      <c r="A95" s="151">
        <v>325200</v>
      </c>
      <c r="B95" s="151" t="s">
        <v>230</v>
      </c>
      <c r="C95" s="151" t="s">
        <v>2501</v>
      </c>
      <c r="D95" s="151" t="s">
        <v>2396</v>
      </c>
      <c r="E95" s="151">
        <v>67591</v>
      </c>
      <c r="F95" s="151">
        <v>2</v>
      </c>
      <c r="G95" s="184">
        <v>42342</v>
      </c>
      <c r="H95" s="177" t="s">
        <v>2386</v>
      </c>
      <c r="I95" s="192">
        <v>-6689</v>
      </c>
      <c r="J95" s="214">
        <v>-6689</v>
      </c>
      <c r="K95" s="151" t="s">
        <v>31</v>
      </c>
      <c r="L95" s="151" t="s">
        <v>2526</v>
      </c>
      <c r="M95" s="202">
        <v>6350</v>
      </c>
      <c r="N95" s="151" t="s">
        <v>2429</v>
      </c>
      <c r="O95" s="184">
        <v>42447</v>
      </c>
      <c r="P95" s="184"/>
      <c r="Q95" s="184"/>
      <c r="T95" s="239">
        <f t="shared" si="1"/>
        <v>0</v>
      </c>
    </row>
    <row r="96" spans="1:20" s="151" customFormat="1" x14ac:dyDescent="0.2">
      <c r="A96" s="151">
        <v>325200</v>
      </c>
      <c r="B96" s="151" t="s">
        <v>230</v>
      </c>
      <c r="C96" s="151" t="s">
        <v>2501</v>
      </c>
      <c r="D96" s="151" t="s">
        <v>2396</v>
      </c>
      <c r="E96" s="151">
        <v>67595</v>
      </c>
      <c r="F96" s="151">
        <v>4</v>
      </c>
      <c r="G96" s="184">
        <v>42342</v>
      </c>
      <c r="H96" s="177" t="s">
        <v>2386</v>
      </c>
      <c r="I96" s="192">
        <v>39615.360000000001</v>
      </c>
      <c r="J96" s="214">
        <v>39615.360000000001</v>
      </c>
      <c r="K96" s="151" t="s">
        <v>31</v>
      </c>
      <c r="L96" s="151" t="s">
        <v>2525</v>
      </c>
      <c r="M96" s="202">
        <v>6350</v>
      </c>
      <c r="N96" s="151" t="s">
        <v>2410</v>
      </c>
      <c r="O96" s="184">
        <v>42447</v>
      </c>
      <c r="P96" s="184"/>
      <c r="Q96" s="184"/>
      <c r="T96" s="239">
        <f t="shared" si="1"/>
        <v>0</v>
      </c>
    </row>
    <row r="97" spans="1:24" x14ac:dyDescent="0.2">
      <c r="A97" s="255">
        <v>325200</v>
      </c>
      <c r="B97" s="255" t="s">
        <v>230</v>
      </c>
      <c r="C97" s="255" t="s">
        <v>2501</v>
      </c>
      <c r="D97" s="255" t="s">
        <v>2396</v>
      </c>
      <c r="E97" s="255">
        <v>66946</v>
      </c>
      <c r="F97" s="255">
        <v>2</v>
      </c>
      <c r="G97" s="256">
        <v>42353</v>
      </c>
      <c r="H97" s="177">
        <v>16204</v>
      </c>
      <c r="I97" s="192">
        <v>10860</v>
      </c>
      <c r="J97" s="214">
        <v>10860</v>
      </c>
      <c r="K97" s="255" t="s">
        <v>31</v>
      </c>
      <c r="L97" s="255" t="s">
        <v>2524</v>
      </c>
      <c r="M97" s="165">
        <v>6350</v>
      </c>
      <c r="N97" s="255" t="s">
        <v>2410</v>
      </c>
      <c r="O97" s="256">
        <v>42431</v>
      </c>
      <c r="P97" s="256"/>
      <c r="Q97" s="256"/>
      <c r="T97" s="236">
        <f t="shared" si="1"/>
        <v>0</v>
      </c>
    </row>
    <row r="98" spans="1:24" x14ac:dyDescent="0.2">
      <c r="A98" s="255">
        <v>325200</v>
      </c>
      <c r="B98" s="255" t="s">
        <v>230</v>
      </c>
      <c r="C98" s="255" t="s">
        <v>2501</v>
      </c>
      <c r="D98" s="255" t="s">
        <v>2396</v>
      </c>
      <c r="E98" s="255">
        <v>66945</v>
      </c>
      <c r="F98" s="255">
        <v>2</v>
      </c>
      <c r="G98" s="256">
        <v>42369</v>
      </c>
      <c r="H98" s="177">
        <v>249216</v>
      </c>
      <c r="I98" s="192">
        <v>18655.41</v>
      </c>
      <c r="J98" s="214">
        <v>18655.41</v>
      </c>
      <c r="K98" s="255" t="s">
        <v>31</v>
      </c>
      <c r="L98" s="255" t="s">
        <v>2523</v>
      </c>
      <c r="M98" s="165">
        <v>6350</v>
      </c>
      <c r="N98" s="255" t="s">
        <v>2410</v>
      </c>
      <c r="O98" s="256">
        <v>42431</v>
      </c>
      <c r="P98" s="256"/>
      <c r="Q98" s="256"/>
      <c r="T98" s="236">
        <f t="shared" si="1"/>
        <v>0</v>
      </c>
    </row>
    <row r="99" spans="1:24" x14ac:dyDescent="0.2">
      <c r="A99" s="255">
        <v>325200</v>
      </c>
      <c r="B99" s="255" t="s">
        <v>230</v>
      </c>
      <c r="C99" s="255" t="s">
        <v>2501</v>
      </c>
      <c r="D99" s="255" t="s">
        <v>2396</v>
      </c>
      <c r="E99" s="255">
        <v>67050</v>
      </c>
      <c r="F99" s="255">
        <v>4</v>
      </c>
      <c r="G99" s="256">
        <v>42370</v>
      </c>
      <c r="H99" s="177">
        <v>95311600000000</v>
      </c>
      <c r="I99" s="192">
        <v>4843.0200000000004</v>
      </c>
      <c r="J99" s="214">
        <v>4843.0200000000004</v>
      </c>
      <c r="K99" s="255" t="s">
        <v>31</v>
      </c>
      <c r="L99" s="255" t="s">
        <v>2522</v>
      </c>
      <c r="M99" s="165">
        <v>6334</v>
      </c>
      <c r="N99" s="255" t="s">
        <v>2410</v>
      </c>
      <c r="O99" s="256">
        <v>42436</v>
      </c>
      <c r="P99" s="256"/>
      <c r="Q99" s="256"/>
      <c r="T99" s="236">
        <f t="shared" si="1"/>
        <v>0</v>
      </c>
    </row>
    <row r="100" spans="1:24" x14ac:dyDescent="0.2">
      <c r="A100" s="255">
        <v>325200</v>
      </c>
      <c r="B100" s="255" t="s">
        <v>230</v>
      </c>
      <c r="C100" s="255" t="s">
        <v>2501</v>
      </c>
      <c r="D100" s="255" t="s">
        <v>2396</v>
      </c>
      <c r="E100" s="255">
        <v>67216</v>
      </c>
      <c r="F100" s="255">
        <v>2</v>
      </c>
      <c r="G100" s="256">
        <v>42375</v>
      </c>
      <c r="H100" s="177">
        <v>10144</v>
      </c>
      <c r="I100" s="175">
        <v>5262.59</v>
      </c>
      <c r="J100" s="175">
        <v>7315</v>
      </c>
      <c r="K100" s="255" t="s">
        <v>29</v>
      </c>
      <c r="L100" s="255" t="s">
        <v>2521</v>
      </c>
      <c r="M100" s="165">
        <v>6271</v>
      </c>
      <c r="N100" s="255" t="s">
        <v>2410</v>
      </c>
      <c r="O100" s="256">
        <v>42438</v>
      </c>
      <c r="P100" s="256"/>
      <c r="Q100" s="256"/>
      <c r="T100" s="236">
        <f t="shared" si="1"/>
        <v>-2052.41</v>
      </c>
    </row>
    <row r="101" spans="1:24" x14ac:dyDescent="0.2">
      <c r="A101" s="255">
        <v>325200</v>
      </c>
      <c r="B101" s="255" t="s">
        <v>230</v>
      </c>
      <c r="C101" s="255" t="s">
        <v>2501</v>
      </c>
      <c r="D101" s="255" t="s">
        <v>2396</v>
      </c>
      <c r="E101" s="255">
        <v>67169</v>
      </c>
      <c r="F101" s="255">
        <v>2</v>
      </c>
      <c r="G101" s="256">
        <v>42430</v>
      </c>
      <c r="H101" s="177" t="s">
        <v>2511</v>
      </c>
      <c r="I101" s="175">
        <v>1011</v>
      </c>
      <c r="J101" s="175">
        <v>1011</v>
      </c>
      <c r="K101" s="255" t="s">
        <v>31</v>
      </c>
      <c r="L101" s="163" t="s">
        <v>2401</v>
      </c>
      <c r="M101" s="200">
        <v>6544</v>
      </c>
      <c r="N101" s="329" t="s">
        <v>2399</v>
      </c>
      <c r="O101" s="164">
        <v>42437</v>
      </c>
      <c r="P101" s="164"/>
      <c r="Q101" s="164"/>
      <c r="R101" s="163" t="s">
        <v>54</v>
      </c>
      <c r="S101" s="163"/>
      <c r="T101" s="237">
        <f t="shared" si="1"/>
        <v>0</v>
      </c>
    </row>
    <row r="102" spans="1:24" x14ac:dyDescent="0.2">
      <c r="A102" s="255">
        <v>325200</v>
      </c>
      <c r="B102" s="255" t="s">
        <v>230</v>
      </c>
      <c r="C102" s="255" t="s">
        <v>2501</v>
      </c>
      <c r="D102" s="255" t="s">
        <v>2396</v>
      </c>
      <c r="E102" s="255">
        <v>67051</v>
      </c>
      <c r="F102" s="255">
        <v>4</v>
      </c>
      <c r="G102" s="256">
        <v>42399</v>
      </c>
      <c r="H102" s="177">
        <v>1512904</v>
      </c>
      <c r="I102" s="192">
        <v>4855.04</v>
      </c>
      <c r="J102" s="214">
        <v>4855.04</v>
      </c>
      <c r="K102" s="255" t="s">
        <v>31</v>
      </c>
      <c r="L102" s="255" t="s">
        <v>2519</v>
      </c>
      <c r="M102" s="165">
        <v>6350</v>
      </c>
      <c r="N102" s="255" t="s">
        <v>2410</v>
      </c>
      <c r="O102" s="256">
        <v>42436</v>
      </c>
      <c r="P102" s="256"/>
      <c r="Q102" s="256"/>
      <c r="T102" s="236">
        <f t="shared" si="1"/>
        <v>0</v>
      </c>
    </row>
    <row r="103" spans="1:24" x14ac:dyDescent="0.2">
      <c r="A103" s="255">
        <v>325200</v>
      </c>
      <c r="B103" s="255" t="s">
        <v>230</v>
      </c>
      <c r="C103" s="255" t="s">
        <v>2501</v>
      </c>
      <c r="D103" s="255" t="s">
        <v>2396</v>
      </c>
      <c r="E103" s="255">
        <v>66944</v>
      </c>
      <c r="F103" s="255">
        <v>2</v>
      </c>
      <c r="G103" s="256">
        <v>42419</v>
      </c>
      <c r="H103" s="177">
        <v>127644</v>
      </c>
      <c r="I103" s="192">
        <v>24487</v>
      </c>
      <c r="J103" s="214">
        <v>24487</v>
      </c>
      <c r="K103" s="255" t="s">
        <v>31</v>
      </c>
      <c r="L103" s="255" t="s">
        <v>2518</v>
      </c>
      <c r="M103" s="165">
        <v>6316</v>
      </c>
      <c r="N103" s="255" t="s">
        <v>2410</v>
      </c>
      <c r="O103" s="256">
        <v>42431</v>
      </c>
      <c r="P103" s="256"/>
      <c r="Q103" s="256"/>
      <c r="T103" s="236">
        <f t="shared" si="1"/>
        <v>0</v>
      </c>
    </row>
    <row r="104" spans="1:24" x14ac:dyDescent="0.2">
      <c r="A104" s="255">
        <v>325200</v>
      </c>
      <c r="B104" s="255" t="s">
        <v>230</v>
      </c>
      <c r="C104" s="255" t="s">
        <v>2501</v>
      </c>
      <c r="D104" s="255" t="s">
        <v>2396</v>
      </c>
      <c r="E104" s="255">
        <v>67111</v>
      </c>
      <c r="F104" s="255">
        <v>2</v>
      </c>
      <c r="G104" s="256">
        <v>42422</v>
      </c>
      <c r="H104" s="177">
        <v>6867</v>
      </c>
      <c r="I104" s="178">
        <v>990</v>
      </c>
      <c r="J104" s="178">
        <v>990</v>
      </c>
      <c r="K104" s="255" t="s">
        <v>31</v>
      </c>
      <c r="L104" s="163" t="s">
        <v>2502</v>
      </c>
      <c r="M104" s="200">
        <v>6544</v>
      </c>
      <c r="N104" s="329" t="s">
        <v>2399</v>
      </c>
      <c r="O104" s="164">
        <v>42436</v>
      </c>
      <c r="P104" s="164"/>
      <c r="Q104" s="164"/>
      <c r="R104" s="163" t="s">
        <v>54</v>
      </c>
      <c r="S104" s="163"/>
      <c r="T104" s="237">
        <f t="shared" si="1"/>
        <v>0</v>
      </c>
    </row>
    <row r="105" spans="1:24" x14ac:dyDescent="0.2">
      <c r="A105" s="255">
        <v>325200</v>
      </c>
      <c r="B105" s="255" t="s">
        <v>230</v>
      </c>
      <c r="C105" s="255" t="s">
        <v>2501</v>
      </c>
      <c r="D105" s="255" t="s">
        <v>2396</v>
      </c>
      <c r="E105" s="255">
        <v>67115</v>
      </c>
      <c r="F105" s="255">
        <v>2</v>
      </c>
      <c r="G105" s="256">
        <v>42425</v>
      </c>
      <c r="H105" s="177" t="s">
        <v>2515</v>
      </c>
      <c r="I105" s="175">
        <v>7090</v>
      </c>
      <c r="J105" s="175">
        <v>7090</v>
      </c>
      <c r="K105" s="255" t="s">
        <v>31</v>
      </c>
      <c r="L105" s="163" t="s">
        <v>2420</v>
      </c>
      <c r="M105" s="200">
        <v>6543</v>
      </c>
      <c r="N105" s="329" t="s">
        <v>2399</v>
      </c>
      <c r="O105" s="164">
        <v>42436</v>
      </c>
      <c r="P105" s="164"/>
      <c r="Q105" s="164"/>
      <c r="R105" s="163" t="s">
        <v>54</v>
      </c>
      <c r="S105" s="163"/>
      <c r="T105" s="237">
        <f t="shared" si="1"/>
        <v>0</v>
      </c>
      <c r="X105" s="151"/>
    </row>
    <row r="106" spans="1:24" x14ac:dyDescent="0.2">
      <c r="A106" s="255">
        <v>325200</v>
      </c>
      <c r="B106" s="255" t="s">
        <v>230</v>
      </c>
      <c r="C106" s="255" t="s">
        <v>2501</v>
      </c>
      <c r="D106" s="255" t="s">
        <v>2396</v>
      </c>
      <c r="E106" s="255">
        <v>67219</v>
      </c>
      <c r="F106" s="255">
        <v>4</v>
      </c>
      <c r="G106" s="256">
        <v>42429</v>
      </c>
      <c r="H106" s="177" t="s">
        <v>2513</v>
      </c>
      <c r="I106" s="175">
        <v>6744.6</v>
      </c>
      <c r="J106" s="175">
        <v>9375</v>
      </c>
      <c r="K106" s="255" t="s">
        <v>29</v>
      </c>
      <c r="L106" s="255" t="s">
        <v>2514</v>
      </c>
      <c r="M106" s="165">
        <v>6359</v>
      </c>
      <c r="N106" s="255" t="s">
        <v>2410</v>
      </c>
      <c r="O106" s="256">
        <v>42438</v>
      </c>
      <c r="P106" s="256"/>
      <c r="Q106" s="256"/>
      <c r="T106" s="236">
        <f t="shared" si="1"/>
        <v>-2630.3999999999996</v>
      </c>
    </row>
    <row r="107" spans="1:24" s="159" customFormat="1" ht="13.5" thickBot="1" x14ac:dyDescent="0.25">
      <c r="A107" s="159">
        <v>325200</v>
      </c>
      <c r="B107" s="159" t="s">
        <v>230</v>
      </c>
      <c r="C107" s="159" t="s">
        <v>2501</v>
      </c>
      <c r="D107" s="159" t="s">
        <v>2396</v>
      </c>
      <c r="E107" s="159">
        <v>67396</v>
      </c>
      <c r="F107" s="159">
        <v>2</v>
      </c>
      <c r="G107" s="160">
        <v>42429</v>
      </c>
      <c r="H107" s="176">
        <v>2200</v>
      </c>
      <c r="I107" s="193">
        <v>7758.75</v>
      </c>
      <c r="J107" s="215">
        <v>7758.75</v>
      </c>
      <c r="K107" s="159" t="s">
        <v>31</v>
      </c>
      <c r="L107" s="159" t="s">
        <v>2512</v>
      </c>
      <c r="M107" s="199">
        <v>6350</v>
      </c>
      <c r="N107" s="159" t="s">
        <v>2410</v>
      </c>
      <c r="O107" s="160">
        <v>42444</v>
      </c>
      <c r="P107" s="160"/>
      <c r="Q107" s="160"/>
      <c r="T107" s="240">
        <f t="shared" si="1"/>
        <v>0</v>
      </c>
    </row>
    <row r="108" spans="1:24" s="218" customFormat="1" x14ac:dyDescent="0.2">
      <c r="A108" s="218">
        <v>325200</v>
      </c>
      <c r="B108" s="218" t="s">
        <v>230</v>
      </c>
      <c r="C108" s="218" t="s">
        <v>2545</v>
      </c>
      <c r="D108" s="218" t="s">
        <v>2396</v>
      </c>
      <c r="E108" s="218">
        <v>68151</v>
      </c>
      <c r="F108" s="218">
        <v>4</v>
      </c>
      <c r="G108" s="219">
        <v>42430</v>
      </c>
      <c r="H108" s="220">
        <v>54664</v>
      </c>
      <c r="I108" s="221">
        <v>23118.67</v>
      </c>
      <c r="J108" s="221">
        <v>23118.67</v>
      </c>
      <c r="K108" s="218" t="s">
        <v>31</v>
      </c>
      <c r="L108" s="218" t="s">
        <v>2553</v>
      </c>
      <c r="M108" s="222">
        <v>6540</v>
      </c>
      <c r="N108" s="218" t="s">
        <v>2410</v>
      </c>
      <c r="O108" s="219">
        <v>42466</v>
      </c>
      <c r="P108" s="219"/>
      <c r="Q108" s="219"/>
      <c r="T108" s="241">
        <f t="shared" si="1"/>
        <v>0</v>
      </c>
    </row>
    <row r="109" spans="1:24" s="223" customFormat="1" x14ac:dyDescent="0.2">
      <c r="A109" s="223">
        <v>325200</v>
      </c>
      <c r="B109" s="223" t="s">
        <v>230</v>
      </c>
      <c r="C109" s="223" t="s">
        <v>2545</v>
      </c>
      <c r="D109" s="223" t="s">
        <v>2396</v>
      </c>
      <c r="E109" s="223">
        <v>68151</v>
      </c>
      <c r="F109" s="223">
        <v>2</v>
      </c>
      <c r="G109" s="224">
        <v>42430</v>
      </c>
      <c r="H109" s="225">
        <v>54664</v>
      </c>
      <c r="I109" s="226">
        <v>78377.75</v>
      </c>
      <c r="J109" s="226">
        <v>78377.75</v>
      </c>
      <c r="K109" s="223" t="s">
        <v>31</v>
      </c>
      <c r="L109" s="223" t="s">
        <v>2553</v>
      </c>
      <c r="M109" s="227">
        <v>6540</v>
      </c>
      <c r="N109" s="223" t="s">
        <v>2410</v>
      </c>
      <c r="O109" s="224">
        <v>42466</v>
      </c>
      <c r="P109" s="224"/>
      <c r="Q109" s="224"/>
      <c r="T109" s="241">
        <f t="shared" si="1"/>
        <v>0</v>
      </c>
    </row>
    <row r="110" spans="1:24" x14ac:dyDescent="0.2">
      <c r="A110" s="255">
        <v>325200</v>
      </c>
      <c r="B110" s="255" t="s">
        <v>230</v>
      </c>
      <c r="C110" s="255" t="s">
        <v>2545</v>
      </c>
      <c r="D110" s="255" t="s">
        <v>2396</v>
      </c>
      <c r="E110" s="255">
        <v>68150</v>
      </c>
      <c r="F110" s="255">
        <v>2</v>
      </c>
      <c r="G110" s="256">
        <v>42415</v>
      </c>
      <c r="H110" s="188">
        <v>240068770</v>
      </c>
      <c r="I110" s="187">
        <v>7700</v>
      </c>
      <c r="J110" s="187">
        <v>7700</v>
      </c>
      <c r="K110" s="255" t="s">
        <v>31</v>
      </c>
      <c r="L110" s="255" t="s">
        <v>2552</v>
      </c>
      <c r="M110" s="165">
        <v>6351</v>
      </c>
      <c r="N110" s="255" t="s">
        <v>2410</v>
      </c>
      <c r="O110" s="256">
        <v>42466</v>
      </c>
      <c r="P110" s="256"/>
      <c r="Q110" s="256"/>
      <c r="T110" s="242">
        <f t="shared" si="1"/>
        <v>0</v>
      </c>
    </row>
    <row r="111" spans="1:24" x14ac:dyDescent="0.2">
      <c r="A111" s="255">
        <v>325200</v>
      </c>
      <c r="B111" s="255" t="s">
        <v>230</v>
      </c>
      <c r="C111" s="255" t="s">
        <v>2545</v>
      </c>
      <c r="D111" s="255" t="s">
        <v>2396</v>
      </c>
      <c r="E111" s="255">
        <v>68227</v>
      </c>
      <c r="F111" s="255">
        <v>2</v>
      </c>
      <c r="G111" s="256">
        <v>42466</v>
      </c>
      <c r="H111" s="188" t="s">
        <v>2547</v>
      </c>
      <c r="I111" s="187">
        <v>25000</v>
      </c>
      <c r="J111" s="187">
        <v>25000</v>
      </c>
      <c r="K111" s="255" t="s">
        <v>31</v>
      </c>
      <c r="L111" s="255" t="s">
        <v>2548</v>
      </c>
      <c r="M111" s="165">
        <v>6342</v>
      </c>
      <c r="N111" s="255" t="s">
        <v>2410</v>
      </c>
      <c r="O111" s="256">
        <v>42471</v>
      </c>
      <c r="P111" s="256"/>
      <c r="Q111" s="256"/>
      <c r="T111" s="242">
        <f t="shared" si="1"/>
        <v>0</v>
      </c>
    </row>
    <row r="112" spans="1:24" x14ac:dyDescent="0.2">
      <c r="A112" s="255">
        <v>325200</v>
      </c>
      <c r="B112" s="255" t="s">
        <v>230</v>
      </c>
      <c r="C112" s="255" t="s">
        <v>2545</v>
      </c>
      <c r="D112" s="255" t="s">
        <v>2396</v>
      </c>
      <c r="E112" s="255">
        <v>68279</v>
      </c>
      <c r="F112" s="255">
        <v>4</v>
      </c>
      <c r="G112" s="256">
        <v>42439</v>
      </c>
      <c r="H112" s="189">
        <v>252740000000</v>
      </c>
      <c r="I112" s="187">
        <v>5220.3100000000004</v>
      </c>
      <c r="J112" s="187">
        <v>5220.3100000000004</v>
      </c>
      <c r="K112" s="255" t="s">
        <v>31</v>
      </c>
      <c r="L112" s="255" t="s">
        <v>2551</v>
      </c>
      <c r="M112" s="165">
        <v>6207</v>
      </c>
      <c r="N112" s="255" t="s">
        <v>2410</v>
      </c>
      <c r="O112" s="256">
        <v>42471</v>
      </c>
      <c r="P112" s="256"/>
      <c r="Q112" s="256"/>
      <c r="T112" s="242">
        <f t="shared" si="1"/>
        <v>0</v>
      </c>
    </row>
    <row r="113" spans="1:24" x14ac:dyDescent="0.2">
      <c r="A113" s="255">
        <v>325200</v>
      </c>
      <c r="B113" s="255" t="s">
        <v>230</v>
      </c>
      <c r="C113" s="255" t="s">
        <v>2545</v>
      </c>
      <c r="D113" s="255" t="s">
        <v>2396</v>
      </c>
      <c r="E113" s="255">
        <v>68279</v>
      </c>
      <c r="F113" s="255">
        <v>2</v>
      </c>
      <c r="G113" s="256">
        <v>42439</v>
      </c>
      <c r="H113" s="189">
        <v>252740000000</v>
      </c>
      <c r="I113" s="187">
        <v>5220.3100000000004</v>
      </c>
      <c r="J113" s="187">
        <v>5220.3100000000004</v>
      </c>
      <c r="K113" s="255" t="s">
        <v>31</v>
      </c>
      <c r="L113" s="255" t="s">
        <v>2551</v>
      </c>
      <c r="M113" s="165">
        <v>6517</v>
      </c>
      <c r="N113" s="255" t="s">
        <v>2410</v>
      </c>
      <c r="O113" s="256">
        <v>42471</v>
      </c>
      <c r="P113" s="256"/>
      <c r="Q113" s="256"/>
      <c r="T113" s="242">
        <f t="shared" si="1"/>
        <v>0</v>
      </c>
    </row>
    <row r="114" spans="1:24" x14ac:dyDescent="0.2">
      <c r="A114" s="255">
        <v>325200</v>
      </c>
      <c r="B114" s="255" t="s">
        <v>230</v>
      </c>
      <c r="C114" s="255" t="s">
        <v>2545</v>
      </c>
      <c r="D114" s="255" t="s">
        <v>2396</v>
      </c>
      <c r="E114" s="255">
        <v>68229</v>
      </c>
      <c r="F114" s="255">
        <v>2</v>
      </c>
      <c r="G114" s="256">
        <v>42438</v>
      </c>
      <c r="H114" s="190">
        <v>10263</v>
      </c>
      <c r="I114" s="187">
        <v>12000</v>
      </c>
      <c r="J114" s="187">
        <v>12000</v>
      </c>
      <c r="K114" s="255" t="s">
        <v>31</v>
      </c>
      <c r="L114" s="255" t="s">
        <v>237</v>
      </c>
      <c r="M114" s="165">
        <v>6374</v>
      </c>
      <c r="N114" s="255" t="s">
        <v>2410</v>
      </c>
      <c r="O114" s="256">
        <v>42471</v>
      </c>
      <c r="P114" s="256"/>
      <c r="Q114" s="256"/>
      <c r="T114" s="242">
        <f t="shared" si="1"/>
        <v>0</v>
      </c>
    </row>
    <row r="115" spans="1:24" x14ac:dyDescent="0.2">
      <c r="A115" s="255">
        <v>325200</v>
      </c>
      <c r="B115" s="255" t="s">
        <v>230</v>
      </c>
      <c r="C115" s="255" t="s">
        <v>2545</v>
      </c>
      <c r="D115" s="255" t="s">
        <v>2396</v>
      </c>
      <c r="E115" s="255">
        <v>68231</v>
      </c>
      <c r="F115" s="255">
        <v>2</v>
      </c>
      <c r="G115" s="256">
        <v>42431</v>
      </c>
      <c r="H115" s="188">
        <v>173372</v>
      </c>
      <c r="I115" s="187">
        <v>247309.14</v>
      </c>
      <c r="J115" s="187">
        <v>247309.14</v>
      </c>
      <c r="K115" s="255" t="s">
        <v>31</v>
      </c>
      <c r="L115" s="255" t="s">
        <v>2546</v>
      </c>
      <c r="M115" s="165">
        <v>6350</v>
      </c>
      <c r="N115" s="255" t="s">
        <v>2410</v>
      </c>
      <c r="O115" s="256">
        <v>42471</v>
      </c>
      <c r="P115" s="256"/>
      <c r="Q115" s="256"/>
      <c r="T115" s="242">
        <f t="shared" si="1"/>
        <v>0</v>
      </c>
    </row>
    <row r="116" spans="1:24" x14ac:dyDescent="0.2">
      <c r="A116" s="255">
        <v>325200</v>
      </c>
      <c r="B116" s="255" t="s">
        <v>230</v>
      </c>
      <c r="C116" s="255" t="s">
        <v>2545</v>
      </c>
      <c r="D116" s="255" t="s">
        <v>2396</v>
      </c>
      <c r="E116" s="255">
        <v>68230</v>
      </c>
      <c r="F116" s="255">
        <v>2</v>
      </c>
      <c r="G116" s="256">
        <v>42426</v>
      </c>
      <c r="H116" s="186">
        <v>39444</v>
      </c>
      <c r="I116" s="187">
        <v>19856.3</v>
      </c>
      <c r="J116" s="187">
        <v>19856.3</v>
      </c>
      <c r="K116" s="255" t="s">
        <v>31</v>
      </c>
      <c r="L116" s="255" t="s">
        <v>2555</v>
      </c>
      <c r="M116" s="165">
        <v>6350</v>
      </c>
      <c r="N116" s="255" t="s">
        <v>2410</v>
      </c>
      <c r="O116" s="256">
        <v>42471</v>
      </c>
      <c r="P116" s="256"/>
      <c r="Q116" s="256"/>
      <c r="T116" s="242">
        <f t="shared" si="1"/>
        <v>0</v>
      </c>
    </row>
    <row r="117" spans="1:24" x14ac:dyDescent="0.2">
      <c r="A117" s="255">
        <v>325200</v>
      </c>
      <c r="B117" s="255" t="s">
        <v>230</v>
      </c>
      <c r="C117" s="255" t="s">
        <v>2545</v>
      </c>
      <c r="D117" s="255" t="s">
        <v>2396</v>
      </c>
      <c r="E117" s="255">
        <v>68228</v>
      </c>
      <c r="F117" s="255">
        <v>2</v>
      </c>
      <c r="G117" s="256">
        <v>42426</v>
      </c>
      <c r="H117" s="189">
        <v>39442</v>
      </c>
      <c r="I117" s="187">
        <v>22070.799999999999</v>
      </c>
      <c r="J117" s="187">
        <v>22070.799999999999</v>
      </c>
      <c r="K117" s="255" t="s">
        <v>31</v>
      </c>
      <c r="L117" s="255" t="s">
        <v>2555</v>
      </c>
      <c r="M117" s="165">
        <v>6350</v>
      </c>
      <c r="N117" s="255" t="s">
        <v>2410</v>
      </c>
      <c r="O117" s="256">
        <v>42471</v>
      </c>
      <c r="P117" s="256"/>
      <c r="Q117" s="256"/>
      <c r="T117" s="242">
        <f t="shared" si="1"/>
        <v>0</v>
      </c>
    </row>
    <row r="118" spans="1:24" x14ac:dyDescent="0.2">
      <c r="A118" s="255">
        <v>325200</v>
      </c>
      <c r="B118" s="255" t="s">
        <v>230</v>
      </c>
      <c r="C118" s="255" t="s">
        <v>2545</v>
      </c>
      <c r="D118" s="255" t="s">
        <v>2396</v>
      </c>
      <c r="E118" s="255">
        <v>68389</v>
      </c>
      <c r="F118" s="255">
        <v>2</v>
      </c>
      <c r="G118" s="256">
        <v>42426</v>
      </c>
      <c r="H118" s="186">
        <v>39443</v>
      </c>
      <c r="I118" s="187">
        <v>95877.52</v>
      </c>
      <c r="J118" s="187">
        <v>95877.52</v>
      </c>
      <c r="K118" s="255" t="s">
        <v>31</v>
      </c>
      <c r="L118" s="255" t="s">
        <v>2554</v>
      </c>
      <c r="M118" s="165">
        <v>6350</v>
      </c>
      <c r="N118" s="255" t="s">
        <v>2410</v>
      </c>
      <c r="O118" s="256">
        <v>42475</v>
      </c>
      <c r="P118" s="256"/>
      <c r="Q118" s="256"/>
      <c r="T118" s="242">
        <f t="shared" si="1"/>
        <v>0</v>
      </c>
    </row>
    <row r="119" spans="1:24" x14ac:dyDescent="0.2">
      <c r="A119" s="255">
        <v>325200</v>
      </c>
      <c r="B119" s="255" t="s">
        <v>230</v>
      </c>
      <c r="C119" s="255" t="s">
        <v>2545</v>
      </c>
      <c r="D119" s="255" t="s">
        <v>2396</v>
      </c>
      <c r="E119" s="255">
        <v>68388</v>
      </c>
      <c r="F119" s="255">
        <v>2</v>
      </c>
      <c r="G119" s="256">
        <v>42426</v>
      </c>
      <c r="H119" s="188">
        <v>39441</v>
      </c>
      <c r="I119" s="187">
        <v>80558.399999999994</v>
      </c>
      <c r="J119" s="187">
        <v>80558.399999999994</v>
      </c>
      <c r="K119" s="255" t="s">
        <v>31</v>
      </c>
      <c r="L119" s="255" t="s">
        <v>2554</v>
      </c>
      <c r="M119" s="165">
        <v>6350</v>
      </c>
      <c r="N119" s="255" t="s">
        <v>2410</v>
      </c>
      <c r="O119" s="256">
        <v>42475</v>
      </c>
      <c r="P119" s="256"/>
      <c r="Q119" s="256"/>
      <c r="T119" s="242">
        <f t="shared" si="1"/>
        <v>0</v>
      </c>
    </row>
    <row r="120" spans="1:24" x14ac:dyDescent="0.2">
      <c r="A120" s="255">
        <v>325200</v>
      </c>
      <c r="B120" s="255" t="s">
        <v>230</v>
      </c>
      <c r="C120" s="255" t="s">
        <v>2545</v>
      </c>
      <c r="D120" s="255" t="s">
        <v>2396</v>
      </c>
      <c r="E120" s="255">
        <v>68574</v>
      </c>
      <c r="F120" s="255">
        <v>2</v>
      </c>
      <c r="G120" s="256">
        <v>42460</v>
      </c>
      <c r="H120" s="188" t="s">
        <v>2549</v>
      </c>
      <c r="I120" s="187">
        <v>11500</v>
      </c>
      <c r="J120" s="187">
        <v>11500</v>
      </c>
      <c r="K120" s="255" t="s">
        <v>31</v>
      </c>
      <c r="L120" s="255" t="s">
        <v>2550</v>
      </c>
      <c r="M120" s="165">
        <v>6517</v>
      </c>
      <c r="N120" s="255" t="s">
        <v>2410</v>
      </c>
      <c r="O120" s="256">
        <v>42485</v>
      </c>
      <c r="P120" s="256"/>
      <c r="Q120" s="256"/>
      <c r="T120" s="242">
        <f t="shared" si="1"/>
        <v>0</v>
      </c>
    </row>
    <row r="121" spans="1:24" x14ac:dyDescent="0.2">
      <c r="A121" s="255">
        <v>325200</v>
      </c>
      <c r="B121" s="255" t="s">
        <v>230</v>
      </c>
      <c r="C121" s="255" t="s">
        <v>2545</v>
      </c>
      <c r="D121" s="255" t="s">
        <v>2396</v>
      </c>
      <c r="E121" s="255">
        <v>68652</v>
      </c>
      <c r="F121" s="255">
        <v>2</v>
      </c>
      <c r="G121" s="256">
        <v>42388</v>
      </c>
      <c r="H121" s="188" t="s">
        <v>2556</v>
      </c>
      <c r="I121" s="187">
        <v>66380.42</v>
      </c>
      <c r="J121" s="187">
        <v>66380.42</v>
      </c>
      <c r="K121" s="255" t="s">
        <v>31</v>
      </c>
      <c r="L121" s="255" t="s">
        <v>2557</v>
      </c>
      <c r="M121" s="165">
        <v>6350</v>
      </c>
      <c r="N121" s="255" t="s">
        <v>2432</v>
      </c>
      <c r="O121" s="256">
        <v>42487</v>
      </c>
      <c r="P121" s="256"/>
      <c r="Q121" s="256"/>
      <c r="T121" s="242">
        <f t="shared" si="1"/>
        <v>0</v>
      </c>
    </row>
    <row r="122" spans="1:24" x14ac:dyDescent="0.2">
      <c r="A122" s="255">
        <v>325200</v>
      </c>
      <c r="B122" s="255" t="s">
        <v>230</v>
      </c>
      <c r="C122" s="255" t="s">
        <v>2545</v>
      </c>
      <c r="D122" s="255" t="s">
        <v>2396</v>
      </c>
      <c r="E122" s="255">
        <v>68649</v>
      </c>
      <c r="F122" s="255">
        <v>2</v>
      </c>
      <c r="G122" s="256">
        <v>42416</v>
      </c>
      <c r="H122" s="188" t="s">
        <v>2559</v>
      </c>
      <c r="I122" s="187">
        <v>12427.02</v>
      </c>
      <c r="J122" s="187">
        <v>12427.02</v>
      </c>
      <c r="K122" s="255" t="s">
        <v>31</v>
      </c>
      <c r="L122" s="255" t="s">
        <v>2558</v>
      </c>
      <c r="M122" s="165">
        <v>6543</v>
      </c>
      <c r="N122" s="255" t="s">
        <v>2410</v>
      </c>
      <c r="O122" s="256">
        <v>42487</v>
      </c>
      <c r="P122" s="256"/>
      <c r="Q122" s="256"/>
      <c r="T122" s="242">
        <f t="shared" si="1"/>
        <v>0</v>
      </c>
    </row>
    <row r="123" spans="1:24" s="204" customFormat="1" x14ac:dyDescent="0.2">
      <c r="A123" s="204">
        <v>325200</v>
      </c>
      <c r="B123" s="204" t="s">
        <v>230</v>
      </c>
      <c r="C123" s="204" t="s">
        <v>2545</v>
      </c>
      <c r="D123" s="204" t="s">
        <v>2396</v>
      </c>
      <c r="E123" s="204">
        <v>69192</v>
      </c>
      <c r="F123" s="204">
        <v>5</v>
      </c>
      <c r="G123" s="205">
        <v>42490</v>
      </c>
      <c r="H123" s="206" t="s">
        <v>2602</v>
      </c>
      <c r="I123" s="207">
        <v>-2493.39</v>
      </c>
      <c r="J123" s="207">
        <v>0</v>
      </c>
      <c r="K123" s="204" t="s">
        <v>29</v>
      </c>
      <c r="L123" s="204" t="s">
        <v>2603</v>
      </c>
      <c r="M123" s="208">
        <v>6343</v>
      </c>
      <c r="N123" s="204" t="s">
        <v>2544</v>
      </c>
      <c r="O123" s="205">
        <v>42501</v>
      </c>
      <c r="P123" s="205"/>
      <c r="Q123" s="205"/>
      <c r="T123" s="243">
        <f t="shared" si="1"/>
        <v>-2493.39</v>
      </c>
    </row>
    <row r="124" spans="1:24" x14ac:dyDescent="0.2">
      <c r="A124" s="255">
        <v>325200</v>
      </c>
      <c r="B124" s="255" t="s">
        <v>230</v>
      </c>
      <c r="C124" s="255" t="s">
        <v>2545</v>
      </c>
      <c r="D124" s="255" t="s">
        <v>2396</v>
      </c>
      <c r="E124" s="255">
        <v>68769</v>
      </c>
      <c r="F124" s="255">
        <v>2</v>
      </c>
      <c r="G124" s="256">
        <v>42489</v>
      </c>
      <c r="H124" s="194" t="s">
        <v>2604</v>
      </c>
      <c r="I124" s="150">
        <v>-3733.93</v>
      </c>
      <c r="J124" s="150">
        <v>-3733.93</v>
      </c>
      <c r="K124" s="255" t="s">
        <v>31</v>
      </c>
      <c r="L124" s="255" t="s">
        <v>2605</v>
      </c>
      <c r="M124" s="165" t="s">
        <v>2396</v>
      </c>
      <c r="N124" s="255" t="s">
        <v>30</v>
      </c>
      <c r="O124" s="256">
        <v>42489</v>
      </c>
      <c r="P124" s="256"/>
      <c r="Q124" s="256"/>
      <c r="R124" s="255" t="s">
        <v>2560</v>
      </c>
      <c r="T124" s="242">
        <f t="shared" si="1"/>
        <v>0</v>
      </c>
    </row>
    <row r="125" spans="1:24" x14ac:dyDescent="0.2">
      <c r="A125" s="255">
        <v>325200</v>
      </c>
      <c r="B125" s="255" t="s">
        <v>230</v>
      </c>
      <c r="C125" s="255" t="s">
        <v>2545</v>
      </c>
      <c r="D125" s="255" t="s">
        <v>2396</v>
      </c>
      <c r="E125" s="255">
        <v>68769</v>
      </c>
      <c r="F125" s="255">
        <v>1</v>
      </c>
      <c r="G125" s="256">
        <v>42489</v>
      </c>
      <c r="H125" s="194" t="s">
        <v>2604</v>
      </c>
      <c r="I125" s="150">
        <v>-480586.23</v>
      </c>
      <c r="J125" s="150">
        <v>-480586.23</v>
      </c>
      <c r="K125" s="255" t="s">
        <v>31</v>
      </c>
      <c r="L125" s="255" t="s">
        <v>2604</v>
      </c>
      <c r="M125" s="165" t="s">
        <v>2396</v>
      </c>
      <c r="N125" s="255" t="s">
        <v>30</v>
      </c>
      <c r="O125" s="256">
        <v>42489</v>
      </c>
      <c r="P125" s="256"/>
      <c r="Q125" s="256"/>
      <c r="R125" s="255" t="s">
        <v>2560</v>
      </c>
      <c r="T125" s="242">
        <f t="shared" si="1"/>
        <v>0</v>
      </c>
    </row>
    <row r="126" spans="1:24" s="159" customFormat="1" ht="13.5" thickBot="1" x14ac:dyDescent="0.25">
      <c r="A126" s="159">
        <v>325200</v>
      </c>
      <c r="B126" s="159" t="s">
        <v>230</v>
      </c>
      <c r="C126" s="159" t="s">
        <v>2545</v>
      </c>
      <c r="D126" s="159" t="s">
        <v>2396</v>
      </c>
      <c r="E126" s="159">
        <v>68767</v>
      </c>
      <c r="F126" s="159">
        <v>1</v>
      </c>
      <c r="G126" s="160">
        <v>42489</v>
      </c>
      <c r="H126" s="195" t="s">
        <v>2606</v>
      </c>
      <c r="I126" s="196">
        <v>-14318.75</v>
      </c>
      <c r="J126" s="196">
        <v>-20619</v>
      </c>
      <c r="K126" s="159" t="s">
        <v>29</v>
      </c>
      <c r="L126" s="159" t="s">
        <v>2606</v>
      </c>
      <c r="M126" s="199" t="s">
        <v>2396</v>
      </c>
      <c r="N126" s="159" t="s">
        <v>30</v>
      </c>
      <c r="O126" s="160">
        <v>42489</v>
      </c>
      <c r="P126" s="160"/>
      <c r="Q126" s="160"/>
      <c r="R126" s="159" t="s">
        <v>2560</v>
      </c>
      <c r="T126" s="244">
        <f t="shared" si="1"/>
        <v>6300.25</v>
      </c>
    </row>
    <row r="127" spans="1:24" x14ac:dyDescent="0.2">
      <c r="A127" s="255">
        <v>325200</v>
      </c>
      <c r="B127" s="255" t="s">
        <v>230</v>
      </c>
      <c r="C127" s="255" t="s">
        <v>2561</v>
      </c>
      <c r="D127" s="255" t="s">
        <v>2396</v>
      </c>
      <c r="E127" s="255">
        <v>69627</v>
      </c>
      <c r="F127" s="255">
        <v>2</v>
      </c>
      <c r="G127" s="256">
        <v>42502</v>
      </c>
      <c r="H127" s="149">
        <v>614894</v>
      </c>
      <c r="I127" s="150">
        <v>8000</v>
      </c>
      <c r="J127" s="257">
        <v>8000</v>
      </c>
      <c r="K127" s="255" t="s">
        <v>31</v>
      </c>
      <c r="L127" s="255" t="s">
        <v>2562</v>
      </c>
      <c r="M127" s="165">
        <v>6354</v>
      </c>
      <c r="N127" s="255" t="s">
        <v>2410</v>
      </c>
      <c r="O127" s="256">
        <v>42509</v>
      </c>
      <c r="P127" s="256"/>
      <c r="Q127" s="256"/>
      <c r="T127" s="242">
        <f t="shared" si="1"/>
        <v>0</v>
      </c>
    </row>
    <row r="128" spans="1:24" x14ac:dyDescent="0.2">
      <c r="A128" s="255">
        <v>325200</v>
      </c>
      <c r="B128" s="255" t="s">
        <v>230</v>
      </c>
      <c r="C128" s="255" t="s">
        <v>2561</v>
      </c>
      <c r="D128" s="255" t="s">
        <v>2396</v>
      </c>
      <c r="E128" s="255">
        <v>69184</v>
      </c>
      <c r="F128" s="255">
        <v>2</v>
      </c>
      <c r="G128" s="256">
        <v>42495</v>
      </c>
      <c r="H128" s="149">
        <v>22019502</v>
      </c>
      <c r="I128" s="150">
        <v>47251.54</v>
      </c>
      <c r="J128" s="257">
        <v>47251.54</v>
      </c>
      <c r="K128" s="255" t="s">
        <v>31</v>
      </c>
      <c r="L128" s="255" t="s">
        <v>2563</v>
      </c>
      <c r="M128" s="165">
        <v>6371</v>
      </c>
      <c r="N128" s="255" t="s">
        <v>2410</v>
      </c>
      <c r="O128" s="256">
        <v>42501</v>
      </c>
      <c r="P128" s="256"/>
      <c r="Q128" s="256"/>
      <c r="T128" s="242">
        <f>I128-J128</f>
        <v>0</v>
      </c>
      <c r="X128" s="255" t="s">
        <v>2615</v>
      </c>
    </row>
    <row r="129" spans="1:24" x14ac:dyDescent="0.2">
      <c r="A129" s="255">
        <v>325200</v>
      </c>
      <c r="B129" s="255" t="s">
        <v>230</v>
      </c>
      <c r="C129" s="255" t="s">
        <v>2561</v>
      </c>
      <c r="D129" s="255" t="s">
        <v>2396</v>
      </c>
      <c r="E129" s="255">
        <v>69437</v>
      </c>
      <c r="F129" s="255">
        <v>2</v>
      </c>
      <c r="G129" s="256">
        <v>42493</v>
      </c>
      <c r="H129" s="149" t="s">
        <v>2564</v>
      </c>
      <c r="I129" s="151">
        <v>105</v>
      </c>
      <c r="J129" s="255">
        <v>105</v>
      </c>
      <c r="K129" s="255" t="s">
        <v>31</v>
      </c>
      <c r="L129" s="255" t="s">
        <v>2407</v>
      </c>
      <c r="M129" s="165">
        <v>6540</v>
      </c>
      <c r="N129" s="327" t="s">
        <v>2399</v>
      </c>
      <c r="O129" s="256">
        <v>42506</v>
      </c>
      <c r="P129" s="256"/>
      <c r="Q129" s="256"/>
      <c r="R129" s="255" t="s">
        <v>54</v>
      </c>
      <c r="S129" s="151" t="s">
        <v>2607</v>
      </c>
      <c r="T129" s="242">
        <f t="shared" si="1"/>
        <v>0</v>
      </c>
      <c r="X129" s="151" t="s">
        <v>2613</v>
      </c>
    </row>
    <row r="130" spans="1:24" x14ac:dyDescent="0.2">
      <c r="A130" s="255">
        <v>325200</v>
      </c>
      <c r="B130" s="255" t="s">
        <v>230</v>
      </c>
      <c r="C130" s="255" t="s">
        <v>2561</v>
      </c>
      <c r="D130" s="255" t="s">
        <v>2396</v>
      </c>
      <c r="E130" s="255">
        <v>69185</v>
      </c>
      <c r="F130" s="255">
        <v>2</v>
      </c>
      <c r="G130" s="256">
        <v>42493</v>
      </c>
      <c r="H130" s="149">
        <v>21994101</v>
      </c>
      <c r="I130" s="150">
        <v>15500</v>
      </c>
      <c r="J130" s="257">
        <v>15500</v>
      </c>
      <c r="K130" s="255" t="s">
        <v>31</v>
      </c>
      <c r="L130" s="255" t="s">
        <v>2565</v>
      </c>
      <c r="M130" s="165">
        <v>6371</v>
      </c>
      <c r="N130" s="255" t="s">
        <v>2410</v>
      </c>
      <c r="O130" s="256">
        <v>42501</v>
      </c>
      <c r="P130" s="256"/>
      <c r="Q130" s="256"/>
      <c r="T130" s="242">
        <f t="shared" si="1"/>
        <v>0</v>
      </c>
      <c r="X130" s="255" t="s">
        <v>2608</v>
      </c>
    </row>
    <row r="131" spans="1:24" x14ac:dyDescent="0.2">
      <c r="A131" s="255">
        <v>325200</v>
      </c>
      <c r="B131" s="255" t="s">
        <v>230</v>
      </c>
      <c r="C131" s="255" t="s">
        <v>2561</v>
      </c>
      <c r="D131" s="255" t="s">
        <v>2396</v>
      </c>
      <c r="E131" s="255">
        <v>69187</v>
      </c>
      <c r="F131" s="255">
        <v>2</v>
      </c>
      <c r="G131" s="256">
        <v>42493</v>
      </c>
      <c r="H131" s="149">
        <v>21994379</v>
      </c>
      <c r="I131" s="150">
        <v>13950</v>
      </c>
      <c r="J131" s="257">
        <v>13950</v>
      </c>
      <c r="K131" s="255" t="s">
        <v>31</v>
      </c>
      <c r="L131" s="255" t="s">
        <v>2566</v>
      </c>
      <c r="M131" s="165">
        <v>6371</v>
      </c>
      <c r="N131" s="255" t="s">
        <v>2410</v>
      </c>
      <c r="O131" s="256">
        <v>42501</v>
      </c>
      <c r="P131" s="256"/>
      <c r="Q131" s="256"/>
      <c r="T131" s="242">
        <f t="shared" si="1"/>
        <v>0</v>
      </c>
      <c r="X131" s="255" t="s">
        <v>2611</v>
      </c>
    </row>
    <row r="132" spans="1:24" x14ac:dyDescent="0.2">
      <c r="A132" s="255">
        <v>325200</v>
      </c>
      <c r="B132" s="255" t="s">
        <v>230</v>
      </c>
      <c r="C132" s="255" t="s">
        <v>2561</v>
      </c>
      <c r="D132" s="255" t="s">
        <v>2396</v>
      </c>
      <c r="E132" s="255">
        <v>69436</v>
      </c>
      <c r="F132" s="255">
        <v>2</v>
      </c>
      <c r="G132" s="256">
        <v>42493</v>
      </c>
      <c r="H132" s="149" t="s">
        <v>2567</v>
      </c>
      <c r="I132" s="151">
        <v>65</v>
      </c>
      <c r="J132" s="255">
        <v>65</v>
      </c>
      <c r="K132" s="255" t="s">
        <v>31</v>
      </c>
      <c r="L132" s="255" t="s">
        <v>2405</v>
      </c>
      <c r="M132" s="165">
        <v>6540</v>
      </c>
      <c r="N132" s="327" t="s">
        <v>2399</v>
      </c>
      <c r="O132" s="256">
        <v>42506</v>
      </c>
      <c r="P132" s="256"/>
      <c r="Q132" s="256"/>
      <c r="R132" s="255" t="s">
        <v>54</v>
      </c>
      <c r="S132" s="151" t="s">
        <v>2608</v>
      </c>
      <c r="T132" s="242">
        <f t="shared" si="1"/>
        <v>0</v>
      </c>
      <c r="X132" s="151" t="s">
        <v>2607</v>
      </c>
    </row>
    <row r="133" spans="1:24" x14ac:dyDescent="0.2">
      <c r="A133" s="255">
        <v>325200</v>
      </c>
      <c r="B133" s="255" t="s">
        <v>230</v>
      </c>
      <c r="C133" s="255" t="s">
        <v>2561</v>
      </c>
      <c r="D133" s="255" t="s">
        <v>2396</v>
      </c>
      <c r="E133" s="255">
        <v>69433</v>
      </c>
      <c r="F133" s="255">
        <v>2</v>
      </c>
      <c r="G133" s="256">
        <v>42493</v>
      </c>
      <c r="H133" s="149" t="s">
        <v>2568</v>
      </c>
      <c r="I133" s="270">
        <v>1019</v>
      </c>
      <c r="J133" s="270">
        <v>1019</v>
      </c>
      <c r="K133" s="217" t="s">
        <v>31</v>
      </c>
      <c r="L133" s="217" t="s">
        <v>2401</v>
      </c>
      <c r="M133" s="271">
        <v>6544</v>
      </c>
      <c r="N133" s="333" t="s">
        <v>2399</v>
      </c>
      <c r="O133" s="272">
        <v>42506</v>
      </c>
      <c r="P133" s="272"/>
      <c r="Q133" s="272"/>
      <c r="R133" s="217" t="s">
        <v>54</v>
      </c>
      <c r="S133" s="217" t="s">
        <v>2609</v>
      </c>
      <c r="T133" s="242">
        <f t="shared" si="1"/>
        <v>0</v>
      </c>
      <c r="X133" s="151" t="s">
        <v>2612</v>
      </c>
    </row>
    <row r="134" spans="1:24" x14ac:dyDescent="0.2">
      <c r="A134" s="255">
        <v>325200</v>
      </c>
      <c r="B134" s="255" t="s">
        <v>230</v>
      </c>
      <c r="C134" s="255" t="s">
        <v>2561</v>
      </c>
      <c r="D134" s="255" t="s">
        <v>2396</v>
      </c>
      <c r="E134" s="255">
        <v>69438</v>
      </c>
      <c r="F134" s="255">
        <v>2</v>
      </c>
      <c r="G134" s="256">
        <v>42493</v>
      </c>
      <c r="H134" s="149" t="s">
        <v>2569</v>
      </c>
      <c r="I134" s="151">
        <v>122</v>
      </c>
      <c r="J134" s="255">
        <v>122</v>
      </c>
      <c r="K134" s="255" t="s">
        <v>31</v>
      </c>
      <c r="L134" s="255" t="s">
        <v>62</v>
      </c>
      <c r="M134" s="165">
        <v>6540</v>
      </c>
      <c r="N134" s="327" t="s">
        <v>2399</v>
      </c>
      <c r="O134" s="256">
        <v>42506</v>
      </c>
      <c r="P134" s="256"/>
      <c r="Q134" s="256"/>
      <c r="R134" s="255" t="s">
        <v>54</v>
      </c>
      <c r="S134" s="151" t="s">
        <v>2610</v>
      </c>
      <c r="T134" s="242">
        <f t="shared" ref="T134:T176" si="2">I134-J134</f>
        <v>0</v>
      </c>
      <c r="X134" s="151" t="s">
        <v>2610</v>
      </c>
    </row>
    <row r="135" spans="1:24" x14ac:dyDescent="0.2">
      <c r="A135" s="255">
        <v>325200</v>
      </c>
      <c r="B135" s="255" t="s">
        <v>230</v>
      </c>
      <c r="C135" s="255" t="s">
        <v>2561</v>
      </c>
      <c r="D135" s="255" t="s">
        <v>2396</v>
      </c>
      <c r="E135" s="255">
        <v>69439</v>
      </c>
      <c r="F135" s="255">
        <v>2</v>
      </c>
      <c r="G135" s="256">
        <v>42493</v>
      </c>
      <c r="H135" s="149" t="s">
        <v>2570</v>
      </c>
      <c r="I135" s="150">
        <v>11327</v>
      </c>
      <c r="J135" s="257">
        <v>11327</v>
      </c>
      <c r="K135" s="255" t="s">
        <v>31</v>
      </c>
      <c r="L135" s="255" t="s">
        <v>2398</v>
      </c>
      <c r="M135" s="165">
        <v>6540</v>
      </c>
      <c r="N135" s="327" t="s">
        <v>2399</v>
      </c>
      <c r="O135" s="256">
        <v>42506</v>
      </c>
      <c r="P135" s="256"/>
      <c r="Q135" s="256"/>
      <c r="R135" s="255" t="s">
        <v>54</v>
      </c>
      <c r="S135" s="151" t="s">
        <v>2611</v>
      </c>
      <c r="T135" s="236">
        <f t="shared" si="2"/>
        <v>0</v>
      </c>
      <c r="X135" s="151" t="s">
        <v>2614</v>
      </c>
    </row>
    <row r="136" spans="1:24" x14ac:dyDescent="0.2">
      <c r="A136" s="255">
        <v>325200</v>
      </c>
      <c r="B136" s="255" t="s">
        <v>230</v>
      </c>
      <c r="C136" s="255" t="s">
        <v>2561</v>
      </c>
      <c r="D136" s="255" t="s">
        <v>2396</v>
      </c>
      <c r="E136" s="255">
        <v>69440</v>
      </c>
      <c r="F136" s="255">
        <v>2</v>
      </c>
      <c r="G136" s="256">
        <v>42493</v>
      </c>
      <c r="H136" s="149" t="s">
        <v>2571</v>
      </c>
      <c r="I136" s="151">
        <v>171</v>
      </c>
      <c r="J136" s="255">
        <v>171</v>
      </c>
      <c r="K136" s="255" t="s">
        <v>31</v>
      </c>
      <c r="L136" s="255" t="s">
        <v>2412</v>
      </c>
      <c r="M136" s="165">
        <v>6540</v>
      </c>
      <c r="N136" s="327" t="s">
        <v>2399</v>
      </c>
      <c r="O136" s="256">
        <v>42506</v>
      </c>
      <c r="P136" s="256"/>
      <c r="Q136" s="256"/>
      <c r="R136" s="255" t="s">
        <v>54</v>
      </c>
      <c r="S136" s="151" t="s">
        <v>2612</v>
      </c>
      <c r="T136" s="236">
        <f t="shared" si="2"/>
        <v>0</v>
      </c>
      <c r="X136" s="151" t="s">
        <v>2609</v>
      </c>
    </row>
    <row r="137" spans="1:24" x14ac:dyDescent="0.2">
      <c r="A137" s="255">
        <v>325200</v>
      </c>
      <c r="B137" s="255" t="s">
        <v>230</v>
      </c>
      <c r="C137" s="255" t="s">
        <v>2561</v>
      </c>
      <c r="D137" s="255" t="s">
        <v>2396</v>
      </c>
      <c r="E137" s="255">
        <v>69442</v>
      </c>
      <c r="F137" s="255">
        <v>2</v>
      </c>
      <c r="G137" s="256">
        <v>42493</v>
      </c>
      <c r="H137" s="149" t="s">
        <v>2572</v>
      </c>
      <c r="I137" s="266">
        <v>70470</v>
      </c>
      <c r="J137" s="266">
        <v>70470</v>
      </c>
      <c r="K137" s="267" t="s">
        <v>31</v>
      </c>
      <c r="L137" s="267" t="s">
        <v>2414</v>
      </c>
      <c r="M137" s="268">
        <v>6540</v>
      </c>
      <c r="N137" s="332" t="s">
        <v>2399</v>
      </c>
      <c r="O137" s="256">
        <v>42506</v>
      </c>
      <c r="P137" s="256"/>
      <c r="Q137" s="256"/>
      <c r="R137" s="255" t="s">
        <v>54</v>
      </c>
      <c r="S137" s="151" t="s">
        <v>2613</v>
      </c>
      <c r="T137" s="236">
        <f t="shared" si="2"/>
        <v>0</v>
      </c>
      <c r="X137" s="151"/>
    </row>
    <row r="138" spans="1:24" x14ac:dyDescent="0.2">
      <c r="A138" s="255">
        <v>325200</v>
      </c>
      <c r="B138" s="255" t="s">
        <v>230</v>
      </c>
      <c r="C138" s="255" t="s">
        <v>2561</v>
      </c>
      <c r="D138" s="255" t="s">
        <v>2396</v>
      </c>
      <c r="E138" s="255">
        <v>69494</v>
      </c>
      <c r="F138" s="255">
        <v>2</v>
      </c>
      <c r="G138" s="256">
        <v>42486</v>
      </c>
      <c r="H138" s="149">
        <v>50372886</v>
      </c>
      <c r="I138" s="150">
        <v>11881.12</v>
      </c>
      <c r="J138" s="257">
        <v>11881.12</v>
      </c>
      <c r="K138" s="255" t="s">
        <v>31</v>
      </c>
      <c r="L138" s="255" t="s">
        <v>237</v>
      </c>
      <c r="M138" s="165">
        <v>6374</v>
      </c>
      <c r="N138" s="255" t="s">
        <v>2410</v>
      </c>
      <c r="O138" s="256">
        <v>42507</v>
      </c>
      <c r="P138" s="256"/>
      <c r="Q138" s="256"/>
      <c r="T138" s="236">
        <f t="shared" si="2"/>
        <v>0</v>
      </c>
    </row>
    <row r="139" spans="1:24" x14ac:dyDescent="0.2">
      <c r="A139" s="255">
        <v>325200</v>
      </c>
      <c r="B139" s="255" t="s">
        <v>230</v>
      </c>
      <c r="C139" s="255" t="s">
        <v>2561</v>
      </c>
      <c r="D139" s="255" t="s">
        <v>2396</v>
      </c>
      <c r="E139" s="255">
        <v>69495</v>
      </c>
      <c r="F139" s="255">
        <v>2</v>
      </c>
      <c r="G139" s="256">
        <v>42486</v>
      </c>
      <c r="H139" s="149">
        <v>50372885</v>
      </c>
      <c r="I139" s="150">
        <v>9228</v>
      </c>
      <c r="J139" s="257">
        <v>9228</v>
      </c>
      <c r="K139" s="255" t="s">
        <v>31</v>
      </c>
      <c r="L139" s="255" t="s">
        <v>237</v>
      </c>
      <c r="M139" s="165">
        <v>6374</v>
      </c>
      <c r="N139" s="255" t="s">
        <v>2410</v>
      </c>
      <c r="O139" s="256">
        <v>42507</v>
      </c>
      <c r="P139" s="256"/>
      <c r="Q139" s="256"/>
      <c r="T139" s="236">
        <f t="shared" si="2"/>
        <v>0</v>
      </c>
    </row>
    <row r="140" spans="1:24" x14ac:dyDescent="0.2">
      <c r="A140" s="255">
        <v>325200</v>
      </c>
      <c r="B140" s="255" t="s">
        <v>230</v>
      </c>
      <c r="C140" s="255" t="s">
        <v>2561</v>
      </c>
      <c r="D140" s="255" t="s">
        <v>2396</v>
      </c>
      <c r="E140" s="255">
        <v>69376</v>
      </c>
      <c r="F140" s="255">
        <v>2</v>
      </c>
      <c r="G140" s="256">
        <v>42485</v>
      </c>
      <c r="H140" s="149" t="s">
        <v>2573</v>
      </c>
      <c r="I140" s="150">
        <v>7155</v>
      </c>
      <c r="J140" s="257">
        <v>7155</v>
      </c>
      <c r="K140" s="255" t="s">
        <v>31</v>
      </c>
      <c r="L140" s="255" t="s">
        <v>2420</v>
      </c>
      <c r="M140" s="165">
        <v>6543</v>
      </c>
      <c r="N140" s="327" t="s">
        <v>2399</v>
      </c>
      <c r="O140" s="256">
        <v>42506</v>
      </c>
      <c r="P140" s="256"/>
      <c r="Q140" s="256"/>
      <c r="R140" s="255" t="s">
        <v>54</v>
      </c>
      <c r="S140" s="151" t="s">
        <v>2614</v>
      </c>
      <c r="T140" s="236">
        <f t="shared" si="2"/>
        <v>0</v>
      </c>
      <c r="X140" s="151"/>
    </row>
    <row r="141" spans="1:24" x14ac:dyDescent="0.2">
      <c r="A141" s="255">
        <v>325200</v>
      </c>
      <c r="B141" s="255" t="s">
        <v>230</v>
      </c>
      <c r="C141" s="255" t="s">
        <v>2561</v>
      </c>
      <c r="D141" s="255" t="s">
        <v>2396</v>
      </c>
      <c r="E141" s="255">
        <v>69268</v>
      </c>
      <c r="F141" s="255">
        <v>2</v>
      </c>
      <c r="G141" s="256">
        <v>42471</v>
      </c>
      <c r="H141" s="149">
        <v>7034572871104</v>
      </c>
      <c r="I141" s="150">
        <v>36965.5</v>
      </c>
      <c r="J141" s="257">
        <v>36965.5</v>
      </c>
      <c r="K141" s="255" t="s">
        <v>31</v>
      </c>
      <c r="L141" s="255" t="s">
        <v>2574</v>
      </c>
      <c r="M141" s="165">
        <v>6541</v>
      </c>
      <c r="N141" s="255" t="s">
        <v>2410</v>
      </c>
      <c r="O141" s="256">
        <v>42503</v>
      </c>
      <c r="P141" s="256"/>
      <c r="Q141" s="256"/>
      <c r="T141" s="236">
        <f t="shared" si="2"/>
        <v>0</v>
      </c>
    </row>
    <row r="142" spans="1:24" x14ac:dyDescent="0.2">
      <c r="A142" s="255">
        <v>325200</v>
      </c>
      <c r="B142" s="255" t="s">
        <v>230</v>
      </c>
      <c r="C142" s="255" t="s">
        <v>2561</v>
      </c>
      <c r="D142" s="255" t="s">
        <v>2396</v>
      </c>
      <c r="E142" s="255">
        <v>69329</v>
      </c>
      <c r="F142" s="255">
        <v>2</v>
      </c>
      <c r="G142" s="256">
        <v>42464</v>
      </c>
      <c r="H142" s="149" t="s">
        <v>2575</v>
      </c>
      <c r="I142" s="150">
        <v>36280.31</v>
      </c>
      <c r="J142" s="257">
        <v>36280.31</v>
      </c>
      <c r="K142" s="255" t="s">
        <v>31</v>
      </c>
      <c r="L142" s="255" t="s">
        <v>2576</v>
      </c>
      <c r="M142" s="165">
        <v>6319</v>
      </c>
      <c r="N142" s="327" t="s">
        <v>2399</v>
      </c>
      <c r="O142" s="256">
        <v>42506</v>
      </c>
      <c r="P142" s="256"/>
      <c r="Q142" s="256"/>
      <c r="R142" s="255" t="s">
        <v>54</v>
      </c>
      <c r="S142" s="151"/>
      <c r="T142" s="236">
        <f t="shared" si="2"/>
        <v>0</v>
      </c>
      <c r="X142" s="151"/>
    </row>
    <row r="143" spans="1:24" x14ac:dyDescent="0.2">
      <c r="A143" s="255">
        <v>325200</v>
      </c>
      <c r="B143" s="255" t="s">
        <v>230</v>
      </c>
      <c r="C143" s="255" t="s">
        <v>2561</v>
      </c>
      <c r="D143" s="255" t="s">
        <v>2396</v>
      </c>
      <c r="E143" s="255">
        <v>69493</v>
      </c>
      <c r="F143" s="255">
        <v>2</v>
      </c>
      <c r="G143" s="256">
        <v>42461</v>
      </c>
      <c r="H143" s="149" t="s">
        <v>2577</v>
      </c>
      <c r="I143" s="150">
        <v>17720.259999999998</v>
      </c>
      <c r="J143" s="257">
        <v>17720.259999999998</v>
      </c>
      <c r="K143" s="255" t="s">
        <v>31</v>
      </c>
      <c r="L143" s="255" t="s">
        <v>2578</v>
      </c>
      <c r="M143" s="165">
        <v>6349</v>
      </c>
      <c r="N143" s="255" t="s">
        <v>2410</v>
      </c>
      <c r="O143" s="256">
        <v>42507</v>
      </c>
      <c r="P143" s="256"/>
      <c r="Q143" s="256"/>
      <c r="T143" s="236">
        <f t="shared" si="2"/>
        <v>0</v>
      </c>
    </row>
    <row r="144" spans="1:24" x14ac:dyDescent="0.2">
      <c r="A144" s="255">
        <v>325200</v>
      </c>
      <c r="B144" s="255" t="s">
        <v>230</v>
      </c>
      <c r="C144" s="255" t="s">
        <v>2561</v>
      </c>
      <c r="D144" s="255" t="s">
        <v>2396</v>
      </c>
      <c r="E144" s="255">
        <v>69325</v>
      </c>
      <c r="F144" s="255">
        <v>2</v>
      </c>
      <c r="G144" s="256">
        <v>42461</v>
      </c>
      <c r="H144" s="149" t="s">
        <v>2579</v>
      </c>
      <c r="I144" s="266">
        <v>70470</v>
      </c>
      <c r="J144" s="266">
        <v>70470</v>
      </c>
      <c r="K144" s="267" t="s">
        <v>31</v>
      </c>
      <c r="L144" s="267" t="s">
        <v>2414</v>
      </c>
      <c r="M144" s="268">
        <v>6505</v>
      </c>
      <c r="N144" s="332" t="s">
        <v>2399</v>
      </c>
      <c r="O144" s="256">
        <v>42506</v>
      </c>
      <c r="P144" s="256"/>
      <c r="Q144" s="256"/>
      <c r="R144" s="255" t="s">
        <v>54</v>
      </c>
      <c r="S144" s="151" t="s">
        <v>2613</v>
      </c>
      <c r="T144" s="236">
        <f t="shared" si="2"/>
        <v>0</v>
      </c>
      <c r="X144" s="151"/>
    </row>
    <row r="145" spans="1:20" x14ac:dyDescent="0.2">
      <c r="A145" s="255">
        <v>325200</v>
      </c>
      <c r="B145" s="255" t="s">
        <v>230</v>
      </c>
      <c r="C145" s="255" t="s">
        <v>2561</v>
      </c>
      <c r="D145" s="255" t="s">
        <v>2396</v>
      </c>
      <c r="E145" s="255">
        <v>69324</v>
      </c>
      <c r="F145" s="255">
        <v>2</v>
      </c>
      <c r="G145" s="256">
        <v>42461</v>
      </c>
      <c r="H145" s="149" t="s">
        <v>2580</v>
      </c>
      <c r="I145" s="151">
        <v>172.5</v>
      </c>
      <c r="J145" s="255">
        <v>172.5</v>
      </c>
      <c r="K145" s="255" t="s">
        <v>31</v>
      </c>
      <c r="L145" s="255" t="s">
        <v>2412</v>
      </c>
      <c r="M145" s="165">
        <v>6540</v>
      </c>
      <c r="N145" s="327" t="s">
        <v>2399</v>
      </c>
      <c r="O145" s="256">
        <v>42506</v>
      </c>
      <c r="P145" s="256"/>
      <c r="Q145" s="256"/>
      <c r="R145" s="255" t="s">
        <v>54</v>
      </c>
      <c r="S145" s="151" t="s">
        <v>2612</v>
      </c>
      <c r="T145" s="236">
        <f t="shared" si="2"/>
        <v>0</v>
      </c>
    </row>
    <row r="146" spans="1:20" x14ac:dyDescent="0.2">
      <c r="A146" s="255">
        <v>325200</v>
      </c>
      <c r="B146" s="255" t="s">
        <v>230</v>
      </c>
      <c r="C146" s="255" t="s">
        <v>2561</v>
      </c>
      <c r="D146" s="255" t="s">
        <v>2396</v>
      </c>
      <c r="E146" s="255">
        <v>69314</v>
      </c>
      <c r="F146" s="255">
        <v>2</v>
      </c>
      <c r="G146" s="256">
        <v>42461</v>
      </c>
      <c r="H146" s="149" t="s">
        <v>2581</v>
      </c>
      <c r="I146" s="270">
        <v>1017.5</v>
      </c>
      <c r="J146" s="270">
        <v>1017.5</v>
      </c>
      <c r="K146" s="217" t="s">
        <v>31</v>
      </c>
      <c r="L146" s="217" t="s">
        <v>2401</v>
      </c>
      <c r="M146" s="271">
        <v>6544</v>
      </c>
      <c r="N146" s="333" t="s">
        <v>2399</v>
      </c>
      <c r="O146" s="272">
        <v>42506</v>
      </c>
      <c r="P146" s="272"/>
      <c r="Q146" s="272"/>
      <c r="R146" s="217" t="s">
        <v>54</v>
      </c>
      <c r="S146" s="217" t="s">
        <v>2609</v>
      </c>
      <c r="T146" s="236">
        <f t="shared" si="2"/>
        <v>0</v>
      </c>
    </row>
    <row r="147" spans="1:20" x14ac:dyDescent="0.2">
      <c r="A147" s="255">
        <v>325200</v>
      </c>
      <c r="B147" s="255" t="s">
        <v>230</v>
      </c>
      <c r="C147" s="255" t="s">
        <v>2561</v>
      </c>
      <c r="D147" s="255" t="s">
        <v>2396</v>
      </c>
      <c r="E147" s="255">
        <v>69029</v>
      </c>
      <c r="F147" s="255">
        <v>2</v>
      </c>
      <c r="G147" s="256">
        <v>42461</v>
      </c>
      <c r="H147" s="149" t="s">
        <v>2582</v>
      </c>
      <c r="I147" s="150">
        <v>39450</v>
      </c>
      <c r="J147" s="257">
        <v>39450</v>
      </c>
      <c r="K147" s="255" t="s">
        <v>31</v>
      </c>
      <c r="L147" s="255" t="s">
        <v>2583</v>
      </c>
      <c r="M147" s="165">
        <v>6350</v>
      </c>
      <c r="N147" s="255" t="s">
        <v>2410</v>
      </c>
      <c r="O147" s="256">
        <v>42496</v>
      </c>
      <c r="P147" s="256"/>
      <c r="Q147" s="256"/>
      <c r="T147" s="236">
        <f t="shared" si="2"/>
        <v>0</v>
      </c>
    </row>
    <row r="148" spans="1:20" x14ac:dyDescent="0.2">
      <c r="A148" s="255">
        <v>325200</v>
      </c>
      <c r="B148" s="255" t="s">
        <v>230</v>
      </c>
      <c r="C148" s="255" t="s">
        <v>2561</v>
      </c>
      <c r="D148" s="255" t="s">
        <v>2396</v>
      </c>
      <c r="E148" s="255">
        <v>69031</v>
      </c>
      <c r="F148" s="255">
        <v>2</v>
      </c>
      <c r="G148" s="256">
        <v>42461</v>
      </c>
      <c r="H148" s="149" t="s">
        <v>2584</v>
      </c>
      <c r="I148" s="150">
        <v>18000</v>
      </c>
      <c r="J148" s="257">
        <v>18000</v>
      </c>
      <c r="K148" s="255" t="s">
        <v>31</v>
      </c>
      <c r="L148" s="255" t="s">
        <v>2585</v>
      </c>
      <c r="M148" s="165">
        <v>6350</v>
      </c>
      <c r="N148" s="255" t="s">
        <v>2410</v>
      </c>
      <c r="O148" s="256">
        <v>42496</v>
      </c>
      <c r="P148" s="256"/>
      <c r="Q148" s="256"/>
      <c r="T148" s="236">
        <f t="shared" si="2"/>
        <v>0</v>
      </c>
    </row>
    <row r="149" spans="1:20" x14ac:dyDescent="0.2">
      <c r="A149" s="255">
        <v>325200</v>
      </c>
      <c r="B149" s="255" t="s">
        <v>230</v>
      </c>
      <c r="C149" s="255" t="s">
        <v>2561</v>
      </c>
      <c r="D149" s="255" t="s">
        <v>2396</v>
      </c>
      <c r="E149" s="255">
        <v>69032</v>
      </c>
      <c r="F149" s="255">
        <v>2</v>
      </c>
      <c r="G149" s="256">
        <v>42461</v>
      </c>
      <c r="H149" s="149" t="s">
        <v>2586</v>
      </c>
      <c r="I149" s="150">
        <v>60480</v>
      </c>
      <c r="J149" s="257">
        <v>60480</v>
      </c>
      <c r="K149" s="255" t="s">
        <v>31</v>
      </c>
      <c r="L149" s="255" t="s">
        <v>2585</v>
      </c>
      <c r="M149" s="165">
        <v>6350</v>
      </c>
      <c r="N149" s="255" t="s">
        <v>2410</v>
      </c>
      <c r="O149" s="256">
        <v>42496</v>
      </c>
      <c r="P149" s="256"/>
      <c r="Q149" s="256"/>
      <c r="T149" s="236">
        <f t="shared" si="2"/>
        <v>0</v>
      </c>
    </row>
    <row r="150" spans="1:20" x14ac:dyDescent="0.2">
      <c r="A150" s="255">
        <v>325200</v>
      </c>
      <c r="B150" s="255" t="s">
        <v>230</v>
      </c>
      <c r="C150" s="255" t="s">
        <v>2561</v>
      </c>
      <c r="D150" s="255" t="s">
        <v>2396</v>
      </c>
      <c r="E150" s="255">
        <v>69323</v>
      </c>
      <c r="F150" s="255">
        <v>2</v>
      </c>
      <c r="G150" s="256">
        <v>42461</v>
      </c>
      <c r="H150" s="149" t="s">
        <v>2587</v>
      </c>
      <c r="I150" s="150">
        <v>11331</v>
      </c>
      <c r="J150" s="257">
        <v>11331</v>
      </c>
      <c r="K150" s="255" t="s">
        <v>31</v>
      </c>
      <c r="L150" s="255" t="s">
        <v>2398</v>
      </c>
      <c r="M150" s="165">
        <v>6540</v>
      </c>
      <c r="N150" s="327" t="s">
        <v>2399</v>
      </c>
      <c r="O150" s="256">
        <v>42506</v>
      </c>
      <c r="P150" s="256"/>
      <c r="Q150" s="256"/>
      <c r="R150" s="255" t="s">
        <v>54</v>
      </c>
      <c r="S150" s="151" t="s">
        <v>2611</v>
      </c>
      <c r="T150" s="236">
        <f t="shared" si="2"/>
        <v>0</v>
      </c>
    </row>
    <row r="151" spans="1:20" x14ac:dyDescent="0.2">
      <c r="A151" s="255">
        <v>325200</v>
      </c>
      <c r="B151" s="255" t="s">
        <v>230</v>
      </c>
      <c r="C151" s="255" t="s">
        <v>2561</v>
      </c>
      <c r="D151" s="255" t="s">
        <v>2396</v>
      </c>
      <c r="E151" s="255">
        <v>69319</v>
      </c>
      <c r="F151" s="255">
        <v>2</v>
      </c>
      <c r="G151" s="256">
        <v>42461</v>
      </c>
      <c r="H151" s="149" t="s">
        <v>2588</v>
      </c>
      <c r="I151" s="151">
        <v>62.93</v>
      </c>
      <c r="J151" s="255">
        <v>62.93</v>
      </c>
      <c r="K151" s="255" t="s">
        <v>31</v>
      </c>
      <c r="L151" s="255" t="s">
        <v>2405</v>
      </c>
      <c r="M151" s="165">
        <v>6540</v>
      </c>
      <c r="N151" s="327" t="s">
        <v>2399</v>
      </c>
      <c r="O151" s="256">
        <v>42506</v>
      </c>
      <c r="P151" s="256"/>
      <c r="Q151" s="256"/>
      <c r="R151" s="255" t="s">
        <v>54</v>
      </c>
      <c r="S151" s="151" t="s">
        <v>2608</v>
      </c>
      <c r="T151" s="236">
        <f t="shared" si="2"/>
        <v>0</v>
      </c>
    </row>
    <row r="152" spans="1:20" x14ac:dyDescent="0.2">
      <c r="A152" s="255">
        <v>325200</v>
      </c>
      <c r="B152" s="255" t="s">
        <v>230</v>
      </c>
      <c r="C152" s="255" t="s">
        <v>2561</v>
      </c>
      <c r="D152" s="255" t="s">
        <v>2396</v>
      </c>
      <c r="E152" s="255">
        <v>69320</v>
      </c>
      <c r="F152" s="255">
        <v>2</v>
      </c>
      <c r="G152" s="256">
        <v>42461</v>
      </c>
      <c r="H152" s="149" t="s">
        <v>2589</v>
      </c>
      <c r="I152" s="151">
        <v>106.35</v>
      </c>
      <c r="J152" s="255">
        <v>106.35</v>
      </c>
      <c r="K152" s="255" t="s">
        <v>31</v>
      </c>
      <c r="L152" s="255" t="s">
        <v>2407</v>
      </c>
      <c r="M152" s="165">
        <v>6540</v>
      </c>
      <c r="N152" s="327" t="s">
        <v>2399</v>
      </c>
      <c r="O152" s="256">
        <v>42506</v>
      </c>
      <c r="P152" s="256"/>
      <c r="Q152" s="256"/>
      <c r="R152" s="255" t="s">
        <v>54</v>
      </c>
      <c r="S152" s="151" t="s">
        <v>2607</v>
      </c>
      <c r="T152" s="236">
        <f t="shared" si="2"/>
        <v>0</v>
      </c>
    </row>
    <row r="153" spans="1:20" x14ac:dyDescent="0.2">
      <c r="A153" s="255">
        <v>325200</v>
      </c>
      <c r="B153" s="255" t="s">
        <v>230</v>
      </c>
      <c r="C153" s="255" t="s">
        <v>2561</v>
      </c>
      <c r="D153" s="255" t="s">
        <v>2396</v>
      </c>
      <c r="E153" s="255">
        <v>69322</v>
      </c>
      <c r="F153" s="255">
        <v>2</v>
      </c>
      <c r="G153" s="256">
        <v>42461</v>
      </c>
      <c r="H153" s="149" t="s">
        <v>2590</v>
      </c>
      <c r="I153" s="151">
        <v>124.5</v>
      </c>
      <c r="J153" s="255">
        <v>124.5</v>
      </c>
      <c r="K153" s="255" t="s">
        <v>31</v>
      </c>
      <c r="L153" s="255" t="s">
        <v>62</v>
      </c>
      <c r="M153" s="165">
        <v>6540</v>
      </c>
      <c r="N153" s="327" t="s">
        <v>2399</v>
      </c>
      <c r="O153" s="256">
        <v>42506</v>
      </c>
      <c r="P153" s="256"/>
      <c r="Q153" s="256"/>
      <c r="R153" s="255" t="s">
        <v>54</v>
      </c>
      <c r="S153" s="151" t="s">
        <v>2610</v>
      </c>
      <c r="T153" s="236">
        <f t="shared" si="2"/>
        <v>0</v>
      </c>
    </row>
    <row r="154" spans="1:20" x14ac:dyDescent="0.2">
      <c r="A154" s="255">
        <v>325200</v>
      </c>
      <c r="B154" s="255" t="s">
        <v>230</v>
      </c>
      <c r="C154" s="255" t="s">
        <v>2561</v>
      </c>
      <c r="D154" s="255" t="s">
        <v>2396</v>
      </c>
      <c r="E154" s="255">
        <v>69317</v>
      </c>
      <c r="F154" s="255">
        <v>2</v>
      </c>
      <c r="G154" s="273">
        <v>42461</v>
      </c>
      <c r="H154" s="274" t="s">
        <v>2591</v>
      </c>
      <c r="I154" s="275">
        <v>5145.5</v>
      </c>
      <c r="J154" s="275">
        <v>5145.5</v>
      </c>
      <c r="K154" s="203" t="s">
        <v>31</v>
      </c>
      <c r="L154" s="203" t="s">
        <v>2403</v>
      </c>
      <c r="M154" s="276">
        <v>6541</v>
      </c>
      <c r="N154" s="334" t="s">
        <v>2399</v>
      </c>
      <c r="O154" s="273">
        <v>42506</v>
      </c>
      <c r="P154" s="273"/>
      <c r="Q154" s="273"/>
      <c r="R154" s="203" t="s">
        <v>54</v>
      </c>
      <c r="S154" s="203" t="s">
        <v>2615</v>
      </c>
      <c r="T154" s="245">
        <f t="shared" si="2"/>
        <v>0</v>
      </c>
    </row>
    <row r="155" spans="1:20" x14ac:dyDescent="0.2">
      <c r="A155" s="255">
        <v>325200</v>
      </c>
      <c r="B155" s="255" t="s">
        <v>230</v>
      </c>
      <c r="C155" s="255" t="s">
        <v>2561</v>
      </c>
      <c r="D155" s="255" t="s">
        <v>2396</v>
      </c>
      <c r="E155" s="255">
        <v>69210</v>
      </c>
      <c r="F155" s="255">
        <v>2</v>
      </c>
      <c r="G155" s="256">
        <v>42460</v>
      </c>
      <c r="H155" s="149">
        <v>26328274</v>
      </c>
      <c r="I155" s="150">
        <v>121976</v>
      </c>
      <c r="J155" s="257">
        <v>121976</v>
      </c>
      <c r="K155" s="255" t="s">
        <v>31</v>
      </c>
      <c r="L155" s="255" t="s">
        <v>2592</v>
      </c>
      <c r="M155" s="165">
        <v>6350</v>
      </c>
      <c r="N155" s="255" t="s">
        <v>2410</v>
      </c>
      <c r="O155" s="256">
        <v>42502</v>
      </c>
      <c r="P155" s="256"/>
      <c r="Q155" s="256"/>
      <c r="T155" s="236">
        <f t="shared" si="2"/>
        <v>0</v>
      </c>
    </row>
    <row r="156" spans="1:20" x14ac:dyDescent="0.2">
      <c r="A156" s="255">
        <v>325200</v>
      </c>
      <c r="B156" s="255" t="s">
        <v>230</v>
      </c>
      <c r="C156" s="255" t="s">
        <v>2561</v>
      </c>
      <c r="D156" s="255" t="s">
        <v>2396</v>
      </c>
      <c r="E156" s="255">
        <v>69012</v>
      </c>
      <c r="F156" s="255">
        <v>2</v>
      </c>
      <c r="G156" s="256">
        <v>42460</v>
      </c>
      <c r="H156" s="149" t="s">
        <v>2593</v>
      </c>
      <c r="I156" s="150">
        <v>17075.32</v>
      </c>
      <c r="J156" s="257">
        <v>17075.32</v>
      </c>
      <c r="K156" s="255" t="s">
        <v>31</v>
      </c>
      <c r="L156" s="255" t="s">
        <v>2594</v>
      </c>
      <c r="M156" s="165">
        <v>6350</v>
      </c>
      <c r="N156" s="255" t="s">
        <v>2410</v>
      </c>
      <c r="O156" s="256">
        <v>42496</v>
      </c>
      <c r="P156" s="256"/>
      <c r="Q156" s="256"/>
      <c r="T156" s="236">
        <f t="shared" si="2"/>
        <v>0</v>
      </c>
    </row>
    <row r="157" spans="1:20" x14ac:dyDescent="0.2">
      <c r="A157" s="255">
        <v>325200</v>
      </c>
      <c r="B157" s="255" t="s">
        <v>230</v>
      </c>
      <c r="C157" s="255" t="s">
        <v>2561</v>
      </c>
      <c r="D157" s="255" t="s">
        <v>2396</v>
      </c>
      <c r="E157" s="255">
        <v>69222</v>
      </c>
      <c r="F157" s="255">
        <v>3</v>
      </c>
      <c r="G157" s="256">
        <v>42450</v>
      </c>
      <c r="H157" s="149">
        <v>234952</v>
      </c>
      <c r="I157" s="150">
        <v>117238.28</v>
      </c>
      <c r="J157" s="257">
        <v>117238.28</v>
      </c>
      <c r="K157" s="255" t="s">
        <v>31</v>
      </c>
      <c r="L157" s="255" t="s">
        <v>2595</v>
      </c>
      <c r="M157" s="165">
        <v>6505</v>
      </c>
      <c r="N157" s="255" t="s">
        <v>2410</v>
      </c>
      <c r="O157" s="256">
        <v>42502</v>
      </c>
      <c r="P157" s="256"/>
      <c r="Q157" s="256"/>
      <c r="T157" s="236">
        <f t="shared" si="2"/>
        <v>0</v>
      </c>
    </row>
    <row r="158" spans="1:20" x14ac:dyDescent="0.2">
      <c r="A158" s="255">
        <v>325200</v>
      </c>
      <c r="B158" s="255" t="s">
        <v>230</v>
      </c>
      <c r="C158" s="255" t="s">
        <v>2561</v>
      </c>
      <c r="D158" s="255" t="s">
        <v>2396</v>
      </c>
      <c r="E158" s="255">
        <v>69221</v>
      </c>
      <c r="F158" s="255">
        <v>3</v>
      </c>
      <c r="G158" s="256">
        <v>42450</v>
      </c>
      <c r="H158" s="149">
        <v>234942</v>
      </c>
      <c r="I158" s="150">
        <v>60271.75</v>
      </c>
      <c r="J158" s="257">
        <v>60271.75</v>
      </c>
      <c r="K158" s="255" t="s">
        <v>31</v>
      </c>
      <c r="L158" s="255" t="s">
        <v>2595</v>
      </c>
      <c r="M158" s="165">
        <v>6505</v>
      </c>
      <c r="N158" s="255" t="s">
        <v>2410</v>
      </c>
      <c r="O158" s="256">
        <v>42502</v>
      </c>
      <c r="P158" s="256"/>
      <c r="Q158" s="256"/>
      <c r="T158" s="236">
        <f t="shared" si="2"/>
        <v>0</v>
      </c>
    </row>
    <row r="159" spans="1:20" x14ac:dyDescent="0.2">
      <c r="A159" s="255">
        <v>325200</v>
      </c>
      <c r="B159" s="255" t="s">
        <v>230</v>
      </c>
      <c r="C159" s="255" t="s">
        <v>2561</v>
      </c>
      <c r="D159" s="255" t="s">
        <v>2396</v>
      </c>
      <c r="E159" s="255">
        <v>69224</v>
      </c>
      <c r="F159" s="255">
        <v>2</v>
      </c>
      <c r="G159" s="256">
        <v>42450</v>
      </c>
      <c r="H159" s="149">
        <v>234954</v>
      </c>
      <c r="I159" s="150">
        <v>84532.36</v>
      </c>
      <c r="J159" s="257">
        <v>84532.36</v>
      </c>
      <c r="K159" s="255" t="s">
        <v>31</v>
      </c>
      <c r="L159" s="255" t="s">
        <v>2595</v>
      </c>
      <c r="M159" s="165">
        <v>6505</v>
      </c>
      <c r="N159" s="255" t="s">
        <v>2410</v>
      </c>
      <c r="O159" s="256">
        <v>42502</v>
      </c>
      <c r="P159" s="256"/>
      <c r="Q159" s="256"/>
      <c r="T159" s="236">
        <f t="shared" si="2"/>
        <v>0</v>
      </c>
    </row>
    <row r="160" spans="1:20" x14ac:dyDescent="0.2">
      <c r="A160" s="255">
        <v>325200</v>
      </c>
      <c r="B160" s="255" t="s">
        <v>230</v>
      </c>
      <c r="C160" s="255" t="s">
        <v>2561</v>
      </c>
      <c r="D160" s="255" t="s">
        <v>2396</v>
      </c>
      <c r="E160" s="255">
        <v>69223</v>
      </c>
      <c r="F160" s="255">
        <v>3</v>
      </c>
      <c r="G160" s="256">
        <v>42450</v>
      </c>
      <c r="H160" s="149">
        <v>234953</v>
      </c>
      <c r="I160" s="150">
        <v>53661.3</v>
      </c>
      <c r="J160" s="257">
        <v>53661.3</v>
      </c>
      <c r="K160" s="255" t="s">
        <v>31</v>
      </c>
      <c r="L160" s="255" t="s">
        <v>2595</v>
      </c>
      <c r="M160" s="165">
        <v>6505</v>
      </c>
      <c r="N160" s="255" t="s">
        <v>2410</v>
      </c>
      <c r="O160" s="256">
        <v>42502</v>
      </c>
      <c r="P160" s="256"/>
      <c r="Q160" s="256"/>
      <c r="T160" s="236">
        <f t="shared" si="2"/>
        <v>0</v>
      </c>
    </row>
    <row r="161" spans="1:20" x14ac:dyDescent="0.2">
      <c r="A161" s="255">
        <v>325200</v>
      </c>
      <c r="B161" s="255" t="s">
        <v>230</v>
      </c>
      <c r="C161" s="255" t="s">
        <v>2561</v>
      </c>
      <c r="D161" s="255" t="s">
        <v>2396</v>
      </c>
      <c r="E161" s="255">
        <v>69021</v>
      </c>
      <c r="F161" s="255">
        <v>2</v>
      </c>
      <c r="G161" s="256">
        <v>42444</v>
      </c>
      <c r="H161" s="149" t="s">
        <v>2596</v>
      </c>
      <c r="I161" s="150">
        <v>15383.05</v>
      </c>
      <c r="J161" s="257">
        <v>15383.05</v>
      </c>
      <c r="K161" s="255" t="s">
        <v>31</v>
      </c>
      <c r="L161" s="255" t="s">
        <v>2597</v>
      </c>
      <c r="M161" s="165">
        <v>6350</v>
      </c>
      <c r="N161" s="255" t="s">
        <v>2410</v>
      </c>
      <c r="O161" s="256">
        <v>42496</v>
      </c>
      <c r="P161" s="256"/>
      <c r="Q161" s="256"/>
      <c r="T161" s="236">
        <f t="shared" si="2"/>
        <v>0</v>
      </c>
    </row>
    <row r="162" spans="1:20" x14ac:dyDescent="0.2">
      <c r="A162" s="255">
        <v>325200</v>
      </c>
      <c r="B162" s="255" t="s">
        <v>230</v>
      </c>
      <c r="C162" s="255" t="s">
        <v>2561</v>
      </c>
      <c r="D162" s="255" t="s">
        <v>2396</v>
      </c>
      <c r="E162" s="255">
        <v>69186</v>
      </c>
      <c r="F162" s="255">
        <v>2</v>
      </c>
      <c r="G162" s="256">
        <v>42430</v>
      </c>
      <c r="H162" s="149" t="s">
        <v>2598</v>
      </c>
      <c r="I162" s="150">
        <v>6000</v>
      </c>
      <c r="J162" s="257">
        <v>6000</v>
      </c>
      <c r="K162" s="255" t="s">
        <v>31</v>
      </c>
      <c r="L162" s="255" t="s">
        <v>2599</v>
      </c>
      <c r="M162" s="165">
        <v>6270</v>
      </c>
      <c r="N162" s="255" t="s">
        <v>2410</v>
      </c>
      <c r="O162" s="256">
        <v>42501</v>
      </c>
      <c r="P162" s="256"/>
      <c r="Q162" s="256"/>
      <c r="T162" s="236">
        <f t="shared" si="2"/>
        <v>0</v>
      </c>
    </row>
    <row r="163" spans="1:20" x14ac:dyDescent="0.2">
      <c r="A163" s="255">
        <v>325200</v>
      </c>
      <c r="B163" s="255" t="s">
        <v>230</v>
      </c>
      <c r="C163" s="255" t="s">
        <v>2561</v>
      </c>
      <c r="D163" s="255" t="s">
        <v>2396</v>
      </c>
      <c r="E163" s="255">
        <v>68919</v>
      </c>
      <c r="F163" s="255">
        <v>2</v>
      </c>
      <c r="G163" s="256">
        <v>42430</v>
      </c>
      <c r="H163" s="149" t="s">
        <v>2600</v>
      </c>
      <c r="I163" s="150">
        <v>6000</v>
      </c>
      <c r="J163" s="257">
        <v>6000</v>
      </c>
      <c r="K163" s="255" t="s">
        <v>31</v>
      </c>
      <c r="L163" s="255" t="s">
        <v>2601</v>
      </c>
      <c r="M163" s="165">
        <v>6270</v>
      </c>
      <c r="N163" s="255" t="s">
        <v>2410</v>
      </c>
      <c r="O163" s="256">
        <v>42495</v>
      </c>
      <c r="P163" s="256"/>
      <c r="Q163" s="256"/>
      <c r="T163" s="236">
        <f t="shared" si="2"/>
        <v>0</v>
      </c>
    </row>
    <row r="164" spans="1:20" x14ac:dyDescent="0.2">
      <c r="A164" s="255">
        <v>325200</v>
      </c>
      <c r="B164" s="255" t="s">
        <v>230</v>
      </c>
      <c r="C164" s="255" t="s">
        <v>2561</v>
      </c>
      <c r="D164" s="255" t="s">
        <v>2396</v>
      </c>
      <c r="E164" s="255">
        <v>69811</v>
      </c>
      <c r="F164" s="255">
        <v>2</v>
      </c>
      <c r="G164" s="256">
        <v>42461</v>
      </c>
      <c r="H164" s="149" t="s">
        <v>2617</v>
      </c>
      <c r="I164" s="150">
        <v>25000</v>
      </c>
      <c r="J164" s="257">
        <v>25000</v>
      </c>
      <c r="K164" s="255" t="s">
        <v>31</v>
      </c>
      <c r="L164" s="255" t="s">
        <v>2616</v>
      </c>
      <c r="M164" s="165">
        <v>6270</v>
      </c>
      <c r="N164" s="255" t="s">
        <v>2432</v>
      </c>
      <c r="O164" s="256">
        <v>42514</v>
      </c>
      <c r="P164" s="256"/>
      <c r="Q164" s="256"/>
      <c r="T164" s="236">
        <f t="shared" si="2"/>
        <v>0</v>
      </c>
    </row>
    <row r="165" spans="1:20" x14ac:dyDescent="0.2">
      <c r="A165" s="255">
        <v>325200</v>
      </c>
      <c r="B165" s="255" t="s">
        <v>230</v>
      </c>
      <c r="C165" s="255" t="s">
        <v>2561</v>
      </c>
      <c r="D165" s="255" t="s">
        <v>2396</v>
      </c>
      <c r="E165" s="255">
        <v>69838</v>
      </c>
      <c r="F165" s="255">
        <v>2</v>
      </c>
      <c r="G165" s="256">
        <v>42510</v>
      </c>
      <c r="H165" s="149">
        <v>6867</v>
      </c>
      <c r="I165" s="150">
        <v>1199.8599999999999</v>
      </c>
      <c r="J165" s="150">
        <v>1199.8599999999999</v>
      </c>
      <c r="K165" s="151" t="s">
        <v>31</v>
      </c>
      <c r="L165" s="151" t="s">
        <v>2502</v>
      </c>
      <c r="M165" s="202">
        <v>6544</v>
      </c>
      <c r="N165" s="330" t="s">
        <v>2399</v>
      </c>
      <c r="O165" s="184">
        <v>42514</v>
      </c>
      <c r="P165" s="184"/>
      <c r="Q165" s="184"/>
      <c r="R165" s="151" t="s">
        <v>54</v>
      </c>
      <c r="S165" s="151" t="s">
        <v>2643</v>
      </c>
      <c r="T165" s="236">
        <f t="shared" si="2"/>
        <v>0</v>
      </c>
    </row>
    <row r="166" spans="1:20" s="153" customFormat="1" x14ac:dyDescent="0.2">
      <c r="A166" s="153">
        <v>325200</v>
      </c>
      <c r="B166" s="153" t="s">
        <v>230</v>
      </c>
      <c r="C166" s="153" t="s">
        <v>2561</v>
      </c>
      <c r="D166" s="153" t="s">
        <v>2396</v>
      </c>
      <c r="E166" s="153">
        <v>69885</v>
      </c>
      <c r="F166" s="153">
        <v>2</v>
      </c>
      <c r="G166" s="154">
        <v>42501</v>
      </c>
      <c r="H166" s="155">
        <v>201141</v>
      </c>
      <c r="I166" s="156">
        <v>65676.710000000006</v>
      </c>
      <c r="J166" s="277">
        <v>95888</v>
      </c>
      <c r="K166" s="153" t="s">
        <v>29</v>
      </c>
      <c r="L166" s="153" t="s">
        <v>2619</v>
      </c>
      <c r="M166" s="198">
        <v>6216</v>
      </c>
      <c r="N166" s="153" t="s">
        <v>2410</v>
      </c>
      <c r="O166" s="154">
        <v>42516</v>
      </c>
      <c r="P166" s="154"/>
      <c r="Q166" s="154"/>
      <c r="T166" s="246">
        <f t="shared" si="2"/>
        <v>-30211.289999999994</v>
      </c>
    </row>
    <row r="167" spans="1:20" s="153" customFormat="1" x14ac:dyDescent="0.2">
      <c r="A167" s="255">
        <v>325200</v>
      </c>
      <c r="B167" s="255" t="s">
        <v>230</v>
      </c>
      <c r="C167" s="255" t="s">
        <v>2561</v>
      </c>
      <c r="D167" s="255" t="s">
        <v>2396</v>
      </c>
      <c r="E167" s="255">
        <v>69892</v>
      </c>
      <c r="F167" s="255">
        <v>1</v>
      </c>
      <c r="G167" s="256">
        <v>42516</v>
      </c>
      <c r="H167" s="149" t="s">
        <v>2635</v>
      </c>
      <c r="I167" s="257">
        <v>-25068.720000000001</v>
      </c>
      <c r="J167" s="257">
        <v>-36600.33</v>
      </c>
      <c r="K167" s="255" t="s">
        <v>29</v>
      </c>
      <c r="L167" s="255" t="s">
        <v>2635</v>
      </c>
      <c r="M167" s="165" t="s">
        <v>2396</v>
      </c>
      <c r="N167" s="255" t="s">
        <v>30</v>
      </c>
      <c r="O167" s="256">
        <v>42516</v>
      </c>
      <c r="P167" s="255" t="s">
        <v>175</v>
      </c>
      <c r="Q167" s="255"/>
      <c r="R167" s="153" t="s">
        <v>2560</v>
      </c>
      <c r="T167" s="246">
        <f t="shared" si="2"/>
        <v>11531.61</v>
      </c>
    </row>
    <row r="168" spans="1:20" s="153" customFormat="1" x14ac:dyDescent="0.2">
      <c r="A168" s="255">
        <v>325200</v>
      </c>
      <c r="B168" s="255" t="s">
        <v>230</v>
      </c>
      <c r="C168" s="255" t="s">
        <v>2561</v>
      </c>
      <c r="D168" s="255" t="s">
        <v>2396</v>
      </c>
      <c r="E168" s="255">
        <v>69896</v>
      </c>
      <c r="F168" s="255">
        <v>1</v>
      </c>
      <c r="G168" s="256">
        <v>42516</v>
      </c>
      <c r="H168" s="149" t="s">
        <v>2636</v>
      </c>
      <c r="I168" s="257">
        <v>-945885.43</v>
      </c>
      <c r="J168" s="257">
        <v>-945885.43</v>
      </c>
      <c r="K168" s="255" t="s">
        <v>31</v>
      </c>
      <c r="L168" s="255" t="s">
        <v>2636</v>
      </c>
      <c r="M168" s="165" t="s">
        <v>2396</v>
      </c>
      <c r="N168" s="255" t="s">
        <v>30</v>
      </c>
      <c r="O168" s="256">
        <v>42516</v>
      </c>
      <c r="P168" s="255" t="s">
        <v>175</v>
      </c>
      <c r="Q168" s="255"/>
      <c r="R168" s="153" t="s">
        <v>2560</v>
      </c>
      <c r="T168" s="246">
        <f t="shared" si="2"/>
        <v>0</v>
      </c>
    </row>
    <row r="169" spans="1:20" s="153" customFormat="1" x14ac:dyDescent="0.2">
      <c r="A169" s="255">
        <v>325200</v>
      </c>
      <c r="B169" s="255" t="s">
        <v>230</v>
      </c>
      <c r="C169" s="255" t="s">
        <v>2561</v>
      </c>
      <c r="D169" s="255" t="s">
        <v>2396</v>
      </c>
      <c r="E169" s="255">
        <v>69896</v>
      </c>
      <c r="F169" s="255">
        <v>2</v>
      </c>
      <c r="G169" s="256">
        <v>42516</v>
      </c>
      <c r="H169" s="149" t="s">
        <v>2636</v>
      </c>
      <c r="I169" s="257">
        <v>-5145.5</v>
      </c>
      <c r="J169" s="257">
        <v>-5145.5</v>
      </c>
      <c r="K169" s="255" t="s">
        <v>31</v>
      </c>
      <c r="L169" s="255" t="s">
        <v>2636</v>
      </c>
      <c r="M169" s="165" t="s">
        <v>2396</v>
      </c>
      <c r="N169" s="255" t="s">
        <v>30</v>
      </c>
      <c r="O169" s="256">
        <v>42516</v>
      </c>
      <c r="P169" s="255" t="s">
        <v>175</v>
      </c>
      <c r="Q169" s="255"/>
      <c r="R169" s="153" t="s">
        <v>2560</v>
      </c>
      <c r="T169" s="246">
        <f t="shared" si="2"/>
        <v>0</v>
      </c>
    </row>
    <row r="170" spans="1:20" s="153" customFormat="1" x14ac:dyDescent="0.2">
      <c r="A170" s="255">
        <v>325200</v>
      </c>
      <c r="B170" s="255" t="s">
        <v>230</v>
      </c>
      <c r="C170" s="255" t="s">
        <v>2561</v>
      </c>
      <c r="D170" s="255" t="s">
        <v>2396</v>
      </c>
      <c r="E170" s="255">
        <v>69896</v>
      </c>
      <c r="F170" s="255">
        <v>3</v>
      </c>
      <c r="G170" s="256">
        <v>42516</v>
      </c>
      <c r="H170" s="149" t="s">
        <v>2636</v>
      </c>
      <c r="I170" s="257">
        <v>-3733.93</v>
      </c>
      <c r="J170" s="257">
        <v>-3733.93</v>
      </c>
      <c r="K170" s="255" t="s">
        <v>31</v>
      </c>
      <c r="L170" s="255" t="s">
        <v>2637</v>
      </c>
      <c r="M170" s="165" t="s">
        <v>2396</v>
      </c>
      <c r="N170" s="255" t="s">
        <v>30</v>
      </c>
      <c r="O170" s="256">
        <v>42516</v>
      </c>
      <c r="P170" s="255" t="s">
        <v>175</v>
      </c>
      <c r="Q170" s="255"/>
      <c r="R170" s="153" t="s">
        <v>2560</v>
      </c>
      <c r="T170" s="246">
        <f t="shared" si="2"/>
        <v>0</v>
      </c>
    </row>
    <row r="171" spans="1:20" s="153" customFormat="1" x14ac:dyDescent="0.2">
      <c r="A171" s="255">
        <v>325200</v>
      </c>
      <c r="B171" s="255" t="s">
        <v>230</v>
      </c>
      <c r="C171" s="255" t="s">
        <v>2561</v>
      </c>
      <c r="D171" s="255" t="s">
        <v>2396</v>
      </c>
      <c r="E171" s="255">
        <v>70223</v>
      </c>
      <c r="F171" s="255">
        <v>5</v>
      </c>
      <c r="G171" s="256">
        <v>42521</v>
      </c>
      <c r="H171" s="149" t="s">
        <v>2638</v>
      </c>
      <c r="I171" s="255">
        <v>0</v>
      </c>
      <c r="J171" s="255">
        <v>0</v>
      </c>
      <c r="K171" s="255" t="s">
        <v>29</v>
      </c>
      <c r="L171" s="255" t="s">
        <v>2639</v>
      </c>
      <c r="M171" s="165">
        <v>6343</v>
      </c>
      <c r="N171" s="255" t="s">
        <v>2544</v>
      </c>
      <c r="O171" s="256">
        <v>42529</v>
      </c>
      <c r="P171" s="255" t="s">
        <v>2640</v>
      </c>
      <c r="Q171" s="255"/>
      <c r="T171" s="246">
        <f t="shared" si="2"/>
        <v>0</v>
      </c>
    </row>
    <row r="172" spans="1:20" s="153" customFormat="1" x14ac:dyDescent="0.2">
      <c r="A172" s="255">
        <v>325200</v>
      </c>
      <c r="B172" s="255" t="s">
        <v>230</v>
      </c>
      <c r="C172" s="255" t="s">
        <v>2561</v>
      </c>
      <c r="D172" s="255" t="s">
        <v>2396</v>
      </c>
      <c r="E172" s="255">
        <v>69937</v>
      </c>
      <c r="F172" s="255">
        <v>2</v>
      </c>
      <c r="G172" s="256">
        <v>42515</v>
      </c>
      <c r="H172" s="149" t="s">
        <v>2573</v>
      </c>
      <c r="I172" s="278">
        <v>7157</v>
      </c>
      <c r="J172" s="257">
        <v>7157</v>
      </c>
      <c r="K172" s="255" t="s">
        <v>31</v>
      </c>
      <c r="L172" s="255" t="s">
        <v>2420</v>
      </c>
      <c r="M172" s="165">
        <v>6543</v>
      </c>
      <c r="N172" s="327" t="s">
        <v>2399</v>
      </c>
      <c r="O172" s="256">
        <v>42516</v>
      </c>
      <c r="P172" s="255" t="s">
        <v>178</v>
      </c>
      <c r="Q172" s="255"/>
      <c r="R172" s="153" t="s">
        <v>54</v>
      </c>
      <c r="S172" s="153" t="s">
        <v>2614</v>
      </c>
      <c r="T172" s="246">
        <f t="shared" si="2"/>
        <v>0</v>
      </c>
    </row>
    <row r="173" spans="1:20" s="153" customFormat="1" x14ac:dyDescent="0.2">
      <c r="A173" s="255">
        <v>325200</v>
      </c>
      <c r="B173" s="255" t="s">
        <v>230</v>
      </c>
      <c r="C173" s="255" t="s">
        <v>2561</v>
      </c>
      <c r="D173" s="255" t="s">
        <v>2396</v>
      </c>
      <c r="E173" s="255">
        <v>69883</v>
      </c>
      <c r="F173" s="255">
        <v>1</v>
      </c>
      <c r="G173" s="256">
        <v>42516</v>
      </c>
      <c r="H173" s="149" t="s">
        <v>2534</v>
      </c>
      <c r="I173" s="279">
        <v>17.36</v>
      </c>
      <c r="J173" s="255">
        <v>17.36</v>
      </c>
      <c r="K173" s="255" t="s">
        <v>31</v>
      </c>
      <c r="L173" s="255" t="s">
        <v>2535</v>
      </c>
      <c r="M173" s="165">
        <v>6271</v>
      </c>
      <c r="N173" s="255" t="s">
        <v>30</v>
      </c>
      <c r="O173" s="256">
        <v>42516</v>
      </c>
      <c r="P173" s="255" t="s">
        <v>2527</v>
      </c>
      <c r="Q173" s="255"/>
      <c r="R173" s="153" t="s">
        <v>2560</v>
      </c>
      <c r="T173" s="246">
        <f t="shared" si="2"/>
        <v>0</v>
      </c>
    </row>
    <row r="174" spans="1:20" s="159" customFormat="1" ht="13.5" thickBot="1" x14ac:dyDescent="0.25">
      <c r="A174" s="159">
        <v>325200</v>
      </c>
      <c r="B174" s="159" t="s">
        <v>230</v>
      </c>
      <c r="C174" s="159" t="s">
        <v>2561</v>
      </c>
      <c r="D174" s="159" t="s">
        <v>2396</v>
      </c>
      <c r="E174" s="159">
        <v>69883</v>
      </c>
      <c r="F174" s="159">
        <v>2</v>
      </c>
      <c r="G174" s="160">
        <v>42516</v>
      </c>
      <c r="H174" s="161" t="s">
        <v>2534</v>
      </c>
      <c r="I174" s="280">
        <v>53.39</v>
      </c>
      <c r="J174" s="159">
        <v>53.39</v>
      </c>
      <c r="K174" s="159" t="s">
        <v>31</v>
      </c>
      <c r="L174" s="159" t="s">
        <v>2536</v>
      </c>
      <c r="M174" s="199">
        <v>6359</v>
      </c>
      <c r="N174" s="159" t="s">
        <v>30</v>
      </c>
      <c r="O174" s="160">
        <v>42516</v>
      </c>
      <c r="P174" s="159" t="s">
        <v>1064</v>
      </c>
      <c r="R174" s="159" t="s">
        <v>2560</v>
      </c>
      <c r="T174" s="240">
        <f t="shared" si="2"/>
        <v>0</v>
      </c>
    </row>
    <row r="175" spans="1:20" x14ac:dyDescent="0.2">
      <c r="A175" s="255">
        <v>325200</v>
      </c>
      <c r="B175" s="255" t="s">
        <v>230</v>
      </c>
      <c r="C175" s="255" t="s">
        <v>2622</v>
      </c>
      <c r="D175" s="255" t="s">
        <v>2396</v>
      </c>
      <c r="E175" s="255">
        <v>70167</v>
      </c>
      <c r="F175" s="255">
        <v>2</v>
      </c>
      <c r="G175" s="256">
        <v>42522</v>
      </c>
      <c r="H175" s="149" t="s">
        <v>2623</v>
      </c>
      <c r="I175" s="150">
        <v>11327</v>
      </c>
      <c r="J175" s="257">
        <v>11327</v>
      </c>
      <c r="K175" s="255" t="s">
        <v>31</v>
      </c>
      <c r="L175" s="255" t="s">
        <v>2398</v>
      </c>
      <c r="M175" s="165">
        <v>6540</v>
      </c>
      <c r="N175" s="327" t="s">
        <v>2399</v>
      </c>
      <c r="O175" s="256">
        <v>42528</v>
      </c>
      <c r="P175" s="256" t="s">
        <v>55</v>
      </c>
      <c r="Q175" s="256"/>
      <c r="R175" s="255" t="s">
        <v>54</v>
      </c>
      <c r="S175" s="255" t="s">
        <v>2611</v>
      </c>
      <c r="T175" s="236">
        <f t="shared" si="2"/>
        <v>0</v>
      </c>
    </row>
    <row r="176" spans="1:20" x14ac:dyDescent="0.2">
      <c r="A176" s="255">
        <v>325200</v>
      </c>
      <c r="B176" s="255" t="s">
        <v>230</v>
      </c>
      <c r="C176" s="255" t="s">
        <v>2622</v>
      </c>
      <c r="D176" s="255" t="s">
        <v>2396</v>
      </c>
      <c r="E176" s="255">
        <v>70804</v>
      </c>
      <c r="F176" s="255">
        <v>2</v>
      </c>
      <c r="G176" s="256">
        <v>42541</v>
      </c>
      <c r="H176" s="149">
        <v>600873</v>
      </c>
      <c r="I176" s="150">
        <v>4125</v>
      </c>
      <c r="J176" s="257">
        <v>4125</v>
      </c>
      <c r="K176" s="255" t="s">
        <v>31</v>
      </c>
      <c r="L176" s="255" t="s">
        <v>2502</v>
      </c>
      <c r="M176" s="165">
        <v>6544</v>
      </c>
      <c r="N176" s="327" t="s">
        <v>2399</v>
      </c>
      <c r="O176" s="256">
        <v>42544</v>
      </c>
      <c r="P176" s="256" t="s">
        <v>163</v>
      </c>
      <c r="Q176" s="256"/>
      <c r="R176" s="255" t="s">
        <v>54</v>
      </c>
      <c r="S176" s="151" t="s">
        <v>2643</v>
      </c>
      <c r="T176" s="236">
        <f t="shared" si="2"/>
        <v>0</v>
      </c>
    </row>
    <row r="177" spans="1:20" x14ac:dyDescent="0.2">
      <c r="A177" s="255">
        <v>325200</v>
      </c>
      <c r="B177" s="255" t="s">
        <v>230</v>
      </c>
      <c r="C177" s="255" t="s">
        <v>2622</v>
      </c>
      <c r="D177" s="255" t="s">
        <v>2396</v>
      </c>
      <c r="E177" s="255">
        <v>70662</v>
      </c>
      <c r="F177" s="255">
        <v>4</v>
      </c>
      <c r="G177" s="256">
        <v>42522</v>
      </c>
      <c r="H177" s="149" t="s">
        <v>2624</v>
      </c>
      <c r="I177" s="150">
        <v>7230</v>
      </c>
      <c r="J177" s="257">
        <v>7230</v>
      </c>
      <c r="K177" s="255" t="s">
        <v>31</v>
      </c>
      <c r="L177" s="255" t="s">
        <v>2625</v>
      </c>
      <c r="M177" s="165">
        <v>6541</v>
      </c>
      <c r="N177" s="255" t="s">
        <v>2410</v>
      </c>
      <c r="O177" s="256">
        <v>42542</v>
      </c>
      <c r="P177" s="256" t="s">
        <v>2392</v>
      </c>
      <c r="Q177" s="256"/>
      <c r="T177" s="236">
        <v>0</v>
      </c>
    </row>
    <row r="178" spans="1:20" x14ac:dyDescent="0.2">
      <c r="A178" s="255">
        <v>325200</v>
      </c>
      <c r="B178" s="255" t="s">
        <v>230</v>
      </c>
      <c r="C178" s="255" t="s">
        <v>2622</v>
      </c>
      <c r="D178" s="255" t="s">
        <v>2396</v>
      </c>
      <c r="E178" s="255">
        <v>70662</v>
      </c>
      <c r="F178" s="255">
        <v>2</v>
      </c>
      <c r="G178" s="256">
        <v>42522</v>
      </c>
      <c r="H178" s="149" t="s">
        <v>2624</v>
      </c>
      <c r="I178" s="150">
        <v>18798</v>
      </c>
      <c r="J178" s="257">
        <v>18798</v>
      </c>
      <c r="K178" s="255" t="s">
        <v>31</v>
      </c>
      <c r="L178" s="255" t="s">
        <v>2625</v>
      </c>
      <c r="M178" s="165">
        <v>6541</v>
      </c>
      <c r="N178" s="255" t="s">
        <v>2410</v>
      </c>
      <c r="O178" s="256">
        <v>42542</v>
      </c>
      <c r="P178" s="256" t="s">
        <v>2392</v>
      </c>
      <c r="Q178" s="256"/>
      <c r="T178" s="236">
        <v>0</v>
      </c>
    </row>
    <row r="179" spans="1:20" x14ac:dyDescent="0.2">
      <c r="A179" s="255">
        <v>325200</v>
      </c>
      <c r="B179" s="255" t="s">
        <v>230</v>
      </c>
      <c r="C179" s="255" t="s">
        <v>2622</v>
      </c>
      <c r="D179" s="255" t="s">
        <v>2396</v>
      </c>
      <c r="E179" s="255">
        <v>70171</v>
      </c>
      <c r="F179" s="255">
        <v>2</v>
      </c>
      <c r="G179" s="256">
        <v>42522</v>
      </c>
      <c r="H179" s="149" t="s">
        <v>2626</v>
      </c>
      <c r="I179" s="266">
        <v>70470</v>
      </c>
      <c r="J179" s="266">
        <v>70470</v>
      </c>
      <c r="K179" s="267" t="s">
        <v>31</v>
      </c>
      <c r="L179" s="267" t="s">
        <v>2414</v>
      </c>
      <c r="M179" s="268">
        <v>6505</v>
      </c>
      <c r="N179" s="332" t="s">
        <v>2399</v>
      </c>
      <c r="O179" s="256">
        <v>42528</v>
      </c>
      <c r="P179" s="256" t="s">
        <v>55</v>
      </c>
      <c r="Q179" s="256"/>
      <c r="R179" s="255" t="s">
        <v>54</v>
      </c>
      <c r="S179" s="151" t="s">
        <v>2613</v>
      </c>
      <c r="T179" s="236">
        <f t="shared" ref="T179:T243" si="3">I179-J179</f>
        <v>0</v>
      </c>
    </row>
    <row r="180" spans="1:20" x14ac:dyDescent="0.2">
      <c r="A180" s="255">
        <v>325200</v>
      </c>
      <c r="B180" s="255" t="s">
        <v>230</v>
      </c>
      <c r="C180" s="255" t="s">
        <v>2622</v>
      </c>
      <c r="D180" s="255" t="s">
        <v>2396</v>
      </c>
      <c r="E180" s="255">
        <v>70168</v>
      </c>
      <c r="F180" s="255">
        <v>2</v>
      </c>
      <c r="G180" s="256">
        <v>42522</v>
      </c>
      <c r="H180" s="149" t="s">
        <v>2627</v>
      </c>
      <c r="I180" s="150">
        <v>171</v>
      </c>
      <c r="J180" s="257">
        <v>171</v>
      </c>
      <c r="K180" s="255" t="s">
        <v>31</v>
      </c>
      <c r="L180" s="255" t="s">
        <v>2412</v>
      </c>
      <c r="M180" s="165">
        <v>6540</v>
      </c>
      <c r="N180" s="327" t="s">
        <v>2399</v>
      </c>
      <c r="O180" s="256">
        <v>42528</v>
      </c>
      <c r="P180" s="256" t="s">
        <v>55</v>
      </c>
      <c r="Q180" s="256"/>
      <c r="R180" s="255" t="s">
        <v>54</v>
      </c>
      <c r="S180" s="151" t="s">
        <v>2612</v>
      </c>
      <c r="T180" s="236">
        <f t="shared" si="3"/>
        <v>0</v>
      </c>
    </row>
    <row r="181" spans="1:20" x14ac:dyDescent="0.2">
      <c r="A181" s="255">
        <v>325200</v>
      </c>
      <c r="B181" s="255" t="s">
        <v>230</v>
      </c>
      <c r="C181" s="255" t="s">
        <v>2622</v>
      </c>
      <c r="D181" s="255" t="s">
        <v>2396</v>
      </c>
      <c r="E181" s="255">
        <v>70025</v>
      </c>
      <c r="F181" s="255">
        <v>2</v>
      </c>
      <c r="G181" s="256">
        <v>42480</v>
      </c>
      <c r="H181" s="149">
        <v>50372884</v>
      </c>
      <c r="I181" s="150">
        <v>96533.04</v>
      </c>
      <c r="J181" s="257">
        <v>96533.04</v>
      </c>
      <c r="K181" s="255" t="s">
        <v>31</v>
      </c>
      <c r="L181" s="255" t="s">
        <v>2628</v>
      </c>
      <c r="M181" s="165">
        <v>6374</v>
      </c>
      <c r="N181" s="255" t="s">
        <v>2410</v>
      </c>
      <c r="O181" s="256">
        <v>42522</v>
      </c>
      <c r="P181" s="256" t="s">
        <v>77</v>
      </c>
      <c r="Q181" s="256"/>
      <c r="T181" s="236">
        <f t="shared" si="3"/>
        <v>0</v>
      </c>
    </row>
    <row r="182" spans="1:20" x14ac:dyDescent="0.2">
      <c r="A182" s="255">
        <v>325200</v>
      </c>
      <c r="B182" s="255" t="s">
        <v>230</v>
      </c>
      <c r="C182" s="255" t="s">
        <v>2622</v>
      </c>
      <c r="D182" s="255" t="s">
        <v>2396</v>
      </c>
      <c r="E182" s="255">
        <v>70166</v>
      </c>
      <c r="F182" s="255">
        <v>2</v>
      </c>
      <c r="G182" s="256">
        <v>42522</v>
      </c>
      <c r="H182" s="149" t="s">
        <v>2629</v>
      </c>
      <c r="I182" s="150">
        <v>122</v>
      </c>
      <c r="J182" s="257">
        <v>122</v>
      </c>
      <c r="K182" s="255" t="s">
        <v>31</v>
      </c>
      <c r="L182" s="255" t="s">
        <v>62</v>
      </c>
      <c r="M182" s="165">
        <v>6540</v>
      </c>
      <c r="N182" s="327" t="s">
        <v>2399</v>
      </c>
      <c r="O182" s="256">
        <v>42528</v>
      </c>
      <c r="P182" s="256" t="s">
        <v>55</v>
      </c>
      <c r="Q182" s="256"/>
      <c r="R182" s="255" t="s">
        <v>54</v>
      </c>
      <c r="S182" s="151" t="s">
        <v>2610</v>
      </c>
      <c r="T182" s="236">
        <f t="shared" si="3"/>
        <v>0</v>
      </c>
    </row>
    <row r="183" spans="1:20" x14ac:dyDescent="0.2">
      <c r="A183" s="255">
        <v>325200</v>
      </c>
      <c r="B183" s="255" t="s">
        <v>230</v>
      </c>
      <c r="C183" s="255" t="s">
        <v>2622</v>
      </c>
      <c r="D183" s="255" t="s">
        <v>2396</v>
      </c>
      <c r="E183" s="255">
        <v>70165</v>
      </c>
      <c r="F183" s="255">
        <v>2</v>
      </c>
      <c r="G183" s="256">
        <v>42522</v>
      </c>
      <c r="H183" s="149" t="s">
        <v>2630</v>
      </c>
      <c r="I183" s="150">
        <v>105</v>
      </c>
      <c r="J183" s="257">
        <v>105</v>
      </c>
      <c r="K183" s="255" t="s">
        <v>31</v>
      </c>
      <c r="L183" s="255" t="s">
        <v>2407</v>
      </c>
      <c r="M183" s="165">
        <v>6540</v>
      </c>
      <c r="N183" s="327" t="s">
        <v>2399</v>
      </c>
      <c r="O183" s="256">
        <v>42528</v>
      </c>
      <c r="P183" s="256" t="s">
        <v>55</v>
      </c>
      <c r="Q183" s="256"/>
      <c r="R183" s="255" t="s">
        <v>54</v>
      </c>
      <c r="S183" s="151" t="s">
        <v>2607</v>
      </c>
      <c r="T183" s="236">
        <f t="shared" si="3"/>
        <v>0</v>
      </c>
    </row>
    <row r="184" spans="1:20" x14ac:dyDescent="0.2">
      <c r="A184" s="255">
        <v>325200</v>
      </c>
      <c r="B184" s="255" t="s">
        <v>230</v>
      </c>
      <c r="C184" s="255" t="s">
        <v>2622</v>
      </c>
      <c r="D184" s="255" t="s">
        <v>2396</v>
      </c>
      <c r="E184" s="255">
        <v>70163</v>
      </c>
      <c r="F184" s="255">
        <v>2</v>
      </c>
      <c r="G184" s="256">
        <v>42522</v>
      </c>
      <c r="H184" s="149" t="s">
        <v>2631</v>
      </c>
      <c r="I184" s="150">
        <v>65</v>
      </c>
      <c r="J184" s="257">
        <v>65</v>
      </c>
      <c r="K184" s="255" t="s">
        <v>31</v>
      </c>
      <c r="L184" s="255" t="s">
        <v>2405</v>
      </c>
      <c r="M184" s="165">
        <v>6540</v>
      </c>
      <c r="N184" s="327" t="s">
        <v>2399</v>
      </c>
      <c r="O184" s="256">
        <v>42528</v>
      </c>
      <c r="P184" s="256" t="s">
        <v>55</v>
      </c>
      <c r="Q184" s="256"/>
      <c r="R184" s="255" t="s">
        <v>54</v>
      </c>
      <c r="S184" s="151" t="s">
        <v>2608</v>
      </c>
      <c r="T184" s="236">
        <f t="shared" si="3"/>
        <v>0</v>
      </c>
    </row>
    <row r="185" spans="1:20" x14ac:dyDescent="0.2">
      <c r="A185" s="255">
        <v>325200</v>
      </c>
      <c r="B185" s="255" t="s">
        <v>230</v>
      </c>
      <c r="C185" s="255" t="s">
        <v>2622</v>
      </c>
      <c r="D185" s="255" t="s">
        <v>2396</v>
      </c>
      <c r="E185" s="255">
        <v>70160</v>
      </c>
      <c r="F185" s="255">
        <v>2</v>
      </c>
      <c r="G185" s="256">
        <v>42522</v>
      </c>
      <c r="H185" s="149" t="s">
        <v>2632</v>
      </c>
      <c r="I185" s="150">
        <v>1019</v>
      </c>
      <c r="J185" s="257">
        <v>1019</v>
      </c>
      <c r="K185" s="255" t="s">
        <v>31</v>
      </c>
      <c r="L185" s="255" t="s">
        <v>2401</v>
      </c>
      <c r="M185" s="165">
        <v>6544</v>
      </c>
      <c r="N185" s="327" t="s">
        <v>2399</v>
      </c>
      <c r="O185" s="256">
        <v>42528</v>
      </c>
      <c r="P185" s="256" t="s">
        <v>1357</v>
      </c>
      <c r="Q185" s="256"/>
      <c r="R185" s="255" t="s">
        <v>54</v>
      </c>
      <c r="S185" s="255" t="s">
        <v>2609</v>
      </c>
      <c r="T185" s="236">
        <f t="shared" si="3"/>
        <v>0</v>
      </c>
    </row>
    <row r="186" spans="1:20" x14ac:dyDescent="0.2">
      <c r="A186" s="255">
        <v>325200</v>
      </c>
      <c r="B186" s="255" t="s">
        <v>230</v>
      </c>
      <c r="C186" s="255" t="s">
        <v>2622</v>
      </c>
      <c r="D186" s="255" t="s">
        <v>2396</v>
      </c>
      <c r="E186" s="255">
        <v>70663</v>
      </c>
      <c r="F186" s="255">
        <v>4</v>
      </c>
      <c r="G186" s="256">
        <v>42521</v>
      </c>
      <c r="H186" s="149">
        <v>59645</v>
      </c>
      <c r="I186" s="150">
        <v>23118.67</v>
      </c>
      <c r="J186" s="257">
        <v>23118.67</v>
      </c>
      <c r="K186" s="255" t="s">
        <v>31</v>
      </c>
      <c r="L186" s="255" t="s">
        <v>2633</v>
      </c>
      <c r="M186" s="165">
        <v>6540</v>
      </c>
      <c r="N186" s="255" t="s">
        <v>2410</v>
      </c>
      <c r="O186" s="256">
        <v>42542</v>
      </c>
      <c r="P186" s="256" t="s">
        <v>94</v>
      </c>
      <c r="Q186" s="256"/>
      <c r="T186" s="236">
        <f t="shared" si="3"/>
        <v>0</v>
      </c>
    </row>
    <row r="187" spans="1:20" x14ac:dyDescent="0.2">
      <c r="A187" s="255">
        <v>325200</v>
      </c>
      <c r="B187" s="255" t="s">
        <v>230</v>
      </c>
      <c r="C187" s="255" t="s">
        <v>2622</v>
      </c>
      <c r="D187" s="255" t="s">
        <v>2396</v>
      </c>
      <c r="E187" s="255">
        <v>70891</v>
      </c>
      <c r="F187" s="255">
        <v>2</v>
      </c>
      <c r="G187" s="256">
        <v>42542</v>
      </c>
      <c r="H187" s="149">
        <v>201072</v>
      </c>
      <c r="I187" s="150">
        <v>1684931.51</v>
      </c>
      <c r="J187" s="257">
        <v>2460000</v>
      </c>
      <c r="K187" s="255" t="s">
        <v>29</v>
      </c>
      <c r="L187" s="255" t="s">
        <v>2641</v>
      </c>
      <c r="M187" s="165">
        <v>6351</v>
      </c>
      <c r="N187" s="255" t="s">
        <v>2410</v>
      </c>
      <c r="O187" s="256">
        <v>42548</v>
      </c>
      <c r="P187" s="255" t="s">
        <v>1248</v>
      </c>
      <c r="T187" s="236">
        <f t="shared" si="3"/>
        <v>-775068.49</v>
      </c>
    </row>
    <row r="188" spans="1:20" x14ac:dyDescent="0.2">
      <c r="A188" s="255">
        <v>325200</v>
      </c>
      <c r="B188" s="255" t="s">
        <v>230</v>
      </c>
      <c r="C188" s="255" t="s">
        <v>2622</v>
      </c>
      <c r="D188" s="255" t="s">
        <v>2396</v>
      </c>
      <c r="E188" s="255">
        <v>70897</v>
      </c>
      <c r="F188" s="255">
        <v>2</v>
      </c>
      <c r="G188" s="256">
        <v>42523</v>
      </c>
      <c r="H188" s="149">
        <v>6800270967</v>
      </c>
      <c r="I188" s="150">
        <v>7744</v>
      </c>
      <c r="J188" s="257">
        <v>7744</v>
      </c>
      <c r="K188" s="255" t="s">
        <v>31</v>
      </c>
      <c r="L188" s="255" t="s">
        <v>2642</v>
      </c>
      <c r="M188" s="165">
        <v>6371</v>
      </c>
      <c r="N188" s="255" t="s">
        <v>2410</v>
      </c>
      <c r="O188" s="256">
        <v>42549</v>
      </c>
      <c r="P188" s="255" t="s">
        <v>195</v>
      </c>
      <c r="T188" s="236">
        <f t="shared" si="3"/>
        <v>0</v>
      </c>
    </row>
    <row r="189" spans="1:20" x14ac:dyDescent="0.2">
      <c r="A189" s="281">
        <v>325200</v>
      </c>
      <c r="B189" s="281" t="s">
        <v>230</v>
      </c>
      <c r="C189" s="281" t="s">
        <v>2622</v>
      </c>
      <c r="D189" s="281" t="s">
        <v>2396</v>
      </c>
      <c r="E189" s="281">
        <v>70960</v>
      </c>
      <c r="F189" s="281">
        <v>2</v>
      </c>
      <c r="G189" s="282">
        <v>42549</v>
      </c>
      <c r="H189" s="283" t="s">
        <v>2534</v>
      </c>
      <c r="I189" s="214">
        <v>168460.65</v>
      </c>
      <c r="J189" s="214">
        <v>168460.65</v>
      </c>
      <c r="K189" s="281" t="s">
        <v>31</v>
      </c>
      <c r="L189" s="281" t="s">
        <v>2645</v>
      </c>
      <c r="M189" s="165">
        <v>6351</v>
      </c>
      <c r="N189" s="255" t="s">
        <v>2432</v>
      </c>
      <c r="O189" s="256">
        <v>42549</v>
      </c>
      <c r="P189" s="255" t="s">
        <v>1248</v>
      </c>
      <c r="Q189" s="255" t="s">
        <v>1249</v>
      </c>
      <c r="T189" s="236">
        <f t="shared" si="3"/>
        <v>0</v>
      </c>
    </row>
    <row r="190" spans="1:20" x14ac:dyDescent="0.2">
      <c r="A190" s="255">
        <v>325200</v>
      </c>
      <c r="B190" s="255" t="s">
        <v>230</v>
      </c>
      <c r="C190" s="255" t="s">
        <v>2622</v>
      </c>
      <c r="D190" s="255" t="s">
        <v>2396</v>
      </c>
      <c r="E190" s="255">
        <v>70939</v>
      </c>
      <c r="F190" s="255">
        <v>2</v>
      </c>
      <c r="G190" s="256">
        <v>42549</v>
      </c>
      <c r="H190" s="149" t="s">
        <v>2644</v>
      </c>
      <c r="I190" s="257">
        <v>-3733.93</v>
      </c>
      <c r="J190" s="257">
        <v>-3733.93</v>
      </c>
      <c r="K190" s="255" t="s">
        <v>31</v>
      </c>
      <c r="L190" s="255" t="s">
        <v>2646</v>
      </c>
      <c r="M190" s="165" t="s">
        <v>2396</v>
      </c>
      <c r="N190" s="255" t="s">
        <v>30</v>
      </c>
      <c r="O190" s="256">
        <v>42549</v>
      </c>
      <c r="P190" s="255" t="s">
        <v>175</v>
      </c>
      <c r="Q190" s="255" t="s">
        <v>1552</v>
      </c>
      <c r="R190" s="153" t="s">
        <v>2560</v>
      </c>
      <c r="T190" s="236">
        <f t="shared" si="3"/>
        <v>0</v>
      </c>
    </row>
    <row r="191" spans="1:20" x14ac:dyDescent="0.2">
      <c r="A191" s="255">
        <v>325200</v>
      </c>
      <c r="B191" s="255" t="s">
        <v>230</v>
      </c>
      <c r="C191" s="255" t="s">
        <v>2622</v>
      </c>
      <c r="D191" s="255" t="s">
        <v>2396</v>
      </c>
      <c r="E191" s="255">
        <v>70939</v>
      </c>
      <c r="F191" s="255">
        <v>1</v>
      </c>
      <c r="G191" s="256">
        <v>42549</v>
      </c>
      <c r="H191" s="149" t="s">
        <v>2644</v>
      </c>
      <c r="I191" s="257">
        <v>-680749.52</v>
      </c>
      <c r="J191" s="257">
        <v>-680749.52</v>
      </c>
      <c r="K191" s="255" t="s">
        <v>31</v>
      </c>
      <c r="L191" s="255" t="s">
        <v>2644</v>
      </c>
      <c r="M191" s="165" t="s">
        <v>2396</v>
      </c>
      <c r="N191" s="255" t="s">
        <v>30</v>
      </c>
      <c r="O191" s="256">
        <v>42549</v>
      </c>
      <c r="P191" s="255" t="s">
        <v>175</v>
      </c>
      <c r="Q191" s="255" t="s">
        <v>1552</v>
      </c>
      <c r="R191" s="153" t="s">
        <v>2560</v>
      </c>
      <c r="T191" s="236">
        <f t="shared" si="3"/>
        <v>0</v>
      </c>
    </row>
    <row r="192" spans="1:20" x14ac:dyDescent="0.2">
      <c r="A192" s="255">
        <v>325200</v>
      </c>
      <c r="B192" s="255" t="s">
        <v>230</v>
      </c>
      <c r="C192" s="255" t="s">
        <v>2622</v>
      </c>
      <c r="D192" s="255" t="s">
        <v>2396</v>
      </c>
      <c r="E192" s="255">
        <v>70937</v>
      </c>
      <c r="F192" s="255">
        <v>1</v>
      </c>
      <c r="G192" s="256">
        <v>42549</v>
      </c>
      <c r="H192" s="149" t="s">
        <v>2647</v>
      </c>
      <c r="I192" s="257">
        <v>-438035.45</v>
      </c>
      <c r="J192" s="257">
        <v>-639531.75</v>
      </c>
      <c r="K192" s="255" t="s">
        <v>29</v>
      </c>
      <c r="L192" s="255" t="s">
        <v>2647</v>
      </c>
      <c r="M192" s="165" t="s">
        <v>2396</v>
      </c>
      <c r="N192" s="255" t="s">
        <v>30</v>
      </c>
      <c r="O192" s="256">
        <v>42549</v>
      </c>
      <c r="P192" s="255" t="s">
        <v>175</v>
      </c>
      <c r="Q192" s="255" t="s">
        <v>1552</v>
      </c>
      <c r="R192" s="153" t="s">
        <v>2560</v>
      </c>
      <c r="T192" s="236">
        <f t="shared" si="3"/>
        <v>201496.3</v>
      </c>
    </row>
    <row r="193" spans="1:21" x14ac:dyDescent="0.2">
      <c r="A193" s="255">
        <v>325200</v>
      </c>
      <c r="B193" s="255" t="s">
        <v>230</v>
      </c>
      <c r="C193" s="255" t="s">
        <v>2622</v>
      </c>
      <c r="D193" s="255" t="s">
        <v>2396</v>
      </c>
      <c r="E193" s="255">
        <v>70940</v>
      </c>
      <c r="F193" s="255">
        <v>2</v>
      </c>
      <c r="G193" s="256">
        <v>42548</v>
      </c>
      <c r="H193" s="149" t="s">
        <v>2573</v>
      </c>
      <c r="I193" s="257">
        <v>7157</v>
      </c>
      <c r="J193" s="257">
        <v>7157</v>
      </c>
      <c r="K193" s="255" t="s">
        <v>31</v>
      </c>
      <c r="L193" s="255" t="s">
        <v>2420</v>
      </c>
      <c r="M193" s="165">
        <v>6543</v>
      </c>
      <c r="N193" s="327" t="s">
        <v>2399</v>
      </c>
      <c r="O193" s="256">
        <v>42549</v>
      </c>
      <c r="P193" s="255" t="s">
        <v>178</v>
      </c>
      <c r="Q193" s="255" t="s">
        <v>1516</v>
      </c>
      <c r="R193" s="255" t="str">
        <f>IF(N193 = $R$1,"DD","")</f>
        <v>DD</v>
      </c>
      <c r="S193" s="153" t="s">
        <v>2614</v>
      </c>
      <c r="T193" s="236">
        <f t="shared" si="3"/>
        <v>0</v>
      </c>
    </row>
    <row r="194" spans="1:21" x14ac:dyDescent="0.2">
      <c r="E194" s="255">
        <v>71299</v>
      </c>
      <c r="G194" s="256"/>
      <c r="I194" s="257">
        <v>131375.70000000001</v>
      </c>
      <c r="J194" s="257"/>
      <c r="K194" s="255" t="s">
        <v>2680</v>
      </c>
      <c r="L194" s="255" t="s">
        <v>2681</v>
      </c>
      <c r="O194" s="256"/>
      <c r="S194" s="153"/>
    </row>
    <row r="195" spans="1:21" x14ac:dyDescent="0.2">
      <c r="A195" s="255">
        <v>325200</v>
      </c>
      <c r="B195" s="255" t="s">
        <v>230</v>
      </c>
      <c r="C195" s="255" t="s">
        <v>2622</v>
      </c>
      <c r="D195" s="255" t="s">
        <v>2396</v>
      </c>
      <c r="E195" s="255">
        <v>71150</v>
      </c>
      <c r="F195" s="255">
        <v>1</v>
      </c>
      <c r="G195" s="256">
        <v>42556</v>
      </c>
      <c r="H195" s="284" t="s">
        <v>2644</v>
      </c>
      <c r="I195" s="266">
        <v>26125.919999999998</v>
      </c>
      <c r="J195" s="266">
        <v>26125.919999999998</v>
      </c>
      <c r="K195" s="267" t="s">
        <v>31</v>
      </c>
      <c r="L195" s="267" t="s">
        <v>2636</v>
      </c>
      <c r="M195" s="165" t="s">
        <v>2396</v>
      </c>
      <c r="N195" s="255" t="s">
        <v>30</v>
      </c>
      <c r="O195" s="256">
        <v>42556</v>
      </c>
      <c r="P195" s="255" t="s">
        <v>175</v>
      </c>
      <c r="Q195" s="255" t="s">
        <v>1552</v>
      </c>
      <c r="R195" s="255" t="str">
        <f t="shared" ref="R195:R209" si="4">IF(N195 = $R$1,"DD","")</f>
        <v/>
      </c>
      <c r="T195" s="236">
        <f t="shared" si="3"/>
        <v>0</v>
      </c>
    </row>
    <row r="196" spans="1:21" s="159" customFormat="1" ht="13.5" thickBot="1" x14ac:dyDescent="0.25">
      <c r="A196" s="159">
        <v>325200</v>
      </c>
      <c r="B196" s="159" t="s">
        <v>230</v>
      </c>
      <c r="C196" s="159" t="s">
        <v>2622</v>
      </c>
      <c r="D196" s="159" t="s">
        <v>2396</v>
      </c>
      <c r="E196" s="159">
        <v>71120</v>
      </c>
      <c r="F196" s="159">
        <v>1</v>
      </c>
      <c r="G196" s="160">
        <v>42556</v>
      </c>
      <c r="H196" s="285" t="s">
        <v>2644</v>
      </c>
      <c r="I196" s="286">
        <v>26125.919999999998</v>
      </c>
      <c r="J196" s="286">
        <v>26125.919999999998</v>
      </c>
      <c r="K196" s="287" t="s">
        <v>31</v>
      </c>
      <c r="L196" s="287" t="s">
        <v>2644</v>
      </c>
      <c r="M196" s="199" t="s">
        <v>2396</v>
      </c>
      <c r="N196" s="159" t="s">
        <v>30</v>
      </c>
      <c r="O196" s="160">
        <v>42556</v>
      </c>
      <c r="P196" s="159" t="s">
        <v>175</v>
      </c>
      <c r="Q196" s="159" t="s">
        <v>1552</v>
      </c>
      <c r="R196" s="159" t="str">
        <f t="shared" si="4"/>
        <v/>
      </c>
      <c r="T196" s="240">
        <f t="shared" si="3"/>
        <v>0</v>
      </c>
    </row>
    <row r="197" spans="1:21" s="151" customFormat="1" x14ac:dyDescent="0.2">
      <c r="A197" s="151">
        <v>325200</v>
      </c>
      <c r="B197" s="151" t="s">
        <v>230</v>
      </c>
      <c r="C197" s="151" t="s">
        <v>2648</v>
      </c>
      <c r="D197" s="151" t="s">
        <v>2396</v>
      </c>
      <c r="E197" s="151">
        <v>71529</v>
      </c>
      <c r="F197" s="151">
        <v>2</v>
      </c>
      <c r="G197" s="184">
        <v>42404</v>
      </c>
      <c r="H197" s="194" t="s">
        <v>2662</v>
      </c>
      <c r="I197" s="150">
        <v>482686.57</v>
      </c>
      <c r="J197" s="150">
        <v>646800</v>
      </c>
      <c r="K197" s="151" t="s">
        <v>29</v>
      </c>
      <c r="L197" s="151" t="s">
        <v>2663</v>
      </c>
      <c r="M197" s="151">
        <v>6351</v>
      </c>
      <c r="N197" s="151" t="s">
        <v>2410</v>
      </c>
      <c r="O197" s="184">
        <v>42566</v>
      </c>
      <c r="P197" s="151" t="s">
        <v>155</v>
      </c>
      <c r="Q197" s="151" t="s">
        <v>595</v>
      </c>
      <c r="R197" s="151" t="str">
        <f t="shared" si="4"/>
        <v/>
      </c>
      <c r="T197" s="239">
        <f t="shared" si="3"/>
        <v>-164113.43</v>
      </c>
      <c r="U197" s="151">
        <v>616</v>
      </c>
    </row>
    <row r="198" spans="1:21" s="151" customFormat="1" x14ac:dyDescent="0.2">
      <c r="A198" s="151">
        <v>325200</v>
      </c>
      <c r="B198" s="151" t="s">
        <v>230</v>
      </c>
      <c r="C198" s="151" t="s">
        <v>2648</v>
      </c>
      <c r="D198" s="151" t="s">
        <v>2396</v>
      </c>
      <c r="E198" s="151">
        <v>71058</v>
      </c>
      <c r="F198" s="151">
        <v>2</v>
      </c>
      <c r="G198" s="184">
        <v>42500</v>
      </c>
      <c r="H198" s="194">
        <v>40387</v>
      </c>
      <c r="I198" s="150">
        <v>13932</v>
      </c>
      <c r="J198" s="150">
        <v>13932</v>
      </c>
      <c r="K198" s="151" t="s">
        <v>31</v>
      </c>
      <c r="L198" s="151" t="s">
        <v>2661</v>
      </c>
      <c r="M198" s="151">
        <v>6349</v>
      </c>
      <c r="N198" s="151" t="s">
        <v>2410</v>
      </c>
      <c r="O198" s="184">
        <v>42555</v>
      </c>
      <c r="P198" s="151" t="s">
        <v>653</v>
      </c>
      <c r="Q198" s="151" t="s">
        <v>654</v>
      </c>
      <c r="R198" s="151" t="str">
        <f t="shared" si="4"/>
        <v/>
      </c>
      <c r="T198" s="239">
        <f t="shared" si="3"/>
        <v>0</v>
      </c>
      <c r="U198" s="151">
        <v>617</v>
      </c>
    </row>
    <row r="199" spans="1:21" s="151" customFormat="1" x14ac:dyDescent="0.2">
      <c r="A199" s="151">
        <v>325200</v>
      </c>
      <c r="B199" s="151" t="s">
        <v>230</v>
      </c>
      <c r="C199" s="151" t="s">
        <v>2648</v>
      </c>
      <c r="D199" s="151" t="s">
        <v>2396</v>
      </c>
      <c r="E199" s="151">
        <v>71184</v>
      </c>
      <c r="F199" s="151">
        <v>2</v>
      </c>
      <c r="G199" s="184">
        <v>42522</v>
      </c>
      <c r="H199" s="194">
        <v>10514</v>
      </c>
      <c r="I199" s="150">
        <v>10867.92</v>
      </c>
      <c r="J199" s="150">
        <v>10867.92</v>
      </c>
      <c r="K199" s="151" t="s">
        <v>31</v>
      </c>
      <c r="L199" s="151" t="s">
        <v>2657</v>
      </c>
      <c r="M199" s="151">
        <v>6374</v>
      </c>
      <c r="N199" s="151" t="s">
        <v>2410</v>
      </c>
      <c r="O199" s="184">
        <v>42557</v>
      </c>
      <c r="P199" s="151" t="s">
        <v>65</v>
      </c>
      <c r="Q199" s="151" t="s">
        <v>130</v>
      </c>
      <c r="R199" s="151" t="str">
        <f t="shared" si="4"/>
        <v/>
      </c>
      <c r="T199" s="239">
        <f t="shared" si="3"/>
        <v>0</v>
      </c>
      <c r="U199" s="151">
        <v>618</v>
      </c>
    </row>
    <row r="200" spans="1:21" s="151" customFormat="1" x14ac:dyDescent="0.2">
      <c r="A200" s="151">
        <v>325200</v>
      </c>
      <c r="B200" s="151" t="s">
        <v>230</v>
      </c>
      <c r="C200" s="151" t="s">
        <v>2648</v>
      </c>
      <c r="D200" s="151">
        <v>2016</v>
      </c>
      <c r="E200" s="151">
        <v>71263</v>
      </c>
      <c r="F200" s="151">
        <v>2</v>
      </c>
      <c r="G200" s="184">
        <v>42522</v>
      </c>
      <c r="H200" s="194">
        <v>10513</v>
      </c>
      <c r="I200" s="150">
        <v>233379.20000000001</v>
      </c>
      <c r="J200" s="150">
        <v>233379.20000000001</v>
      </c>
      <c r="K200" s="151" t="s">
        <v>31</v>
      </c>
      <c r="L200" s="151" t="s">
        <v>2664</v>
      </c>
      <c r="M200" s="151">
        <v>6374</v>
      </c>
      <c r="N200" s="151" t="s">
        <v>2410</v>
      </c>
      <c r="O200" s="184">
        <v>42558</v>
      </c>
      <c r="P200" s="151" t="s">
        <v>65</v>
      </c>
      <c r="Q200" s="151" t="s">
        <v>130</v>
      </c>
      <c r="R200" s="151" t="str">
        <f t="shared" si="4"/>
        <v/>
      </c>
      <c r="T200" s="239">
        <f t="shared" si="3"/>
        <v>0</v>
      </c>
      <c r="U200" s="151">
        <v>619</v>
      </c>
    </row>
    <row r="201" spans="1:21" s="151" customFormat="1" x14ac:dyDescent="0.2">
      <c r="A201" s="151">
        <v>325200</v>
      </c>
      <c r="B201" s="151" t="s">
        <v>230</v>
      </c>
      <c r="C201" s="151" t="s">
        <v>2648</v>
      </c>
      <c r="D201" s="151">
        <v>2016</v>
      </c>
      <c r="E201" s="151">
        <v>71193</v>
      </c>
      <c r="F201" s="151">
        <v>2</v>
      </c>
      <c r="G201" s="184">
        <v>42523</v>
      </c>
      <c r="H201" s="194" t="s">
        <v>2665</v>
      </c>
      <c r="I201" s="150">
        <v>12500</v>
      </c>
      <c r="J201" s="150">
        <v>12500</v>
      </c>
      <c r="K201" s="151" t="s">
        <v>31</v>
      </c>
      <c r="L201" s="151" t="s">
        <v>2666</v>
      </c>
      <c r="M201" s="151">
        <v>6350</v>
      </c>
      <c r="N201" s="151" t="s">
        <v>2410</v>
      </c>
      <c r="O201" s="184">
        <v>42557</v>
      </c>
      <c r="P201" s="151" t="s">
        <v>732</v>
      </c>
      <c r="Q201" s="151" t="s">
        <v>733</v>
      </c>
      <c r="R201" s="151" t="str">
        <f t="shared" si="4"/>
        <v/>
      </c>
      <c r="T201" s="239">
        <f t="shared" si="3"/>
        <v>0</v>
      </c>
      <c r="U201" s="151">
        <v>620</v>
      </c>
    </row>
    <row r="202" spans="1:21" s="151" customFormat="1" x14ac:dyDescent="0.2">
      <c r="A202" s="151">
        <v>325200</v>
      </c>
      <c r="B202" s="151" t="s">
        <v>230</v>
      </c>
      <c r="C202" s="151" t="s">
        <v>2648</v>
      </c>
      <c r="D202" s="151" t="s">
        <v>2396</v>
      </c>
      <c r="E202" s="151">
        <v>71070</v>
      </c>
      <c r="F202" s="151">
        <v>4</v>
      </c>
      <c r="G202" s="184">
        <v>42534</v>
      </c>
      <c r="H202" s="194">
        <v>6600369074</v>
      </c>
      <c r="I202" s="150">
        <v>12291.04</v>
      </c>
      <c r="J202" s="150">
        <v>16470</v>
      </c>
      <c r="K202" s="151" t="s">
        <v>29</v>
      </c>
      <c r="L202" s="151" t="s">
        <v>2660</v>
      </c>
      <c r="M202" s="151">
        <v>6216</v>
      </c>
      <c r="N202" s="151" t="s">
        <v>2410</v>
      </c>
      <c r="O202" s="184">
        <v>42555</v>
      </c>
      <c r="P202" s="151" t="s">
        <v>40</v>
      </c>
      <c r="Q202" s="151" t="s">
        <v>695</v>
      </c>
      <c r="R202" s="151" t="str">
        <f t="shared" si="4"/>
        <v/>
      </c>
      <c r="T202" s="239">
        <f t="shared" si="3"/>
        <v>-4178.9599999999991</v>
      </c>
      <c r="U202" s="151">
        <v>621</v>
      </c>
    </row>
    <row r="203" spans="1:21" s="151" customFormat="1" x14ac:dyDescent="0.2">
      <c r="A203" s="151">
        <v>325200</v>
      </c>
      <c r="B203" s="151" t="s">
        <v>230</v>
      </c>
      <c r="C203" s="151" t="s">
        <v>2648</v>
      </c>
      <c r="D203" s="151" t="s">
        <v>2396</v>
      </c>
      <c r="E203" s="151">
        <v>71070</v>
      </c>
      <c r="F203" s="151">
        <v>2</v>
      </c>
      <c r="G203" s="184">
        <v>42534</v>
      </c>
      <c r="H203" s="194">
        <v>6600369074</v>
      </c>
      <c r="I203" s="150">
        <v>12291.04</v>
      </c>
      <c r="J203" s="150">
        <v>16470</v>
      </c>
      <c r="K203" s="151" t="s">
        <v>29</v>
      </c>
      <c r="L203" s="151" t="s">
        <v>2660</v>
      </c>
      <c r="M203" s="151">
        <v>6342</v>
      </c>
      <c r="N203" s="151" t="s">
        <v>2410</v>
      </c>
      <c r="O203" s="184">
        <v>42555</v>
      </c>
      <c r="P203" s="151" t="s">
        <v>40</v>
      </c>
      <c r="Q203" s="151" t="s">
        <v>695</v>
      </c>
      <c r="R203" s="151" t="str">
        <f t="shared" si="4"/>
        <v/>
      </c>
      <c r="T203" s="239">
        <f t="shared" si="3"/>
        <v>-4178.9599999999991</v>
      </c>
      <c r="U203" s="151">
        <v>621</v>
      </c>
    </row>
    <row r="204" spans="1:21" s="151" customFormat="1" x14ac:dyDescent="0.2">
      <c r="A204" s="151">
        <v>325200</v>
      </c>
      <c r="B204" s="151" t="s">
        <v>230</v>
      </c>
      <c r="C204" s="151" t="s">
        <v>2648</v>
      </c>
      <c r="D204" s="151" t="s">
        <v>2396</v>
      </c>
      <c r="E204" s="151">
        <v>70995</v>
      </c>
      <c r="F204" s="151">
        <v>3</v>
      </c>
      <c r="G204" s="184">
        <v>42535</v>
      </c>
      <c r="H204" s="194">
        <v>235351</v>
      </c>
      <c r="I204" s="150">
        <v>53661.3</v>
      </c>
      <c r="J204" s="150">
        <v>53661.3</v>
      </c>
      <c r="K204" s="151" t="s">
        <v>31</v>
      </c>
      <c r="L204" s="151" t="s">
        <v>2595</v>
      </c>
      <c r="M204" s="151">
        <v>6505</v>
      </c>
      <c r="N204" s="151" t="s">
        <v>2410</v>
      </c>
      <c r="O204" s="184">
        <v>42552</v>
      </c>
      <c r="P204" s="151" t="s">
        <v>96</v>
      </c>
      <c r="Q204" s="151" t="s">
        <v>97</v>
      </c>
      <c r="R204" s="151" t="str">
        <f t="shared" si="4"/>
        <v/>
      </c>
      <c r="T204" s="239">
        <f t="shared" si="3"/>
        <v>0</v>
      </c>
      <c r="U204" s="151">
        <v>622</v>
      </c>
    </row>
    <row r="205" spans="1:21" s="151" customFormat="1" x14ac:dyDescent="0.2">
      <c r="A205" s="151">
        <v>325200</v>
      </c>
      <c r="B205" s="151" t="s">
        <v>230</v>
      </c>
      <c r="C205" s="151" t="s">
        <v>2648</v>
      </c>
      <c r="D205" s="151" t="s">
        <v>2396</v>
      </c>
      <c r="E205" s="151">
        <v>70996</v>
      </c>
      <c r="F205" s="151">
        <v>3</v>
      </c>
      <c r="G205" s="184">
        <v>42535</v>
      </c>
      <c r="H205" s="194">
        <v>235350</v>
      </c>
      <c r="I205" s="150">
        <v>117238.28</v>
      </c>
      <c r="J205" s="150">
        <v>117238.28</v>
      </c>
      <c r="K205" s="151" t="s">
        <v>31</v>
      </c>
      <c r="L205" s="151" t="s">
        <v>2659</v>
      </c>
      <c r="M205" s="151">
        <v>6505</v>
      </c>
      <c r="N205" s="151" t="s">
        <v>2410</v>
      </c>
      <c r="O205" s="184">
        <v>42552</v>
      </c>
      <c r="P205" s="151" t="s">
        <v>96</v>
      </c>
      <c r="Q205" s="151" t="s">
        <v>97</v>
      </c>
      <c r="R205" s="151" t="str">
        <f t="shared" si="4"/>
        <v/>
      </c>
      <c r="T205" s="239">
        <f t="shared" si="3"/>
        <v>0</v>
      </c>
      <c r="U205" s="151">
        <v>623</v>
      </c>
    </row>
    <row r="206" spans="1:21" s="151" customFormat="1" x14ac:dyDescent="0.2">
      <c r="A206" s="151">
        <v>325200</v>
      </c>
      <c r="B206" s="151" t="s">
        <v>230</v>
      </c>
      <c r="C206" s="151" t="s">
        <v>2648</v>
      </c>
      <c r="D206" s="151" t="s">
        <v>2396</v>
      </c>
      <c r="E206" s="151">
        <v>70999</v>
      </c>
      <c r="F206" s="151">
        <v>3</v>
      </c>
      <c r="G206" s="184">
        <v>42535</v>
      </c>
      <c r="H206" s="194">
        <v>235340</v>
      </c>
      <c r="I206" s="150">
        <v>60271.75</v>
      </c>
      <c r="J206" s="150">
        <v>60271.75</v>
      </c>
      <c r="K206" s="151" t="s">
        <v>31</v>
      </c>
      <c r="L206" s="151" t="s">
        <v>2658</v>
      </c>
      <c r="M206" s="151">
        <v>6505</v>
      </c>
      <c r="N206" s="151" t="s">
        <v>2410</v>
      </c>
      <c r="O206" s="184">
        <v>42552</v>
      </c>
      <c r="P206" s="151" t="s">
        <v>96</v>
      </c>
      <c r="Q206" s="151" t="s">
        <v>97</v>
      </c>
      <c r="R206" s="151" t="str">
        <f t="shared" si="4"/>
        <v/>
      </c>
      <c r="T206" s="239">
        <f t="shared" si="3"/>
        <v>0</v>
      </c>
      <c r="U206" s="151">
        <v>624</v>
      </c>
    </row>
    <row r="207" spans="1:21" s="151" customFormat="1" x14ac:dyDescent="0.2">
      <c r="A207" s="151">
        <v>325200</v>
      </c>
      <c r="B207" s="151" t="s">
        <v>230</v>
      </c>
      <c r="C207" s="151" t="s">
        <v>2648</v>
      </c>
      <c r="D207" s="151" t="s">
        <v>2396</v>
      </c>
      <c r="E207" s="151">
        <v>71000</v>
      </c>
      <c r="F207" s="151">
        <v>2</v>
      </c>
      <c r="G207" s="184">
        <v>42535</v>
      </c>
      <c r="H207" s="194">
        <v>235352</v>
      </c>
      <c r="I207" s="150">
        <v>84532.36</v>
      </c>
      <c r="J207" s="150">
        <v>84532.36</v>
      </c>
      <c r="K207" s="151" t="s">
        <v>31</v>
      </c>
      <c r="L207" s="151" t="s">
        <v>2656</v>
      </c>
      <c r="M207" s="151">
        <v>6505</v>
      </c>
      <c r="N207" s="151" t="s">
        <v>2410</v>
      </c>
      <c r="O207" s="184">
        <v>42552</v>
      </c>
      <c r="P207" s="151" t="s">
        <v>96</v>
      </c>
      <c r="Q207" s="151" t="s">
        <v>97</v>
      </c>
      <c r="R207" s="151" t="str">
        <f t="shared" si="4"/>
        <v/>
      </c>
      <c r="T207" s="239">
        <f t="shared" si="3"/>
        <v>0</v>
      </c>
      <c r="U207" s="151">
        <v>625</v>
      </c>
    </row>
    <row r="208" spans="1:21" s="151" customFormat="1" x14ac:dyDescent="0.2">
      <c r="A208" s="151">
        <v>325200</v>
      </c>
      <c r="B208" s="151" t="s">
        <v>230</v>
      </c>
      <c r="C208" s="151" t="s">
        <v>2648</v>
      </c>
      <c r="D208" s="151" t="s">
        <v>2396</v>
      </c>
      <c r="E208" s="151">
        <v>71185</v>
      </c>
      <c r="F208" s="151">
        <v>2</v>
      </c>
      <c r="G208" s="184">
        <v>42537</v>
      </c>
      <c r="H208" s="194">
        <v>16003657</v>
      </c>
      <c r="I208" s="150">
        <v>50095.97</v>
      </c>
      <c r="J208" s="150">
        <v>50095.97</v>
      </c>
      <c r="K208" s="151" t="s">
        <v>31</v>
      </c>
      <c r="L208" s="151" t="s">
        <v>2653</v>
      </c>
      <c r="M208" s="151">
        <v>6349</v>
      </c>
      <c r="N208" s="151" t="s">
        <v>2410</v>
      </c>
      <c r="O208" s="184">
        <v>42557</v>
      </c>
      <c r="P208" s="151" t="s">
        <v>2654</v>
      </c>
      <c r="Q208" s="151" t="s">
        <v>2655</v>
      </c>
      <c r="R208" s="151" t="str">
        <f t="shared" si="4"/>
        <v/>
      </c>
      <c r="T208" s="239">
        <f t="shared" si="3"/>
        <v>0</v>
      </c>
      <c r="U208" s="151">
        <v>626</v>
      </c>
    </row>
    <row r="209" spans="1:22" s="151" customFormat="1" x14ac:dyDescent="0.2">
      <c r="A209" s="151">
        <v>325200</v>
      </c>
      <c r="B209" s="151" t="s">
        <v>230</v>
      </c>
      <c r="C209" s="151" t="s">
        <v>2648</v>
      </c>
      <c r="D209" s="151" t="s">
        <v>2396</v>
      </c>
      <c r="E209" s="151">
        <v>70997</v>
      </c>
      <c r="F209" s="151">
        <v>2</v>
      </c>
      <c r="G209" s="184">
        <v>42543</v>
      </c>
      <c r="H209" s="194">
        <v>3194</v>
      </c>
      <c r="I209" s="150">
        <v>6596.25</v>
      </c>
      <c r="J209" s="150">
        <v>6596.25</v>
      </c>
      <c r="K209" s="151" t="s">
        <v>31</v>
      </c>
      <c r="L209" s="151" t="s">
        <v>2649</v>
      </c>
      <c r="M209" s="151">
        <v>6374</v>
      </c>
      <c r="N209" s="151" t="s">
        <v>2410</v>
      </c>
      <c r="O209" s="184">
        <v>42552</v>
      </c>
      <c r="P209" s="151" t="s">
        <v>77</v>
      </c>
      <c r="Q209" s="151" t="s">
        <v>99</v>
      </c>
      <c r="R209" s="151" t="str">
        <f t="shared" si="4"/>
        <v/>
      </c>
      <c r="T209" s="239">
        <f t="shared" si="3"/>
        <v>0</v>
      </c>
      <c r="U209" s="151">
        <v>627</v>
      </c>
    </row>
    <row r="210" spans="1:22" s="151" customFormat="1" x14ac:dyDescent="0.2">
      <c r="A210" s="151">
        <v>325200</v>
      </c>
      <c r="B210" s="151" t="s">
        <v>230</v>
      </c>
      <c r="C210" s="151" t="s">
        <v>2648</v>
      </c>
      <c r="D210" s="151" t="s">
        <v>2396</v>
      </c>
      <c r="E210" s="151">
        <v>71507</v>
      </c>
      <c r="F210" s="151">
        <v>2</v>
      </c>
      <c r="G210" s="184">
        <v>42550</v>
      </c>
      <c r="H210" s="194">
        <v>287829</v>
      </c>
      <c r="I210" s="150">
        <v>76861</v>
      </c>
      <c r="J210" s="150">
        <v>76861</v>
      </c>
      <c r="K210" s="151" t="s">
        <v>31</v>
      </c>
      <c r="L210" s="151" t="s">
        <v>2667</v>
      </c>
      <c r="M210" s="151">
        <v>6349</v>
      </c>
      <c r="N210" s="151" t="s">
        <v>2410</v>
      </c>
      <c r="O210" s="184">
        <v>42565</v>
      </c>
      <c r="P210" s="151" t="s">
        <v>74</v>
      </c>
      <c r="Q210" s="151" t="s">
        <v>837</v>
      </c>
      <c r="T210" s="239">
        <f t="shared" si="3"/>
        <v>0</v>
      </c>
      <c r="U210" s="151">
        <v>628</v>
      </c>
    </row>
    <row r="211" spans="1:22" s="151" customFormat="1" x14ac:dyDescent="0.2">
      <c r="A211" s="151">
        <v>325200</v>
      </c>
      <c r="B211" s="151" t="s">
        <v>230</v>
      </c>
      <c r="C211" s="151" t="s">
        <v>2648</v>
      </c>
      <c r="D211" s="151">
        <v>2016</v>
      </c>
      <c r="E211" s="151">
        <v>71559</v>
      </c>
      <c r="F211" s="151">
        <v>2</v>
      </c>
      <c r="G211" s="184">
        <v>42551</v>
      </c>
      <c r="H211" s="194">
        <v>26331301</v>
      </c>
      <c r="I211" s="150">
        <v>127454</v>
      </c>
      <c r="J211" s="150">
        <v>127454</v>
      </c>
      <c r="K211" s="151" t="s">
        <v>31</v>
      </c>
      <c r="L211" s="151" t="s">
        <v>2668</v>
      </c>
      <c r="M211" s="151">
        <v>6350</v>
      </c>
      <c r="N211" s="151" t="s">
        <v>2410</v>
      </c>
      <c r="O211" s="184">
        <v>42569</v>
      </c>
      <c r="P211" s="151" t="s">
        <v>143</v>
      </c>
      <c r="Q211" s="151" t="s">
        <v>142</v>
      </c>
      <c r="T211" s="239">
        <f t="shared" si="3"/>
        <v>0</v>
      </c>
      <c r="U211" s="151">
        <v>629</v>
      </c>
    </row>
    <row r="212" spans="1:22" s="151" customFormat="1" x14ac:dyDescent="0.2">
      <c r="A212" s="151">
        <v>325200</v>
      </c>
      <c r="B212" s="151" t="s">
        <v>230</v>
      </c>
      <c r="C212" s="151" t="s">
        <v>2648</v>
      </c>
      <c r="D212" s="151" t="s">
        <v>2396</v>
      </c>
      <c r="E212" s="151">
        <v>71001</v>
      </c>
      <c r="F212" s="151">
        <v>2</v>
      </c>
      <c r="G212" s="184">
        <v>42551</v>
      </c>
      <c r="H212" s="194">
        <v>2296</v>
      </c>
      <c r="I212" s="150">
        <v>92144.12</v>
      </c>
      <c r="J212" s="150">
        <v>92144.12</v>
      </c>
      <c r="K212" s="151" t="s">
        <v>31</v>
      </c>
      <c r="L212" s="151" t="s">
        <v>2650</v>
      </c>
      <c r="M212" s="151">
        <v>6350</v>
      </c>
      <c r="N212" s="151" t="s">
        <v>2410</v>
      </c>
      <c r="O212" s="184">
        <v>42552</v>
      </c>
      <c r="P212" s="151" t="s">
        <v>2651</v>
      </c>
      <c r="Q212" s="151" t="s">
        <v>2652</v>
      </c>
      <c r="T212" s="239">
        <f t="shared" si="3"/>
        <v>0</v>
      </c>
      <c r="U212" s="151">
        <v>630</v>
      </c>
    </row>
    <row r="213" spans="1:22" s="151" customFormat="1" x14ac:dyDescent="0.2">
      <c r="A213" s="151">
        <v>325200</v>
      </c>
      <c r="B213" s="151" t="s">
        <v>230</v>
      </c>
      <c r="C213" s="151" t="s">
        <v>2648</v>
      </c>
      <c r="D213" s="151" t="s">
        <v>2396</v>
      </c>
      <c r="E213" s="151">
        <v>71410</v>
      </c>
      <c r="F213" s="151">
        <v>2</v>
      </c>
      <c r="G213" s="184">
        <v>42552</v>
      </c>
      <c r="H213" s="234" t="s">
        <v>2669</v>
      </c>
      <c r="I213" s="163">
        <v>122</v>
      </c>
      <c r="J213" s="163">
        <v>122</v>
      </c>
      <c r="K213" s="163" t="s">
        <v>31</v>
      </c>
      <c r="L213" s="163" t="s">
        <v>62</v>
      </c>
      <c r="M213" s="163">
        <v>6540</v>
      </c>
      <c r="N213" s="329" t="s">
        <v>2399</v>
      </c>
      <c r="O213" s="164">
        <v>42562</v>
      </c>
      <c r="P213" s="163" t="s">
        <v>55</v>
      </c>
      <c r="Q213" s="163" t="s">
        <v>519</v>
      </c>
      <c r="R213" s="163" t="s">
        <v>54</v>
      </c>
      <c r="S213" s="163" t="s">
        <v>2610</v>
      </c>
      <c r="T213" s="239">
        <f t="shared" ref="T213" si="5">I213-J213</f>
        <v>0</v>
      </c>
      <c r="U213" s="151">
        <v>631</v>
      </c>
    </row>
    <row r="214" spans="1:22" s="151" customFormat="1" x14ac:dyDescent="0.2">
      <c r="A214" s="151">
        <v>325200</v>
      </c>
      <c r="B214" s="151" t="s">
        <v>230</v>
      </c>
      <c r="C214" s="151" t="s">
        <v>2648</v>
      </c>
      <c r="D214" s="151" t="s">
        <v>2396</v>
      </c>
      <c r="E214" s="151">
        <v>71538</v>
      </c>
      <c r="F214" s="151">
        <v>2</v>
      </c>
      <c r="G214" s="184">
        <v>42552</v>
      </c>
      <c r="H214" s="194" t="s">
        <v>2670</v>
      </c>
      <c r="I214" s="150">
        <v>31500</v>
      </c>
      <c r="J214" s="150">
        <v>31500</v>
      </c>
      <c r="K214" s="151" t="s">
        <v>31</v>
      </c>
      <c r="L214" s="151" t="s">
        <v>2671</v>
      </c>
      <c r="M214" s="151">
        <v>6363</v>
      </c>
      <c r="N214" s="151" t="s">
        <v>2432</v>
      </c>
      <c r="O214" s="184">
        <v>42566</v>
      </c>
      <c r="P214" s="151" t="s">
        <v>177</v>
      </c>
      <c r="Q214" s="151" t="s">
        <v>504</v>
      </c>
      <c r="T214" s="239">
        <f t="shared" si="3"/>
        <v>0</v>
      </c>
      <c r="U214" s="151">
        <v>632</v>
      </c>
    </row>
    <row r="215" spans="1:22" s="151" customFormat="1" x14ac:dyDescent="0.2">
      <c r="A215" s="151">
        <v>325200</v>
      </c>
      <c r="B215" s="151" t="s">
        <v>230</v>
      </c>
      <c r="C215" s="151" t="s">
        <v>2648</v>
      </c>
      <c r="D215" s="151" t="s">
        <v>2396</v>
      </c>
      <c r="E215" s="151">
        <v>71412</v>
      </c>
      <c r="F215" s="151">
        <v>2</v>
      </c>
      <c r="G215" s="184">
        <v>42552</v>
      </c>
      <c r="H215" s="234" t="s">
        <v>2672</v>
      </c>
      <c r="I215" s="163">
        <v>171</v>
      </c>
      <c r="J215" s="163">
        <v>171</v>
      </c>
      <c r="K215" s="163" t="s">
        <v>31</v>
      </c>
      <c r="L215" s="163" t="s">
        <v>2412</v>
      </c>
      <c r="M215" s="163">
        <v>6540</v>
      </c>
      <c r="N215" s="329" t="s">
        <v>2399</v>
      </c>
      <c r="O215" s="164">
        <v>42562</v>
      </c>
      <c r="P215" s="163" t="s">
        <v>55</v>
      </c>
      <c r="Q215" s="163" t="s">
        <v>519</v>
      </c>
      <c r="R215" s="163" t="s">
        <v>54</v>
      </c>
      <c r="S215" s="163" t="s">
        <v>2612</v>
      </c>
      <c r="T215" s="239">
        <f t="shared" si="3"/>
        <v>0</v>
      </c>
      <c r="U215" s="151">
        <v>633</v>
      </c>
    </row>
    <row r="216" spans="1:22" s="151" customFormat="1" x14ac:dyDescent="0.2">
      <c r="A216" s="151">
        <v>325200</v>
      </c>
      <c r="B216" s="151" t="s">
        <v>230</v>
      </c>
      <c r="C216" s="151" t="s">
        <v>2648</v>
      </c>
      <c r="D216" s="151" t="s">
        <v>2396</v>
      </c>
      <c r="E216" s="151">
        <v>71411</v>
      </c>
      <c r="F216" s="151">
        <v>2</v>
      </c>
      <c r="G216" s="184">
        <v>42552</v>
      </c>
      <c r="H216" s="234" t="s">
        <v>2673</v>
      </c>
      <c r="I216" s="235">
        <v>11327</v>
      </c>
      <c r="J216" s="235">
        <v>11327</v>
      </c>
      <c r="K216" s="163" t="s">
        <v>31</v>
      </c>
      <c r="L216" s="163" t="s">
        <v>2398</v>
      </c>
      <c r="M216" s="163">
        <v>6540</v>
      </c>
      <c r="N216" s="329" t="s">
        <v>2399</v>
      </c>
      <c r="O216" s="164">
        <v>42562</v>
      </c>
      <c r="P216" s="163" t="s">
        <v>55</v>
      </c>
      <c r="Q216" s="163" t="s">
        <v>519</v>
      </c>
      <c r="R216" s="163" t="s">
        <v>54</v>
      </c>
      <c r="S216" s="163" t="s">
        <v>2611</v>
      </c>
      <c r="T216" s="239">
        <f t="shared" si="3"/>
        <v>0</v>
      </c>
      <c r="U216" s="151">
        <v>634</v>
      </c>
    </row>
    <row r="217" spans="1:22" s="151" customFormat="1" x14ac:dyDescent="0.2">
      <c r="A217" s="151">
        <v>325200</v>
      </c>
      <c r="B217" s="151" t="s">
        <v>230</v>
      </c>
      <c r="C217" s="151" t="s">
        <v>2648</v>
      </c>
      <c r="D217" s="151" t="s">
        <v>2396</v>
      </c>
      <c r="E217" s="151">
        <v>71409</v>
      </c>
      <c r="F217" s="151">
        <v>2</v>
      </c>
      <c r="G217" s="184">
        <v>42552</v>
      </c>
      <c r="H217" s="234" t="s">
        <v>2674</v>
      </c>
      <c r="I217" s="163">
        <v>105</v>
      </c>
      <c r="J217" s="163">
        <v>105</v>
      </c>
      <c r="K217" s="163" t="s">
        <v>31</v>
      </c>
      <c r="L217" s="163" t="s">
        <v>2407</v>
      </c>
      <c r="M217" s="163">
        <v>6540</v>
      </c>
      <c r="N217" s="329" t="s">
        <v>2399</v>
      </c>
      <c r="O217" s="164">
        <v>42562</v>
      </c>
      <c r="P217" s="163" t="s">
        <v>55</v>
      </c>
      <c r="Q217" s="163" t="s">
        <v>519</v>
      </c>
      <c r="R217" s="163" t="s">
        <v>54</v>
      </c>
      <c r="S217" s="163" t="s">
        <v>2607</v>
      </c>
      <c r="T217" s="239">
        <f t="shared" si="3"/>
        <v>0</v>
      </c>
      <c r="U217" s="151">
        <v>635</v>
      </c>
    </row>
    <row r="218" spans="1:22" s="151" customFormat="1" x14ac:dyDescent="0.2">
      <c r="A218" s="151">
        <v>325200</v>
      </c>
      <c r="B218" s="151" t="s">
        <v>230</v>
      </c>
      <c r="C218" s="151" t="s">
        <v>2648</v>
      </c>
      <c r="D218" s="151" t="s">
        <v>2396</v>
      </c>
      <c r="E218" s="151">
        <v>71408</v>
      </c>
      <c r="F218" s="151">
        <v>2</v>
      </c>
      <c r="G218" s="184">
        <v>42552</v>
      </c>
      <c r="H218" s="234" t="s">
        <v>2675</v>
      </c>
      <c r="I218" s="163">
        <v>65</v>
      </c>
      <c r="J218" s="163">
        <v>65</v>
      </c>
      <c r="K218" s="163" t="s">
        <v>31</v>
      </c>
      <c r="L218" s="163" t="s">
        <v>2405</v>
      </c>
      <c r="M218" s="163">
        <v>6540</v>
      </c>
      <c r="N218" s="329" t="s">
        <v>2399</v>
      </c>
      <c r="O218" s="164">
        <v>42562</v>
      </c>
      <c r="P218" s="163" t="s">
        <v>55</v>
      </c>
      <c r="Q218" s="163" t="s">
        <v>519</v>
      </c>
      <c r="R218" s="163" t="s">
        <v>54</v>
      </c>
      <c r="S218" s="163" t="s">
        <v>2608</v>
      </c>
      <c r="T218" s="239">
        <f t="shared" si="3"/>
        <v>0</v>
      </c>
      <c r="U218" s="151">
        <v>636</v>
      </c>
    </row>
    <row r="219" spans="1:22" s="151" customFormat="1" x14ac:dyDescent="0.2">
      <c r="A219" s="151">
        <v>325200</v>
      </c>
      <c r="B219" s="151" t="s">
        <v>230</v>
      </c>
      <c r="C219" s="151" t="s">
        <v>2648</v>
      </c>
      <c r="D219" s="151" t="s">
        <v>2396</v>
      </c>
      <c r="E219" s="151">
        <v>71406</v>
      </c>
      <c r="F219" s="151">
        <v>2</v>
      </c>
      <c r="G219" s="184">
        <v>42552</v>
      </c>
      <c r="H219" s="234" t="s">
        <v>2676</v>
      </c>
      <c r="I219" s="235">
        <v>1019</v>
      </c>
      <c r="J219" s="235">
        <v>1019</v>
      </c>
      <c r="K219" s="163" t="s">
        <v>31</v>
      </c>
      <c r="L219" s="163" t="s">
        <v>2401</v>
      </c>
      <c r="M219" s="163">
        <v>6544</v>
      </c>
      <c r="N219" s="329" t="s">
        <v>2399</v>
      </c>
      <c r="O219" s="164">
        <v>42562</v>
      </c>
      <c r="P219" s="163" t="s">
        <v>1357</v>
      </c>
      <c r="Q219" s="163" t="s">
        <v>1358</v>
      </c>
      <c r="R219" s="163" t="s">
        <v>54</v>
      </c>
      <c r="S219" s="163" t="s">
        <v>2609</v>
      </c>
      <c r="T219" s="239">
        <f t="shared" si="3"/>
        <v>0</v>
      </c>
      <c r="U219" s="151">
        <v>637</v>
      </c>
    </row>
    <row r="220" spans="1:22" x14ac:dyDescent="0.2">
      <c r="A220" s="255">
        <v>325200</v>
      </c>
      <c r="B220" s="255" t="s">
        <v>230</v>
      </c>
      <c r="C220" s="255" t="s">
        <v>2648</v>
      </c>
      <c r="D220" s="255" t="s">
        <v>2396</v>
      </c>
      <c r="E220" s="255">
        <v>71178</v>
      </c>
      <c r="F220" s="255">
        <v>1</v>
      </c>
      <c r="G220" s="256">
        <v>42557</v>
      </c>
      <c r="H220" s="284">
        <v>54664</v>
      </c>
      <c r="I220" s="266">
        <v>-78377.75</v>
      </c>
      <c r="J220" s="266">
        <v>-78377.75</v>
      </c>
      <c r="K220" s="267" t="s">
        <v>31</v>
      </c>
      <c r="L220" s="267" t="s">
        <v>2553</v>
      </c>
      <c r="M220" s="255">
        <v>6540</v>
      </c>
      <c r="N220" s="255" t="s">
        <v>2444</v>
      </c>
      <c r="O220" s="256">
        <v>42557</v>
      </c>
      <c r="P220" s="255" t="s">
        <v>94</v>
      </c>
      <c r="Q220" s="255" t="s">
        <v>1540</v>
      </c>
      <c r="T220" s="236">
        <f t="shared" si="3"/>
        <v>0</v>
      </c>
      <c r="U220" s="255">
        <v>638</v>
      </c>
      <c r="V220" s="255" t="s">
        <v>2706</v>
      </c>
    </row>
    <row r="221" spans="1:22" x14ac:dyDescent="0.2">
      <c r="A221" s="255">
        <v>325200</v>
      </c>
      <c r="B221" s="255" t="s">
        <v>230</v>
      </c>
      <c r="C221" s="255" t="s">
        <v>2648</v>
      </c>
      <c r="D221" s="255" t="s">
        <v>2396</v>
      </c>
      <c r="E221" s="255">
        <v>71182</v>
      </c>
      <c r="F221" s="255">
        <v>1</v>
      </c>
      <c r="G221" s="256">
        <v>42557</v>
      </c>
      <c r="H221" s="284" t="s">
        <v>2644</v>
      </c>
      <c r="I221" s="266">
        <v>26125.919999999998</v>
      </c>
      <c r="J221" s="266">
        <v>26125.919999999998</v>
      </c>
      <c r="K221" s="267" t="s">
        <v>31</v>
      </c>
      <c r="L221" s="267" t="s">
        <v>2644</v>
      </c>
      <c r="M221" s="165" t="s">
        <v>2396</v>
      </c>
      <c r="N221" s="255" t="s">
        <v>30</v>
      </c>
      <c r="O221" s="256">
        <v>42557</v>
      </c>
      <c r="P221" s="255" t="s">
        <v>175</v>
      </c>
      <c r="Q221" s="255" t="s">
        <v>1552</v>
      </c>
      <c r="T221" s="236">
        <f t="shared" si="3"/>
        <v>0</v>
      </c>
      <c r="U221" s="255">
        <v>639</v>
      </c>
      <c r="V221" s="255" t="s">
        <v>2706</v>
      </c>
    </row>
    <row r="222" spans="1:22" s="151" customFormat="1" x14ac:dyDescent="0.2">
      <c r="A222" s="151">
        <v>325200</v>
      </c>
      <c r="B222" s="151" t="s">
        <v>230</v>
      </c>
      <c r="C222" s="151" t="s">
        <v>2648</v>
      </c>
      <c r="D222" s="151" t="s">
        <v>2396</v>
      </c>
      <c r="E222" s="151">
        <v>71442</v>
      </c>
      <c r="F222" s="151">
        <v>2</v>
      </c>
      <c r="G222" s="184">
        <v>42559</v>
      </c>
      <c r="H222" s="194" t="s">
        <v>2534</v>
      </c>
      <c r="I222" s="150">
        <v>1640.68</v>
      </c>
      <c r="J222" s="150">
        <v>1640.68</v>
      </c>
      <c r="K222" s="151" t="s">
        <v>31</v>
      </c>
      <c r="L222" s="151" t="s">
        <v>2677</v>
      </c>
      <c r="M222" s="151">
        <v>6216</v>
      </c>
      <c r="N222" s="151" t="s">
        <v>2432</v>
      </c>
      <c r="O222" s="184">
        <v>42562</v>
      </c>
      <c r="P222" s="151" t="s">
        <v>40</v>
      </c>
      <c r="Q222" s="151" t="s">
        <v>695</v>
      </c>
      <c r="T222" s="239">
        <f t="shared" si="3"/>
        <v>0</v>
      </c>
      <c r="U222" s="151">
        <v>640</v>
      </c>
    </row>
    <row r="223" spans="1:22" s="151" customFormat="1" x14ac:dyDescent="0.2">
      <c r="A223" s="151">
        <v>325200</v>
      </c>
      <c r="B223" s="151" t="s">
        <v>230</v>
      </c>
      <c r="C223" s="151" t="s">
        <v>2648</v>
      </c>
      <c r="D223" s="151" t="s">
        <v>2396</v>
      </c>
      <c r="E223" s="151">
        <v>71640</v>
      </c>
      <c r="F223" s="151">
        <v>2</v>
      </c>
      <c r="G223" s="184">
        <v>42571</v>
      </c>
      <c r="H223" s="194" t="s">
        <v>2678</v>
      </c>
      <c r="I223" s="150">
        <v>34134.75</v>
      </c>
      <c r="J223" s="150">
        <v>34134.75</v>
      </c>
      <c r="K223" s="151" t="s">
        <v>31</v>
      </c>
      <c r="L223" s="151" t="s">
        <v>2679</v>
      </c>
      <c r="M223" s="151">
        <v>6543</v>
      </c>
      <c r="N223" s="151" t="s">
        <v>2444</v>
      </c>
      <c r="O223" s="184">
        <v>42571</v>
      </c>
      <c r="P223" s="151" t="s">
        <v>1494</v>
      </c>
      <c r="Q223" s="151" t="s">
        <v>1495</v>
      </c>
      <c r="T223" s="239">
        <f t="shared" si="3"/>
        <v>0</v>
      </c>
      <c r="U223" s="151">
        <v>641</v>
      </c>
    </row>
    <row r="224" spans="1:22" s="151" customFormat="1" x14ac:dyDescent="0.2">
      <c r="A224" s="151">
        <v>325200</v>
      </c>
      <c r="B224" s="151" t="s">
        <v>230</v>
      </c>
      <c r="C224" s="151" t="s">
        <v>2648</v>
      </c>
      <c r="D224" s="151" t="s">
        <v>2396</v>
      </c>
      <c r="E224" s="151">
        <v>71750</v>
      </c>
      <c r="F224" s="151">
        <v>2</v>
      </c>
      <c r="G224" s="184">
        <v>42572</v>
      </c>
      <c r="H224" s="194" t="s">
        <v>2534</v>
      </c>
      <c r="I224" s="150">
        <v>11588.54</v>
      </c>
      <c r="J224" s="150">
        <v>11588.54</v>
      </c>
      <c r="K224" s="151" t="s">
        <v>31</v>
      </c>
      <c r="L224" s="151" t="s">
        <v>2694</v>
      </c>
      <c r="M224" s="151">
        <v>6351</v>
      </c>
      <c r="N224" s="151" t="s">
        <v>2432</v>
      </c>
      <c r="O224" s="184">
        <v>42576</v>
      </c>
      <c r="P224" s="151" t="s">
        <v>155</v>
      </c>
      <c r="Q224" s="151" t="s">
        <v>595</v>
      </c>
      <c r="T224" s="239">
        <f t="shared" si="3"/>
        <v>0</v>
      </c>
      <c r="U224" s="151">
        <v>642</v>
      </c>
    </row>
    <row r="225" spans="1:21" s="151" customFormat="1" x14ac:dyDescent="0.2">
      <c r="A225" s="151">
        <v>325200</v>
      </c>
      <c r="B225" s="151" t="s">
        <v>230</v>
      </c>
      <c r="C225" s="151" t="s">
        <v>2648</v>
      </c>
      <c r="D225" s="151" t="s">
        <v>2396</v>
      </c>
      <c r="E225" s="151">
        <v>71811</v>
      </c>
      <c r="F225" s="151">
        <v>2</v>
      </c>
      <c r="G225" s="184">
        <v>42576</v>
      </c>
      <c r="H225" s="234" t="s">
        <v>2695</v>
      </c>
      <c r="I225" s="235">
        <v>7157</v>
      </c>
      <c r="J225" s="235">
        <v>7157</v>
      </c>
      <c r="K225" s="163" t="s">
        <v>31</v>
      </c>
      <c r="L225" s="163" t="s">
        <v>2420</v>
      </c>
      <c r="M225" s="163">
        <v>6543</v>
      </c>
      <c r="N225" s="329" t="s">
        <v>2399</v>
      </c>
      <c r="O225" s="164">
        <v>42577</v>
      </c>
      <c r="P225" s="163" t="s">
        <v>178</v>
      </c>
      <c r="Q225" s="163" t="s">
        <v>1516</v>
      </c>
      <c r="R225" s="163" t="s">
        <v>54</v>
      </c>
      <c r="S225" s="163" t="s">
        <v>2614</v>
      </c>
      <c r="T225" s="239">
        <f t="shared" si="3"/>
        <v>0</v>
      </c>
      <c r="U225" s="151">
        <v>643</v>
      </c>
    </row>
    <row r="226" spans="1:21" s="151" customFormat="1" x14ac:dyDescent="0.2">
      <c r="A226" s="151">
        <v>325200</v>
      </c>
      <c r="B226" s="151" t="s">
        <v>230</v>
      </c>
      <c r="C226" s="151" t="s">
        <v>2648</v>
      </c>
      <c r="D226" s="151" t="s">
        <v>2396</v>
      </c>
      <c r="E226" s="151">
        <v>71813</v>
      </c>
      <c r="F226" s="151">
        <v>2</v>
      </c>
      <c r="G226" s="184">
        <v>42576</v>
      </c>
      <c r="H226" s="194" t="s">
        <v>2696</v>
      </c>
      <c r="I226" s="150">
        <v>519403.31</v>
      </c>
      <c r="J226" s="150">
        <v>519403.31</v>
      </c>
      <c r="K226" s="151" t="s">
        <v>31</v>
      </c>
      <c r="L226" s="151" t="s">
        <v>2697</v>
      </c>
      <c r="M226" s="151">
        <v>6316</v>
      </c>
      <c r="N226" s="330" t="s">
        <v>2399</v>
      </c>
      <c r="O226" s="184">
        <v>42577</v>
      </c>
      <c r="P226" s="151" t="s">
        <v>2698</v>
      </c>
      <c r="Q226" s="151" t="s">
        <v>2699</v>
      </c>
      <c r="R226" s="151" t="s">
        <v>54</v>
      </c>
      <c r="T226" s="239">
        <f t="shared" si="3"/>
        <v>0</v>
      </c>
      <c r="U226" s="151">
        <v>644</v>
      </c>
    </row>
    <row r="227" spans="1:21" x14ac:dyDescent="0.2">
      <c r="A227" s="255">
        <v>325200</v>
      </c>
      <c r="B227" s="255" t="s">
        <v>230</v>
      </c>
      <c r="C227" s="255" t="s">
        <v>2648</v>
      </c>
      <c r="D227" s="255" t="s">
        <v>2396</v>
      </c>
      <c r="E227" s="255">
        <v>71908</v>
      </c>
      <c r="F227" s="255">
        <v>1</v>
      </c>
      <c r="G227" s="256">
        <v>42580</v>
      </c>
      <c r="H227" s="149" t="s">
        <v>2708</v>
      </c>
      <c r="I227" s="257">
        <v>-742313.34</v>
      </c>
      <c r="J227" s="257">
        <v>-742313.34</v>
      </c>
      <c r="K227" s="255" t="s">
        <v>31</v>
      </c>
      <c r="L227" s="255" t="s">
        <v>2708</v>
      </c>
      <c r="M227" s="165" t="s">
        <v>2396</v>
      </c>
      <c r="N227" s="255" t="s">
        <v>30</v>
      </c>
      <c r="O227" s="256">
        <v>42580</v>
      </c>
      <c r="P227" s="255" t="s">
        <v>175</v>
      </c>
      <c r="Q227" s="255" t="s">
        <v>1552</v>
      </c>
      <c r="R227" s="255" t="s">
        <v>2560</v>
      </c>
      <c r="T227" s="236">
        <f t="shared" si="3"/>
        <v>0</v>
      </c>
    </row>
    <row r="228" spans="1:21" x14ac:dyDescent="0.2">
      <c r="A228" s="255">
        <v>325200</v>
      </c>
      <c r="B228" s="255" t="s">
        <v>230</v>
      </c>
      <c r="C228" s="255" t="s">
        <v>2648</v>
      </c>
      <c r="D228" s="255" t="s">
        <v>2396</v>
      </c>
      <c r="E228" s="255">
        <v>71908</v>
      </c>
      <c r="F228" s="255">
        <v>2</v>
      </c>
      <c r="G228" s="256">
        <v>42580</v>
      </c>
      <c r="H228" s="149" t="s">
        <v>2708</v>
      </c>
      <c r="I228" s="257">
        <v>-3733.93</v>
      </c>
      <c r="J228" s="257">
        <v>-3733.93</v>
      </c>
      <c r="K228" s="255" t="s">
        <v>31</v>
      </c>
      <c r="L228" s="255" t="s">
        <v>2709</v>
      </c>
      <c r="M228" s="165" t="s">
        <v>2396</v>
      </c>
      <c r="N228" s="255" t="s">
        <v>30</v>
      </c>
      <c r="O228" s="256">
        <v>42580</v>
      </c>
      <c r="P228" s="255" t="s">
        <v>175</v>
      </c>
      <c r="Q228" s="255" t="s">
        <v>1552</v>
      </c>
      <c r="R228" s="255" t="s">
        <v>2560</v>
      </c>
      <c r="T228" s="236">
        <f t="shared" si="3"/>
        <v>0</v>
      </c>
    </row>
    <row r="229" spans="1:21" s="159" customFormat="1" ht="13.5" thickBot="1" x14ac:dyDescent="0.25">
      <c r="A229" s="159">
        <v>325200</v>
      </c>
      <c r="B229" s="159" t="s">
        <v>230</v>
      </c>
      <c r="C229" s="159" t="s">
        <v>2648</v>
      </c>
      <c r="D229" s="159" t="s">
        <v>2396</v>
      </c>
      <c r="E229" s="159">
        <v>71909</v>
      </c>
      <c r="F229" s="159">
        <v>1</v>
      </c>
      <c r="G229" s="160">
        <v>42580</v>
      </c>
      <c r="H229" s="161" t="s">
        <v>2710</v>
      </c>
      <c r="I229" s="162">
        <v>-519349.98</v>
      </c>
      <c r="J229" s="162">
        <v>-695928.97</v>
      </c>
      <c r="K229" s="159" t="s">
        <v>29</v>
      </c>
      <c r="L229" s="159" t="s">
        <v>2710</v>
      </c>
      <c r="M229" s="199" t="s">
        <v>2396</v>
      </c>
      <c r="N229" s="159" t="s">
        <v>30</v>
      </c>
      <c r="O229" s="160">
        <v>42580</v>
      </c>
      <c r="P229" s="159" t="s">
        <v>175</v>
      </c>
      <c r="Q229" s="159" t="s">
        <v>1552</v>
      </c>
      <c r="R229" s="159" t="s">
        <v>2560</v>
      </c>
      <c r="T229" s="240">
        <f t="shared" si="3"/>
        <v>176578.99</v>
      </c>
    </row>
    <row r="230" spans="1:21" x14ac:dyDescent="0.2">
      <c r="A230" s="255">
        <v>325200</v>
      </c>
      <c r="B230" s="255" t="s">
        <v>230</v>
      </c>
      <c r="C230" s="255" t="s">
        <v>2711</v>
      </c>
      <c r="D230" s="255" t="s">
        <v>2396</v>
      </c>
      <c r="E230" s="255">
        <v>72150</v>
      </c>
      <c r="F230" s="255">
        <v>2</v>
      </c>
      <c r="G230" s="256">
        <v>42541</v>
      </c>
      <c r="H230" s="149" t="s">
        <v>2712</v>
      </c>
      <c r="I230" s="257">
        <v>9999</v>
      </c>
      <c r="J230" s="257">
        <v>9999</v>
      </c>
      <c r="K230" s="255" t="s">
        <v>31</v>
      </c>
      <c r="L230" s="255" t="s">
        <v>2713</v>
      </c>
      <c r="M230" s="165">
        <v>6204</v>
      </c>
      <c r="N230" s="255" t="s">
        <v>2410</v>
      </c>
      <c r="O230" s="256">
        <v>42585</v>
      </c>
      <c r="P230" s="255" t="s">
        <v>2714</v>
      </c>
      <c r="Q230" s="255" t="s">
        <v>2715</v>
      </c>
      <c r="T230" s="236">
        <f t="shared" si="3"/>
        <v>0</v>
      </c>
      <c r="U230" s="255">
        <v>645</v>
      </c>
    </row>
    <row r="231" spans="1:21" x14ac:dyDescent="0.2">
      <c r="A231" s="163">
        <v>325200</v>
      </c>
      <c r="B231" s="163" t="s">
        <v>230</v>
      </c>
      <c r="C231" s="163" t="s">
        <v>2711</v>
      </c>
      <c r="D231" s="163" t="s">
        <v>2396</v>
      </c>
      <c r="E231" s="163">
        <v>72294</v>
      </c>
      <c r="F231" s="163">
        <v>2</v>
      </c>
      <c r="G231" s="164">
        <v>42583</v>
      </c>
      <c r="H231" s="234" t="s">
        <v>2716</v>
      </c>
      <c r="I231" s="235">
        <v>171</v>
      </c>
      <c r="J231" s="163">
        <v>171</v>
      </c>
      <c r="K231" s="163" t="s">
        <v>31</v>
      </c>
      <c r="L231" s="163" t="s">
        <v>2412</v>
      </c>
      <c r="M231" s="200">
        <v>6540</v>
      </c>
      <c r="N231" s="329" t="s">
        <v>2399</v>
      </c>
      <c r="O231" s="164">
        <v>42591</v>
      </c>
      <c r="P231" s="163" t="s">
        <v>55</v>
      </c>
      <c r="Q231" s="163" t="s">
        <v>519</v>
      </c>
      <c r="R231" s="163" t="s">
        <v>54</v>
      </c>
      <c r="S231" s="163" t="s">
        <v>2612</v>
      </c>
      <c r="T231" s="237">
        <f t="shared" si="3"/>
        <v>0</v>
      </c>
    </row>
    <row r="232" spans="1:21" x14ac:dyDescent="0.2">
      <c r="A232" s="163">
        <v>325200</v>
      </c>
      <c r="B232" s="163" t="s">
        <v>230</v>
      </c>
      <c r="C232" s="163" t="s">
        <v>2711</v>
      </c>
      <c r="D232" s="163" t="s">
        <v>2396</v>
      </c>
      <c r="E232" s="163">
        <v>72293</v>
      </c>
      <c r="F232" s="163">
        <v>2</v>
      </c>
      <c r="G232" s="164">
        <v>42583</v>
      </c>
      <c r="H232" s="234" t="s">
        <v>2717</v>
      </c>
      <c r="I232" s="235">
        <v>11327</v>
      </c>
      <c r="J232" s="235">
        <v>11327</v>
      </c>
      <c r="K232" s="163" t="s">
        <v>31</v>
      </c>
      <c r="L232" s="163" t="s">
        <v>2398</v>
      </c>
      <c r="M232" s="200">
        <v>6540</v>
      </c>
      <c r="N232" s="329" t="s">
        <v>2399</v>
      </c>
      <c r="O232" s="164">
        <v>42591</v>
      </c>
      <c r="P232" s="163" t="s">
        <v>55</v>
      </c>
      <c r="Q232" s="163" t="s">
        <v>519</v>
      </c>
      <c r="R232" s="163" t="s">
        <v>54</v>
      </c>
      <c r="S232" s="163" t="s">
        <v>2611</v>
      </c>
      <c r="T232" s="237">
        <f t="shared" si="3"/>
        <v>0</v>
      </c>
    </row>
    <row r="233" spans="1:21" x14ac:dyDescent="0.2">
      <c r="A233" s="163">
        <v>325200</v>
      </c>
      <c r="B233" s="163" t="s">
        <v>230</v>
      </c>
      <c r="C233" s="163" t="s">
        <v>2711</v>
      </c>
      <c r="D233" s="163" t="s">
        <v>2396</v>
      </c>
      <c r="E233" s="163">
        <v>72292</v>
      </c>
      <c r="F233" s="163">
        <v>2</v>
      </c>
      <c r="G233" s="164">
        <v>42583</v>
      </c>
      <c r="H233" s="234" t="s">
        <v>2718</v>
      </c>
      <c r="I233" s="163">
        <v>122</v>
      </c>
      <c r="J233" s="163">
        <v>122</v>
      </c>
      <c r="K233" s="163" t="s">
        <v>31</v>
      </c>
      <c r="L233" s="163" t="s">
        <v>62</v>
      </c>
      <c r="M233" s="200">
        <v>6540</v>
      </c>
      <c r="N233" s="329" t="s">
        <v>2399</v>
      </c>
      <c r="O233" s="164">
        <v>42591</v>
      </c>
      <c r="P233" s="163" t="s">
        <v>55</v>
      </c>
      <c r="Q233" s="163" t="s">
        <v>519</v>
      </c>
      <c r="R233" s="163" t="s">
        <v>54</v>
      </c>
      <c r="S233" s="163" t="s">
        <v>2610</v>
      </c>
      <c r="T233" s="237">
        <f t="shared" si="3"/>
        <v>0</v>
      </c>
    </row>
    <row r="234" spans="1:21" x14ac:dyDescent="0.2">
      <c r="A234" s="163">
        <v>325200</v>
      </c>
      <c r="B234" s="163" t="s">
        <v>230</v>
      </c>
      <c r="C234" s="163" t="s">
        <v>2711</v>
      </c>
      <c r="D234" s="163" t="s">
        <v>2396</v>
      </c>
      <c r="E234" s="163">
        <v>72291</v>
      </c>
      <c r="F234" s="163">
        <v>2</v>
      </c>
      <c r="G234" s="164">
        <v>42583</v>
      </c>
      <c r="H234" s="234" t="s">
        <v>2719</v>
      </c>
      <c r="I234" s="163">
        <v>105</v>
      </c>
      <c r="J234" s="163">
        <v>105</v>
      </c>
      <c r="K234" s="163" t="s">
        <v>31</v>
      </c>
      <c r="L234" s="163" t="s">
        <v>2407</v>
      </c>
      <c r="M234" s="200">
        <v>6540</v>
      </c>
      <c r="N234" s="329" t="s">
        <v>2399</v>
      </c>
      <c r="O234" s="164">
        <v>42591</v>
      </c>
      <c r="P234" s="163" t="s">
        <v>55</v>
      </c>
      <c r="Q234" s="163" t="s">
        <v>519</v>
      </c>
      <c r="R234" s="163" t="s">
        <v>54</v>
      </c>
      <c r="S234" s="163" t="s">
        <v>2607</v>
      </c>
      <c r="T234" s="237">
        <f t="shared" si="3"/>
        <v>0</v>
      </c>
    </row>
    <row r="235" spans="1:21" x14ac:dyDescent="0.2">
      <c r="A235" s="163">
        <v>325200</v>
      </c>
      <c r="B235" s="163" t="s">
        <v>230</v>
      </c>
      <c r="C235" s="163" t="s">
        <v>2711</v>
      </c>
      <c r="D235" s="163" t="s">
        <v>2396</v>
      </c>
      <c r="E235" s="163">
        <v>72290</v>
      </c>
      <c r="F235" s="163">
        <v>2</v>
      </c>
      <c r="G235" s="164">
        <v>42583</v>
      </c>
      <c r="H235" s="234" t="s">
        <v>2720</v>
      </c>
      <c r="I235" s="163">
        <v>65</v>
      </c>
      <c r="J235" s="163">
        <v>65</v>
      </c>
      <c r="K235" s="163" t="s">
        <v>31</v>
      </c>
      <c r="L235" s="163" t="s">
        <v>2405</v>
      </c>
      <c r="M235" s="200">
        <v>6540</v>
      </c>
      <c r="N235" s="329" t="s">
        <v>2399</v>
      </c>
      <c r="O235" s="164">
        <v>42591</v>
      </c>
      <c r="P235" s="163" t="s">
        <v>55</v>
      </c>
      <c r="Q235" s="163" t="s">
        <v>519</v>
      </c>
      <c r="R235" s="163" t="s">
        <v>54</v>
      </c>
      <c r="S235" s="163" t="s">
        <v>2608</v>
      </c>
      <c r="T235" s="237">
        <f t="shared" si="3"/>
        <v>0</v>
      </c>
    </row>
    <row r="236" spans="1:21" x14ac:dyDescent="0.2">
      <c r="A236" s="163">
        <v>325200</v>
      </c>
      <c r="B236" s="163" t="s">
        <v>230</v>
      </c>
      <c r="C236" s="163" t="s">
        <v>2711</v>
      </c>
      <c r="D236" s="163" t="s">
        <v>2396</v>
      </c>
      <c r="E236" s="163">
        <v>72287</v>
      </c>
      <c r="F236" s="163">
        <v>2</v>
      </c>
      <c r="G236" s="164">
        <v>42583</v>
      </c>
      <c r="H236" s="234" t="s">
        <v>2676</v>
      </c>
      <c r="I236" s="235">
        <v>1019</v>
      </c>
      <c r="J236" s="235">
        <v>1019</v>
      </c>
      <c r="K236" s="163" t="s">
        <v>31</v>
      </c>
      <c r="L236" s="163" t="s">
        <v>2401</v>
      </c>
      <c r="M236" s="200">
        <v>6544</v>
      </c>
      <c r="N236" s="329" t="s">
        <v>2399</v>
      </c>
      <c r="O236" s="164">
        <v>42591</v>
      </c>
      <c r="P236" s="163" t="s">
        <v>1357</v>
      </c>
      <c r="Q236" s="163" t="s">
        <v>1358</v>
      </c>
      <c r="R236" s="163" t="s">
        <v>54</v>
      </c>
      <c r="S236" s="163" t="s">
        <v>2609</v>
      </c>
      <c r="T236" s="237">
        <f t="shared" si="3"/>
        <v>0</v>
      </c>
    </row>
    <row r="237" spans="1:21" x14ac:dyDescent="0.2">
      <c r="A237" s="255">
        <v>325200</v>
      </c>
      <c r="B237" s="255" t="s">
        <v>230</v>
      </c>
      <c r="C237" s="255" t="s">
        <v>2711</v>
      </c>
      <c r="D237" s="255" t="s">
        <v>2396</v>
      </c>
      <c r="E237" s="255">
        <v>72284</v>
      </c>
      <c r="F237" s="255">
        <v>2</v>
      </c>
      <c r="G237" s="256">
        <v>42579</v>
      </c>
      <c r="H237" s="149">
        <v>70011798</v>
      </c>
      <c r="I237" s="257">
        <v>14556</v>
      </c>
      <c r="J237" s="257">
        <v>14556</v>
      </c>
      <c r="K237" s="255" t="s">
        <v>31</v>
      </c>
      <c r="L237" s="255" t="s">
        <v>2721</v>
      </c>
      <c r="M237" s="165">
        <v>6363</v>
      </c>
      <c r="N237" s="255" t="s">
        <v>2410</v>
      </c>
      <c r="O237" s="256">
        <v>42591</v>
      </c>
      <c r="P237" s="255" t="s">
        <v>2380</v>
      </c>
      <c r="Q237" s="255" t="s">
        <v>2381</v>
      </c>
      <c r="T237" s="236">
        <f t="shared" si="3"/>
        <v>0</v>
      </c>
      <c r="U237" s="255">
        <v>646</v>
      </c>
    </row>
    <row r="238" spans="1:21" x14ac:dyDescent="0.2">
      <c r="A238" s="255">
        <v>325200</v>
      </c>
      <c r="B238" s="255" t="s">
        <v>230</v>
      </c>
      <c r="C238" s="255" t="s">
        <v>2711</v>
      </c>
      <c r="D238" s="255" t="s">
        <v>2396</v>
      </c>
      <c r="E238" s="255">
        <v>72325</v>
      </c>
      <c r="F238" s="255">
        <v>2</v>
      </c>
      <c r="G238" s="256">
        <v>42576</v>
      </c>
      <c r="H238" s="247">
        <v>250140000000</v>
      </c>
      <c r="I238" s="257">
        <v>63000</v>
      </c>
      <c r="J238" s="257">
        <v>63000</v>
      </c>
      <c r="K238" s="255" t="s">
        <v>31</v>
      </c>
      <c r="L238" s="255" t="s">
        <v>2722</v>
      </c>
      <c r="M238" s="165">
        <v>6271</v>
      </c>
      <c r="N238" s="255" t="s">
        <v>2410</v>
      </c>
      <c r="O238" s="256">
        <v>42591</v>
      </c>
      <c r="P238" s="255" t="s">
        <v>188</v>
      </c>
      <c r="Q238" s="255" t="s">
        <v>838</v>
      </c>
      <c r="T238" s="236">
        <f t="shared" si="3"/>
        <v>0</v>
      </c>
      <c r="U238" s="255">
        <v>647</v>
      </c>
    </row>
    <row r="239" spans="1:21" x14ac:dyDescent="0.2">
      <c r="A239" s="255">
        <v>325200</v>
      </c>
      <c r="B239" s="255" t="s">
        <v>230</v>
      </c>
      <c r="C239" s="255" t="s">
        <v>2711</v>
      </c>
      <c r="D239" s="255" t="s">
        <v>2396</v>
      </c>
      <c r="E239" s="255">
        <v>72275</v>
      </c>
      <c r="F239" s="255">
        <v>2</v>
      </c>
      <c r="G239" s="256">
        <v>42576</v>
      </c>
      <c r="H239" s="149">
        <v>3352</v>
      </c>
      <c r="I239" s="257">
        <v>9228</v>
      </c>
      <c r="J239" s="257">
        <v>9228</v>
      </c>
      <c r="K239" s="255" t="s">
        <v>31</v>
      </c>
      <c r="L239" s="255" t="s">
        <v>2723</v>
      </c>
      <c r="M239" s="165">
        <v>6374</v>
      </c>
      <c r="N239" s="255" t="s">
        <v>2410</v>
      </c>
      <c r="O239" s="256">
        <v>42591</v>
      </c>
      <c r="P239" s="255" t="s">
        <v>77</v>
      </c>
      <c r="Q239" s="255" t="s">
        <v>99</v>
      </c>
      <c r="T239" s="236">
        <f t="shared" si="3"/>
        <v>0</v>
      </c>
      <c r="U239" s="255">
        <v>648</v>
      </c>
    </row>
    <row r="240" spans="1:21" x14ac:dyDescent="0.2">
      <c r="A240" s="255">
        <v>325200</v>
      </c>
      <c r="B240" s="255" t="s">
        <v>230</v>
      </c>
      <c r="C240" s="255" t="s">
        <v>2711</v>
      </c>
      <c r="D240" s="255" t="s">
        <v>2396</v>
      </c>
      <c r="E240" s="255">
        <v>72266</v>
      </c>
      <c r="F240" s="255">
        <v>2</v>
      </c>
      <c r="G240" s="256">
        <v>42576</v>
      </c>
      <c r="H240" s="149">
        <v>3351</v>
      </c>
      <c r="I240" s="257">
        <v>96533.04</v>
      </c>
      <c r="J240" s="257">
        <v>96533.04</v>
      </c>
      <c r="K240" s="255" t="s">
        <v>31</v>
      </c>
      <c r="L240" s="255" t="s">
        <v>2724</v>
      </c>
      <c r="M240" s="165">
        <v>6374</v>
      </c>
      <c r="N240" s="255" t="s">
        <v>2410</v>
      </c>
      <c r="O240" s="256">
        <v>42591</v>
      </c>
      <c r="P240" s="255" t="s">
        <v>77</v>
      </c>
      <c r="Q240" s="255" t="s">
        <v>99</v>
      </c>
      <c r="T240" s="236">
        <f t="shared" si="3"/>
        <v>0</v>
      </c>
      <c r="U240" s="255">
        <v>649</v>
      </c>
    </row>
    <row r="241" spans="1:21" x14ac:dyDescent="0.2">
      <c r="A241" s="255">
        <v>325200</v>
      </c>
      <c r="B241" s="255" t="s">
        <v>230</v>
      </c>
      <c r="C241" s="255" t="s">
        <v>2711</v>
      </c>
      <c r="D241" s="255" t="s">
        <v>2396</v>
      </c>
      <c r="E241" s="255">
        <v>72265</v>
      </c>
      <c r="F241" s="255">
        <v>2</v>
      </c>
      <c r="G241" s="256">
        <v>42576</v>
      </c>
      <c r="H241" s="149">
        <v>3350</v>
      </c>
      <c r="I241" s="257">
        <v>11881.12</v>
      </c>
      <c r="J241" s="257">
        <v>11881.12</v>
      </c>
      <c r="K241" s="255" t="s">
        <v>31</v>
      </c>
      <c r="L241" s="255" t="s">
        <v>2724</v>
      </c>
      <c r="M241" s="165">
        <v>6374</v>
      </c>
      <c r="N241" s="255" t="s">
        <v>2410</v>
      </c>
      <c r="O241" s="256">
        <v>42591</v>
      </c>
      <c r="P241" s="255" t="s">
        <v>77</v>
      </c>
      <c r="Q241" s="255" t="s">
        <v>99</v>
      </c>
      <c r="T241" s="236">
        <f t="shared" si="3"/>
        <v>0</v>
      </c>
      <c r="U241" s="255">
        <v>650</v>
      </c>
    </row>
    <row r="242" spans="1:21" x14ac:dyDescent="0.2">
      <c r="A242" s="255">
        <v>325200</v>
      </c>
      <c r="B242" s="255" t="s">
        <v>230</v>
      </c>
      <c r="C242" s="255" t="s">
        <v>2711</v>
      </c>
      <c r="D242" s="255" t="s">
        <v>2396</v>
      </c>
      <c r="E242" s="255">
        <v>72317</v>
      </c>
      <c r="F242" s="255">
        <v>2</v>
      </c>
      <c r="G242" s="256">
        <v>42512</v>
      </c>
      <c r="H242" s="149">
        <v>359733</v>
      </c>
      <c r="I242" s="257">
        <v>153051.31</v>
      </c>
      <c r="J242" s="257">
        <v>153051.31</v>
      </c>
      <c r="K242" s="255" t="s">
        <v>31</v>
      </c>
      <c r="L242" s="255" t="s">
        <v>2725</v>
      </c>
      <c r="M242" s="165">
        <v>6349</v>
      </c>
      <c r="N242" s="255" t="s">
        <v>2410</v>
      </c>
      <c r="O242" s="256">
        <v>42591</v>
      </c>
      <c r="P242" s="255" t="s">
        <v>2726</v>
      </c>
      <c r="Q242" s="255" t="s">
        <v>2727</v>
      </c>
      <c r="T242" s="236">
        <f t="shared" si="3"/>
        <v>0</v>
      </c>
      <c r="U242" s="255">
        <v>651</v>
      </c>
    </row>
    <row r="243" spans="1:21" x14ac:dyDescent="0.2">
      <c r="A243" s="255">
        <v>325200</v>
      </c>
      <c r="B243" s="255" t="s">
        <v>230</v>
      </c>
      <c r="C243" s="255" t="s">
        <v>2711</v>
      </c>
      <c r="D243" s="255" t="s">
        <v>2396</v>
      </c>
      <c r="E243" s="255">
        <v>72379</v>
      </c>
      <c r="F243" s="255">
        <v>2</v>
      </c>
      <c r="G243" s="256">
        <v>42583</v>
      </c>
      <c r="H243" s="149" t="s">
        <v>2728</v>
      </c>
      <c r="I243" s="257">
        <v>14532.14</v>
      </c>
      <c r="J243" s="257">
        <v>14532.14</v>
      </c>
      <c r="K243" s="255" t="s">
        <v>31</v>
      </c>
      <c r="L243" s="255" t="s">
        <v>2729</v>
      </c>
      <c r="M243" s="165">
        <v>6371</v>
      </c>
      <c r="N243" s="255" t="s">
        <v>2410</v>
      </c>
      <c r="O243" s="256">
        <v>42593</v>
      </c>
      <c r="P243" s="255" t="s">
        <v>2730</v>
      </c>
      <c r="Q243" s="255" t="s">
        <v>2731</v>
      </c>
      <c r="T243" s="236">
        <f t="shared" si="3"/>
        <v>0</v>
      </c>
      <c r="U243" s="255">
        <v>652</v>
      </c>
    </row>
    <row r="244" spans="1:21" x14ac:dyDescent="0.2">
      <c r="A244" s="255">
        <v>325200</v>
      </c>
      <c r="B244" s="255" t="s">
        <v>230</v>
      </c>
      <c r="C244" s="255" t="s">
        <v>2711</v>
      </c>
      <c r="D244" s="255" t="s">
        <v>2396</v>
      </c>
      <c r="E244" s="255">
        <v>72382</v>
      </c>
      <c r="F244" s="255">
        <v>2</v>
      </c>
      <c r="G244" s="256">
        <v>42583</v>
      </c>
      <c r="H244" s="149" t="s">
        <v>2732</v>
      </c>
      <c r="I244" s="257">
        <v>22795.5</v>
      </c>
      <c r="J244" s="257">
        <v>22795.5</v>
      </c>
      <c r="K244" s="255" t="s">
        <v>31</v>
      </c>
      <c r="L244" s="255" t="s">
        <v>2729</v>
      </c>
      <c r="M244" s="165">
        <v>6371</v>
      </c>
      <c r="N244" s="255" t="s">
        <v>2410</v>
      </c>
      <c r="O244" s="256">
        <v>42593</v>
      </c>
      <c r="P244" s="255" t="s">
        <v>2730</v>
      </c>
      <c r="Q244" s="255" t="s">
        <v>2731</v>
      </c>
      <c r="T244" s="236">
        <f t="shared" ref="T244:T274" si="6">I244-J244</f>
        <v>0</v>
      </c>
      <c r="U244" s="255">
        <v>653</v>
      </c>
    </row>
    <row r="245" spans="1:21" x14ac:dyDescent="0.2">
      <c r="A245" s="255">
        <v>325200</v>
      </c>
      <c r="B245" s="255" t="s">
        <v>230</v>
      </c>
      <c r="C245" s="255" t="s">
        <v>2711</v>
      </c>
      <c r="D245" s="255" t="s">
        <v>2396</v>
      </c>
      <c r="E245" s="255">
        <v>72383</v>
      </c>
      <c r="F245" s="255">
        <v>2</v>
      </c>
      <c r="G245" s="256">
        <v>42583</v>
      </c>
      <c r="H245" s="149" t="s">
        <v>2733</v>
      </c>
      <c r="I245" s="257">
        <v>17096.64</v>
      </c>
      <c r="J245" s="257">
        <v>17096.64</v>
      </c>
      <c r="K245" s="255" t="s">
        <v>31</v>
      </c>
      <c r="L245" s="255" t="s">
        <v>2729</v>
      </c>
      <c r="M245" s="165">
        <v>6371</v>
      </c>
      <c r="N245" s="255" t="s">
        <v>2410</v>
      </c>
      <c r="O245" s="256">
        <v>42593</v>
      </c>
      <c r="P245" s="255" t="s">
        <v>2730</v>
      </c>
      <c r="Q245" s="255" t="s">
        <v>2731</v>
      </c>
      <c r="T245" s="236">
        <f t="shared" si="6"/>
        <v>0</v>
      </c>
      <c r="U245" s="255">
        <v>654</v>
      </c>
    </row>
    <row r="246" spans="1:21" x14ac:dyDescent="0.2">
      <c r="A246" s="255">
        <v>325200</v>
      </c>
      <c r="B246" s="255" t="s">
        <v>230</v>
      </c>
      <c r="C246" s="255" t="s">
        <v>2711</v>
      </c>
      <c r="D246" s="255" t="s">
        <v>2396</v>
      </c>
      <c r="E246" s="255">
        <v>72385</v>
      </c>
      <c r="F246" s="255">
        <v>2</v>
      </c>
      <c r="G246" s="256">
        <v>42583</v>
      </c>
      <c r="H246" s="149" t="s">
        <v>2734</v>
      </c>
      <c r="I246" s="257">
        <v>11397.76</v>
      </c>
      <c r="J246" s="257">
        <v>11397.76</v>
      </c>
      <c r="K246" s="255" t="s">
        <v>31</v>
      </c>
      <c r="L246" s="255" t="s">
        <v>2729</v>
      </c>
      <c r="M246" s="165">
        <v>6371</v>
      </c>
      <c r="N246" s="255" t="s">
        <v>2410</v>
      </c>
      <c r="O246" s="256">
        <v>42593</v>
      </c>
      <c r="P246" s="255" t="s">
        <v>2730</v>
      </c>
      <c r="Q246" s="255" t="s">
        <v>2731</v>
      </c>
      <c r="T246" s="236">
        <f t="shared" si="6"/>
        <v>0</v>
      </c>
      <c r="U246" s="255">
        <v>655</v>
      </c>
    </row>
    <row r="247" spans="1:21" x14ac:dyDescent="0.2">
      <c r="A247" s="255">
        <v>325200</v>
      </c>
      <c r="B247" s="255" t="s">
        <v>230</v>
      </c>
      <c r="C247" s="255" t="s">
        <v>2711</v>
      </c>
      <c r="D247" s="255" t="s">
        <v>2396</v>
      </c>
      <c r="E247" s="255">
        <v>72388</v>
      </c>
      <c r="F247" s="255">
        <v>2</v>
      </c>
      <c r="G247" s="256">
        <v>42583</v>
      </c>
      <c r="H247" s="149" t="s">
        <v>2735</v>
      </c>
      <c r="I247" s="257">
        <v>17096.62</v>
      </c>
      <c r="J247" s="257">
        <v>17096.62</v>
      </c>
      <c r="K247" s="255" t="s">
        <v>31</v>
      </c>
      <c r="L247" s="255" t="s">
        <v>2729</v>
      </c>
      <c r="M247" s="165">
        <v>6371</v>
      </c>
      <c r="N247" s="255" t="s">
        <v>2410</v>
      </c>
      <c r="O247" s="256">
        <v>42593</v>
      </c>
      <c r="P247" s="255" t="s">
        <v>2730</v>
      </c>
      <c r="Q247" s="255" t="s">
        <v>2731</v>
      </c>
      <c r="T247" s="236">
        <f t="shared" si="6"/>
        <v>0</v>
      </c>
      <c r="U247" s="255">
        <v>656</v>
      </c>
    </row>
    <row r="248" spans="1:21" x14ac:dyDescent="0.2">
      <c r="A248" s="255">
        <v>325200</v>
      </c>
      <c r="B248" s="255" t="s">
        <v>230</v>
      </c>
      <c r="C248" s="255" t="s">
        <v>2711</v>
      </c>
      <c r="D248" s="255" t="s">
        <v>2396</v>
      </c>
      <c r="E248" s="255">
        <v>72405</v>
      </c>
      <c r="F248" s="255">
        <v>2</v>
      </c>
      <c r="G248" s="256">
        <v>42583</v>
      </c>
      <c r="H248" s="149" t="s">
        <v>2736</v>
      </c>
      <c r="I248" s="257">
        <v>10257.98</v>
      </c>
      <c r="J248" s="257">
        <v>10257.98</v>
      </c>
      <c r="K248" s="255" t="s">
        <v>31</v>
      </c>
      <c r="L248" s="255" t="s">
        <v>2729</v>
      </c>
      <c r="M248" s="165">
        <v>6371</v>
      </c>
      <c r="N248" s="255" t="s">
        <v>2410</v>
      </c>
      <c r="O248" s="256">
        <v>42593</v>
      </c>
      <c r="P248" s="255" t="s">
        <v>2730</v>
      </c>
      <c r="Q248" s="255" t="s">
        <v>2731</v>
      </c>
      <c r="T248" s="236">
        <f t="shared" si="6"/>
        <v>0</v>
      </c>
      <c r="U248" s="255">
        <v>657</v>
      </c>
    </row>
    <row r="249" spans="1:21" x14ac:dyDescent="0.2">
      <c r="A249" s="255">
        <v>325200</v>
      </c>
      <c r="B249" s="255" t="s">
        <v>230</v>
      </c>
      <c r="C249" s="255" t="s">
        <v>2711</v>
      </c>
      <c r="D249" s="255" t="s">
        <v>2396</v>
      </c>
      <c r="E249" s="255">
        <v>72386</v>
      </c>
      <c r="F249" s="255">
        <v>2</v>
      </c>
      <c r="G249" s="256">
        <v>42580</v>
      </c>
      <c r="H249" s="149" t="s">
        <v>2737</v>
      </c>
      <c r="I249" s="257">
        <v>10000</v>
      </c>
      <c r="J249" s="257">
        <v>10000</v>
      </c>
      <c r="K249" s="255" t="s">
        <v>31</v>
      </c>
      <c r="L249" s="255" t="s">
        <v>2729</v>
      </c>
      <c r="M249" s="165">
        <v>6371</v>
      </c>
      <c r="N249" s="255" t="s">
        <v>2410</v>
      </c>
      <c r="O249" s="256">
        <v>42593</v>
      </c>
      <c r="P249" s="255" t="s">
        <v>2730</v>
      </c>
      <c r="Q249" s="255" t="s">
        <v>2731</v>
      </c>
      <c r="T249" s="236">
        <f t="shared" si="6"/>
        <v>0</v>
      </c>
      <c r="U249" s="255">
        <v>658</v>
      </c>
    </row>
    <row r="250" spans="1:21" x14ac:dyDescent="0.2">
      <c r="A250" s="255">
        <v>325200</v>
      </c>
      <c r="B250" s="255" t="s">
        <v>230</v>
      </c>
      <c r="C250" s="255" t="s">
        <v>2711</v>
      </c>
      <c r="D250" s="255" t="s">
        <v>2396</v>
      </c>
      <c r="E250" s="255">
        <v>72722</v>
      </c>
      <c r="F250" s="255">
        <v>2</v>
      </c>
      <c r="G250" s="256">
        <v>42543</v>
      </c>
      <c r="H250" s="149">
        <v>359733</v>
      </c>
      <c r="I250" s="257">
        <v>172228.95</v>
      </c>
      <c r="J250" s="257">
        <v>229064.5</v>
      </c>
      <c r="K250" s="255" t="s">
        <v>29</v>
      </c>
      <c r="L250" s="255" t="s">
        <v>2740</v>
      </c>
      <c r="M250" s="165">
        <v>6349</v>
      </c>
      <c r="N250" s="255" t="s">
        <v>2410</v>
      </c>
      <c r="O250" s="256">
        <v>42606</v>
      </c>
      <c r="P250" s="255" t="s">
        <v>73</v>
      </c>
      <c r="Q250" s="255" t="s">
        <v>2376</v>
      </c>
      <c r="T250" s="236">
        <f t="shared" si="6"/>
        <v>-56835.549999999988</v>
      </c>
      <c r="U250" s="255">
        <v>659</v>
      </c>
    </row>
    <row r="251" spans="1:21" x14ac:dyDescent="0.2">
      <c r="A251" s="255">
        <v>325200</v>
      </c>
      <c r="B251" s="255" t="s">
        <v>230</v>
      </c>
      <c r="C251" s="255" t="s">
        <v>2711</v>
      </c>
      <c r="D251" s="255" t="s">
        <v>2396</v>
      </c>
      <c r="E251" s="255">
        <v>72802</v>
      </c>
      <c r="F251" s="255">
        <v>1</v>
      </c>
      <c r="G251" s="256">
        <v>42606</v>
      </c>
      <c r="H251" s="149" t="s">
        <v>2741</v>
      </c>
      <c r="I251" s="257">
        <v>-153051.31</v>
      </c>
      <c r="J251" s="257">
        <v>-153051.31</v>
      </c>
      <c r="K251" s="255" t="s">
        <v>31</v>
      </c>
      <c r="L251" s="255" t="s">
        <v>2742</v>
      </c>
      <c r="M251" s="165">
        <v>6349</v>
      </c>
      <c r="N251" s="255" t="s">
        <v>2432</v>
      </c>
      <c r="O251" s="256">
        <v>42607</v>
      </c>
      <c r="P251" s="255" t="s">
        <v>2726</v>
      </c>
      <c r="Q251" s="255" t="s">
        <v>2727</v>
      </c>
      <c r="T251" s="236">
        <f t="shared" si="6"/>
        <v>0</v>
      </c>
    </row>
    <row r="252" spans="1:21" s="159" customFormat="1" ht="13.5" thickBot="1" x14ac:dyDescent="0.25">
      <c r="A252" s="159">
        <v>325200</v>
      </c>
      <c r="B252" s="159" t="s">
        <v>230</v>
      </c>
      <c r="C252" s="159" t="s">
        <v>2711</v>
      </c>
      <c r="D252" s="159" t="s">
        <v>2396</v>
      </c>
      <c r="E252" s="159">
        <v>72803</v>
      </c>
      <c r="F252" s="159">
        <v>2</v>
      </c>
      <c r="G252" s="160">
        <v>42606</v>
      </c>
      <c r="H252" s="161" t="s">
        <v>2741</v>
      </c>
      <c r="I252" s="162">
        <v>198598.47</v>
      </c>
      <c r="J252" s="162">
        <v>264135.96000000002</v>
      </c>
      <c r="K252" s="159" t="s">
        <v>29</v>
      </c>
      <c r="L252" s="159" t="s">
        <v>2743</v>
      </c>
      <c r="M252" s="199">
        <v>6349</v>
      </c>
      <c r="N252" s="159" t="s">
        <v>2432</v>
      </c>
      <c r="O252" s="160">
        <v>42607</v>
      </c>
      <c r="P252" s="159" t="s">
        <v>73</v>
      </c>
      <c r="Q252" s="159" t="s">
        <v>2376</v>
      </c>
      <c r="T252" s="240">
        <f t="shared" si="6"/>
        <v>-65537.49000000002</v>
      </c>
    </row>
    <row r="253" spans="1:21" x14ac:dyDescent="0.2">
      <c r="A253" s="255">
        <v>325200</v>
      </c>
      <c r="B253" s="255" t="s">
        <v>230</v>
      </c>
      <c r="C253" s="255" t="s">
        <v>2711</v>
      </c>
      <c r="D253" s="255" t="s">
        <v>2396</v>
      </c>
      <c r="E253" s="255">
        <v>72813</v>
      </c>
      <c r="F253" s="255">
        <v>1</v>
      </c>
      <c r="G253" s="256">
        <v>42607</v>
      </c>
      <c r="H253" s="149" t="s">
        <v>2744</v>
      </c>
      <c r="I253" s="226">
        <v>-281112.07</v>
      </c>
      <c r="J253" s="226">
        <v>-373879.05</v>
      </c>
      <c r="K253" s="223" t="s">
        <v>29</v>
      </c>
      <c r="L253" s="223" t="s">
        <v>2744</v>
      </c>
      <c r="M253" s="227" t="s">
        <v>2396</v>
      </c>
      <c r="N253" s="255" t="s">
        <v>30</v>
      </c>
      <c r="O253" s="256">
        <v>42607</v>
      </c>
      <c r="P253" s="255" t="s">
        <v>175</v>
      </c>
      <c r="Q253" s="255" t="s">
        <v>1552</v>
      </c>
      <c r="T253" s="236">
        <f t="shared" si="6"/>
        <v>92766.979999999981</v>
      </c>
    </row>
    <row r="254" spans="1:21" x14ac:dyDescent="0.2">
      <c r="A254" s="255">
        <v>325200</v>
      </c>
      <c r="B254" s="255" t="s">
        <v>230</v>
      </c>
      <c r="C254" s="255" t="s">
        <v>2711</v>
      </c>
      <c r="D254" s="255" t="s">
        <v>2396</v>
      </c>
      <c r="E254" s="255">
        <v>72814</v>
      </c>
      <c r="F254" s="255">
        <v>1</v>
      </c>
      <c r="G254" s="256">
        <v>42607</v>
      </c>
      <c r="H254" s="149" t="s">
        <v>2745</v>
      </c>
      <c r="I254" s="226">
        <v>-701628.36</v>
      </c>
      <c r="J254" s="226">
        <v>-701628.36</v>
      </c>
      <c r="K254" s="223" t="s">
        <v>31</v>
      </c>
      <c r="L254" s="223" t="s">
        <v>2745</v>
      </c>
      <c r="M254" s="227" t="s">
        <v>2396</v>
      </c>
      <c r="N254" s="255" t="s">
        <v>30</v>
      </c>
      <c r="O254" s="256">
        <v>42607</v>
      </c>
      <c r="P254" s="255" t="s">
        <v>175</v>
      </c>
      <c r="Q254" s="255" t="s">
        <v>1552</v>
      </c>
      <c r="T254" s="236">
        <f t="shared" si="6"/>
        <v>0</v>
      </c>
    </row>
    <row r="255" spans="1:21" x14ac:dyDescent="0.2">
      <c r="A255" s="255">
        <v>325200</v>
      </c>
      <c r="B255" s="255" t="s">
        <v>230</v>
      </c>
      <c r="C255" s="255" t="s">
        <v>2711</v>
      </c>
      <c r="D255" s="255" t="s">
        <v>2396</v>
      </c>
      <c r="E255" s="255">
        <v>72814</v>
      </c>
      <c r="F255" s="255">
        <v>2</v>
      </c>
      <c r="G255" s="256">
        <v>42607</v>
      </c>
      <c r="H255" s="149" t="s">
        <v>2745</v>
      </c>
      <c r="I255" s="226">
        <v>-3733.93</v>
      </c>
      <c r="J255" s="226">
        <v>-3733.93</v>
      </c>
      <c r="K255" s="223" t="s">
        <v>31</v>
      </c>
      <c r="L255" s="223" t="s">
        <v>2746</v>
      </c>
      <c r="M255" s="227" t="s">
        <v>2396</v>
      </c>
      <c r="N255" s="255" t="s">
        <v>30</v>
      </c>
      <c r="O255" s="256">
        <v>42607</v>
      </c>
      <c r="P255" s="255" t="s">
        <v>175</v>
      </c>
      <c r="Q255" s="255" t="s">
        <v>1552</v>
      </c>
      <c r="T255" s="236">
        <f t="shared" si="6"/>
        <v>0</v>
      </c>
    </row>
    <row r="256" spans="1:21" x14ac:dyDescent="0.2">
      <c r="A256" s="255">
        <v>325200</v>
      </c>
      <c r="B256" s="255" t="s">
        <v>230</v>
      </c>
      <c r="C256" s="255" t="s">
        <v>2711</v>
      </c>
      <c r="D256" s="255" t="s">
        <v>2396</v>
      </c>
      <c r="E256" s="255">
        <v>72822</v>
      </c>
      <c r="F256" s="255">
        <v>2</v>
      </c>
      <c r="G256" s="256">
        <v>42582</v>
      </c>
      <c r="H256" s="149">
        <v>10608</v>
      </c>
      <c r="I256" s="175">
        <v>8216.44</v>
      </c>
      <c r="J256" s="263">
        <v>8216.44</v>
      </c>
      <c r="K256" s="255" t="s">
        <v>31</v>
      </c>
      <c r="L256" s="255" t="s">
        <v>2747</v>
      </c>
      <c r="M256" s="255">
        <v>6350</v>
      </c>
      <c r="N256" s="255" t="s">
        <v>2410</v>
      </c>
      <c r="O256" s="256">
        <v>42607</v>
      </c>
      <c r="P256" s="255" t="s">
        <v>75</v>
      </c>
      <c r="Q256" s="255" t="s">
        <v>116</v>
      </c>
      <c r="T256" s="236">
        <f t="shared" si="6"/>
        <v>0</v>
      </c>
    </row>
    <row r="257" spans="1:20" x14ac:dyDescent="0.2">
      <c r="A257" s="255">
        <v>325200</v>
      </c>
      <c r="B257" s="255" t="s">
        <v>230</v>
      </c>
      <c r="C257" s="255" t="s">
        <v>2711</v>
      </c>
      <c r="D257" s="255" t="s">
        <v>2396</v>
      </c>
      <c r="E257" s="255">
        <v>72853</v>
      </c>
      <c r="F257" s="255">
        <v>2</v>
      </c>
      <c r="G257" s="256">
        <v>42607</v>
      </c>
      <c r="H257" s="149" t="s">
        <v>2573</v>
      </c>
      <c r="I257" s="257">
        <v>7157</v>
      </c>
      <c r="J257" s="257">
        <v>7157</v>
      </c>
      <c r="K257" s="255" t="s">
        <v>31</v>
      </c>
      <c r="L257" s="255" t="s">
        <v>2420</v>
      </c>
      <c r="M257" s="255">
        <v>6543</v>
      </c>
      <c r="N257" s="327" t="s">
        <v>2399</v>
      </c>
      <c r="O257" s="256">
        <v>42608</v>
      </c>
      <c r="P257" s="255" t="s">
        <v>178</v>
      </c>
      <c r="Q257" s="255" t="s">
        <v>1516</v>
      </c>
      <c r="R257" s="255" t="s">
        <v>54</v>
      </c>
      <c r="S257" s="255" t="s">
        <v>2614</v>
      </c>
      <c r="T257" s="236">
        <f t="shared" si="6"/>
        <v>0</v>
      </c>
    </row>
    <row r="258" spans="1:20" x14ac:dyDescent="0.2">
      <c r="A258" s="255">
        <v>325200</v>
      </c>
      <c r="B258" s="255" t="s">
        <v>230</v>
      </c>
      <c r="C258" s="255" t="s">
        <v>2711</v>
      </c>
      <c r="D258" s="255" t="s">
        <v>2396</v>
      </c>
      <c r="E258" s="255">
        <v>72852</v>
      </c>
      <c r="F258" s="255">
        <v>2</v>
      </c>
      <c r="G258" s="256">
        <v>42604</v>
      </c>
      <c r="H258" s="149" t="s">
        <v>2748</v>
      </c>
      <c r="I258" s="255">
        <v>990</v>
      </c>
      <c r="J258" s="255">
        <v>990</v>
      </c>
      <c r="K258" s="255" t="s">
        <v>31</v>
      </c>
      <c r="L258" s="255" t="s">
        <v>2502</v>
      </c>
      <c r="M258" s="255">
        <v>6544</v>
      </c>
      <c r="N258" s="327" t="s">
        <v>2399</v>
      </c>
      <c r="O258" s="256">
        <v>42608</v>
      </c>
      <c r="P258" s="255" t="s">
        <v>163</v>
      </c>
      <c r="Q258" s="255" t="s">
        <v>1340</v>
      </c>
      <c r="R258" s="255" t="s">
        <v>54</v>
      </c>
      <c r="S258" s="255" t="s">
        <v>2643</v>
      </c>
      <c r="T258" s="236">
        <f t="shared" si="6"/>
        <v>0</v>
      </c>
    </row>
    <row r="259" spans="1:20" x14ac:dyDescent="0.2">
      <c r="A259" s="255">
        <v>325200</v>
      </c>
      <c r="B259" s="255" t="s">
        <v>230</v>
      </c>
      <c r="C259" s="255" t="s">
        <v>2711</v>
      </c>
      <c r="D259" s="255" t="s">
        <v>2396</v>
      </c>
      <c r="E259" s="255">
        <v>73083</v>
      </c>
      <c r="F259" s="255">
        <v>6</v>
      </c>
      <c r="G259" s="256">
        <v>42614</v>
      </c>
      <c r="H259" s="149">
        <v>21311004</v>
      </c>
      <c r="I259" s="175">
        <v>16782</v>
      </c>
      <c r="J259" s="263">
        <v>16782</v>
      </c>
      <c r="K259" s="255" t="s">
        <v>31</v>
      </c>
      <c r="L259" s="255" t="s">
        <v>2749</v>
      </c>
      <c r="M259" s="255">
        <v>6505</v>
      </c>
      <c r="N259" s="255" t="s">
        <v>2444</v>
      </c>
      <c r="O259" s="256">
        <v>42615</v>
      </c>
      <c r="P259" s="255" t="s">
        <v>66</v>
      </c>
      <c r="Q259" s="255" t="s">
        <v>588</v>
      </c>
      <c r="R259" s="255" t="s">
        <v>54</v>
      </c>
      <c r="S259" s="151" t="s">
        <v>2613</v>
      </c>
      <c r="T259" s="236">
        <f t="shared" si="6"/>
        <v>0</v>
      </c>
    </row>
    <row r="260" spans="1:20" x14ac:dyDescent="0.2">
      <c r="A260" s="255">
        <v>325200</v>
      </c>
      <c r="B260" s="255" t="s">
        <v>230</v>
      </c>
      <c r="C260" s="255" t="s">
        <v>2711</v>
      </c>
      <c r="D260" s="255" t="s">
        <v>2396</v>
      </c>
      <c r="E260" s="255">
        <v>73083</v>
      </c>
      <c r="F260" s="255">
        <v>4</v>
      </c>
      <c r="G260" s="256">
        <v>42614</v>
      </c>
      <c r="H260" s="149">
        <v>21310995</v>
      </c>
      <c r="I260" s="175">
        <v>24240</v>
      </c>
      <c r="J260" s="263">
        <v>24240</v>
      </c>
      <c r="K260" s="255" t="s">
        <v>31</v>
      </c>
      <c r="L260" s="255" t="s">
        <v>2750</v>
      </c>
      <c r="M260" s="255">
        <v>6505</v>
      </c>
      <c r="N260" s="255" t="s">
        <v>2444</v>
      </c>
      <c r="O260" s="256">
        <v>42615</v>
      </c>
      <c r="P260" s="255" t="s">
        <v>66</v>
      </c>
      <c r="Q260" s="255" t="s">
        <v>588</v>
      </c>
      <c r="R260" s="255" t="s">
        <v>54</v>
      </c>
      <c r="S260" s="151" t="s">
        <v>2613</v>
      </c>
      <c r="T260" s="236">
        <f t="shared" si="6"/>
        <v>0</v>
      </c>
    </row>
    <row r="261" spans="1:20" x14ac:dyDescent="0.2">
      <c r="A261" s="255">
        <v>325200</v>
      </c>
      <c r="B261" s="255" t="s">
        <v>230</v>
      </c>
      <c r="C261" s="255" t="s">
        <v>2711</v>
      </c>
      <c r="D261" s="255" t="s">
        <v>2396</v>
      </c>
      <c r="E261" s="255">
        <v>73090</v>
      </c>
      <c r="F261" s="255">
        <v>3</v>
      </c>
      <c r="G261" s="256">
        <v>42601</v>
      </c>
      <c r="H261" s="149">
        <v>11624</v>
      </c>
      <c r="I261" s="175">
        <v>5869.79</v>
      </c>
      <c r="J261" s="263">
        <v>5869.79</v>
      </c>
      <c r="K261" s="255" t="s">
        <v>31</v>
      </c>
      <c r="L261" s="255" t="s">
        <v>2751</v>
      </c>
      <c r="M261" s="255">
        <v>6215</v>
      </c>
      <c r="N261" s="255" t="s">
        <v>2444</v>
      </c>
      <c r="O261" s="256">
        <v>42615</v>
      </c>
      <c r="P261" s="255" t="s">
        <v>2752</v>
      </c>
      <c r="Q261" s="255" t="s">
        <v>2753</v>
      </c>
      <c r="T261" s="236">
        <f t="shared" si="6"/>
        <v>0</v>
      </c>
    </row>
    <row r="262" spans="1:20" s="258" customFormat="1" x14ac:dyDescent="0.2">
      <c r="A262" s="258">
        <v>325200</v>
      </c>
      <c r="B262" s="258" t="s">
        <v>230</v>
      </c>
      <c r="C262" s="258" t="s">
        <v>2711</v>
      </c>
      <c r="D262" s="258" t="s">
        <v>2396</v>
      </c>
      <c r="E262" s="258">
        <v>73083</v>
      </c>
      <c r="F262" s="258">
        <v>2</v>
      </c>
      <c r="G262" s="259">
        <v>42614</v>
      </c>
      <c r="H262" s="260">
        <v>21310988</v>
      </c>
      <c r="I262" s="262">
        <v>29271</v>
      </c>
      <c r="J262" s="265">
        <v>29271</v>
      </c>
      <c r="K262" s="258" t="s">
        <v>31</v>
      </c>
      <c r="L262" s="258" t="s">
        <v>2754</v>
      </c>
      <c r="M262" s="258">
        <v>6505</v>
      </c>
      <c r="N262" s="258" t="s">
        <v>2444</v>
      </c>
      <c r="O262" s="259">
        <v>42615</v>
      </c>
      <c r="P262" s="258" t="s">
        <v>66</v>
      </c>
      <c r="Q262" s="258" t="s">
        <v>588</v>
      </c>
      <c r="R262" s="258" t="s">
        <v>54</v>
      </c>
      <c r="S262" s="151" t="s">
        <v>2613</v>
      </c>
      <c r="T262" s="261">
        <f t="shared" si="6"/>
        <v>0</v>
      </c>
    </row>
    <row r="263" spans="1:20" x14ac:dyDescent="0.2">
      <c r="A263" s="255">
        <v>325200</v>
      </c>
      <c r="B263" s="255" t="s">
        <v>230</v>
      </c>
      <c r="C263" s="255" t="s">
        <v>2755</v>
      </c>
      <c r="D263" s="255" t="s">
        <v>2396</v>
      </c>
      <c r="E263" s="255">
        <v>73119</v>
      </c>
      <c r="F263" s="255">
        <v>2</v>
      </c>
      <c r="G263" s="256">
        <v>42600</v>
      </c>
      <c r="H263" s="149" t="s">
        <v>2756</v>
      </c>
      <c r="I263" s="192">
        <v>3200</v>
      </c>
      <c r="J263" s="263">
        <v>3200</v>
      </c>
      <c r="K263" s="151" t="s">
        <v>31</v>
      </c>
      <c r="L263" s="151" t="s">
        <v>2757</v>
      </c>
      <c r="M263" s="151">
        <v>6359</v>
      </c>
      <c r="N263" s="151" t="s">
        <v>2410</v>
      </c>
      <c r="O263" s="184">
        <v>42618</v>
      </c>
      <c r="P263" s="151" t="s">
        <v>1064</v>
      </c>
      <c r="Q263" s="151" t="s">
        <v>1065</v>
      </c>
      <c r="T263" s="236">
        <f t="shared" si="6"/>
        <v>0</v>
      </c>
    </row>
    <row r="264" spans="1:20" x14ac:dyDescent="0.2">
      <c r="A264" s="255">
        <v>325200</v>
      </c>
      <c r="B264" s="255" t="s">
        <v>230</v>
      </c>
      <c r="C264" s="255" t="s">
        <v>2755</v>
      </c>
      <c r="D264" s="255" t="s">
        <v>2396</v>
      </c>
      <c r="E264" s="255">
        <v>73119</v>
      </c>
      <c r="F264" s="255">
        <v>4</v>
      </c>
      <c r="G264" s="256">
        <v>42600</v>
      </c>
      <c r="H264" s="149" t="s">
        <v>2756</v>
      </c>
      <c r="I264" s="291">
        <v>800</v>
      </c>
      <c r="J264" s="264">
        <v>800</v>
      </c>
      <c r="K264" s="151" t="s">
        <v>31</v>
      </c>
      <c r="L264" s="151" t="s">
        <v>2757</v>
      </c>
      <c r="M264" s="151">
        <v>6201</v>
      </c>
      <c r="N264" s="151" t="s">
        <v>2410</v>
      </c>
      <c r="O264" s="184">
        <v>42618</v>
      </c>
      <c r="P264" s="151" t="s">
        <v>1064</v>
      </c>
      <c r="Q264" s="151" t="s">
        <v>1065</v>
      </c>
      <c r="T264" s="236">
        <f t="shared" si="6"/>
        <v>0</v>
      </c>
    </row>
    <row r="265" spans="1:20" x14ac:dyDescent="0.2">
      <c r="A265" s="255">
        <v>325200</v>
      </c>
      <c r="B265" s="255" t="s">
        <v>230</v>
      </c>
      <c r="C265" s="255" t="s">
        <v>2755</v>
      </c>
      <c r="D265" s="255" t="s">
        <v>2396</v>
      </c>
      <c r="E265" s="255">
        <v>73225</v>
      </c>
      <c r="F265" s="255">
        <v>2</v>
      </c>
      <c r="G265" s="256">
        <v>42614</v>
      </c>
      <c r="H265" s="149" t="s">
        <v>2758</v>
      </c>
      <c r="I265" s="191">
        <v>122</v>
      </c>
      <c r="J265" s="151">
        <v>122</v>
      </c>
      <c r="K265" s="151" t="s">
        <v>31</v>
      </c>
      <c r="L265" s="151" t="s">
        <v>62</v>
      </c>
      <c r="M265" s="151">
        <v>6540</v>
      </c>
      <c r="N265" s="330" t="s">
        <v>2399</v>
      </c>
      <c r="O265" s="184">
        <v>42620</v>
      </c>
      <c r="P265" s="151" t="s">
        <v>55</v>
      </c>
      <c r="Q265" s="151" t="s">
        <v>519</v>
      </c>
      <c r="R265" s="255" t="s">
        <v>54</v>
      </c>
      <c r="S265" s="255" t="s">
        <v>2610</v>
      </c>
      <c r="T265" s="236">
        <f t="shared" si="6"/>
        <v>0</v>
      </c>
    </row>
    <row r="266" spans="1:20" x14ac:dyDescent="0.2">
      <c r="A266" s="255">
        <v>325200</v>
      </c>
      <c r="B266" s="255" t="s">
        <v>230</v>
      </c>
      <c r="C266" s="255" t="s">
        <v>2755</v>
      </c>
      <c r="D266" s="255" t="s">
        <v>2396</v>
      </c>
      <c r="E266" s="255">
        <v>73233</v>
      </c>
      <c r="F266" s="255">
        <v>3</v>
      </c>
      <c r="G266" s="256">
        <v>42618</v>
      </c>
      <c r="H266" s="149" t="s">
        <v>2759</v>
      </c>
      <c r="I266" s="192">
        <v>16665.46</v>
      </c>
      <c r="J266" s="263">
        <v>16665.46</v>
      </c>
      <c r="K266" s="151" t="s">
        <v>31</v>
      </c>
      <c r="L266" s="151" t="s">
        <v>2576</v>
      </c>
      <c r="M266" s="151">
        <v>6319</v>
      </c>
      <c r="N266" s="330" t="s">
        <v>2399</v>
      </c>
      <c r="O266" s="184">
        <v>42620</v>
      </c>
      <c r="P266" s="151" t="s">
        <v>2357</v>
      </c>
      <c r="Q266" s="151" t="s">
        <v>181</v>
      </c>
      <c r="T266" s="236">
        <f t="shared" si="6"/>
        <v>0</v>
      </c>
    </row>
    <row r="267" spans="1:20" x14ac:dyDescent="0.2">
      <c r="A267" s="255">
        <v>325200</v>
      </c>
      <c r="B267" s="255" t="s">
        <v>230</v>
      </c>
      <c r="C267" s="255" t="s">
        <v>2755</v>
      </c>
      <c r="D267" s="255" t="s">
        <v>2396</v>
      </c>
      <c r="E267" s="255">
        <v>73227</v>
      </c>
      <c r="F267" s="255">
        <v>2</v>
      </c>
      <c r="G267" s="256">
        <v>42614</v>
      </c>
      <c r="H267" s="149" t="s">
        <v>2760</v>
      </c>
      <c r="I267" s="191">
        <v>171</v>
      </c>
      <c r="J267" s="151">
        <v>171</v>
      </c>
      <c r="K267" s="151" t="s">
        <v>31</v>
      </c>
      <c r="L267" s="151" t="s">
        <v>2412</v>
      </c>
      <c r="M267" s="151">
        <v>6540</v>
      </c>
      <c r="N267" s="330" t="s">
        <v>2399</v>
      </c>
      <c r="O267" s="184">
        <v>42620</v>
      </c>
      <c r="P267" s="151" t="s">
        <v>55</v>
      </c>
      <c r="Q267" s="151" t="s">
        <v>519</v>
      </c>
      <c r="R267" s="255" t="s">
        <v>54</v>
      </c>
      <c r="S267" s="255" t="s">
        <v>2612</v>
      </c>
      <c r="T267" s="236">
        <f t="shared" si="6"/>
        <v>0</v>
      </c>
    </row>
    <row r="268" spans="1:20" x14ac:dyDescent="0.2">
      <c r="A268" s="255">
        <v>325200</v>
      </c>
      <c r="B268" s="255" t="s">
        <v>230</v>
      </c>
      <c r="C268" s="255" t="s">
        <v>2755</v>
      </c>
      <c r="D268" s="255" t="s">
        <v>2396</v>
      </c>
      <c r="E268" s="255">
        <v>73226</v>
      </c>
      <c r="F268" s="255">
        <v>2</v>
      </c>
      <c r="G268" s="256">
        <v>42614</v>
      </c>
      <c r="H268" s="149" t="s">
        <v>2761</v>
      </c>
      <c r="I268" s="292">
        <v>11327</v>
      </c>
      <c r="J268" s="150">
        <v>11327</v>
      </c>
      <c r="K268" s="151" t="s">
        <v>31</v>
      </c>
      <c r="L268" s="151" t="s">
        <v>2398</v>
      </c>
      <c r="M268" s="151">
        <v>6540</v>
      </c>
      <c r="N268" s="330" t="s">
        <v>2399</v>
      </c>
      <c r="O268" s="184">
        <v>42620</v>
      </c>
      <c r="P268" s="151" t="s">
        <v>55</v>
      </c>
      <c r="Q268" s="151" t="s">
        <v>519</v>
      </c>
      <c r="R268" s="255" t="s">
        <v>54</v>
      </c>
      <c r="S268" s="255" t="s">
        <v>2611</v>
      </c>
      <c r="T268" s="236">
        <f t="shared" si="6"/>
        <v>0</v>
      </c>
    </row>
    <row r="269" spans="1:20" x14ac:dyDescent="0.2">
      <c r="A269" s="255">
        <v>325200</v>
      </c>
      <c r="B269" s="255" t="s">
        <v>230</v>
      </c>
      <c r="C269" s="255" t="s">
        <v>2755</v>
      </c>
      <c r="D269" s="255" t="s">
        <v>2396</v>
      </c>
      <c r="E269" s="255">
        <v>73223</v>
      </c>
      <c r="F269" s="255">
        <v>2</v>
      </c>
      <c r="G269" s="256">
        <v>42614</v>
      </c>
      <c r="H269" s="149" t="s">
        <v>2762</v>
      </c>
      <c r="I269" s="191">
        <v>65</v>
      </c>
      <c r="J269" s="151">
        <v>65</v>
      </c>
      <c r="K269" s="151" t="s">
        <v>31</v>
      </c>
      <c r="L269" s="151" t="s">
        <v>2405</v>
      </c>
      <c r="M269" s="151">
        <v>6540</v>
      </c>
      <c r="N269" s="330" t="s">
        <v>2399</v>
      </c>
      <c r="O269" s="184">
        <v>42620</v>
      </c>
      <c r="P269" s="151" t="s">
        <v>55</v>
      </c>
      <c r="Q269" s="151" t="s">
        <v>519</v>
      </c>
      <c r="R269" s="255" t="s">
        <v>54</v>
      </c>
      <c r="S269" s="255" t="s">
        <v>2608</v>
      </c>
      <c r="T269" s="236">
        <f t="shared" si="6"/>
        <v>0</v>
      </c>
    </row>
    <row r="270" spans="1:20" x14ac:dyDescent="0.2">
      <c r="A270" s="255">
        <v>325200</v>
      </c>
      <c r="B270" s="255" t="s">
        <v>230</v>
      </c>
      <c r="C270" s="255" t="s">
        <v>2755</v>
      </c>
      <c r="D270" s="255" t="s">
        <v>2396</v>
      </c>
      <c r="E270" s="255">
        <v>73224</v>
      </c>
      <c r="F270" s="255">
        <v>2</v>
      </c>
      <c r="G270" s="256">
        <v>42614</v>
      </c>
      <c r="H270" s="149" t="s">
        <v>2763</v>
      </c>
      <c r="I270" s="191">
        <v>105</v>
      </c>
      <c r="J270" s="255">
        <v>105</v>
      </c>
      <c r="K270" s="255" t="s">
        <v>31</v>
      </c>
      <c r="L270" s="255" t="s">
        <v>2407</v>
      </c>
      <c r="M270" s="255">
        <v>6540</v>
      </c>
      <c r="N270" s="327" t="s">
        <v>2399</v>
      </c>
      <c r="O270" s="256">
        <v>42620</v>
      </c>
      <c r="P270" s="255" t="s">
        <v>55</v>
      </c>
      <c r="Q270" s="255" t="s">
        <v>519</v>
      </c>
      <c r="R270" s="255" t="s">
        <v>54</v>
      </c>
      <c r="S270" s="255" t="s">
        <v>2607</v>
      </c>
      <c r="T270" s="236">
        <f t="shared" si="6"/>
        <v>0</v>
      </c>
    </row>
    <row r="271" spans="1:20" x14ac:dyDescent="0.2">
      <c r="A271" s="255">
        <v>325200</v>
      </c>
      <c r="B271" s="255" t="s">
        <v>230</v>
      </c>
      <c r="C271" s="255" t="s">
        <v>2755</v>
      </c>
      <c r="D271" s="255" t="s">
        <v>2396</v>
      </c>
      <c r="E271" s="255">
        <v>73221</v>
      </c>
      <c r="F271" s="255">
        <v>2</v>
      </c>
      <c r="G271" s="256">
        <v>42614</v>
      </c>
      <c r="H271" s="149" t="s">
        <v>2764</v>
      </c>
      <c r="I271" s="292">
        <v>1019</v>
      </c>
      <c r="J271" s="257">
        <v>1019</v>
      </c>
      <c r="K271" s="255" t="s">
        <v>31</v>
      </c>
      <c r="L271" s="255" t="s">
        <v>2401</v>
      </c>
      <c r="M271" s="255">
        <v>6544</v>
      </c>
      <c r="N271" s="327" t="s">
        <v>2399</v>
      </c>
      <c r="O271" s="256">
        <v>42620</v>
      </c>
      <c r="P271" s="255" t="s">
        <v>1357</v>
      </c>
      <c r="Q271" s="255" t="s">
        <v>1358</v>
      </c>
      <c r="R271" s="255" t="s">
        <v>54</v>
      </c>
      <c r="S271" s="255" t="s">
        <v>2609</v>
      </c>
      <c r="T271" s="236">
        <f t="shared" si="6"/>
        <v>0</v>
      </c>
    </row>
    <row r="272" spans="1:20" x14ac:dyDescent="0.2">
      <c r="A272" s="255">
        <v>325200</v>
      </c>
      <c r="B272" s="255" t="s">
        <v>230</v>
      </c>
      <c r="C272" s="255" t="s">
        <v>2755</v>
      </c>
      <c r="D272" s="255" t="s">
        <v>2396</v>
      </c>
      <c r="E272" s="255">
        <v>73474</v>
      </c>
      <c r="F272" s="255">
        <v>2</v>
      </c>
      <c r="G272" s="256">
        <v>42619</v>
      </c>
      <c r="H272" s="149">
        <v>2360</v>
      </c>
      <c r="I272" s="192">
        <v>10800</v>
      </c>
      <c r="J272" s="263">
        <v>10800</v>
      </c>
      <c r="K272" s="255" t="s">
        <v>31</v>
      </c>
      <c r="L272" s="255" t="s">
        <v>2765</v>
      </c>
      <c r="M272" s="255">
        <v>6375</v>
      </c>
      <c r="N272" s="255" t="s">
        <v>2410</v>
      </c>
      <c r="O272" s="256">
        <v>42628</v>
      </c>
      <c r="P272" s="255" t="s">
        <v>2651</v>
      </c>
      <c r="Q272" s="255" t="s">
        <v>2652</v>
      </c>
      <c r="T272" s="236">
        <f t="shared" si="6"/>
        <v>0</v>
      </c>
    </row>
    <row r="273" spans="1:20" x14ac:dyDescent="0.2">
      <c r="A273" s="255">
        <v>325200</v>
      </c>
      <c r="B273" s="255" t="s">
        <v>230</v>
      </c>
      <c r="C273" s="255" t="s">
        <v>2755</v>
      </c>
      <c r="D273" s="255" t="s">
        <v>2396</v>
      </c>
      <c r="E273" s="255">
        <v>73563</v>
      </c>
      <c r="F273" s="255">
        <v>2</v>
      </c>
      <c r="G273" s="256">
        <v>42565</v>
      </c>
      <c r="H273" s="149">
        <v>90362559</v>
      </c>
      <c r="I273" s="192">
        <v>49920</v>
      </c>
      <c r="J273" s="263">
        <v>49920</v>
      </c>
      <c r="K273" s="255" t="s">
        <v>31</v>
      </c>
      <c r="L273" s="255" t="s">
        <v>2766</v>
      </c>
      <c r="M273" s="255">
        <v>6339</v>
      </c>
      <c r="N273" s="255" t="s">
        <v>2410</v>
      </c>
      <c r="O273" s="256">
        <v>42632</v>
      </c>
      <c r="P273" s="255" t="s">
        <v>186</v>
      </c>
      <c r="Q273" s="255" t="s">
        <v>2767</v>
      </c>
      <c r="T273" s="236">
        <f t="shared" si="6"/>
        <v>0</v>
      </c>
    </row>
    <row r="274" spans="1:20" x14ac:dyDescent="0.2">
      <c r="A274" s="255">
        <v>325200</v>
      </c>
      <c r="B274" s="255" t="s">
        <v>230</v>
      </c>
      <c r="C274" s="255" t="s">
        <v>2755</v>
      </c>
      <c r="D274" s="255" t="s">
        <v>2396</v>
      </c>
      <c r="E274" s="255">
        <v>73562</v>
      </c>
      <c r="F274" s="255">
        <v>2</v>
      </c>
      <c r="G274" s="256">
        <v>42565</v>
      </c>
      <c r="H274" s="149">
        <v>90362555</v>
      </c>
      <c r="I274" s="192">
        <v>52000</v>
      </c>
      <c r="J274" s="263">
        <v>52000</v>
      </c>
      <c r="K274" s="255" t="s">
        <v>31</v>
      </c>
      <c r="L274" s="255" t="s">
        <v>2768</v>
      </c>
      <c r="M274" s="255">
        <v>6339</v>
      </c>
      <c r="N274" s="255" t="s">
        <v>2410</v>
      </c>
      <c r="O274" s="256">
        <v>42632</v>
      </c>
      <c r="P274" s="255" t="s">
        <v>186</v>
      </c>
      <c r="Q274" s="255" t="s">
        <v>2767</v>
      </c>
      <c r="T274" s="236">
        <f t="shared" si="6"/>
        <v>0</v>
      </c>
    </row>
    <row r="275" spans="1:20" x14ac:dyDescent="0.2">
      <c r="A275" s="255">
        <v>325200</v>
      </c>
      <c r="B275" s="255" t="s">
        <v>230</v>
      </c>
      <c r="C275" s="255" t="s">
        <v>2755</v>
      </c>
      <c r="D275" s="255" t="s">
        <v>2396</v>
      </c>
      <c r="E275" s="255">
        <v>73706</v>
      </c>
      <c r="F275" s="255">
        <v>4</v>
      </c>
      <c r="G275" s="256">
        <v>42622</v>
      </c>
      <c r="H275" s="149">
        <v>235579</v>
      </c>
      <c r="I275" s="293">
        <v>4611.25</v>
      </c>
      <c r="J275" s="257">
        <v>4611.25</v>
      </c>
      <c r="K275" s="255" t="s">
        <v>31</v>
      </c>
      <c r="L275" s="255" t="s">
        <v>2769</v>
      </c>
      <c r="M275" s="255">
        <v>6505</v>
      </c>
      <c r="N275" s="255" t="s">
        <v>2410</v>
      </c>
      <c r="O275" s="256">
        <v>42634</v>
      </c>
      <c r="P275" s="255" t="s">
        <v>96</v>
      </c>
      <c r="Q275" s="255" t="s">
        <v>97</v>
      </c>
    </row>
    <row r="276" spans="1:20" x14ac:dyDescent="0.2">
      <c r="A276" s="255">
        <v>325200</v>
      </c>
      <c r="B276" s="255" t="s">
        <v>230</v>
      </c>
      <c r="C276" s="255" t="s">
        <v>2755</v>
      </c>
      <c r="D276" s="255" t="s">
        <v>2396</v>
      </c>
      <c r="E276" s="255">
        <v>73711</v>
      </c>
      <c r="F276" s="255">
        <v>4</v>
      </c>
      <c r="G276" s="256">
        <v>42622</v>
      </c>
      <c r="H276" s="149">
        <v>235590</v>
      </c>
      <c r="I276" s="293">
        <v>4105.5</v>
      </c>
      <c r="J276" s="257">
        <v>4105.5</v>
      </c>
      <c r="K276" s="255" t="s">
        <v>31</v>
      </c>
      <c r="L276" s="255" t="s">
        <v>2769</v>
      </c>
      <c r="M276" s="255">
        <v>6505</v>
      </c>
      <c r="N276" s="255" t="s">
        <v>2410</v>
      </c>
      <c r="O276" s="256">
        <v>42634</v>
      </c>
      <c r="P276" s="255" t="s">
        <v>96</v>
      </c>
      <c r="Q276" s="255" t="s">
        <v>97</v>
      </c>
    </row>
    <row r="277" spans="1:20" x14ac:dyDescent="0.2">
      <c r="A277" s="255">
        <v>325200</v>
      </c>
      <c r="B277" s="255" t="s">
        <v>230</v>
      </c>
      <c r="C277" s="255" t="s">
        <v>2755</v>
      </c>
      <c r="D277" s="255" t="s">
        <v>2396</v>
      </c>
      <c r="E277" s="255">
        <v>73711</v>
      </c>
      <c r="F277" s="255">
        <v>3</v>
      </c>
      <c r="G277" s="256">
        <v>42622</v>
      </c>
      <c r="H277" s="149">
        <v>235590</v>
      </c>
      <c r="I277" s="293">
        <v>49555.8</v>
      </c>
      <c r="J277" s="257">
        <v>49555.8</v>
      </c>
      <c r="K277" s="255" t="s">
        <v>31</v>
      </c>
      <c r="L277" s="255" t="s">
        <v>2769</v>
      </c>
      <c r="M277" s="255">
        <v>6505</v>
      </c>
      <c r="N277" s="255" t="s">
        <v>2410</v>
      </c>
      <c r="O277" s="256">
        <v>42634</v>
      </c>
      <c r="P277" s="255" t="s">
        <v>96</v>
      </c>
      <c r="Q277" s="255" t="s">
        <v>97</v>
      </c>
    </row>
    <row r="278" spans="1:20" x14ac:dyDescent="0.2">
      <c r="A278" s="255">
        <v>325200</v>
      </c>
      <c r="B278" s="255" t="s">
        <v>230</v>
      </c>
      <c r="C278" s="255" t="s">
        <v>2755</v>
      </c>
      <c r="D278" s="255" t="s">
        <v>2396</v>
      </c>
      <c r="E278" s="255">
        <v>73709</v>
      </c>
      <c r="F278" s="255">
        <v>4</v>
      </c>
      <c r="G278" s="256">
        <v>42622</v>
      </c>
      <c r="H278" s="149">
        <v>235589</v>
      </c>
      <c r="I278" s="293">
        <v>8969.6299999999992</v>
      </c>
      <c r="J278" s="257">
        <v>8969.6299999999992</v>
      </c>
      <c r="K278" s="255" t="s">
        <v>31</v>
      </c>
      <c r="L278" s="255" t="s">
        <v>2769</v>
      </c>
      <c r="M278" s="255">
        <v>6505</v>
      </c>
      <c r="N278" s="255" t="s">
        <v>2410</v>
      </c>
      <c r="O278" s="256">
        <v>42634</v>
      </c>
      <c r="P278" s="255" t="s">
        <v>96</v>
      </c>
      <c r="Q278" s="255" t="s">
        <v>97</v>
      </c>
    </row>
    <row r="279" spans="1:20" x14ac:dyDescent="0.2">
      <c r="A279" s="255">
        <v>325200</v>
      </c>
      <c r="B279" s="255" t="s">
        <v>230</v>
      </c>
      <c r="C279" s="255" t="s">
        <v>2755</v>
      </c>
      <c r="D279" s="255" t="s">
        <v>2396</v>
      </c>
      <c r="E279" s="255">
        <v>73709</v>
      </c>
      <c r="F279" s="255">
        <v>3</v>
      </c>
      <c r="G279" s="256">
        <v>42622</v>
      </c>
      <c r="H279" s="149">
        <v>235589</v>
      </c>
      <c r="I279" s="293">
        <v>108268.65</v>
      </c>
      <c r="J279" s="257">
        <v>108268.65</v>
      </c>
      <c r="K279" s="255" t="s">
        <v>31</v>
      </c>
      <c r="L279" s="255" t="s">
        <v>2769</v>
      </c>
      <c r="M279" s="255">
        <v>6505</v>
      </c>
      <c r="N279" s="255" t="s">
        <v>2410</v>
      </c>
      <c r="O279" s="256">
        <v>42634</v>
      </c>
      <c r="P279" s="255" t="s">
        <v>96</v>
      </c>
      <c r="Q279" s="255" t="s">
        <v>97</v>
      </c>
    </row>
    <row r="280" spans="1:20" x14ac:dyDescent="0.2">
      <c r="A280" s="255">
        <v>325200</v>
      </c>
      <c r="B280" s="255" t="s">
        <v>230</v>
      </c>
      <c r="C280" s="255" t="s">
        <v>2755</v>
      </c>
      <c r="D280" s="255" t="s">
        <v>2396</v>
      </c>
      <c r="E280" s="255">
        <v>73704</v>
      </c>
      <c r="F280" s="255">
        <v>4</v>
      </c>
      <c r="G280" s="256">
        <v>42622</v>
      </c>
      <c r="H280" s="149">
        <v>235591</v>
      </c>
      <c r="I280" s="293">
        <v>2186.63</v>
      </c>
      <c r="J280" s="257">
        <v>2186.63</v>
      </c>
      <c r="K280" s="255" t="s">
        <v>31</v>
      </c>
      <c r="L280" s="255" t="s">
        <v>2769</v>
      </c>
      <c r="M280" s="255">
        <v>6505</v>
      </c>
      <c r="N280" s="255" t="s">
        <v>2410</v>
      </c>
      <c r="O280" s="256">
        <v>42634</v>
      </c>
      <c r="P280" s="255" t="s">
        <v>96</v>
      </c>
      <c r="Q280" s="255" t="s">
        <v>97</v>
      </c>
    </row>
    <row r="281" spans="1:20" x14ac:dyDescent="0.2">
      <c r="A281" s="255">
        <v>325200</v>
      </c>
      <c r="B281" s="255" t="s">
        <v>230</v>
      </c>
      <c r="C281" s="255" t="s">
        <v>2755</v>
      </c>
      <c r="D281" s="255" t="s">
        <v>2396</v>
      </c>
      <c r="E281" s="255">
        <v>73706</v>
      </c>
      <c r="F281" s="255">
        <v>3</v>
      </c>
      <c r="G281" s="256">
        <v>42622</v>
      </c>
      <c r="H281" s="149">
        <v>235579</v>
      </c>
      <c r="I281" s="293">
        <v>55660.5</v>
      </c>
      <c r="J281" s="257">
        <v>55660.5</v>
      </c>
      <c r="K281" s="255" t="s">
        <v>31</v>
      </c>
      <c r="L281" s="255" t="s">
        <v>2769</v>
      </c>
      <c r="M281" s="255">
        <v>6505</v>
      </c>
      <c r="N281" s="255" t="s">
        <v>2410</v>
      </c>
      <c r="O281" s="256">
        <v>42634</v>
      </c>
      <c r="P281" s="255" t="s">
        <v>96</v>
      </c>
      <c r="Q281" s="255" t="s">
        <v>97</v>
      </c>
    </row>
    <row r="282" spans="1:20" x14ac:dyDescent="0.2">
      <c r="A282" s="255">
        <v>325200</v>
      </c>
      <c r="B282" s="255" t="s">
        <v>230</v>
      </c>
      <c r="C282" s="255" t="s">
        <v>2755</v>
      </c>
      <c r="D282" s="255" t="s">
        <v>2396</v>
      </c>
      <c r="E282" s="255">
        <v>73704</v>
      </c>
      <c r="F282" s="255">
        <v>3</v>
      </c>
      <c r="G282" s="256">
        <v>42622</v>
      </c>
      <c r="H282" s="149">
        <v>235591</v>
      </c>
      <c r="I282" s="293">
        <v>26393.85</v>
      </c>
      <c r="J282" s="257">
        <v>26393.85</v>
      </c>
      <c r="K282" s="255" t="s">
        <v>31</v>
      </c>
      <c r="L282" s="255" t="s">
        <v>2769</v>
      </c>
      <c r="M282" s="255">
        <v>6505</v>
      </c>
      <c r="N282" s="255" t="s">
        <v>2410</v>
      </c>
      <c r="O282" s="256">
        <v>42634</v>
      </c>
      <c r="P282" s="255" t="s">
        <v>96</v>
      </c>
      <c r="Q282" s="255" t="s">
        <v>97</v>
      </c>
    </row>
    <row r="283" spans="1:20" s="159" customFormat="1" ht="13.5" thickBot="1" x14ac:dyDescent="0.25">
      <c r="A283" s="159">
        <v>325200</v>
      </c>
      <c r="B283" s="159" t="s">
        <v>230</v>
      </c>
      <c r="C283" s="159" t="s">
        <v>2755</v>
      </c>
      <c r="D283" s="159" t="s">
        <v>2396</v>
      </c>
      <c r="E283" s="159">
        <v>73704</v>
      </c>
      <c r="F283" s="159">
        <v>2</v>
      </c>
      <c r="G283" s="160">
        <v>42622</v>
      </c>
      <c r="H283" s="161">
        <v>235591</v>
      </c>
      <c r="I283" s="294">
        <v>55951.88</v>
      </c>
      <c r="J283" s="162">
        <v>55951.88</v>
      </c>
      <c r="K283" s="159" t="s">
        <v>31</v>
      </c>
      <c r="L283" s="159" t="s">
        <v>2769</v>
      </c>
      <c r="M283" s="159">
        <v>6505</v>
      </c>
      <c r="N283" s="159" t="s">
        <v>2410</v>
      </c>
      <c r="O283" s="160">
        <v>42634</v>
      </c>
      <c r="P283" s="159" t="s">
        <v>96</v>
      </c>
      <c r="Q283" s="159" t="s">
        <v>97</v>
      </c>
      <c r="T283" s="240"/>
    </row>
    <row r="284" spans="1:20" x14ac:dyDescent="0.2">
      <c r="A284" s="255">
        <v>325200</v>
      </c>
      <c r="B284" s="255" t="s">
        <v>230</v>
      </c>
      <c r="C284" s="255" t="s">
        <v>2755</v>
      </c>
      <c r="D284" s="255" t="s">
        <v>2396</v>
      </c>
      <c r="E284" s="255">
        <v>73691</v>
      </c>
      <c r="F284" s="255">
        <v>2</v>
      </c>
      <c r="G284" s="256">
        <v>42613</v>
      </c>
      <c r="H284" s="149">
        <v>2139262</v>
      </c>
      <c r="I284" s="295">
        <v>1375.16</v>
      </c>
      <c r="J284" s="288">
        <v>1375.16</v>
      </c>
      <c r="K284" s="289" t="s">
        <v>31</v>
      </c>
      <c r="L284" s="289" t="s">
        <v>2770</v>
      </c>
      <c r="M284" s="289">
        <v>6349</v>
      </c>
      <c r="N284" s="289" t="s">
        <v>2410</v>
      </c>
      <c r="O284" s="290">
        <v>42634</v>
      </c>
      <c r="P284" s="289" t="s">
        <v>576</v>
      </c>
      <c r="Q284" s="289" t="s">
        <v>577</v>
      </c>
    </row>
    <row r="285" spans="1:20" x14ac:dyDescent="0.2">
      <c r="A285" s="255">
        <v>325200</v>
      </c>
      <c r="B285" s="255" t="s">
        <v>230</v>
      </c>
      <c r="C285" s="255" t="s">
        <v>2755</v>
      </c>
      <c r="D285" s="255" t="s">
        <v>2396</v>
      </c>
      <c r="E285" s="255">
        <v>73756</v>
      </c>
      <c r="F285" s="255">
        <v>2</v>
      </c>
      <c r="G285" s="256">
        <v>42633</v>
      </c>
      <c r="H285" s="149" t="s">
        <v>2771</v>
      </c>
      <c r="I285" s="292">
        <v>4950</v>
      </c>
      <c r="J285" s="257">
        <v>4950</v>
      </c>
      <c r="K285" s="255" t="s">
        <v>31</v>
      </c>
      <c r="L285" s="255" t="s">
        <v>2502</v>
      </c>
      <c r="M285" s="255">
        <v>6544</v>
      </c>
      <c r="N285" s="327" t="s">
        <v>2399</v>
      </c>
      <c r="O285" s="256">
        <v>42635</v>
      </c>
      <c r="P285" s="255" t="s">
        <v>163</v>
      </c>
      <c r="Q285" s="255" t="s">
        <v>1340</v>
      </c>
      <c r="R285" s="255" t="s">
        <v>54</v>
      </c>
      <c r="S285" s="255" t="s">
        <v>2643</v>
      </c>
    </row>
    <row r="286" spans="1:20" x14ac:dyDescent="0.2">
      <c r="A286" s="255">
        <v>325200</v>
      </c>
      <c r="B286" s="255" t="s">
        <v>230</v>
      </c>
      <c r="C286" s="255" t="s">
        <v>2755</v>
      </c>
      <c r="D286" s="255" t="s">
        <v>2396</v>
      </c>
      <c r="E286" s="255">
        <v>73758</v>
      </c>
      <c r="F286" s="255">
        <v>1</v>
      </c>
      <c r="G286" s="256">
        <v>42633</v>
      </c>
      <c r="H286" s="149" t="s">
        <v>2771</v>
      </c>
      <c r="I286" s="292">
        <v>-825</v>
      </c>
      <c r="J286" s="257">
        <v>-825</v>
      </c>
      <c r="K286" s="255" t="s">
        <v>31</v>
      </c>
      <c r="L286" s="255" t="s">
        <v>2502</v>
      </c>
      <c r="M286" s="255">
        <v>6544</v>
      </c>
      <c r="N286" s="255" t="s">
        <v>2772</v>
      </c>
      <c r="O286" s="256">
        <v>42635</v>
      </c>
      <c r="P286" s="255" t="s">
        <v>163</v>
      </c>
      <c r="Q286" s="255" t="s">
        <v>1340</v>
      </c>
      <c r="R286" s="255" t="s">
        <v>54</v>
      </c>
      <c r="S286" s="255" t="s">
        <v>2643</v>
      </c>
    </row>
    <row r="287" spans="1:20" x14ac:dyDescent="0.2">
      <c r="A287" s="255">
        <v>325200</v>
      </c>
      <c r="B287" s="255" t="s">
        <v>230</v>
      </c>
      <c r="C287" s="255" t="s">
        <v>2755</v>
      </c>
      <c r="D287" s="255" t="s">
        <v>2396</v>
      </c>
      <c r="E287" s="255">
        <v>73877</v>
      </c>
      <c r="F287" s="255">
        <v>2</v>
      </c>
      <c r="G287" s="256">
        <v>42639</v>
      </c>
      <c r="H287" s="149" t="s">
        <v>2695</v>
      </c>
      <c r="I287" s="292">
        <v>7157</v>
      </c>
      <c r="J287" s="257">
        <v>7157</v>
      </c>
      <c r="K287" s="255" t="s">
        <v>31</v>
      </c>
      <c r="L287" s="255" t="s">
        <v>2420</v>
      </c>
      <c r="M287" s="255">
        <v>6543</v>
      </c>
      <c r="N287" s="327" t="s">
        <v>2399</v>
      </c>
      <c r="O287" s="256">
        <v>42640</v>
      </c>
      <c r="P287" s="255" t="s">
        <v>178</v>
      </c>
      <c r="Q287" s="255" t="s">
        <v>1516</v>
      </c>
      <c r="R287" s="255" t="s">
        <v>54</v>
      </c>
      <c r="S287" s="255" t="s">
        <v>2614</v>
      </c>
    </row>
    <row r="288" spans="1:20" x14ac:dyDescent="0.2">
      <c r="A288" s="255">
        <v>325200</v>
      </c>
      <c r="B288" s="255" t="s">
        <v>230</v>
      </c>
      <c r="C288" s="255" t="s">
        <v>2755</v>
      </c>
      <c r="D288" s="255" t="s">
        <v>2396</v>
      </c>
      <c r="E288" s="255">
        <v>73935</v>
      </c>
      <c r="F288" s="255">
        <v>1</v>
      </c>
      <c r="G288" s="256">
        <v>42613</v>
      </c>
      <c r="H288" s="149">
        <v>2139262</v>
      </c>
      <c r="I288" s="295">
        <v>-1375.16</v>
      </c>
      <c r="J288" s="288">
        <v>-1375.16</v>
      </c>
      <c r="K288" s="289" t="s">
        <v>31</v>
      </c>
      <c r="L288" s="289" t="s">
        <v>2773</v>
      </c>
      <c r="M288" s="289">
        <v>6349</v>
      </c>
      <c r="N288" s="289" t="s">
        <v>2432</v>
      </c>
      <c r="O288" s="290">
        <v>42642</v>
      </c>
      <c r="P288" s="289" t="s">
        <v>576</v>
      </c>
      <c r="Q288" s="289" t="s">
        <v>577</v>
      </c>
    </row>
    <row r="289" spans="1:20" x14ac:dyDescent="0.2">
      <c r="A289" s="255">
        <v>325200</v>
      </c>
      <c r="B289" s="255" t="s">
        <v>230</v>
      </c>
      <c r="C289" s="255" t="s">
        <v>2755</v>
      </c>
      <c r="D289" s="255" t="s">
        <v>2396</v>
      </c>
      <c r="E289" s="255">
        <v>73953</v>
      </c>
      <c r="F289" s="255">
        <v>2</v>
      </c>
      <c r="G289" s="256">
        <v>42643</v>
      </c>
      <c r="H289" s="149">
        <v>21310988</v>
      </c>
      <c r="I289" s="299">
        <v>29269</v>
      </c>
      <c r="J289" s="300">
        <v>29269</v>
      </c>
      <c r="K289" s="301" t="s">
        <v>31</v>
      </c>
      <c r="L289" s="301" t="s">
        <v>2774</v>
      </c>
      <c r="M289" s="301">
        <v>6505</v>
      </c>
      <c r="N289" s="301" t="s">
        <v>2444</v>
      </c>
      <c r="O289" s="302">
        <v>42643</v>
      </c>
      <c r="P289" s="301" t="s">
        <v>66</v>
      </c>
      <c r="Q289" s="301" t="s">
        <v>588</v>
      </c>
      <c r="R289" s="301" t="s">
        <v>54</v>
      </c>
      <c r="S289" s="301" t="s">
        <v>2613</v>
      </c>
    </row>
    <row r="290" spans="1:20" x14ac:dyDescent="0.2">
      <c r="A290" s="255">
        <v>325200</v>
      </c>
      <c r="B290" s="255" t="s">
        <v>230</v>
      </c>
      <c r="C290" s="255" t="s">
        <v>2755</v>
      </c>
      <c r="D290" s="255" t="s">
        <v>2396</v>
      </c>
      <c r="E290" s="255">
        <v>73953</v>
      </c>
      <c r="F290" s="255">
        <v>4</v>
      </c>
      <c r="G290" s="256">
        <v>42643</v>
      </c>
      <c r="H290" s="149">
        <v>21310995</v>
      </c>
      <c r="I290" s="299">
        <v>24235</v>
      </c>
      <c r="J290" s="300">
        <v>24235</v>
      </c>
      <c r="K290" s="301" t="s">
        <v>31</v>
      </c>
      <c r="L290" s="301" t="s">
        <v>2775</v>
      </c>
      <c r="M290" s="301">
        <v>6505</v>
      </c>
      <c r="N290" s="301" t="s">
        <v>2444</v>
      </c>
      <c r="O290" s="302">
        <v>42643</v>
      </c>
      <c r="P290" s="301" t="s">
        <v>66</v>
      </c>
      <c r="Q290" s="301" t="s">
        <v>588</v>
      </c>
      <c r="R290" s="301" t="s">
        <v>54</v>
      </c>
      <c r="S290" s="301" t="s">
        <v>2613</v>
      </c>
    </row>
    <row r="291" spans="1:20" x14ac:dyDescent="0.2">
      <c r="A291" s="255">
        <v>325200</v>
      </c>
      <c r="B291" s="255" t="s">
        <v>230</v>
      </c>
      <c r="C291" s="255" t="s">
        <v>2755</v>
      </c>
      <c r="D291" s="255" t="s">
        <v>2396</v>
      </c>
      <c r="E291" s="255">
        <v>73953</v>
      </c>
      <c r="F291" s="255">
        <v>6</v>
      </c>
      <c r="G291" s="256">
        <v>42643</v>
      </c>
      <c r="H291" s="149">
        <v>21311004</v>
      </c>
      <c r="I291" s="299">
        <v>16778</v>
      </c>
      <c r="J291" s="300">
        <v>16778</v>
      </c>
      <c r="K291" s="301" t="s">
        <v>31</v>
      </c>
      <c r="L291" s="301" t="s">
        <v>2776</v>
      </c>
      <c r="M291" s="301">
        <v>6505</v>
      </c>
      <c r="N291" s="301" t="s">
        <v>2444</v>
      </c>
      <c r="O291" s="302">
        <v>42643</v>
      </c>
      <c r="P291" s="301" t="s">
        <v>66</v>
      </c>
      <c r="Q291" s="301" t="s">
        <v>588</v>
      </c>
      <c r="R291" s="301" t="s">
        <v>54</v>
      </c>
      <c r="S291" s="301" t="s">
        <v>2613</v>
      </c>
    </row>
    <row r="292" spans="1:20" x14ac:dyDescent="0.2">
      <c r="A292" s="255">
        <v>325200</v>
      </c>
      <c r="B292" s="255" t="s">
        <v>230</v>
      </c>
      <c r="C292" s="255" t="s">
        <v>2755</v>
      </c>
      <c r="D292" s="255" t="s">
        <v>2396</v>
      </c>
      <c r="E292" s="255">
        <v>73954</v>
      </c>
      <c r="F292" s="255">
        <v>1</v>
      </c>
      <c r="G292" s="256">
        <v>42643</v>
      </c>
      <c r="H292" s="225" t="s">
        <v>2777</v>
      </c>
      <c r="I292" s="296">
        <v>-248007.64</v>
      </c>
      <c r="J292" s="226">
        <v>-324890.01</v>
      </c>
      <c r="K292" s="223" t="s">
        <v>29</v>
      </c>
      <c r="L292" s="223" t="s">
        <v>2777</v>
      </c>
      <c r="M292" s="223" t="s">
        <v>2396</v>
      </c>
      <c r="N292" s="223" t="s">
        <v>30</v>
      </c>
      <c r="O292" s="256">
        <v>42643</v>
      </c>
      <c r="P292" s="255" t="s">
        <v>175</v>
      </c>
      <c r="Q292" s="255" t="s">
        <v>1552</v>
      </c>
    </row>
    <row r="293" spans="1:20" x14ac:dyDescent="0.2">
      <c r="A293" s="255">
        <v>325200</v>
      </c>
      <c r="B293" s="255" t="s">
        <v>230</v>
      </c>
      <c r="C293" s="255" t="s">
        <v>2755</v>
      </c>
      <c r="D293" s="255" t="s">
        <v>2396</v>
      </c>
      <c r="E293" s="255">
        <v>73955</v>
      </c>
      <c r="F293" s="255">
        <v>1</v>
      </c>
      <c r="G293" s="256">
        <v>42643</v>
      </c>
      <c r="H293" s="225" t="s">
        <v>2778</v>
      </c>
      <c r="I293" s="296">
        <v>-748374.75</v>
      </c>
      <c r="J293" s="226">
        <v>-748374.75</v>
      </c>
      <c r="K293" s="223" t="s">
        <v>31</v>
      </c>
      <c r="L293" s="223" t="s">
        <v>2778</v>
      </c>
      <c r="M293" s="223" t="s">
        <v>2396</v>
      </c>
      <c r="N293" s="223" t="s">
        <v>30</v>
      </c>
      <c r="O293" s="256">
        <v>42643</v>
      </c>
      <c r="P293" s="255" t="s">
        <v>175</v>
      </c>
      <c r="Q293" s="255" t="s">
        <v>1552</v>
      </c>
    </row>
    <row r="294" spans="1:20" x14ac:dyDescent="0.2">
      <c r="A294" s="255">
        <v>325200</v>
      </c>
      <c r="B294" s="255" t="s">
        <v>230</v>
      </c>
      <c r="C294" s="255" t="s">
        <v>2755</v>
      </c>
      <c r="D294" s="255" t="s">
        <v>2396</v>
      </c>
      <c r="E294" s="255">
        <v>73955</v>
      </c>
      <c r="F294" s="255">
        <v>2</v>
      </c>
      <c r="G294" s="256">
        <v>42643</v>
      </c>
      <c r="H294" s="225" t="s">
        <v>2778</v>
      </c>
      <c r="I294" s="296">
        <v>-3733.93</v>
      </c>
      <c r="J294" s="226">
        <v>-3733.93</v>
      </c>
      <c r="K294" s="223" t="s">
        <v>31</v>
      </c>
      <c r="L294" s="223" t="s">
        <v>2779</v>
      </c>
      <c r="M294" s="223" t="s">
        <v>2396</v>
      </c>
      <c r="N294" s="223" t="s">
        <v>30</v>
      </c>
      <c r="O294" s="256">
        <v>42643</v>
      </c>
      <c r="P294" s="255" t="s">
        <v>175</v>
      </c>
      <c r="Q294" s="255" t="s">
        <v>1552</v>
      </c>
    </row>
    <row r="295" spans="1:20" s="159" customFormat="1" ht="13.5" thickBot="1" x14ac:dyDescent="0.25">
      <c r="A295" s="159">
        <v>325200</v>
      </c>
      <c r="B295" s="159" t="s">
        <v>230</v>
      </c>
      <c r="C295" s="159" t="s">
        <v>2755</v>
      </c>
      <c r="D295" s="159" t="s">
        <v>2396</v>
      </c>
      <c r="E295" s="159">
        <v>74191</v>
      </c>
      <c r="F295" s="159">
        <v>1</v>
      </c>
      <c r="G295" s="160">
        <v>42643</v>
      </c>
      <c r="H295" s="161" t="s">
        <v>2790</v>
      </c>
      <c r="I295" s="297">
        <v>48972.54</v>
      </c>
      <c r="J295" s="159">
        <v>0</v>
      </c>
      <c r="K295" s="159" t="s">
        <v>29</v>
      </c>
      <c r="L295" s="159" t="s">
        <v>2791</v>
      </c>
      <c r="M295" s="159">
        <v>6343</v>
      </c>
      <c r="N295" s="159" t="s">
        <v>2544</v>
      </c>
      <c r="O295" s="160">
        <v>42653</v>
      </c>
      <c r="P295" s="159" t="s">
        <v>2792</v>
      </c>
      <c r="Q295" s="159" t="s">
        <v>2793</v>
      </c>
      <c r="T295" s="240"/>
    </row>
    <row r="296" spans="1:20" x14ac:dyDescent="0.2">
      <c r="A296" s="304">
        <v>325200</v>
      </c>
      <c r="B296" s="304" t="s">
        <v>230</v>
      </c>
      <c r="C296" s="310" t="s">
        <v>2780</v>
      </c>
      <c r="D296" s="304" t="s">
        <v>2396</v>
      </c>
      <c r="E296" s="304">
        <v>74029</v>
      </c>
      <c r="F296" s="304">
        <v>2</v>
      </c>
      <c r="G296" s="305">
        <v>42592</v>
      </c>
      <c r="H296" s="310" t="s">
        <v>2781</v>
      </c>
      <c r="I296" s="306">
        <v>-15877.02</v>
      </c>
      <c r="J296" s="306">
        <v>-15877.02</v>
      </c>
      <c r="K296" s="310" t="s">
        <v>31</v>
      </c>
      <c r="L296" s="310" t="s">
        <v>2782</v>
      </c>
      <c r="M296" s="304">
        <v>6505</v>
      </c>
      <c r="N296" s="304" t="s">
        <v>2429</v>
      </c>
      <c r="O296" s="305">
        <v>42647</v>
      </c>
      <c r="P296" s="310" t="s">
        <v>96</v>
      </c>
      <c r="Q296" s="310" t="s">
        <v>97</v>
      </c>
    </row>
    <row r="297" spans="1:20" x14ac:dyDescent="0.2">
      <c r="A297" s="307">
        <v>325200</v>
      </c>
      <c r="B297" s="307" t="s">
        <v>230</v>
      </c>
      <c r="C297" s="307" t="s">
        <v>2780</v>
      </c>
      <c r="D297" s="307" t="s">
        <v>2396</v>
      </c>
      <c r="E297" s="307">
        <v>74531</v>
      </c>
      <c r="F297" s="307">
        <v>2</v>
      </c>
      <c r="G297" s="308">
        <v>42614</v>
      </c>
      <c r="H297" s="311" t="s">
        <v>2801</v>
      </c>
      <c r="I297" s="309">
        <v>26028</v>
      </c>
      <c r="J297" s="309">
        <v>26028</v>
      </c>
      <c r="K297" s="311" t="s">
        <v>31</v>
      </c>
      <c r="L297" s="311" t="s">
        <v>2802</v>
      </c>
      <c r="M297" s="307">
        <v>6541</v>
      </c>
      <c r="N297" s="307" t="s">
        <v>2410</v>
      </c>
      <c r="O297" s="308">
        <v>42663</v>
      </c>
      <c r="P297" s="311" t="s">
        <v>2392</v>
      </c>
      <c r="Q297" s="311" t="s">
        <v>2803</v>
      </c>
    </row>
    <row r="298" spans="1:20" x14ac:dyDescent="0.2">
      <c r="A298" s="307">
        <v>325200</v>
      </c>
      <c r="B298" s="307" t="s">
        <v>230</v>
      </c>
      <c r="C298" s="307" t="s">
        <v>2780</v>
      </c>
      <c r="D298" s="307" t="s">
        <v>2396</v>
      </c>
      <c r="E298" s="307">
        <v>74607</v>
      </c>
      <c r="F298" s="307">
        <v>2</v>
      </c>
      <c r="G298" s="308">
        <v>42615</v>
      </c>
      <c r="H298" s="311" t="s">
        <v>2808</v>
      </c>
      <c r="I298" s="309">
        <v>6250</v>
      </c>
      <c r="J298" s="309">
        <v>6250</v>
      </c>
      <c r="K298" s="311" t="s">
        <v>31</v>
      </c>
      <c r="L298" s="311" t="s">
        <v>2809</v>
      </c>
      <c r="M298" s="307">
        <v>6350</v>
      </c>
      <c r="N298" s="307" t="s">
        <v>2410</v>
      </c>
      <c r="O298" s="308">
        <v>42667</v>
      </c>
      <c r="P298" s="311" t="s">
        <v>732</v>
      </c>
      <c r="Q298" s="311" t="s">
        <v>733</v>
      </c>
    </row>
    <row r="299" spans="1:20" x14ac:dyDescent="0.2">
      <c r="A299" s="307">
        <v>325200</v>
      </c>
      <c r="B299" s="307" t="s">
        <v>230</v>
      </c>
      <c r="C299" s="307" t="s">
        <v>2780</v>
      </c>
      <c r="D299" s="307" t="s">
        <v>2396</v>
      </c>
      <c r="E299" s="307">
        <v>74217</v>
      </c>
      <c r="F299" s="307">
        <v>2</v>
      </c>
      <c r="G299" s="308">
        <v>42625</v>
      </c>
      <c r="H299" s="311">
        <v>6600382613</v>
      </c>
      <c r="I299" s="309">
        <v>12669.23</v>
      </c>
      <c r="J299" s="309">
        <v>16470</v>
      </c>
      <c r="K299" s="311" t="s">
        <v>29</v>
      </c>
      <c r="L299" s="311" t="s">
        <v>2794</v>
      </c>
      <c r="M299" s="307">
        <v>6342</v>
      </c>
      <c r="N299" s="307" t="s">
        <v>2410</v>
      </c>
      <c r="O299" s="308">
        <v>42654</v>
      </c>
      <c r="P299" s="311" t="s">
        <v>40</v>
      </c>
      <c r="Q299" s="311" t="s">
        <v>695</v>
      </c>
    </row>
    <row r="300" spans="1:20" x14ac:dyDescent="0.2">
      <c r="A300" s="307">
        <v>325200</v>
      </c>
      <c r="B300" s="307" t="s">
        <v>230</v>
      </c>
      <c r="C300" s="307" t="s">
        <v>2780</v>
      </c>
      <c r="D300" s="307" t="s">
        <v>2396</v>
      </c>
      <c r="E300" s="307">
        <v>74217</v>
      </c>
      <c r="F300" s="307">
        <v>4</v>
      </c>
      <c r="G300" s="308">
        <v>42625</v>
      </c>
      <c r="H300" s="311">
        <v>6600382613</v>
      </c>
      <c r="I300" s="309">
        <v>12669.23</v>
      </c>
      <c r="J300" s="309">
        <v>16470</v>
      </c>
      <c r="K300" s="311" t="s">
        <v>29</v>
      </c>
      <c r="L300" s="311" t="s">
        <v>2794</v>
      </c>
      <c r="M300" s="307">
        <v>6216</v>
      </c>
      <c r="N300" s="307" t="s">
        <v>2410</v>
      </c>
      <c r="O300" s="308">
        <v>42654</v>
      </c>
      <c r="P300" s="311" t="s">
        <v>40</v>
      </c>
      <c r="Q300" s="311" t="s">
        <v>695</v>
      </c>
    </row>
    <row r="301" spans="1:20" x14ac:dyDescent="0.2">
      <c r="A301" s="307">
        <v>325200</v>
      </c>
      <c r="B301" s="307" t="s">
        <v>230</v>
      </c>
      <c r="C301" s="307" t="s">
        <v>2780</v>
      </c>
      <c r="D301" s="307" t="s">
        <v>2396</v>
      </c>
      <c r="E301" s="307">
        <v>74064</v>
      </c>
      <c r="F301" s="307">
        <v>4</v>
      </c>
      <c r="G301" s="308">
        <v>42628</v>
      </c>
      <c r="H301" s="311" t="s">
        <v>2787</v>
      </c>
      <c r="I301" s="309">
        <v>11428.15</v>
      </c>
      <c r="J301" s="309">
        <v>11428.15</v>
      </c>
      <c r="K301" s="311" t="s">
        <v>31</v>
      </c>
      <c r="L301" s="311" t="s">
        <v>2595</v>
      </c>
      <c r="M301" s="307">
        <v>6543</v>
      </c>
      <c r="N301" s="307" t="s">
        <v>2410</v>
      </c>
      <c r="O301" s="308">
        <v>42648</v>
      </c>
      <c r="P301" s="311" t="s">
        <v>1494</v>
      </c>
      <c r="Q301" s="311" t="s">
        <v>1495</v>
      </c>
    </row>
    <row r="302" spans="1:20" x14ac:dyDescent="0.2">
      <c r="A302" s="307">
        <v>325200</v>
      </c>
      <c r="B302" s="307" t="s">
        <v>230</v>
      </c>
      <c r="C302" s="307" t="s">
        <v>2780</v>
      </c>
      <c r="D302" s="307" t="s">
        <v>2396</v>
      </c>
      <c r="E302" s="307">
        <v>74281</v>
      </c>
      <c r="F302" s="307">
        <v>2</v>
      </c>
      <c r="G302" s="308">
        <v>42634</v>
      </c>
      <c r="H302" s="311">
        <v>3626</v>
      </c>
      <c r="I302" s="309">
        <v>6757.9</v>
      </c>
      <c r="J302" s="309">
        <v>6757.9</v>
      </c>
      <c r="K302" s="311" t="s">
        <v>31</v>
      </c>
      <c r="L302" s="311" t="s">
        <v>2798</v>
      </c>
      <c r="M302" s="307">
        <v>6349</v>
      </c>
      <c r="N302" s="307" t="s">
        <v>2410</v>
      </c>
      <c r="O302" s="308">
        <v>42656</v>
      </c>
      <c r="P302" s="311" t="s">
        <v>77</v>
      </c>
      <c r="Q302" s="311" t="s">
        <v>99</v>
      </c>
    </row>
    <row r="303" spans="1:20" x14ac:dyDescent="0.2">
      <c r="A303" s="307">
        <v>325200</v>
      </c>
      <c r="B303" s="307" t="s">
        <v>230</v>
      </c>
      <c r="C303" s="307" t="s">
        <v>2780</v>
      </c>
      <c r="D303" s="307" t="s">
        <v>2396</v>
      </c>
      <c r="E303" s="307">
        <v>74568</v>
      </c>
      <c r="F303" s="307">
        <v>2</v>
      </c>
      <c r="G303" s="308">
        <v>42635</v>
      </c>
      <c r="H303" s="311" t="s">
        <v>2804</v>
      </c>
      <c r="I303" s="309">
        <v>6250</v>
      </c>
      <c r="J303" s="309">
        <v>6250</v>
      </c>
      <c r="K303" s="311" t="s">
        <v>31</v>
      </c>
      <c r="L303" s="311" t="s">
        <v>2805</v>
      </c>
      <c r="M303" s="307">
        <v>6350</v>
      </c>
      <c r="N303" s="307" t="s">
        <v>2410</v>
      </c>
      <c r="O303" s="308">
        <v>42664</v>
      </c>
      <c r="P303" s="311" t="s">
        <v>732</v>
      </c>
      <c r="Q303" s="311" t="s">
        <v>733</v>
      </c>
    </row>
    <row r="304" spans="1:20" x14ac:dyDescent="0.2">
      <c r="A304" s="307">
        <v>325200</v>
      </c>
      <c r="B304" s="307" t="s">
        <v>230</v>
      </c>
      <c r="C304" s="307" t="s">
        <v>2780</v>
      </c>
      <c r="D304" s="307" t="s">
        <v>2396</v>
      </c>
      <c r="E304" s="307">
        <v>74679</v>
      </c>
      <c r="F304" s="307">
        <v>2</v>
      </c>
      <c r="G304" s="308">
        <v>42643</v>
      </c>
      <c r="H304" s="311" t="s">
        <v>2810</v>
      </c>
      <c r="I304" s="309">
        <v>469809.57</v>
      </c>
      <c r="J304" s="309">
        <v>469809.57</v>
      </c>
      <c r="K304" s="311" t="s">
        <v>31</v>
      </c>
      <c r="L304" s="311" t="s">
        <v>2811</v>
      </c>
      <c r="M304" s="307">
        <v>6505</v>
      </c>
      <c r="N304" s="307" t="s">
        <v>2772</v>
      </c>
      <c r="O304" s="308">
        <v>42668</v>
      </c>
      <c r="P304" s="311" t="s">
        <v>2640</v>
      </c>
      <c r="Q304" s="311" t="s">
        <v>2812</v>
      </c>
    </row>
    <row r="305" spans="1:19" x14ac:dyDescent="0.2">
      <c r="A305" s="307">
        <v>325200</v>
      </c>
      <c r="B305" s="307" t="s">
        <v>230</v>
      </c>
      <c r="C305" s="307" t="s">
        <v>2780</v>
      </c>
      <c r="D305" s="307" t="s">
        <v>2396</v>
      </c>
      <c r="E305" s="307">
        <v>74232</v>
      </c>
      <c r="F305" s="307">
        <v>2</v>
      </c>
      <c r="G305" s="308">
        <v>42644</v>
      </c>
      <c r="H305" s="311" t="s">
        <v>2795</v>
      </c>
      <c r="I305" s="309">
        <v>31500</v>
      </c>
      <c r="J305" s="309">
        <v>31500</v>
      </c>
      <c r="K305" s="311" t="s">
        <v>31</v>
      </c>
      <c r="L305" s="311" t="s">
        <v>2796</v>
      </c>
      <c r="M305" s="307">
        <v>6363</v>
      </c>
      <c r="N305" s="307" t="s">
        <v>2410</v>
      </c>
      <c r="O305" s="308">
        <v>42655</v>
      </c>
      <c r="P305" s="311" t="s">
        <v>177</v>
      </c>
      <c r="Q305" s="311" t="s">
        <v>504</v>
      </c>
    </row>
    <row r="306" spans="1:19" x14ac:dyDescent="0.2">
      <c r="A306" s="307">
        <v>325200</v>
      </c>
      <c r="B306" s="307" t="s">
        <v>230</v>
      </c>
      <c r="C306" s="307" t="s">
        <v>2780</v>
      </c>
      <c r="D306" s="307" t="s">
        <v>2396</v>
      </c>
      <c r="E306" s="307">
        <v>74609</v>
      </c>
      <c r="F306" s="307">
        <v>2</v>
      </c>
      <c r="G306" s="308">
        <v>42644</v>
      </c>
      <c r="H306" s="311">
        <v>79175230</v>
      </c>
      <c r="I306" s="309">
        <v>5290.61</v>
      </c>
      <c r="J306" s="309">
        <v>5290.61</v>
      </c>
      <c r="K306" s="311" t="s">
        <v>31</v>
      </c>
      <c r="L306" s="311" t="s">
        <v>2807</v>
      </c>
      <c r="M306" s="307">
        <v>6350</v>
      </c>
      <c r="N306" s="307" t="s">
        <v>2410</v>
      </c>
      <c r="O306" s="308">
        <v>42667</v>
      </c>
      <c r="P306" s="311" t="s">
        <v>869</v>
      </c>
      <c r="Q306" s="311" t="s">
        <v>870</v>
      </c>
    </row>
    <row r="307" spans="1:19" x14ac:dyDescent="0.2">
      <c r="A307" s="307">
        <v>325200</v>
      </c>
      <c r="B307" s="307" t="s">
        <v>230</v>
      </c>
      <c r="C307" s="307" t="s">
        <v>2780</v>
      </c>
      <c r="D307" s="307" t="s">
        <v>2396</v>
      </c>
      <c r="E307" s="307">
        <v>74083</v>
      </c>
      <c r="F307" s="307">
        <v>2</v>
      </c>
      <c r="G307" s="308">
        <v>42646</v>
      </c>
      <c r="H307" s="311" t="s">
        <v>2785</v>
      </c>
      <c r="I307" s="309">
        <v>1019</v>
      </c>
      <c r="J307" s="309">
        <v>1019</v>
      </c>
      <c r="K307" s="311" t="s">
        <v>31</v>
      </c>
      <c r="L307" s="311" t="s">
        <v>2401</v>
      </c>
      <c r="M307" s="307">
        <v>6544</v>
      </c>
      <c r="N307" s="335" t="s">
        <v>2399</v>
      </c>
      <c r="O307" s="308">
        <v>42648</v>
      </c>
      <c r="P307" s="311" t="s">
        <v>1357</v>
      </c>
      <c r="Q307" s="311" t="s">
        <v>1358</v>
      </c>
      <c r="R307" s="255" t="s">
        <v>54</v>
      </c>
      <c r="S307" s="255" t="s">
        <v>2609</v>
      </c>
    </row>
    <row r="308" spans="1:19" x14ac:dyDescent="0.2">
      <c r="A308" s="307">
        <v>325200</v>
      </c>
      <c r="B308" s="307" t="s">
        <v>230</v>
      </c>
      <c r="C308" s="307" t="s">
        <v>2780</v>
      </c>
      <c r="D308" s="307" t="s">
        <v>2396</v>
      </c>
      <c r="E308" s="307">
        <v>74085</v>
      </c>
      <c r="F308" s="307">
        <v>2</v>
      </c>
      <c r="G308" s="308">
        <v>42646</v>
      </c>
      <c r="H308" s="311" t="s">
        <v>2786</v>
      </c>
      <c r="I308" s="307">
        <v>65</v>
      </c>
      <c r="J308" s="307">
        <v>65</v>
      </c>
      <c r="K308" s="311" t="s">
        <v>31</v>
      </c>
      <c r="L308" s="311" t="s">
        <v>2405</v>
      </c>
      <c r="M308" s="307">
        <v>6540</v>
      </c>
      <c r="N308" s="335" t="s">
        <v>2399</v>
      </c>
      <c r="O308" s="308">
        <v>42648</v>
      </c>
      <c r="P308" s="311" t="s">
        <v>55</v>
      </c>
      <c r="Q308" s="311" t="s">
        <v>519</v>
      </c>
      <c r="R308" s="255" t="s">
        <v>54</v>
      </c>
      <c r="S308" s="255" t="s">
        <v>2608</v>
      </c>
    </row>
    <row r="309" spans="1:19" x14ac:dyDescent="0.2">
      <c r="A309" s="307">
        <v>325200</v>
      </c>
      <c r="B309" s="307" t="s">
        <v>230</v>
      </c>
      <c r="C309" s="307" t="s">
        <v>2780</v>
      </c>
      <c r="D309" s="307" t="s">
        <v>2396</v>
      </c>
      <c r="E309" s="307">
        <v>74085</v>
      </c>
      <c r="F309" s="307">
        <v>3</v>
      </c>
      <c r="G309" s="308">
        <v>42646</v>
      </c>
      <c r="H309" s="311" t="s">
        <v>2786</v>
      </c>
      <c r="I309" s="307">
        <v>0</v>
      </c>
      <c r="J309" s="307">
        <v>0</v>
      </c>
      <c r="K309" s="311" t="s">
        <v>31</v>
      </c>
      <c r="L309" s="311" t="s">
        <v>2405</v>
      </c>
      <c r="M309" s="307">
        <v>6540</v>
      </c>
      <c r="N309" s="335" t="s">
        <v>2399</v>
      </c>
      <c r="O309" s="308">
        <v>42648</v>
      </c>
      <c r="P309" s="311" t="s">
        <v>55</v>
      </c>
      <c r="Q309" s="311" t="s">
        <v>519</v>
      </c>
      <c r="R309" s="255" t="s">
        <v>54</v>
      </c>
      <c r="S309" s="255" t="s">
        <v>2608</v>
      </c>
    </row>
    <row r="310" spans="1:19" x14ac:dyDescent="0.2">
      <c r="A310" s="307">
        <v>325200</v>
      </c>
      <c r="B310" s="307" t="s">
        <v>230</v>
      </c>
      <c r="C310" s="307" t="s">
        <v>2780</v>
      </c>
      <c r="D310" s="307" t="s">
        <v>2396</v>
      </c>
      <c r="E310" s="307">
        <v>74086</v>
      </c>
      <c r="F310" s="307">
        <v>2</v>
      </c>
      <c r="G310" s="308">
        <v>42646</v>
      </c>
      <c r="H310" s="311" t="s">
        <v>2789</v>
      </c>
      <c r="I310" s="307">
        <v>105</v>
      </c>
      <c r="J310" s="307">
        <v>105</v>
      </c>
      <c r="K310" s="311" t="s">
        <v>31</v>
      </c>
      <c r="L310" s="311" t="s">
        <v>2407</v>
      </c>
      <c r="M310" s="307">
        <v>6540</v>
      </c>
      <c r="N310" s="335" t="s">
        <v>2399</v>
      </c>
      <c r="O310" s="308">
        <v>42648</v>
      </c>
      <c r="P310" s="311" t="s">
        <v>55</v>
      </c>
      <c r="Q310" s="311" t="s">
        <v>519</v>
      </c>
      <c r="R310" s="255" t="s">
        <v>54</v>
      </c>
      <c r="S310" s="255" t="s">
        <v>2607</v>
      </c>
    </row>
    <row r="311" spans="1:19" x14ac:dyDescent="0.2">
      <c r="A311" s="307">
        <v>325200</v>
      </c>
      <c r="B311" s="307" t="s">
        <v>230</v>
      </c>
      <c r="C311" s="307" t="s">
        <v>2780</v>
      </c>
      <c r="D311" s="307" t="s">
        <v>2396</v>
      </c>
      <c r="E311" s="307">
        <v>74088</v>
      </c>
      <c r="F311" s="307">
        <v>2</v>
      </c>
      <c r="G311" s="308">
        <v>42646</v>
      </c>
      <c r="H311" s="311" t="s">
        <v>2783</v>
      </c>
      <c r="I311" s="307">
        <v>122</v>
      </c>
      <c r="J311" s="307">
        <v>122</v>
      </c>
      <c r="K311" s="311" t="s">
        <v>31</v>
      </c>
      <c r="L311" s="311" t="s">
        <v>62</v>
      </c>
      <c r="M311" s="307">
        <v>6540</v>
      </c>
      <c r="N311" s="335" t="s">
        <v>2399</v>
      </c>
      <c r="O311" s="308">
        <v>42648</v>
      </c>
      <c r="P311" s="311" t="s">
        <v>55</v>
      </c>
      <c r="Q311" s="311" t="s">
        <v>519</v>
      </c>
      <c r="R311" s="255" t="s">
        <v>54</v>
      </c>
      <c r="S311" s="255" t="s">
        <v>2610</v>
      </c>
    </row>
    <row r="312" spans="1:19" x14ac:dyDescent="0.2">
      <c r="A312" s="307">
        <v>325200</v>
      </c>
      <c r="B312" s="307" t="s">
        <v>230</v>
      </c>
      <c r="C312" s="307" t="s">
        <v>2780</v>
      </c>
      <c r="D312" s="307" t="s">
        <v>2396</v>
      </c>
      <c r="E312" s="307">
        <v>74089</v>
      </c>
      <c r="F312" s="307">
        <v>2</v>
      </c>
      <c r="G312" s="308">
        <v>42646</v>
      </c>
      <c r="H312" s="311" t="s">
        <v>2784</v>
      </c>
      <c r="I312" s="309">
        <v>11327</v>
      </c>
      <c r="J312" s="309">
        <v>11327</v>
      </c>
      <c r="K312" s="311" t="s">
        <v>31</v>
      </c>
      <c r="L312" s="311" t="s">
        <v>2398</v>
      </c>
      <c r="M312" s="307">
        <v>6540</v>
      </c>
      <c r="N312" s="335" t="s">
        <v>2399</v>
      </c>
      <c r="O312" s="308">
        <v>42648</v>
      </c>
      <c r="P312" s="311" t="s">
        <v>55</v>
      </c>
      <c r="Q312" s="311" t="s">
        <v>519</v>
      </c>
      <c r="R312" s="255" t="s">
        <v>54</v>
      </c>
      <c r="S312" s="255" t="s">
        <v>2611</v>
      </c>
    </row>
    <row r="313" spans="1:19" x14ac:dyDescent="0.2">
      <c r="A313" s="307">
        <v>325200</v>
      </c>
      <c r="B313" s="307" t="s">
        <v>230</v>
      </c>
      <c r="C313" s="307" t="s">
        <v>2780</v>
      </c>
      <c r="D313" s="307" t="s">
        <v>2396</v>
      </c>
      <c r="E313" s="307">
        <v>74091</v>
      </c>
      <c r="F313" s="307">
        <v>2</v>
      </c>
      <c r="G313" s="308">
        <v>42646</v>
      </c>
      <c r="H313" s="311" t="s">
        <v>2788</v>
      </c>
      <c r="I313" s="307">
        <v>171</v>
      </c>
      <c r="J313" s="307">
        <v>171</v>
      </c>
      <c r="K313" s="311" t="s">
        <v>31</v>
      </c>
      <c r="L313" s="311" t="s">
        <v>2412</v>
      </c>
      <c r="M313" s="307">
        <v>6540</v>
      </c>
      <c r="N313" s="335" t="s">
        <v>2399</v>
      </c>
      <c r="O313" s="308">
        <v>42648</v>
      </c>
      <c r="P313" s="311" t="s">
        <v>55</v>
      </c>
      <c r="Q313" s="311" t="s">
        <v>519</v>
      </c>
      <c r="R313" s="255" t="s">
        <v>54</v>
      </c>
      <c r="S313" s="255" t="s">
        <v>2612</v>
      </c>
    </row>
    <row r="314" spans="1:19" x14ac:dyDescent="0.2">
      <c r="A314" s="307">
        <v>325200</v>
      </c>
      <c r="B314" s="307" t="s">
        <v>230</v>
      </c>
      <c r="C314" s="307" t="s">
        <v>2780</v>
      </c>
      <c r="D314" s="307" t="s">
        <v>2396</v>
      </c>
      <c r="E314" s="307">
        <v>74473</v>
      </c>
      <c r="F314" s="307">
        <v>2</v>
      </c>
      <c r="G314" s="308">
        <v>42646</v>
      </c>
      <c r="H314" s="311">
        <v>57289</v>
      </c>
      <c r="I314" s="309">
        <v>2760</v>
      </c>
      <c r="J314" s="309">
        <v>2760</v>
      </c>
      <c r="K314" s="311" t="s">
        <v>31</v>
      </c>
      <c r="L314" s="311" t="s">
        <v>2800</v>
      </c>
      <c r="M314" s="307">
        <v>6370</v>
      </c>
      <c r="N314" s="307" t="s">
        <v>2410</v>
      </c>
      <c r="O314" s="308">
        <v>42662</v>
      </c>
      <c r="P314" s="311" t="s">
        <v>529</v>
      </c>
      <c r="Q314" s="311" t="s">
        <v>530</v>
      </c>
    </row>
    <row r="315" spans="1:19" x14ac:dyDescent="0.2">
      <c r="A315" s="307">
        <v>325200</v>
      </c>
      <c r="B315" s="307" t="s">
        <v>230</v>
      </c>
      <c r="C315" s="307" t="s">
        <v>2780</v>
      </c>
      <c r="D315" s="307" t="s">
        <v>2396</v>
      </c>
      <c r="E315" s="307">
        <v>74752</v>
      </c>
      <c r="F315" s="307">
        <v>1</v>
      </c>
      <c r="G315" s="308">
        <v>42646</v>
      </c>
      <c r="H315" s="311">
        <v>57289</v>
      </c>
      <c r="I315" s="309">
        <v>-2760</v>
      </c>
      <c r="J315" s="309">
        <v>-2760</v>
      </c>
      <c r="K315" s="311" t="s">
        <v>31</v>
      </c>
      <c r="L315" s="311" t="s">
        <v>2814</v>
      </c>
      <c r="M315" s="307">
        <v>6370</v>
      </c>
      <c r="N315" s="307" t="s">
        <v>2432</v>
      </c>
      <c r="O315" s="308">
        <v>42669</v>
      </c>
      <c r="P315" s="311" t="s">
        <v>2792</v>
      </c>
      <c r="Q315" s="311" t="s">
        <v>2793</v>
      </c>
    </row>
    <row r="316" spans="1:19" x14ac:dyDescent="0.2">
      <c r="A316" s="307">
        <v>325200</v>
      </c>
      <c r="B316" s="307" t="s">
        <v>230</v>
      </c>
      <c r="C316" s="307" t="s">
        <v>2780</v>
      </c>
      <c r="D316" s="307" t="s">
        <v>2396</v>
      </c>
      <c r="E316" s="307">
        <v>74587</v>
      </c>
      <c r="F316" s="307">
        <v>2</v>
      </c>
      <c r="G316" s="308">
        <v>42649</v>
      </c>
      <c r="H316" s="311">
        <v>70881</v>
      </c>
      <c r="I316" s="309">
        <v>5000</v>
      </c>
      <c r="J316" s="309">
        <v>5000</v>
      </c>
      <c r="K316" s="311" t="s">
        <v>31</v>
      </c>
      <c r="L316" s="311" t="s">
        <v>2806</v>
      </c>
      <c r="M316" s="307">
        <v>6350</v>
      </c>
      <c r="N316" s="307" t="s">
        <v>2410</v>
      </c>
      <c r="O316" s="308">
        <v>42664</v>
      </c>
      <c r="P316" s="311" t="s">
        <v>137</v>
      </c>
      <c r="Q316" s="311" t="s">
        <v>136</v>
      </c>
    </row>
    <row r="317" spans="1:19" x14ac:dyDescent="0.2">
      <c r="A317" s="307">
        <v>325200</v>
      </c>
      <c r="B317" s="307" t="s">
        <v>230</v>
      </c>
      <c r="C317" s="307" t="s">
        <v>2780</v>
      </c>
      <c r="D317" s="307" t="s">
        <v>2396</v>
      </c>
      <c r="E317" s="307">
        <v>74236</v>
      </c>
      <c r="F317" s="307">
        <v>2</v>
      </c>
      <c r="G317" s="308">
        <v>42653</v>
      </c>
      <c r="H317" s="311">
        <v>6306</v>
      </c>
      <c r="I317" s="307">
        <v>750</v>
      </c>
      <c r="J317" s="307">
        <v>750</v>
      </c>
      <c r="K317" s="311" t="s">
        <v>31</v>
      </c>
      <c r="L317" s="311" t="s">
        <v>2797</v>
      </c>
      <c r="M317" s="307">
        <v>6363</v>
      </c>
      <c r="N317" s="307" t="s">
        <v>2432</v>
      </c>
      <c r="O317" s="308">
        <v>42655</v>
      </c>
      <c r="P317" s="311" t="s">
        <v>2792</v>
      </c>
      <c r="Q317" s="311" t="s">
        <v>2793</v>
      </c>
    </row>
    <row r="318" spans="1:19" x14ac:dyDescent="0.2">
      <c r="A318" s="307">
        <v>325200</v>
      </c>
      <c r="B318" s="307" t="s">
        <v>230</v>
      </c>
      <c r="C318" s="307" t="s">
        <v>2780</v>
      </c>
      <c r="D318" s="307" t="s">
        <v>2396</v>
      </c>
      <c r="E318" s="307">
        <v>74750</v>
      </c>
      <c r="F318" s="307">
        <v>1</v>
      </c>
      <c r="G318" s="308">
        <v>42653</v>
      </c>
      <c r="H318" s="311">
        <v>6306</v>
      </c>
      <c r="I318" s="307">
        <v>-750</v>
      </c>
      <c r="J318" s="307">
        <v>-750</v>
      </c>
      <c r="K318" s="311" t="s">
        <v>31</v>
      </c>
      <c r="L318" s="311" t="s">
        <v>2813</v>
      </c>
      <c r="M318" s="307">
        <v>6363</v>
      </c>
      <c r="N318" s="307" t="s">
        <v>2432</v>
      </c>
      <c r="O318" s="308">
        <v>42669</v>
      </c>
      <c r="P318" s="311" t="s">
        <v>2792</v>
      </c>
      <c r="Q318" s="311" t="s">
        <v>2793</v>
      </c>
    </row>
    <row r="319" spans="1:19" x14ac:dyDescent="0.2">
      <c r="A319" s="307">
        <v>325200</v>
      </c>
      <c r="B319" s="307" t="s">
        <v>230</v>
      </c>
      <c r="C319" s="307" t="s">
        <v>2780</v>
      </c>
      <c r="D319" s="307" t="s">
        <v>2396</v>
      </c>
      <c r="E319" s="307">
        <v>74500</v>
      </c>
      <c r="F319" s="307">
        <v>2</v>
      </c>
      <c r="G319" s="308">
        <v>42655</v>
      </c>
      <c r="H319" s="311" t="s">
        <v>2534</v>
      </c>
      <c r="I319" s="309">
        <v>2353.67</v>
      </c>
      <c r="J319" s="309">
        <v>2353.67</v>
      </c>
      <c r="K319" s="311" t="s">
        <v>31</v>
      </c>
      <c r="L319" s="311" t="s">
        <v>2677</v>
      </c>
      <c r="M319" s="307">
        <v>6216</v>
      </c>
      <c r="N319" s="307" t="s">
        <v>2432</v>
      </c>
      <c r="O319" s="308">
        <v>42662</v>
      </c>
      <c r="P319" s="311" t="s">
        <v>40</v>
      </c>
      <c r="Q319" s="311" t="s">
        <v>695</v>
      </c>
    </row>
    <row r="320" spans="1:19" x14ac:dyDescent="0.2">
      <c r="A320" s="307">
        <v>325200</v>
      </c>
      <c r="B320" s="307" t="s">
        <v>230</v>
      </c>
      <c r="C320" s="307" t="s">
        <v>2780</v>
      </c>
      <c r="D320" s="307" t="s">
        <v>2396</v>
      </c>
      <c r="E320" s="307">
        <v>74715</v>
      </c>
      <c r="F320" s="307">
        <v>2</v>
      </c>
      <c r="G320" s="308">
        <v>42668</v>
      </c>
      <c r="H320" s="311" t="s">
        <v>2815</v>
      </c>
      <c r="I320" s="309">
        <v>7157</v>
      </c>
      <c r="J320" s="309">
        <v>7157</v>
      </c>
      <c r="K320" s="311" t="s">
        <v>31</v>
      </c>
      <c r="L320" s="311" t="s">
        <v>2420</v>
      </c>
      <c r="M320" s="307">
        <v>6543</v>
      </c>
      <c r="N320" s="335" t="s">
        <v>2399</v>
      </c>
      <c r="O320" s="308">
        <v>42669</v>
      </c>
      <c r="P320" s="311" t="s">
        <v>178</v>
      </c>
      <c r="Q320" s="311" t="s">
        <v>1516</v>
      </c>
      <c r="R320" s="255" t="s">
        <v>54</v>
      </c>
      <c r="S320" s="255" t="s">
        <v>2821</v>
      </c>
    </row>
    <row r="321" spans="1:19" x14ac:dyDescent="0.2">
      <c r="A321" s="307">
        <v>325200</v>
      </c>
      <c r="B321" s="307" t="s">
        <v>230</v>
      </c>
      <c r="C321" s="307" t="s">
        <v>2780</v>
      </c>
      <c r="D321" s="307" t="s">
        <v>2396</v>
      </c>
      <c r="E321" s="307">
        <v>74778</v>
      </c>
      <c r="F321" s="307">
        <v>1</v>
      </c>
      <c r="G321" s="308">
        <v>42673</v>
      </c>
      <c r="H321" s="311" t="s">
        <v>2816</v>
      </c>
      <c r="I321" s="309">
        <v>-256948.09</v>
      </c>
      <c r="J321" s="309">
        <v>-334032.51</v>
      </c>
      <c r="K321" s="311" t="s">
        <v>29</v>
      </c>
      <c r="L321" s="311" t="s">
        <v>2816</v>
      </c>
      <c r="M321" s="307" t="s">
        <v>2396</v>
      </c>
      <c r="N321" s="307" t="s">
        <v>30</v>
      </c>
      <c r="O321" s="308">
        <v>42673</v>
      </c>
      <c r="P321" s="311" t="s">
        <v>175</v>
      </c>
      <c r="Q321" s="311" t="s">
        <v>1552</v>
      </c>
    </row>
    <row r="322" spans="1:19" x14ac:dyDescent="0.2">
      <c r="A322" s="307">
        <v>325200</v>
      </c>
      <c r="B322" s="307" t="s">
        <v>230</v>
      </c>
      <c r="C322" s="307" t="s">
        <v>2780</v>
      </c>
      <c r="D322" s="307" t="s">
        <v>2396</v>
      </c>
      <c r="E322" s="307">
        <v>74779</v>
      </c>
      <c r="F322" s="307">
        <v>1</v>
      </c>
      <c r="G322" s="308">
        <v>42674</v>
      </c>
      <c r="H322" s="311" t="s">
        <v>2817</v>
      </c>
      <c r="I322" s="309">
        <v>-783887.37</v>
      </c>
      <c r="J322" s="309">
        <v>-783887.37</v>
      </c>
      <c r="K322" s="311" t="s">
        <v>31</v>
      </c>
      <c r="L322" s="311" t="s">
        <v>2817</v>
      </c>
      <c r="M322" s="307" t="s">
        <v>2396</v>
      </c>
      <c r="N322" s="307" t="s">
        <v>30</v>
      </c>
      <c r="O322" s="308">
        <v>42673</v>
      </c>
      <c r="P322" s="311" t="s">
        <v>175</v>
      </c>
      <c r="Q322" s="311" t="s">
        <v>1552</v>
      </c>
    </row>
    <row r="323" spans="1:19" x14ac:dyDescent="0.2">
      <c r="A323" s="307">
        <v>325200</v>
      </c>
      <c r="B323" s="307" t="s">
        <v>230</v>
      </c>
      <c r="C323" s="307" t="s">
        <v>2780</v>
      </c>
      <c r="D323" s="307" t="s">
        <v>2396</v>
      </c>
      <c r="E323" s="307">
        <v>74779</v>
      </c>
      <c r="F323" s="307">
        <v>2</v>
      </c>
      <c r="G323" s="308">
        <v>42674</v>
      </c>
      <c r="H323" s="311" t="s">
        <v>2817</v>
      </c>
      <c r="I323" s="309">
        <v>-3733.93</v>
      </c>
      <c r="J323" s="309">
        <v>-3733.93</v>
      </c>
      <c r="K323" s="311" t="s">
        <v>31</v>
      </c>
      <c r="L323" s="311" t="s">
        <v>2818</v>
      </c>
      <c r="M323" s="307" t="s">
        <v>2396</v>
      </c>
      <c r="N323" s="307" t="s">
        <v>30</v>
      </c>
      <c r="O323" s="308">
        <v>42673</v>
      </c>
      <c r="P323" s="311" t="s">
        <v>175</v>
      </c>
      <c r="Q323" s="311" t="s">
        <v>1552</v>
      </c>
    </row>
    <row r="324" spans="1:19" x14ac:dyDescent="0.2">
      <c r="A324" s="307">
        <v>325200</v>
      </c>
      <c r="B324" s="307" t="s">
        <v>230</v>
      </c>
      <c r="C324" s="307" t="s">
        <v>2780</v>
      </c>
      <c r="D324" s="307" t="s">
        <v>2396</v>
      </c>
      <c r="E324" s="307">
        <v>74792</v>
      </c>
      <c r="F324" s="307">
        <v>2</v>
      </c>
      <c r="G324" s="308">
        <v>42674</v>
      </c>
      <c r="H324" s="311" t="s">
        <v>2787</v>
      </c>
      <c r="I324" s="309">
        <v>22756.5</v>
      </c>
      <c r="J324" s="309">
        <v>22756.5</v>
      </c>
      <c r="K324" s="311" t="s">
        <v>31</v>
      </c>
      <c r="L324" s="311" t="s">
        <v>2819</v>
      </c>
      <c r="M324" s="307">
        <v>6543</v>
      </c>
      <c r="N324" s="307" t="s">
        <v>30</v>
      </c>
      <c r="O324" s="308">
        <v>42674</v>
      </c>
      <c r="P324" s="311" t="s">
        <v>175</v>
      </c>
      <c r="Q324" s="311" t="s">
        <v>1552</v>
      </c>
    </row>
    <row r="325" spans="1:19" x14ac:dyDescent="0.2">
      <c r="A325" s="307">
        <v>325200</v>
      </c>
      <c r="B325" s="307" t="s">
        <v>230</v>
      </c>
      <c r="C325" s="307" t="s">
        <v>2780</v>
      </c>
      <c r="D325" s="307" t="s">
        <v>2396</v>
      </c>
      <c r="E325" s="307">
        <v>75068</v>
      </c>
      <c r="F325" s="307">
        <v>1</v>
      </c>
      <c r="G325" s="308">
        <v>42674</v>
      </c>
      <c r="H325" s="311" t="s">
        <v>2790</v>
      </c>
      <c r="I325" s="309">
        <v>81665.16</v>
      </c>
      <c r="J325" s="307">
        <v>0</v>
      </c>
      <c r="K325" s="311" t="s">
        <v>29</v>
      </c>
      <c r="L325" s="311" t="s">
        <v>2820</v>
      </c>
      <c r="M325" s="307">
        <v>6343</v>
      </c>
      <c r="N325" s="307" t="s">
        <v>2544</v>
      </c>
      <c r="O325" s="308">
        <v>42682</v>
      </c>
      <c r="P325" s="311" t="s">
        <v>2792</v>
      </c>
      <c r="Q325" s="311" t="s">
        <v>2793</v>
      </c>
    </row>
    <row r="326" spans="1:19" x14ac:dyDescent="0.2">
      <c r="A326" s="304">
        <v>325200</v>
      </c>
      <c r="B326" s="304" t="s">
        <v>230</v>
      </c>
      <c r="C326" s="304" t="s">
        <v>2822</v>
      </c>
      <c r="D326" s="310" t="s">
        <v>2396</v>
      </c>
      <c r="E326" s="304">
        <v>75475</v>
      </c>
      <c r="F326" s="304">
        <v>2</v>
      </c>
      <c r="G326" s="305">
        <v>42408</v>
      </c>
      <c r="H326" s="304">
        <v>9419001204</v>
      </c>
      <c r="I326" s="306">
        <v>32790</v>
      </c>
      <c r="J326" s="306">
        <v>32790</v>
      </c>
      <c r="K326" s="304" t="s">
        <v>31</v>
      </c>
      <c r="L326" s="304" t="s">
        <v>2823</v>
      </c>
      <c r="M326" s="304">
        <v>6310</v>
      </c>
      <c r="N326" s="304" t="s">
        <v>2410</v>
      </c>
      <c r="O326" s="305">
        <v>42697</v>
      </c>
      <c r="P326" s="310" t="s">
        <v>146</v>
      </c>
      <c r="Q326" s="310" t="s">
        <v>145</v>
      </c>
    </row>
    <row r="327" spans="1:19" x14ac:dyDescent="0.2">
      <c r="A327" s="307">
        <v>325200</v>
      </c>
      <c r="B327" s="307" t="s">
        <v>230</v>
      </c>
      <c r="C327" s="307" t="s">
        <v>2822</v>
      </c>
      <c r="D327" s="311" t="s">
        <v>2396</v>
      </c>
      <c r="E327" s="307">
        <v>75421</v>
      </c>
      <c r="F327" s="307">
        <v>2</v>
      </c>
      <c r="G327" s="308">
        <v>42541</v>
      </c>
      <c r="H327" s="307">
        <v>9416000486</v>
      </c>
      <c r="I327" s="309">
        <v>13550</v>
      </c>
      <c r="J327" s="309">
        <v>13550</v>
      </c>
      <c r="K327" s="307" t="s">
        <v>31</v>
      </c>
      <c r="L327" s="307" t="s">
        <v>2824</v>
      </c>
      <c r="M327" s="307">
        <v>6353</v>
      </c>
      <c r="N327" s="307" t="s">
        <v>2410</v>
      </c>
      <c r="O327" s="308">
        <v>42696</v>
      </c>
      <c r="P327" s="311" t="s">
        <v>706</v>
      </c>
      <c r="Q327" s="311" t="s">
        <v>707</v>
      </c>
    </row>
    <row r="328" spans="1:19" x14ac:dyDescent="0.2">
      <c r="A328" s="307">
        <v>325200</v>
      </c>
      <c r="B328" s="307" t="s">
        <v>230</v>
      </c>
      <c r="C328" s="307" t="s">
        <v>2822</v>
      </c>
      <c r="D328" s="311" t="s">
        <v>2396</v>
      </c>
      <c r="E328" s="307">
        <v>75441</v>
      </c>
      <c r="F328" s="307">
        <v>2</v>
      </c>
      <c r="G328" s="308">
        <v>42544</v>
      </c>
      <c r="H328" s="307">
        <v>9416000489</v>
      </c>
      <c r="I328" s="309">
        <v>13550</v>
      </c>
      <c r="J328" s="309">
        <v>13550</v>
      </c>
      <c r="K328" s="307" t="s">
        <v>31</v>
      </c>
      <c r="L328" s="307" t="s">
        <v>2825</v>
      </c>
      <c r="M328" s="307">
        <v>6381</v>
      </c>
      <c r="N328" s="307" t="s">
        <v>2410</v>
      </c>
      <c r="O328" s="308">
        <v>42697</v>
      </c>
      <c r="P328" s="311" t="s">
        <v>706</v>
      </c>
      <c r="Q328" s="311" t="s">
        <v>707</v>
      </c>
    </row>
    <row r="329" spans="1:19" x14ac:dyDescent="0.2">
      <c r="A329" s="307">
        <v>325200</v>
      </c>
      <c r="B329" s="307" t="s">
        <v>230</v>
      </c>
      <c r="C329" s="307" t="s">
        <v>2822</v>
      </c>
      <c r="D329" s="311" t="s">
        <v>2396</v>
      </c>
      <c r="E329" s="307">
        <v>75362</v>
      </c>
      <c r="F329" s="307">
        <v>2</v>
      </c>
      <c r="G329" s="308">
        <v>42591</v>
      </c>
      <c r="H329" s="307">
        <v>2016039</v>
      </c>
      <c r="I329" s="309">
        <v>30000</v>
      </c>
      <c r="J329" s="309">
        <v>30000</v>
      </c>
      <c r="K329" s="307" t="s">
        <v>31</v>
      </c>
      <c r="L329" s="307" t="s">
        <v>2826</v>
      </c>
      <c r="M329" s="307">
        <v>6363</v>
      </c>
      <c r="N329" s="307" t="s">
        <v>2410</v>
      </c>
      <c r="O329" s="308">
        <v>42692</v>
      </c>
      <c r="P329" s="311" t="s">
        <v>1298</v>
      </c>
      <c r="Q329" s="311" t="s">
        <v>1299</v>
      </c>
    </row>
    <row r="330" spans="1:19" x14ac:dyDescent="0.2">
      <c r="A330" s="307">
        <v>325200</v>
      </c>
      <c r="B330" s="307" t="s">
        <v>230</v>
      </c>
      <c r="C330" s="307" t="s">
        <v>2822</v>
      </c>
      <c r="D330" s="311" t="s">
        <v>2396</v>
      </c>
      <c r="E330" s="307">
        <v>74848</v>
      </c>
      <c r="F330" s="307">
        <v>2</v>
      </c>
      <c r="G330" s="308">
        <v>42625</v>
      </c>
      <c r="H330" s="307" t="s">
        <v>2827</v>
      </c>
      <c r="I330" s="309">
        <v>15596.17</v>
      </c>
      <c r="J330" s="309">
        <v>15596.17</v>
      </c>
      <c r="K330" s="307" t="s">
        <v>31</v>
      </c>
      <c r="L330" s="307" t="s">
        <v>2828</v>
      </c>
      <c r="M330" s="307">
        <v>6341</v>
      </c>
      <c r="N330" s="307" t="s">
        <v>2410</v>
      </c>
      <c r="O330" s="308">
        <v>42675</v>
      </c>
      <c r="P330" s="311" t="s">
        <v>2382</v>
      </c>
      <c r="Q330" s="311" t="s">
        <v>2829</v>
      </c>
    </row>
    <row r="331" spans="1:19" x14ac:dyDescent="0.2">
      <c r="A331" s="307">
        <v>325200</v>
      </c>
      <c r="B331" s="307" t="s">
        <v>230</v>
      </c>
      <c r="C331" s="307" t="s">
        <v>2822</v>
      </c>
      <c r="D331" s="311" t="s">
        <v>2396</v>
      </c>
      <c r="E331" s="307">
        <v>74885</v>
      </c>
      <c r="F331" s="307">
        <v>2</v>
      </c>
      <c r="G331" s="308">
        <v>42660</v>
      </c>
      <c r="H331" s="307">
        <v>4139376</v>
      </c>
      <c r="I331" s="309">
        <v>47595</v>
      </c>
      <c r="J331" s="309">
        <v>47595</v>
      </c>
      <c r="K331" s="307" t="s">
        <v>31</v>
      </c>
      <c r="L331" s="307" t="s">
        <v>2830</v>
      </c>
      <c r="M331" s="307">
        <v>6334</v>
      </c>
      <c r="N331" s="307" t="s">
        <v>2410</v>
      </c>
      <c r="O331" s="308">
        <v>42675</v>
      </c>
      <c r="P331" s="311" t="s">
        <v>2831</v>
      </c>
      <c r="Q331" s="311" t="s">
        <v>2832</v>
      </c>
    </row>
    <row r="332" spans="1:19" x14ac:dyDescent="0.2">
      <c r="A332" s="307">
        <v>325200</v>
      </c>
      <c r="B332" s="307" t="s">
        <v>230</v>
      </c>
      <c r="C332" s="307" t="s">
        <v>2822</v>
      </c>
      <c r="D332" s="311" t="s">
        <v>2396</v>
      </c>
      <c r="E332" s="307">
        <v>75236</v>
      </c>
      <c r="F332" s="307">
        <v>2</v>
      </c>
      <c r="G332" s="308">
        <v>42668</v>
      </c>
      <c r="H332" s="307">
        <v>34374</v>
      </c>
      <c r="I332" s="309">
        <v>512295.08</v>
      </c>
      <c r="J332" s="309">
        <v>625000</v>
      </c>
      <c r="K332" s="307" t="s">
        <v>29</v>
      </c>
      <c r="L332" s="307" t="s">
        <v>2833</v>
      </c>
      <c r="M332" s="307">
        <v>6217</v>
      </c>
      <c r="N332" s="307" t="s">
        <v>2410</v>
      </c>
      <c r="O332" s="308">
        <v>42689</v>
      </c>
      <c r="P332" s="311" t="s">
        <v>2834</v>
      </c>
      <c r="Q332" s="311" t="s">
        <v>2835</v>
      </c>
    </row>
    <row r="333" spans="1:19" x14ac:dyDescent="0.2">
      <c r="A333" s="307">
        <v>325200</v>
      </c>
      <c r="B333" s="307" t="s">
        <v>230</v>
      </c>
      <c r="C333" s="307" t="s">
        <v>2822</v>
      </c>
      <c r="D333" s="311" t="s">
        <v>2396</v>
      </c>
      <c r="E333" s="307">
        <v>75026</v>
      </c>
      <c r="F333" s="307">
        <v>2</v>
      </c>
      <c r="G333" s="308">
        <v>42675</v>
      </c>
      <c r="H333" s="307" t="s">
        <v>2836</v>
      </c>
      <c r="I333" s="309">
        <v>1019</v>
      </c>
      <c r="J333" s="309">
        <v>1019</v>
      </c>
      <c r="K333" s="307" t="s">
        <v>31</v>
      </c>
      <c r="L333" s="307" t="s">
        <v>2401</v>
      </c>
      <c r="M333" s="307">
        <v>6544</v>
      </c>
      <c r="N333" s="335" t="s">
        <v>2399</v>
      </c>
      <c r="O333" s="308">
        <v>42681</v>
      </c>
      <c r="P333" s="311" t="s">
        <v>1357</v>
      </c>
      <c r="Q333" s="311" t="s">
        <v>1358</v>
      </c>
      <c r="R333" s="255" t="s">
        <v>54</v>
      </c>
      <c r="S333" s="255" t="s">
        <v>2609</v>
      </c>
    </row>
    <row r="334" spans="1:19" x14ac:dyDescent="0.2">
      <c r="A334" s="307">
        <v>325200</v>
      </c>
      <c r="B334" s="307" t="s">
        <v>230</v>
      </c>
      <c r="C334" s="307" t="s">
        <v>2822</v>
      </c>
      <c r="D334" s="311" t="s">
        <v>2396</v>
      </c>
      <c r="E334" s="307">
        <v>75028</v>
      </c>
      <c r="F334" s="307">
        <v>2</v>
      </c>
      <c r="G334" s="308">
        <v>42675</v>
      </c>
      <c r="H334" s="307" t="s">
        <v>2837</v>
      </c>
      <c r="I334" s="307">
        <v>65</v>
      </c>
      <c r="J334" s="307">
        <v>65</v>
      </c>
      <c r="K334" s="307" t="s">
        <v>31</v>
      </c>
      <c r="L334" s="307" t="s">
        <v>2405</v>
      </c>
      <c r="M334" s="307">
        <v>6540</v>
      </c>
      <c r="N334" s="335" t="s">
        <v>2399</v>
      </c>
      <c r="O334" s="308">
        <v>42681</v>
      </c>
      <c r="P334" s="311" t="s">
        <v>55</v>
      </c>
      <c r="Q334" s="311" t="s">
        <v>519</v>
      </c>
      <c r="R334" s="255" t="s">
        <v>54</v>
      </c>
      <c r="S334" s="255" t="s">
        <v>2608</v>
      </c>
    </row>
    <row r="335" spans="1:19" x14ac:dyDescent="0.2">
      <c r="A335" s="307">
        <v>325200</v>
      </c>
      <c r="B335" s="307" t="s">
        <v>230</v>
      </c>
      <c r="C335" s="307" t="s">
        <v>2822</v>
      </c>
      <c r="D335" s="311" t="s">
        <v>2396</v>
      </c>
      <c r="E335" s="307">
        <v>75029</v>
      </c>
      <c r="F335" s="307">
        <v>2</v>
      </c>
      <c r="G335" s="308">
        <v>42675</v>
      </c>
      <c r="H335" s="307" t="s">
        <v>2838</v>
      </c>
      <c r="I335" s="307">
        <v>105</v>
      </c>
      <c r="J335" s="307">
        <v>105</v>
      </c>
      <c r="K335" s="307" t="s">
        <v>31</v>
      </c>
      <c r="L335" s="307" t="s">
        <v>2407</v>
      </c>
      <c r="M335" s="307">
        <v>6540</v>
      </c>
      <c r="N335" s="335" t="s">
        <v>2399</v>
      </c>
      <c r="O335" s="308">
        <v>42681</v>
      </c>
      <c r="P335" s="311" t="s">
        <v>55</v>
      </c>
      <c r="Q335" s="311" t="s">
        <v>519</v>
      </c>
      <c r="R335" s="255" t="s">
        <v>54</v>
      </c>
      <c r="S335" s="255" t="s">
        <v>2607</v>
      </c>
    </row>
    <row r="336" spans="1:19" x14ac:dyDescent="0.2">
      <c r="A336" s="307">
        <v>325200</v>
      </c>
      <c r="B336" s="307" t="s">
        <v>230</v>
      </c>
      <c r="C336" s="307" t="s">
        <v>2822</v>
      </c>
      <c r="D336" s="311" t="s">
        <v>2396</v>
      </c>
      <c r="E336" s="307">
        <v>75030</v>
      </c>
      <c r="F336" s="307">
        <v>2</v>
      </c>
      <c r="G336" s="308">
        <v>42675</v>
      </c>
      <c r="H336" s="307" t="s">
        <v>2839</v>
      </c>
      <c r="I336" s="307">
        <v>122</v>
      </c>
      <c r="J336" s="307">
        <v>122</v>
      </c>
      <c r="K336" s="307" t="s">
        <v>31</v>
      </c>
      <c r="L336" s="307" t="s">
        <v>62</v>
      </c>
      <c r="M336" s="307">
        <v>6540</v>
      </c>
      <c r="N336" s="335" t="s">
        <v>2399</v>
      </c>
      <c r="O336" s="308">
        <v>42681</v>
      </c>
      <c r="P336" s="311" t="s">
        <v>55</v>
      </c>
      <c r="Q336" s="311" t="s">
        <v>519</v>
      </c>
      <c r="R336" s="255" t="s">
        <v>54</v>
      </c>
      <c r="S336" s="255" t="s">
        <v>2610</v>
      </c>
    </row>
    <row r="337" spans="1:20" x14ac:dyDescent="0.2">
      <c r="A337" s="307">
        <v>325200</v>
      </c>
      <c r="B337" s="307" t="s">
        <v>230</v>
      </c>
      <c r="C337" s="307" t="s">
        <v>2822</v>
      </c>
      <c r="D337" s="311" t="s">
        <v>2396</v>
      </c>
      <c r="E337" s="307">
        <v>75031</v>
      </c>
      <c r="F337" s="307">
        <v>2</v>
      </c>
      <c r="G337" s="308">
        <v>42675</v>
      </c>
      <c r="H337" s="307" t="s">
        <v>2840</v>
      </c>
      <c r="I337" s="309">
        <v>11327</v>
      </c>
      <c r="J337" s="309">
        <v>11327</v>
      </c>
      <c r="K337" s="307" t="s">
        <v>31</v>
      </c>
      <c r="L337" s="307" t="s">
        <v>2398</v>
      </c>
      <c r="M337" s="307">
        <v>6540</v>
      </c>
      <c r="N337" s="335" t="s">
        <v>2399</v>
      </c>
      <c r="O337" s="308">
        <v>42681</v>
      </c>
      <c r="P337" s="311" t="s">
        <v>55</v>
      </c>
      <c r="Q337" s="311" t="s">
        <v>519</v>
      </c>
      <c r="R337" s="255" t="s">
        <v>54</v>
      </c>
      <c r="S337" s="255" t="s">
        <v>2611</v>
      </c>
    </row>
    <row r="338" spans="1:20" x14ac:dyDescent="0.2">
      <c r="A338" s="307">
        <v>325200</v>
      </c>
      <c r="B338" s="307" t="s">
        <v>230</v>
      </c>
      <c r="C338" s="307" t="s">
        <v>2822</v>
      </c>
      <c r="D338" s="311" t="s">
        <v>2396</v>
      </c>
      <c r="E338" s="307">
        <v>75032</v>
      </c>
      <c r="F338" s="307">
        <v>2</v>
      </c>
      <c r="G338" s="308">
        <v>42675</v>
      </c>
      <c r="H338" s="307" t="s">
        <v>2841</v>
      </c>
      <c r="I338" s="307">
        <v>171</v>
      </c>
      <c r="J338" s="307">
        <v>171</v>
      </c>
      <c r="K338" s="307" t="s">
        <v>31</v>
      </c>
      <c r="L338" s="307" t="s">
        <v>2412</v>
      </c>
      <c r="M338" s="307">
        <v>6540</v>
      </c>
      <c r="N338" s="335" t="s">
        <v>2399</v>
      </c>
      <c r="O338" s="308">
        <v>42681</v>
      </c>
      <c r="P338" s="311" t="s">
        <v>55</v>
      </c>
      <c r="Q338" s="311" t="s">
        <v>519</v>
      </c>
      <c r="R338" s="255" t="s">
        <v>54</v>
      </c>
      <c r="S338" s="255" t="s">
        <v>2612</v>
      </c>
    </row>
    <row r="339" spans="1:20" x14ac:dyDescent="0.2">
      <c r="A339" s="307">
        <v>325200</v>
      </c>
      <c r="B339" s="307" t="s">
        <v>230</v>
      </c>
      <c r="C339" s="307" t="s">
        <v>2822</v>
      </c>
      <c r="D339" s="311" t="s">
        <v>2396</v>
      </c>
      <c r="E339" s="307">
        <v>75036</v>
      </c>
      <c r="F339" s="307">
        <v>2</v>
      </c>
      <c r="G339" s="308">
        <v>42675</v>
      </c>
      <c r="H339" s="307" t="s">
        <v>2842</v>
      </c>
      <c r="I339" s="309">
        <v>48470</v>
      </c>
      <c r="J339" s="309">
        <v>48470</v>
      </c>
      <c r="K339" s="307" t="s">
        <v>31</v>
      </c>
      <c r="L339" s="307" t="s">
        <v>2843</v>
      </c>
      <c r="M339" s="307">
        <v>6505</v>
      </c>
      <c r="N339" s="335" t="s">
        <v>2399</v>
      </c>
      <c r="O339" s="308">
        <v>42681</v>
      </c>
      <c r="P339" s="311" t="s">
        <v>55</v>
      </c>
      <c r="Q339" s="311" t="s">
        <v>519</v>
      </c>
      <c r="R339" s="255" t="s">
        <v>54</v>
      </c>
      <c r="S339" s="255" t="s">
        <v>2858</v>
      </c>
    </row>
    <row r="340" spans="1:20" x14ac:dyDescent="0.2">
      <c r="A340" s="307">
        <v>325200</v>
      </c>
      <c r="B340" s="307" t="s">
        <v>230</v>
      </c>
      <c r="C340" s="307" t="s">
        <v>2822</v>
      </c>
      <c r="D340" s="311" t="s">
        <v>2396</v>
      </c>
      <c r="E340" s="307">
        <v>75037</v>
      </c>
      <c r="F340" s="307">
        <v>2</v>
      </c>
      <c r="G340" s="308">
        <v>42675</v>
      </c>
      <c r="H340" s="307" t="s">
        <v>2844</v>
      </c>
      <c r="I340" s="309">
        <v>33556</v>
      </c>
      <c r="J340" s="309">
        <v>33556</v>
      </c>
      <c r="K340" s="307" t="s">
        <v>31</v>
      </c>
      <c r="L340" s="307" t="s">
        <v>2845</v>
      </c>
      <c r="M340" s="307">
        <v>6505</v>
      </c>
      <c r="N340" s="335" t="s">
        <v>2399</v>
      </c>
      <c r="O340" s="308">
        <v>42681</v>
      </c>
      <c r="P340" s="311" t="s">
        <v>55</v>
      </c>
      <c r="Q340" s="311" t="s">
        <v>519</v>
      </c>
      <c r="R340" s="255" t="s">
        <v>54</v>
      </c>
      <c r="S340" s="255" t="s">
        <v>2859</v>
      </c>
    </row>
    <row r="341" spans="1:20" x14ac:dyDescent="0.2">
      <c r="A341" s="307">
        <v>325200</v>
      </c>
      <c r="B341" s="307" t="s">
        <v>230</v>
      </c>
      <c r="C341" s="307" t="s">
        <v>2822</v>
      </c>
      <c r="D341" s="311" t="s">
        <v>2396</v>
      </c>
      <c r="E341" s="307">
        <v>75038</v>
      </c>
      <c r="F341" s="307">
        <v>2</v>
      </c>
      <c r="G341" s="308">
        <v>42675</v>
      </c>
      <c r="H341" s="307" t="s">
        <v>2846</v>
      </c>
      <c r="I341" s="309">
        <v>58538</v>
      </c>
      <c r="J341" s="309">
        <v>58538</v>
      </c>
      <c r="K341" s="307" t="s">
        <v>31</v>
      </c>
      <c r="L341" s="307" t="s">
        <v>2847</v>
      </c>
      <c r="M341" s="307">
        <v>6505</v>
      </c>
      <c r="N341" s="335" t="s">
        <v>2399</v>
      </c>
      <c r="O341" s="308">
        <v>42681</v>
      </c>
      <c r="P341" s="311" t="s">
        <v>55</v>
      </c>
      <c r="Q341" s="311" t="s">
        <v>519</v>
      </c>
      <c r="R341" s="255" t="s">
        <v>54</v>
      </c>
      <c r="S341" s="255" t="s">
        <v>2860</v>
      </c>
    </row>
    <row r="342" spans="1:20" x14ac:dyDescent="0.2">
      <c r="A342" s="307">
        <v>325200</v>
      </c>
      <c r="B342" s="307" t="s">
        <v>230</v>
      </c>
      <c r="C342" s="307" t="s">
        <v>2822</v>
      </c>
      <c r="D342" s="311" t="s">
        <v>2396</v>
      </c>
      <c r="E342" s="307">
        <v>75241</v>
      </c>
      <c r="F342" s="307">
        <v>2</v>
      </c>
      <c r="G342" s="308">
        <v>42682</v>
      </c>
      <c r="H342" s="307" t="s">
        <v>2848</v>
      </c>
      <c r="I342" s="309">
        <v>30000</v>
      </c>
      <c r="J342" s="309">
        <v>30000</v>
      </c>
      <c r="K342" s="307" t="s">
        <v>31</v>
      </c>
      <c r="L342" s="307" t="s">
        <v>2849</v>
      </c>
      <c r="M342" s="307" t="s">
        <v>2396</v>
      </c>
      <c r="N342" s="307" t="s">
        <v>2410</v>
      </c>
      <c r="O342" s="308">
        <v>42689</v>
      </c>
      <c r="P342" s="311" t="s">
        <v>2850</v>
      </c>
      <c r="Q342" s="311" t="s">
        <v>2851</v>
      </c>
    </row>
    <row r="343" spans="1:20" x14ac:dyDescent="0.2">
      <c r="A343" s="307">
        <v>325200</v>
      </c>
      <c r="B343" s="307" t="s">
        <v>230</v>
      </c>
      <c r="C343" s="307" t="s">
        <v>2822</v>
      </c>
      <c r="D343" s="311" t="s">
        <v>2396</v>
      </c>
      <c r="E343" s="307">
        <v>75256</v>
      </c>
      <c r="F343" s="307">
        <v>2</v>
      </c>
      <c r="G343" s="308">
        <v>42682</v>
      </c>
      <c r="H343" s="307" t="s">
        <v>2852</v>
      </c>
      <c r="I343" s="309">
        <v>14202.74</v>
      </c>
      <c r="J343" s="309">
        <v>14202.74</v>
      </c>
      <c r="K343" s="307" t="s">
        <v>31</v>
      </c>
      <c r="L343" s="307" t="s">
        <v>2853</v>
      </c>
      <c r="M343" s="307" t="s">
        <v>2396</v>
      </c>
      <c r="N343" s="307" t="s">
        <v>2410</v>
      </c>
      <c r="O343" s="308">
        <v>42690</v>
      </c>
      <c r="P343" s="311" t="s">
        <v>2850</v>
      </c>
      <c r="Q343" s="311" t="s">
        <v>2851</v>
      </c>
    </row>
    <row r="344" spans="1:20" x14ac:dyDescent="0.2">
      <c r="A344" s="307">
        <v>325200</v>
      </c>
      <c r="B344" s="307" t="s">
        <v>230</v>
      </c>
      <c r="C344" s="307" t="s">
        <v>2822</v>
      </c>
      <c r="D344" s="311" t="s">
        <v>2396</v>
      </c>
      <c r="E344" s="307">
        <v>75257</v>
      </c>
      <c r="F344" s="307">
        <v>2</v>
      </c>
      <c r="G344" s="308">
        <v>42682</v>
      </c>
      <c r="H344" s="307" t="s">
        <v>2854</v>
      </c>
      <c r="I344" s="309">
        <v>18000</v>
      </c>
      <c r="J344" s="309">
        <v>18000</v>
      </c>
      <c r="K344" s="307" t="s">
        <v>31</v>
      </c>
      <c r="L344" s="307" t="s">
        <v>2855</v>
      </c>
      <c r="M344" s="307" t="s">
        <v>2396</v>
      </c>
      <c r="N344" s="307" t="s">
        <v>2410</v>
      </c>
      <c r="O344" s="308">
        <v>42690</v>
      </c>
      <c r="P344" s="311" t="s">
        <v>2850</v>
      </c>
      <c r="Q344" s="311" t="s">
        <v>2851</v>
      </c>
    </row>
    <row r="345" spans="1:20" s="223" customFormat="1" x14ac:dyDescent="0.2">
      <c r="A345" s="316">
        <v>325200</v>
      </c>
      <c r="B345" s="316" t="s">
        <v>230</v>
      </c>
      <c r="C345" s="316" t="s">
        <v>2822</v>
      </c>
      <c r="D345" s="314" t="s">
        <v>2396</v>
      </c>
      <c r="E345" s="316">
        <v>75624</v>
      </c>
      <c r="F345" s="316">
        <v>2</v>
      </c>
      <c r="G345" s="313">
        <v>42683</v>
      </c>
      <c r="H345" s="316">
        <v>10973</v>
      </c>
      <c r="I345" s="312">
        <v>4500</v>
      </c>
      <c r="J345" s="312">
        <v>4500</v>
      </c>
      <c r="K345" s="316" t="s">
        <v>31</v>
      </c>
      <c r="L345" s="316" t="s">
        <v>2856</v>
      </c>
      <c r="M345" s="316">
        <v>6374</v>
      </c>
      <c r="N345" s="316" t="s">
        <v>2410</v>
      </c>
      <c r="O345" s="313">
        <v>42699</v>
      </c>
      <c r="P345" s="314" t="s">
        <v>65</v>
      </c>
      <c r="Q345" s="314" t="s">
        <v>130</v>
      </c>
      <c r="T345" s="315"/>
    </row>
    <row r="346" spans="1:20" s="223" customFormat="1" x14ac:dyDescent="0.2">
      <c r="A346" s="316">
        <v>325200</v>
      </c>
      <c r="B346" s="316" t="s">
        <v>230</v>
      </c>
      <c r="C346" s="316" t="s">
        <v>2822</v>
      </c>
      <c r="D346" s="314" t="s">
        <v>2396</v>
      </c>
      <c r="E346" s="316">
        <v>75606</v>
      </c>
      <c r="F346" s="316">
        <v>2</v>
      </c>
      <c r="G346" s="313">
        <v>42691</v>
      </c>
      <c r="H346" s="316">
        <v>482</v>
      </c>
      <c r="I346" s="312">
        <v>4500</v>
      </c>
      <c r="J346" s="312">
        <v>4500</v>
      </c>
      <c r="K346" s="316" t="s">
        <v>31</v>
      </c>
      <c r="L346" s="316" t="s">
        <v>2857</v>
      </c>
      <c r="M346" s="316">
        <v>6240</v>
      </c>
      <c r="N346" s="316" t="s">
        <v>2410</v>
      </c>
      <c r="O346" s="313">
        <v>42699</v>
      </c>
      <c r="P346" s="314" t="s">
        <v>1270</v>
      </c>
      <c r="Q346" s="314" t="s">
        <v>1271</v>
      </c>
      <c r="T346" s="315"/>
    </row>
    <row r="347" spans="1:20" x14ac:dyDescent="0.2">
      <c r="A347" s="307">
        <v>325200</v>
      </c>
      <c r="B347" s="307" t="s">
        <v>230</v>
      </c>
      <c r="C347" s="307" t="s">
        <v>2822</v>
      </c>
      <c r="D347" s="311" t="s">
        <v>2396</v>
      </c>
      <c r="E347" s="307">
        <v>75410</v>
      </c>
      <c r="F347" s="307">
        <v>2</v>
      </c>
      <c r="G347" s="308">
        <v>42695</v>
      </c>
      <c r="H347" s="307">
        <v>6867</v>
      </c>
      <c r="I347" s="307">
        <v>990</v>
      </c>
      <c r="J347" s="307">
        <v>990</v>
      </c>
      <c r="K347" s="307" t="s">
        <v>31</v>
      </c>
      <c r="L347" s="198" t="s">
        <v>2502</v>
      </c>
      <c r="M347" s="307">
        <v>6544</v>
      </c>
      <c r="N347" s="335" t="s">
        <v>2399</v>
      </c>
      <c r="O347" s="308">
        <v>42696</v>
      </c>
      <c r="P347" s="311" t="s">
        <v>163</v>
      </c>
      <c r="Q347" s="311" t="s">
        <v>1340</v>
      </c>
      <c r="R347" s="331" t="s">
        <v>54</v>
      </c>
      <c r="S347" s="331" t="s">
        <v>2643</v>
      </c>
    </row>
    <row r="348" spans="1:20" x14ac:dyDescent="0.2">
      <c r="A348" s="307">
        <v>325200</v>
      </c>
      <c r="B348" s="307" t="s">
        <v>230</v>
      </c>
      <c r="C348" s="307" t="s">
        <v>2822</v>
      </c>
      <c r="D348" s="311" t="s">
        <v>2396</v>
      </c>
      <c r="E348" s="307">
        <v>75660</v>
      </c>
      <c r="F348" s="307">
        <v>2</v>
      </c>
      <c r="G348" s="308">
        <v>42699</v>
      </c>
      <c r="H348" s="307">
        <v>620093743</v>
      </c>
      <c r="I348" s="309">
        <v>7157</v>
      </c>
      <c r="J348" s="309">
        <v>7157</v>
      </c>
      <c r="K348" s="307" t="s">
        <v>31</v>
      </c>
      <c r="L348" s="198" t="s">
        <v>2420</v>
      </c>
      <c r="M348" s="307">
        <v>6543</v>
      </c>
      <c r="N348" s="335" t="s">
        <v>2399</v>
      </c>
      <c r="O348" s="308">
        <v>42699</v>
      </c>
      <c r="P348" s="311" t="s">
        <v>178</v>
      </c>
      <c r="Q348" s="311" t="s">
        <v>1516</v>
      </c>
      <c r="R348" s="331" t="s">
        <v>54</v>
      </c>
      <c r="S348" s="331" t="s">
        <v>2821</v>
      </c>
    </row>
    <row r="349" spans="1:20" x14ac:dyDescent="0.2">
      <c r="A349" s="255">
        <v>325200</v>
      </c>
      <c r="B349" s="165" t="s">
        <v>230</v>
      </c>
      <c r="C349" s="165" t="s">
        <v>2822</v>
      </c>
      <c r="D349" s="255" t="s">
        <v>2396</v>
      </c>
      <c r="E349" s="255">
        <v>75971</v>
      </c>
      <c r="F349" s="255">
        <v>1</v>
      </c>
      <c r="G349" s="256">
        <v>42704</v>
      </c>
      <c r="H349" s="255" t="s">
        <v>2862</v>
      </c>
      <c r="I349" s="257">
        <v>-626928.29</v>
      </c>
      <c r="J349" s="257">
        <v>-764852.51</v>
      </c>
      <c r="K349" s="165" t="s">
        <v>29</v>
      </c>
      <c r="L349" s="255" t="s">
        <v>2862</v>
      </c>
      <c r="M349" s="165" t="s">
        <v>2396</v>
      </c>
      <c r="N349" s="165" t="s">
        <v>30</v>
      </c>
      <c r="O349" s="256">
        <v>42708</v>
      </c>
      <c r="P349" s="255" t="s">
        <v>175</v>
      </c>
      <c r="Q349" s="255" t="s">
        <v>1552</v>
      </c>
    </row>
    <row r="350" spans="1:20" x14ac:dyDescent="0.2">
      <c r="A350" s="255">
        <v>325200</v>
      </c>
      <c r="B350" s="165" t="s">
        <v>230</v>
      </c>
      <c r="C350" s="165" t="s">
        <v>2822</v>
      </c>
      <c r="D350" s="255" t="s">
        <v>2396</v>
      </c>
      <c r="E350" s="255">
        <v>76048</v>
      </c>
      <c r="F350" s="255">
        <v>1</v>
      </c>
      <c r="G350" s="256">
        <v>42704</v>
      </c>
      <c r="H350" s="255" t="s">
        <v>2863</v>
      </c>
      <c r="I350" s="257">
        <v>-907884.07</v>
      </c>
      <c r="J350" s="257">
        <v>-907884.07</v>
      </c>
      <c r="K350" s="165" t="s">
        <v>31</v>
      </c>
      <c r="L350" s="255" t="s">
        <v>2863</v>
      </c>
      <c r="M350" s="165" t="s">
        <v>2396</v>
      </c>
      <c r="N350" s="165" t="s">
        <v>30</v>
      </c>
      <c r="O350" s="256">
        <v>42709</v>
      </c>
      <c r="P350" s="255" t="s">
        <v>175</v>
      </c>
      <c r="Q350" s="255" t="s">
        <v>1552</v>
      </c>
    </row>
    <row r="351" spans="1:20" x14ac:dyDescent="0.2">
      <c r="A351" s="255">
        <v>325200</v>
      </c>
      <c r="B351" s="165" t="s">
        <v>230</v>
      </c>
      <c r="C351" s="165" t="s">
        <v>2822</v>
      </c>
      <c r="D351" s="255" t="s">
        <v>2396</v>
      </c>
      <c r="E351" s="255">
        <v>76048</v>
      </c>
      <c r="F351" s="255">
        <v>2</v>
      </c>
      <c r="G351" s="256">
        <v>42704</v>
      </c>
      <c r="H351" s="255" t="s">
        <v>2863</v>
      </c>
      <c r="I351" s="257">
        <v>-3733.93</v>
      </c>
      <c r="J351" s="257">
        <v>-3733.93</v>
      </c>
      <c r="K351" s="165" t="s">
        <v>31</v>
      </c>
      <c r="L351" s="255" t="s">
        <v>2864</v>
      </c>
      <c r="M351" s="165" t="s">
        <v>2396</v>
      </c>
      <c r="N351" s="165" t="s">
        <v>30</v>
      </c>
      <c r="O351" s="256">
        <v>42709</v>
      </c>
      <c r="P351" s="255" t="s">
        <v>175</v>
      </c>
      <c r="Q351" s="255" t="s">
        <v>1552</v>
      </c>
    </row>
    <row r="352" spans="1:20" x14ac:dyDescent="0.2">
      <c r="A352" s="258">
        <v>325200</v>
      </c>
      <c r="B352" s="318" t="s">
        <v>230</v>
      </c>
      <c r="C352" s="318" t="s">
        <v>2822</v>
      </c>
      <c r="D352" s="258" t="s">
        <v>2396</v>
      </c>
      <c r="E352" s="258">
        <v>76351</v>
      </c>
      <c r="F352" s="258">
        <v>1</v>
      </c>
      <c r="G352" s="259">
        <v>42704</v>
      </c>
      <c r="H352" s="258" t="s">
        <v>2790</v>
      </c>
      <c r="I352" s="319">
        <v>-29098.21</v>
      </c>
      <c r="J352" s="258">
        <v>0</v>
      </c>
      <c r="K352" s="318" t="s">
        <v>29</v>
      </c>
      <c r="L352" s="258" t="s">
        <v>2865</v>
      </c>
      <c r="M352" s="258">
        <v>6343</v>
      </c>
      <c r="N352" s="318" t="s">
        <v>2544</v>
      </c>
      <c r="O352" s="259">
        <v>42716</v>
      </c>
      <c r="P352" s="260" t="s">
        <v>2792</v>
      </c>
      <c r="Q352" s="258" t="s">
        <v>2793</v>
      </c>
    </row>
    <row r="353" spans="1:20" s="320" customFormat="1" x14ac:dyDescent="0.2">
      <c r="A353" s="255">
        <v>325200</v>
      </c>
      <c r="B353" s="255" t="s">
        <v>230</v>
      </c>
      <c r="C353" s="165" t="s">
        <v>2866</v>
      </c>
      <c r="D353" s="255" t="s">
        <v>2396</v>
      </c>
      <c r="E353" s="255">
        <v>75860</v>
      </c>
      <c r="F353" s="255">
        <v>2</v>
      </c>
      <c r="G353" s="256">
        <v>42621</v>
      </c>
      <c r="H353" s="325">
        <v>252740005956</v>
      </c>
      <c r="I353" s="257">
        <v>44276.04</v>
      </c>
      <c r="J353" s="257">
        <v>44276.04</v>
      </c>
      <c r="K353" s="165" t="s">
        <v>31</v>
      </c>
      <c r="L353" s="255" t="s">
        <v>2880</v>
      </c>
      <c r="M353" s="255">
        <v>6271</v>
      </c>
      <c r="N353" s="255" t="s">
        <v>2410</v>
      </c>
      <c r="O353" s="256">
        <v>42705</v>
      </c>
      <c r="P353" s="255" t="s">
        <v>188</v>
      </c>
      <c r="Q353" s="255" t="s">
        <v>838</v>
      </c>
      <c r="T353" s="321"/>
    </row>
    <row r="354" spans="1:20" s="320" customFormat="1" x14ac:dyDescent="0.2">
      <c r="A354" s="255">
        <v>325200</v>
      </c>
      <c r="B354" s="255" t="s">
        <v>230</v>
      </c>
      <c r="C354" s="165" t="s">
        <v>2866</v>
      </c>
      <c r="D354" s="255" t="s">
        <v>2396</v>
      </c>
      <c r="E354" s="255">
        <v>76594</v>
      </c>
      <c r="F354" s="255">
        <v>2</v>
      </c>
      <c r="G354" s="256">
        <v>42647</v>
      </c>
      <c r="H354" s="325">
        <v>95311600013839</v>
      </c>
      <c r="I354" s="257">
        <v>9736.0300000000007</v>
      </c>
      <c r="J354" s="257">
        <v>9736.0300000000007</v>
      </c>
      <c r="K354" s="165" t="s">
        <v>31</v>
      </c>
      <c r="L354" s="255" t="s">
        <v>2885</v>
      </c>
      <c r="M354" s="255">
        <v>6334</v>
      </c>
      <c r="N354" s="255" t="s">
        <v>2410</v>
      </c>
      <c r="O354" s="256">
        <v>42720</v>
      </c>
      <c r="P354" s="255" t="s">
        <v>1088</v>
      </c>
      <c r="Q354" s="255" t="s">
        <v>1089</v>
      </c>
      <c r="T354" s="321"/>
    </row>
    <row r="355" spans="1:20" s="320" customFormat="1" x14ac:dyDescent="0.2">
      <c r="A355" s="255">
        <v>325200</v>
      </c>
      <c r="B355" s="255" t="s">
        <v>230</v>
      </c>
      <c r="C355" s="165" t="s">
        <v>2866</v>
      </c>
      <c r="D355" s="255" t="s">
        <v>2396</v>
      </c>
      <c r="E355" s="255">
        <v>76274</v>
      </c>
      <c r="F355" s="255">
        <v>2</v>
      </c>
      <c r="G355" s="256">
        <v>42669</v>
      </c>
      <c r="H355" s="323">
        <v>3798</v>
      </c>
      <c r="I355" s="257">
        <v>11881.12</v>
      </c>
      <c r="J355" s="257">
        <v>11881.12</v>
      </c>
      <c r="K355" s="165" t="s">
        <v>31</v>
      </c>
      <c r="L355" s="255" t="s">
        <v>2886</v>
      </c>
      <c r="M355" s="255">
        <v>6374</v>
      </c>
      <c r="N355" s="255" t="s">
        <v>2410</v>
      </c>
      <c r="O355" s="256">
        <v>42713</v>
      </c>
      <c r="P355" s="255" t="s">
        <v>77</v>
      </c>
      <c r="Q355" s="255" t="s">
        <v>99</v>
      </c>
      <c r="T355" s="321"/>
    </row>
    <row r="356" spans="1:20" s="320" customFormat="1" x14ac:dyDescent="0.2">
      <c r="A356" s="255">
        <v>325200</v>
      </c>
      <c r="B356" s="255" t="s">
        <v>230</v>
      </c>
      <c r="C356" s="165" t="s">
        <v>2866</v>
      </c>
      <c r="D356" s="255" t="s">
        <v>2396</v>
      </c>
      <c r="E356" s="255">
        <v>76275</v>
      </c>
      <c r="F356" s="255">
        <v>2</v>
      </c>
      <c r="G356" s="256">
        <v>42669</v>
      </c>
      <c r="H356" s="323">
        <v>3797</v>
      </c>
      <c r="I356" s="257">
        <v>9451.61</v>
      </c>
      <c r="J356" s="257">
        <v>9451.61</v>
      </c>
      <c r="K356" s="165" t="s">
        <v>31</v>
      </c>
      <c r="L356" s="255" t="s">
        <v>2886</v>
      </c>
      <c r="M356" s="255">
        <v>6374</v>
      </c>
      <c r="N356" s="255" t="s">
        <v>2410</v>
      </c>
      <c r="O356" s="256">
        <v>42713</v>
      </c>
      <c r="P356" s="255" t="s">
        <v>77</v>
      </c>
      <c r="Q356" s="255" t="s">
        <v>99</v>
      </c>
      <c r="T356" s="321"/>
    </row>
    <row r="357" spans="1:20" s="320" customFormat="1" x14ac:dyDescent="0.2">
      <c r="A357" s="255">
        <v>325200</v>
      </c>
      <c r="B357" s="255" t="s">
        <v>230</v>
      </c>
      <c r="C357" s="165" t="s">
        <v>2866</v>
      </c>
      <c r="D357" s="255" t="s">
        <v>2396</v>
      </c>
      <c r="E357" s="255">
        <v>76276</v>
      </c>
      <c r="F357" s="255">
        <v>2</v>
      </c>
      <c r="G357" s="256">
        <v>42669</v>
      </c>
      <c r="H357" s="323">
        <v>3796</v>
      </c>
      <c r="I357" s="257">
        <v>97642.95</v>
      </c>
      <c r="J357" s="257">
        <v>97642.95</v>
      </c>
      <c r="K357" s="165" t="s">
        <v>31</v>
      </c>
      <c r="L357" s="255" t="s">
        <v>2886</v>
      </c>
      <c r="M357" s="255">
        <v>6374</v>
      </c>
      <c r="N357" s="255" t="s">
        <v>2410</v>
      </c>
      <c r="O357" s="256">
        <v>42713</v>
      </c>
      <c r="P357" s="255" t="s">
        <v>77</v>
      </c>
      <c r="Q357" s="255" t="s">
        <v>99</v>
      </c>
      <c r="T357" s="321"/>
    </row>
    <row r="358" spans="1:20" s="320" customFormat="1" x14ac:dyDescent="0.2">
      <c r="A358" s="255">
        <v>325200</v>
      </c>
      <c r="B358" s="255" t="s">
        <v>230</v>
      </c>
      <c r="C358" s="165" t="s">
        <v>2866</v>
      </c>
      <c r="D358" s="255" t="s">
        <v>2396</v>
      </c>
      <c r="E358" s="255">
        <v>76438</v>
      </c>
      <c r="F358" s="255">
        <v>2</v>
      </c>
      <c r="G358" s="256">
        <v>42674</v>
      </c>
      <c r="H358" s="323" t="s">
        <v>2887</v>
      </c>
      <c r="I358" s="257">
        <v>537084</v>
      </c>
      <c r="J358" s="257">
        <v>671355</v>
      </c>
      <c r="K358" s="165" t="s">
        <v>29</v>
      </c>
      <c r="L358" s="255" t="s">
        <v>2888</v>
      </c>
      <c r="M358" s="255">
        <v>6351</v>
      </c>
      <c r="N358" s="255" t="s">
        <v>2410</v>
      </c>
      <c r="O358" s="256">
        <v>42718</v>
      </c>
      <c r="P358" s="255" t="s">
        <v>155</v>
      </c>
      <c r="Q358" s="255" t="s">
        <v>595</v>
      </c>
      <c r="T358" s="321"/>
    </row>
    <row r="359" spans="1:20" s="320" customFormat="1" x14ac:dyDescent="0.2">
      <c r="A359" s="255">
        <v>325200</v>
      </c>
      <c r="B359" s="255" t="s">
        <v>230</v>
      </c>
      <c r="C359" s="165" t="s">
        <v>2866</v>
      </c>
      <c r="D359" s="255" t="s">
        <v>2396</v>
      </c>
      <c r="E359" s="255">
        <v>75926</v>
      </c>
      <c r="F359" s="255">
        <v>1</v>
      </c>
      <c r="G359" s="256">
        <v>42683</v>
      </c>
      <c r="H359" s="323">
        <v>10973</v>
      </c>
      <c r="I359" s="257">
        <v>-4500</v>
      </c>
      <c r="J359" s="257">
        <v>-4500</v>
      </c>
      <c r="K359" s="165" t="s">
        <v>31</v>
      </c>
      <c r="L359" s="255" t="s">
        <v>2889</v>
      </c>
      <c r="M359" s="255">
        <v>6374</v>
      </c>
      <c r="N359" s="255" t="s">
        <v>2432</v>
      </c>
      <c r="O359" s="256">
        <v>42706</v>
      </c>
      <c r="P359" s="255" t="s">
        <v>65</v>
      </c>
      <c r="Q359" s="255" t="s">
        <v>130</v>
      </c>
      <c r="T359" s="321"/>
    </row>
    <row r="360" spans="1:20" s="320" customFormat="1" x14ac:dyDescent="0.2">
      <c r="A360" s="255">
        <v>325200</v>
      </c>
      <c r="B360" s="255" t="s">
        <v>230</v>
      </c>
      <c r="C360" s="165" t="s">
        <v>2866</v>
      </c>
      <c r="D360" s="255" t="s">
        <v>2396</v>
      </c>
      <c r="E360" s="255">
        <v>76249</v>
      </c>
      <c r="F360" s="255">
        <v>2</v>
      </c>
      <c r="G360" s="256">
        <v>42690</v>
      </c>
      <c r="H360" s="323" t="s">
        <v>2881</v>
      </c>
      <c r="I360" s="257">
        <v>30000</v>
      </c>
      <c r="J360" s="257">
        <v>30000</v>
      </c>
      <c r="K360" s="165" t="s">
        <v>31</v>
      </c>
      <c r="L360" s="255" t="s">
        <v>2882</v>
      </c>
      <c r="M360" s="255">
        <v>6351</v>
      </c>
      <c r="N360" s="255" t="s">
        <v>2410</v>
      </c>
      <c r="O360" s="256">
        <v>42712</v>
      </c>
      <c r="P360" s="255" t="s">
        <v>2883</v>
      </c>
      <c r="Q360" s="255" t="s">
        <v>2884</v>
      </c>
      <c r="T360" s="321"/>
    </row>
    <row r="361" spans="1:20" s="320" customFormat="1" x14ac:dyDescent="0.2">
      <c r="A361" s="255">
        <v>325200</v>
      </c>
      <c r="B361" s="255" t="s">
        <v>230</v>
      </c>
      <c r="C361" s="165" t="s">
        <v>2866</v>
      </c>
      <c r="D361" s="255" t="s">
        <v>2396</v>
      </c>
      <c r="E361" s="255">
        <v>76439</v>
      </c>
      <c r="F361" s="255">
        <v>2</v>
      </c>
      <c r="G361" s="256">
        <v>42690</v>
      </c>
      <c r="H361" s="323">
        <v>2938</v>
      </c>
      <c r="I361" s="257">
        <v>28326.639999999999</v>
      </c>
      <c r="J361" s="257">
        <v>28326.639999999999</v>
      </c>
      <c r="K361" s="165" t="s">
        <v>31</v>
      </c>
      <c r="L361" s="255" t="s">
        <v>2891</v>
      </c>
      <c r="M361" s="255">
        <v>6375</v>
      </c>
      <c r="N361" s="255" t="s">
        <v>2410</v>
      </c>
      <c r="O361" s="256">
        <v>42718</v>
      </c>
      <c r="P361" s="255" t="s">
        <v>114</v>
      </c>
      <c r="Q361" s="255" t="s">
        <v>115</v>
      </c>
      <c r="T361" s="321"/>
    </row>
    <row r="362" spans="1:20" s="320" customFormat="1" x14ac:dyDescent="0.2">
      <c r="A362" s="255">
        <v>325200</v>
      </c>
      <c r="B362" s="255" t="s">
        <v>230</v>
      </c>
      <c r="C362" s="165" t="s">
        <v>2866</v>
      </c>
      <c r="D362" s="255" t="s">
        <v>2396</v>
      </c>
      <c r="E362" s="255">
        <v>75927</v>
      </c>
      <c r="F362" s="255">
        <v>1</v>
      </c>
      <c r="G362" s="256">
        <v>42691</v>
      </c>
      <c r="H362" s="323">
        <v>482</v>
      </c>
      <c r="I362" s="257">
        <v>-4500</v>
      </c>
      <c r="J362" s="257">
        <v>-4500</v>
      </c>
      <c r="K362" s="165" t="s">
        <v>31</v>
      </c>
      <c r="L362" s="255" t="s">
        <v>2892</v>
      </c>
      <c r="M362" s="255">
        <v>6240</v>
      </c>
      <c r="N362" s="255" t="s">
        <v>2432</v>
      </c>
      <c r="O362" s="256">
        <v>42706</v>
      </c>
      <c r="P362" s="255" t="s">
        <v>1270</v>
      </c>
      <c r="Q362" s="255" t="s">
        <v>1271</v>
      </c>
      <c r="T362" s="321"/>
    </row>
    <row r="363" spans="1:20" s="320" customFormat="1" x14ac:dyDescent="0.2">
      <c r="A363" s="255">
        <v>325200</v>
      </c>
      <c r="B363" s="255" t="s">
        <v>230</v>
      </c>
      <c r="C363" s="165" t="s">
        <v>2866</v>
      </c>
      <c r="D363" s="255" t="s">
        <v>2396</v>
      </c>
      <c r="E363" s="255">
        <v>75918</v>
      </c>
      <c r="F363" s="255">
        <v>2</v>
      </c>
      <c r="G363" s="256">
        <v>42699</v>
      </c>
      <c r="H363" s="323" t="s">
        <v>2534</v>
      </c>
      <c r="I363" s="257">
        <v>-11168.8</v>
      </c>
      <c r="J363" s="257">
        <v>-11168.8</v>
      </c>
      <c r="K363" s="165" t="s">
        <v>31</v>
      </c>
      <c r="L363" s="255" t="s">
        <v>2893</v>
      </c>
      <c r="M363" s="255">
        <v>6217</v>
      </c>
      <c r="N363" s="255" t="s">
        <v>2432</v>
      </c>
      <c r="O363" s="256">
        <v>42706</v>
      </c>
      <c r="P363" s="255" t="s">
        <v>2834</v>
      </c>
      <c r="Q363" s="255" t="s">
        <v>2835</v>
      </c>
      <c r="T363" s="321"/>
    </row>
    <row r="364" spans="1:20" s="320" customFormat="1" x14ac:dyDescent="0.2">
      <c r="A364" s="255">
        <v>325200</v>
      </c>
      <c r="B364" s="255" t="s">
        <v>230</v>
      </c>
      <c r="C364" s="165" t="s">
        <v>2866</v>
      </c>
      <c r="D364" s="255" t="s">
        <v>2396</v>
      </c>
      <c r="E364" s="255">
        <v>76398</v>
      </c>
      <c r="F364" s="255">
        <v>2</v>
      </c>
      <c r="G364" s="256">
        <v>42699</v>
      </c>
      <c r="H364" s="323">
        <v>9424002190</v>
      </c>
      <c r="I364" s="257">
        <v>25444.7</v>
      </c>
      <c r="J364" s="257">
        <v>25444.7</v>
      </c>
      <c r="K364" s="165" t="s">
        <v>31</v>
      </c>
      <c r="L364" s="255" t="s">
        <v>2894</v>
      </c>
      <c r="M364" s="255">
        <v>6350</v>
      </c>
      <c r="N364" s="255" t="s">
        <v>2410</v>
      </c>
      <c r="O364" s="256">
        <v>42717</v>
      </c>
      <c r="P364" s="255" t="s">
        <v>112</v>
      </c>
      <c r="Q364" s="255" t="s">
        <v>113</v>
      </c>
      <c r="T364" s="321"/>
    </row>
    <row r="365" spans="1:20" s="320" customFormat="1" x14ac:dyDescent="0.2">
      <c r="A365" s="255">
        <v>325200</v>
      </c>
      <c r="B365" s="255" t="s">
        <v>230</v>
      </c>
      <c r="C365" s="165" t="s">
        <v>2866</v>
      </c>
      <c r="D365" s="255" t="s">
        <v>2396</v>
      </c>
      <c r="E365" s="255">
        <v>76399</v>
      </c>
      <c r="F365" s="255">
        <v>2</v>
      </c>
      <c r="G365" s="256">
        <v>42699</v>
      </c>
      <c r="H365" s="323">
        <v>9424002191</v>
      </c>
      <c r="I365" s="257">
        <v>9115.33</v>
      </c>
      <c r="J365" s="257">
        <v>9115.33</v>
      </c>
      <c r="K365" s="165" t="s">
        <v>31</v>
      </c>
      <c r="L365" s="255" t="s">
        <v>2895</v>
      </c>
      <c r="M365" s="255">
        <v>6350</v>
      </c>
      <c r="N365" s="255" t="s">
        <v>2410</v>
      </c>
      <c r="O365" s="256">
        <v>42717</v>
      </c>
      <c r="P365" s="255" t="s">
        <v>112</v>
      </c>
      <c r="Q365" s="255" t="s">
        <v>113</v>
      </c>
      <c r="T365" s="321"/>
    </row>
    <row r="366" spans="1:20" s="320" customFormat="1" x14ac:dyDescent="0.2">
      <c r="A366" s="255">
        <v>325200</v>
      </c>
      <c r="B366" s="255" t="s">
        <v>230</v>
      </c>
      <c r="C366" s="165" t="s">
        <v>2866</v>
      </c>
      <c r="D366" s="255" t="s">
        <v>2396</v>
      </c>
      <c r="E366" s="255">
        <v>76202</v>
      </c>
      <c r="F366" s="255">
        <v>2</v>
      </c>
      <c r="G366" s="256">
        <v>42705</v>
      </c>
      <c r="H366" s="327" t="s">
        <v>2896</v>
      </c>
      <c r="I366" s="257">
        <v>1019</v>
      </c>
      <c r="J366" s="257">
        <v>1019</v>
      </c>
      <c r="K366" s="165" t="s">
        <v>31</v>
      </c>
      <c r="L366" s="327" t="s">
        <v>2401</v>
      </c>
      <c r="M366" s="255">
        <v>6544</v>
      </c>
      <c r="N366" s="327" t="s">
        <v>2399</v>
      </c>
      <c r="O366" s="256">
        <v>42711</v>
      </c>
      <c r="P366" s="255" t="s">
        <v>1357</v>
      </c>
      <c r="Q366" s="255" t="s">
        <v>1358</v>
      </c>
      <c r="R366" s="331" t="s">
        <v>54</v>
      </c>
      <c r="S366" s="331" t="s">
        <v>2609</v>
      </c>
      <c r="T366" s="321"/>
    </row>
    <row r="367" spans="1:20" s="320" customFormat="1" x14ac:dyDescent="0.2">
      <c r="A367" s="255">
        <v>325200</v>
      </c>
      <c r="B367" s="255" t="s">
        <v>230</v>
      </c>
      <c r="C367" s="165" t="s">
        <v>2866</v>
      </c>
      <c r="D367" s="255" t="s">
        <v>2396</v>
      </c>
      <c r="E367" s="255">
        <v>76204</v>
      </c>
      <c r="F367" s="255">
        <v>2</v>
      </c>
      <c r="G367" s="256">
        <v>42705</v>
      </c>
      <c r="H367" s="327" t="s">
        <v>2890</v>
      </c>
      <c r="I367" s="255">
        <v>65</v>
      </c>
      <c r="J367" s="255">
        <v>65</v>
      </c>
      <c r="K367" s="165" t="s">
        <v>31</v>
      </c>
      <c r="L367" s="327" t="s">
        <v>2405</v>
      </c>
      <c r="M367" s="255">
        <v>6540</v>
      </c>
      <c r="N367" s="327" t="s">
        <v>2399</v>
      </c>
      <c r="O367" s="256">
        <v>42711</v>
      </c>
      <c r="P367" s="255" t="s">
        <v>55</v>
      </c>
      <c r="Q367" s="255" t="s">
        <v>519</v>
      </c>
      <c r="R367" s="320" t="s">
        <v>54</v>
      </c>
      <c r="S367" s="320" t="s">
        <v>2608</v>
      </c>
      <c r="T367" s="321"/>
    </row>
    <row r="368" spans="1:20" s="320" customFormat="1" x14ac:dyDescent="0.2">
      <c r="A368" s="255">
        <v>325200</v>
      </c>
      <c r="B368" s="255" t="s">
        <v>230</v>
      </c>
      <c r="C368" s="165" t="s">
        <v>2866</v>
      </c>
      <c r="D368" s="255" t="s">
        <v>2396</v>
      </c>
      <c r="E368" s="255">
        <v>76205</v>
      </c>
      <c r="F368" s="255">
        <v>2</v>
      </c>
      <c r="G368" s="256">
        <v>42705</v>
      </c>
      <c r="H368" s="327" t="s">
        <v>2875</v>
      </c>
      <c r="I368" s="255">
        <v>105</v>
      </c>
      <c r="J368" s="255">
        <v>105</v>
      </c>
      <c r="K368" s="165" t="s">
        <v>31</v>
      </c>
      <c r="L368" s="327" t="s">
        <v>2407</v>
      </c>
      <c r="M368" s="255">
        <v>6540</v>
      </c>
      <c r="N368" s="327" t="s">
        <v>2399</v>
      </c>
      <c r="O368" s="256">
        <v>42711</v>
      </c>
      <c r="P368" s="255" t="s">
        <v>55</v>
      </c>
      <c r="Q368" s="255" t="s">
        <v>519</v>
      </c>
      <c r="R368" s="320" t="s">
        <v>54</v>
      </c>
      <c r="S368" s="320" t="s">
        <v>2607</v>
      </c>
      <c r="T368" s="321"/>
    </row>
    <row r="369" spans="1:20" s="320" customFormat="1" x14ac:dyDescent="0.2">
      <c r="A369" s="255">
        <v>325200</v>
      </c>
      <c r="B369" s="255" t="s">
        <v>230</v>
      </c>
      <c r="C369" s="165" t="s">
        <v>2866</v>
      </c>
      <c r="D369" s="255" t="s">
        <v>2396</v>
      </c>
      <c r="E369" s="255">
        <v>76207</v>
      </c>
      <c r="F369" s="255">
        <v>2</v>
      </c>
      <c r="G369" s="256">
        <v>42705</v>
      </c>
      <c r="H369" s="327" t="s">
        <v>2868</v>
      </c>
      <c r="I369" s="255">
        <v>122</v>
      </c>
      <c r="J369" s="255">
        <v>122</v>
      </c>
      <c r="K369" s="165" t="s">
        <v>31</v>
      </c>
      <c r="L369" s="327" t="s">
        <v>62</v>
      </c>
      <c r="M369" s="255">
        <v>6540</v>
      </c>
      <c r="N369" s="327" t="s">
        <v>2399</v>
      </c>
      <c r="O369" s="256">
        <v>42711</v>
      </c>
      <c r="P369" s="255" t="s">
        <v>55</v>
      </c>
      <c r="Q369" s="255" t="s">
        <v>519</v>
      </c>
      <c r="R369" s="320" t="s">
        <v>54</v>
      </c>
      <c r="S369" s="320" t="s">
        <v>2610</v>
      </c>
      <c r="T369" s="321"/>
    </row>
    <row r="370" spans="1:20" s="320" customFormat="1" x14ac:dyDescent="0.2">
      <c r="A370" s="255">
        <v>325200</v>
      </c>
      <c r="B370" s="255" t="s">
        <v>230</v>
      </c>
      <c r="C370" s="165" t="s">
        <v>2866</v>
      </c>
      <c r="D370" s="255" t="s">
        <v>2396</v>
      </c>
      <c r="E370" s="255">
        <v>76208</v>
      </c>
      <c r="F370" s="255">
        <v>2</v>
      </c>
      <c r="G370" s="256">
        <v>42705</v>
      </c>
      <c r="H370" s="327" t="s">
        <v>2869</v>
      </c>
      <c r="I370" s="255">
        <v>171</v>
      </c>
      <c r="J370" s="255">
        <v>171</v>
      </c>
      <c r="K370" s="165" t="s">
        <v>31</v>
      </c>
      <c r="L370" s="327" t="s">
        <v>2412</v>
      </c>
      <c r="M370" s="255">
        <v>6540</v>
      </c>
      <c r="N370" s="327" t="s">
        <v>2399</v>
      </c>
      <c r="O370" s="256">
        <v>42711</v>
      </c>
      <c r="P370" s="255" t="s">
        <v>55</v>
      </c>
      <c r="Q370" s="255" t="s">
        <v>519</v>
      </c>
      <c r="R370" s="320" t="s">
        <v>54</v>
      </c>
      <c r="S370" s="320" t="s">
        <v>2612</v>
      </c>
      <c r="T370" s="321"/>
    </row>
    <row r="371" spans="1:20" s="320" customFormat="1" x14ac:dyDescent="0.2">
      <c r="A371" s="255">
        <v>325200</v>
      </c>
      <c r="B371" s="255" t="s">
        <v>230</v>
      </c>
      <c r="C371" s="165" t="s">
        <v>2866</v>
      </c>
      <c r="D371" s="255" t="s">
        <v>2396</v>
      </c>
      <c r="E371" s="255">
        <v>76212</v>
      </c>
      <c r="F371" s="255">
        <v>2</v>
      </c>
      <c r="G371" s="256">
        <v>42705</v>
      </c>
      <c r="H371" s="327" t="s">
        <v>2870</v>
      </c>
      <c r="I371" s="257">
        <v>16778</v>
      </c>
      <c r="J371" s="257">
        <v>16778</v>
      </c>
      <c r="K371" s="165" t="s">
        <v>31</v>
      </c>
      <c r="L371" s="327" t="s">
        <v>2843</v>
      </c>
      <c r="M371" s="255">
        <v>6505</v>
      </c>
      <c r="N371" s="327" t="s">
        <v>2399</v>
      </c>
      <c r="O371" s="256">
        <v>42711</v>
      </c>
      <c r="P371" s="255" t="s">
        <v>55</v>
      </c>
      <c r="Q371" s="255" t="s">
        <v>519</v>
      </c>
      <c r="R371" s="320" t="s">
        <v>54</v>
      </c>
      <c r="S371" s="320" t="s">
        <v>2858</v>
      </c>
      <c r="T371" s="321"/>
    </row>
    <row r="372" spans="1:20" s="320" customFormat="1" x14ac:dyDescent="0.2">
      <c r="A372" s="255">
        <v>325200</v>
      </c>
      <c r="B372" s="255" t="s">
        <v>230</v>
      </c>
      <c r="C372" s="165" t="s">
        <v>2866</v>
      </c>
      <c r="D372" s="255" t="s">
        <v>2396</v>
      </c>
      <c r="E372" s="255">
        <v>76213</v>
      </c>
      <c r="F372" s="255">
        <v>2</v>
      </c>
      <c r="G372" s="256">
        <v>42705</v>
      </c>
      <c r="H372" s="327" t="s">
        <v>2871</v>
      </c>
      <c r="I372" s="257">
        <v>24235</v>
      </c>
      <c r="J372" s="257">
        <v>24235</v>
      </c>
      <c r="K372" s="165" t="s">
        <v>31</v>
      </c>
      <c r="L372" s="327" t="s">
        <v>2845</v>
      </c>
      <c r="M372" s="255">
        <v>6505</v>
      </c>
      <c r="N372" s="327" t="s">
        <v>2399</v>
      </c>
      <c r="O372" s="256">
        <v>42711</v>
      </c>
      <c r="P372" s="255" t="s">
        <v>55</v>
      </c>
      <c r="Q372" s="255" t="s">
        <v>519</v>
      </c>
      <c r="R372" s="320" t="s">
        <v>54</v>
      </c>
      <c r="S372" s="320" t="s">
        <v>2859</v>
      </c>
      <c r="T372" s="321"/>
    </row>
    <row r="373" spans="1:20" s="320" customFormat="1" x14ac:dyDescent="0.2">
      <c r="A373" s="255">
        <v>325200</v>
      </c>
      <c r="B373" s="255" t="s">
        <v>230</v>
      </c>
      <c r="C373" s="165" t="s">
        <v>2866</v>
      </c>
      <c r="D373" s="255" t="s">
        <v>2396</v>
      </c>
      <c r="E373" s="255">
        <v>76214</v>
      </c>
      <c r="F373" s="255">
        <v>2</v>
      </c>
      <c r="G373" s="256">
        <v>42705</v>
      </c>
      <c r="H373" s="327" t="s">
        <v>2872</v>
      </c>
      <c r="I373" s="257">
        <v>29269</v>
      </c>
      <c r="J373" s="257">
        <v>29269</v>
      </c>
      <c r="K373" s="165" t="s">
        <v>31</v>
      </c>
      <c r="L373" s="327" t="s">
        <v>2847</v>
      </c>
      <c r="M373" s="255">
        <v>6505</v>
      </c>
      <c r="N373" s="327" t="s">
        <v>2399</v>
      </c>
      <c r="O373" s="256">
        <v>42711</v>
      </c>
      <c r="P373" s="255" t="s">
        <v>55</v>
      </c>
      <c r="Q373" s="255" t="s">
        <v>519</v>
      </c>
      <c r="R373" s="320" t="s">
        <v>54</v>
      </c>
      <c r="S373" s="320" t="s">
        <v>2860</v>
      </c>
      <c r="T373" s="321"/>
    </row>
    <row r="374" spans="1:20" s="320" customFormat="1" x14ac:dyDescent="0.2">
      <c r="A374" s="255">
        <v>325200</v>
      </c>
      <c r="B374" s="255" t="s">
        <v>230</v>
      </c>
      <c r="C374" s="165" t="s">
        <v>2866</v>
      </c>
      <c r="D374" s="255" t="s">
        <v>2396</v>
      </c>
      <c r="E374" s="255">
        <v>76316</v>
      </c>
      <c r="F374" s="255">
        <v>2</v>
      </c>
      <c r="G374" s="256">
        <v>42705</v>
      </c>
      <c r="H374" s="323" t="s">
        <v>2873</v>
      </c>
      <c r="I374" s="257">
        <v>26028</v>
      </c>
      <c r="J374" s="257">
        <v>26028</v>
      </c>
      <c r="K374" s="165" t="s">
        <v>31</v>
      </c>
      <c r="L374" s="255" t="s">
        <v>2874</v>
      </c>
      <c r="M374" s="255">
        <v>6541</v>
      </c>
      <c r="N374" s="255" t="s">
        <v>2410</v>
      </c>
      <c r="O374" s="256">
        <v>42713</v>
      </c>
      <c r="P374" s="255" t="s">
        <v>2392</v>
      </c>
      <c r="Q374" s="255" t="s">
        <v>2803</v>
      </c>
      <c r="T374" s="321"/>
    </row>
    <row r="375" spans="1:20" s="320" customFormat="1" x14ac:dyDescent="0.2">
      <c r="A375" s="255">
        <v>325200</v>
      </c>
      <c r="B375" s="255" t="s">
        <v>230</v>
      </c>
      <c r="C375" s="149" t="s">
        <v>2866</v>
      </c>
      <c r="D375" s="255" t="s">
        <v>2396</v>
      </c>
      <c r="E375" s="255">
        <v>76510</v>
      </c>
      <c r="F375" s="255">
        <v>2</v>
      </c>
      <c r="G375" s="256">
        <v>42712</v>
      </c>
      <c r="H375" s="323">
        <v>236242</v>
      </c>
      <c r="I375" s="257">
        <v>-353033.9</v>
      </c>
      <c r="J375" s="257">
        <v>-353033.9</v>
      </c>
      <c r="K375" s="165" t="s">
        <v>31</v>
      </c>
      <c r="L375" s="255" t="s">
        <v>2867</v>
      </c>
      <c r="M375" s="255">
        <v>6505</v>
      </c>
      <c r="N375" s="255" t="s">
        <v>2429</v>
      </c>
      <c r="O375" s="256">
        <v>42719</v>
      </c>
      <c r="P375" s="255" t="s">
        <v>96</v>
      </c>
      <c r="Q375" s="255" t="s">
        <v>97</v>
      </c>
      <c r="T375" s="321"/>
    </row>
    <row r="376" spans="1:20" s="320" customFormat="1" x14ac:dyDescent="0.2">
      <c r="A376" s="255">
        <v>325200</v>
      </c>
      <c r="B376" s="255" t="s">
        <v>230</v>
      </c>
      <c r="C376" s="149" t="s">
        <v>2866</v>
      </c>
      <c r="D376" s="255" t="s">
        <v>2396</v>
      </c>
      <c r="E376" s="255">
        <v>76515</v>
      </c>
      <c r="F376" s="255">
        <v>2</v>
      </c>
      <c r="G376" s="256">
        <v>42712</v>
      </c>
      <c r="H376" s="323">
        <v>236242</v>
      </c>
      <c r="I376" s="257">
        <v>353033.9</v>
      </c>
      <c r="J376" s="257">
        <v>353033.9</v>
      </c>
      <c r="K376" s="165" t="s">
        <v>31</v>
      </c>
      <c r="L376" s="255" t="s">
        <v>2867</v>
      </c>
      <c r="M376" s="255">
        <v>6505</v>
      </c>
      <c r="N376" s="255" t="s">
        <v>2410</v>
      </c>
      <c r="O376" s="256">
        <v>42719</v>
      </c>
      <c r="P376" s="255" t="s">
        <v>96</v>
      </c>
      <c r="Q376" s="255" t="s">
        <v>97</v>
      </c>
      <c r="T376" s="321"/>
    </row>
    <row r="377" spans="1:20" s="320" customFormat="1" x14ac:dyDescent="0.2">
      <c r="A377" s="255">
        <v>325200</v>
      </c>
      <c r="B377" s="255" t="s">
        <v>230</v>
      </c>
      <c r="C377" s="149" t="s">
        <v>2866</v>
      </c>
      <c r="D377" s="255" t="s">
        <v>2396</v>
      </c>
      <c r="E377" s="255">
        <v>76516</v>
      </c>
      <c r="F377" s="255">
        <v>2</v>
      </c>
      <c r="G377" s="256">
        <v>42712</v>
      </c>
      <c r="H377" s="323">
        <v>236242</v>
      </c>
      <c r="I377" s="257">
        <v>353033.9</v>
      </c>
      <c r="J377" s="257">
        <v>353033.9</v>
      </c>
      <c r="K377" s="165" t="s">
        <v>31</v>
      </c>
      <c r="L377" s="255" t="s">
        <v>2876</v>
      </c>
      <c r="M377" s="255">
        <v>6505</v>
      </c>
      <c r="N377" s="255" t="s">
        <v>2432</v>
      </c>
      <c r="O377" s="256">
        <v>42719</v>
      </c>
      <c r="P377" s="255" t="s">
        <v>96</v>
      </c>
      <c r="Q377" s="255" t="s">
        <v>97</v>
      </c>
      <c r="T377" s="321"/>
    </row>
    <row r="378" spans="1:20" s="320" customFormat="1" x14ac:dyDescent="0.2">
      <c r="A378" s="255">
        <v>325200</v>
      </c>
      <c r="B378" s="255" t="s">
        <v>230</v>
      </c>
      <c r="C378" s="149" t="s">
        <v>2866</v>
      </c>
      <c r="D378" s="255" t="s">
        <v>2396</v>
      </c>
      <c r="E378" s="255">
        <v>76575</v>
      </c>
      <c r="F378" s="255">
        <v>2</v>
      </c>
      <c r="G378" s="256">
        <v>42712</v>
      </c>
      <c r="H378" s="323">
        <v>236244</v>
      </c>
      <c r="I378" s="257">
        <v>86063</v>
      </c>
      <c r="J378" s="257">
        <v>86063</v>
      </c>
      <c r="K378" s="165" t="s">
        <v>31</v>
      </c>
      <c r="L378" s="255" t="s">
        <v>2877</v>
      </c>
      <c r="M378" s="255">
        <v>6505</v>
      </c>
      <c r="N378" s="255" t="s">
        <v>2410</v>
      </c>
      <c r="O378" s="256">
        <v>42720</v>
      </c>
      <c r="P378" s="255" t="s">
        <v>96</v>
      </c>
      <c r="Q378" s="255" t="s">
        <v>97</v>
      </c>
      <c r="T378" s="321"/>
    </row>
    <row r="379" spans="1:20" s="320" customFormat="1" x14ac:dyDescent="0.2">
      <c r="A379" s="255">
        <v>325200</v>
      </c>
      <c r="B379" s="255" t="s">
        <v>230</v>
      </c>
      <c r="C379" s="165" t="s">
        <v>2866</v>
      </c>
      <c r="D379" s="255" t="s">
        <v>2396</v>
      </c>
      <c r="E379" s="255">
        <v>76671</v>
      </c>
      <c r="F379" s="255">
        <v>2</v>
      </c>
      <c r="G379" s="256">
        <v>42718</v>
      </c>
      <c r="H379" s="323">
        <v>11098</v>
      </c>
      <c r="I379" s="257">
        <v>7621.95</v>
      </c>
      <c r="J379" s="257">
        <v>7621.95</v>
      </c>
      <c r="K379" s="165" t="s">
        <v>31</v>
      </c>
      <c r="L379" s="255" t="s">
        <v>2878</v>
      </c>
      <c r="M379" s="255">
        <v>6374</v>
      </c>
      <c r="N379" s="255" t="s">
        <v>2410</v>
      </c>
      <c r="O379" s="256">
        <v>42724</v>
      </c>
      <c r="P379" s="255" t="s">
        <v>65</v>
      </c>
      <c r="Q379" s="255" t="s">
        <v>130</v>
      </c>
      <c r="T379" s="321"/>
    </row>
    <row r="380" spans="1:20" s="320" customFormat="1" x14ac:dyDescent="0.2">
      <c r="A380" s="255">
        <v>325200</v>
      </c>
      <c r="B380" s="255" t="s">
        <v>230</v>
      </c>
      <c r="C380" s="165" t="s">
        <v>2866</v>
      </c>
      <c r="D380" s="255" t="s">
        <v>2396</v>
      </c>
      <c r="E380" s="255">
        <v>76727</v>
      </c>
      <c r="F380" s="255">
        <v>2</v>
      </c>
      <c r="G380" s="256">
        <v>42720</v>
      </c>
      <c r="H380" s="323" t="s">
        <v>2534</v>
      </c>
      <c r="I380" s="257">
        <v>3883.28</v>
      </c>
      <c r="J380" s="257">
        <v>3883.28</v>
      </c>
      <c r="K380" s="165" t="s">
        <v>31</v>
      </c>
      <c r="L380" s="255" t="s">
        <v>2879</v>
      </c>
      <c r="M380" s="255">
        <v>6351</v>
      </c>
      <c r="N380" s="255" t="s">
        <v>2432</v>
      </c>
      <c r="O380" s="256">
        <v>42725</v>
      </c>
      <c r="P380" s="255" t="s">
        <v>155</v>
      </c>
      <c r="Q380" s="255" t="s">
        <v>595</v>
      </c>
      <c r="T380" s="321"/>
    </row>
    <row r="381" spans="1:20" s="320" customFormat="1" x14ac:dyDescent="0.2">
      <c r="A381" s="255">
        <v>325200</v>
      </c>
      <c r="B381" s="255" t="s">
        <v>230</v>
      </c>
      <c r="C381" s="165" t="s">
        <v>2866</v>
      </c>
      <c r="D381" s="255" t="s">
        <v>2396</v>
      </c>
      <c r="E381" s="255">
        <v>76794</v>
      </c>
      <c r="F381" s="255">
        <v>2</v>
      </c>
      <c r="G381" s="256">
        <v>42725</v>
      </c>
      <c r="H381" s="327">
        <v>139842577</v>
      </c>
      <c r="I381" s="257">
        <v>4125</v>
      </c>
      <c r="J381" s="257">
        <v>4125</v>
      </c>
      <c r="K381" s="165" t="s">
        <v>31</v>
      </c>
      <c r="L381" s="327" t="s">
        <v>2502</v>
      </c>
      <c r="M381" s="255">
        <v>6544</v>
      </c>
      <c r="N381" s="327" t="s">
        <v>2399</v>
      </c>
      <c r="O381" s="256">
        <v>42726</v>
      </c>
      <c r="P381" s="255" t="s">
        <v>163</v>
      </c>
      <c r="Q381" s="255" t="s">
        <v>1340</v>
      </c>
      <c r="R381" s="331" t="s">
        <v>54</v>
      </c>
      <c r="S381" s="331" t="s">
        <v>2643</v>
      </c>
      <c r="T381" s="321"/>
    </row>
    <row r="382" spans="1:20" s="320" customFormat="1" x14ac:dyDescent="0.2">
      <c r="A382" s="255">
        <v>325200</v>
      </c>
      <c r="B382" s="255" t="s">
        <v>230</v>
      </c>
      <c r="C382" s="165" t="s">
        <v>2866</v>
      </c>
      <c r="D382" s="255" t="s">
        <v>2396</v>
      </c>
      <c r="E382" s="255">
        <v>76937</v>
      </c>
      <c r="F382" s="255">
        <v>1</v>
      </c>
      <c r="G382" s="256">
        <v>42735</v>
      </c>
      <c r="H382" s="323" t="s">
        <v>2951</v>
      </c>
      <c r="I382" s="257">
        <v>-421052.01</v>
      </c>
      <c r="J382" s="257">
        <v>-526315.01</v>
      </c>
      <c r="K382" s="165" t="s">
        <v>29</v>
      </c>
      <c r="L382" s="255" t="s">
        <v>2951</v>
      </c>
      <c r="M382" s="165" t="s">
        <v>2396</v>
      </c>
      <c r="N382" s="255" t="s">
        <v>30</v>
      </c>
      <c r="O382" s="256">
        <v>42734</v>
      </c>
      <c r="P382" s="255" t="s">
        <v>175</v>
      </c>
      <c r="Q382" s="255" t="s">
        <v>1552</v>
      </c>
      <c r="T382" s="321"/>
    </row>
    <row r="383" spans="1:20" s="320" customFormat="1" x14ac:dyDescent="0.2">
      <c r="A383" s="255">
        <v>325200</v>
      </c>
      <c r="B383" s="255" t="s">
        <v>230</v>
      </c>
      <c r="C383" s="165" t="s">
        <v>2866</v>
      </c>
      <c r="D383" s="255" t="s">
        <v>2396</v>
      </c>
      <c r="E383" s="255">
        <v>76938</v>
      </c>
      <c r="F383" s="255">
        <v>1</v>
      </c>
      <c r="G383" s="256">
        <v>42735</v>
      </c>
      <c r="H383" s="323" t="s">
        <v>2952</v>
      </c>
      <c r="I383" s="257">
        <v>-805980.03</v>
      </c>
      <c r="J383" s="257">
        <v>-805980.03</v>
      </c>
      <c r="K383" s="165" t="s">
        <v>31</v>
      </c>
      <c r="L383" s="255" t="s">
        <v>2952</v>
      </c>
      <c r="M383" s="165" t="s">
        <v>2396</v>
      </c>
      <c r="N383" s="255" t="s">
        <v>30</v>
      </c>
      <c r="O383" s="256">
        <v>42734</v>
      </c>
      <c r="P383" s="255" t="s">
        <v>175</v>
      </c>
      <c r="Q383" s="255" t="s">
        <v>1552</v>
      </c>
      <c r="T383" s="321"/>
    </row>
    <row r="384" spans="1:20" s="320" customFormat="1" x14ac:dyDescent="0.2">
      <c r="A384" s="255">
        <v>325200</v>
      </c>
      <c r="B384" s="255" t="s">
        <v>230</v>
      </c>
      <c r="C384" s="165" t="s">
        <v>2866</v>
      </c>
      <c r="D384" s="255" t="s">
        <v>2396</v>
      </c>
      <c r="E384" s="255">
        <v>76938</v>
      </c>
      <c r="F384" s="255">
        <v>2</v>
      </c>
      <c r="G384" s="256">
        <v>42735</v>
      </c>
      <c r="H384" s="323" t="s">
        <v>2952</v>
      </c>
      <c r="I384" s="257">
        <v>-3733.93</v>
      </c>
      <c r="J384" s="257">
        <v>-3733.93</v>
      </c>
      <c r="K384" s="165" t="s">
        <v>31</v>
      </c>
      <c r="L384" s="255" t="s">
        <v>2953</v>
      </c>
      <c r="M384" s="165" t="s">
        <v>2396</v>
      </c>
      <c r="N384" s="255" t="s">
        <v>30</v>
      </c>
      <c r="O384" s="256">
        <v>42734</v>
      </c>
      <c r="P384" s="255" t="s">
        <v>175</v>
      </c>
      <c r="Q384" s="255" t="s">
        <v>1552</v>
      </c>
      <c r="T384" s="321"/>
    </row>
    <row r="385" spans="1:20" s="320" customFormat="1" x14ac:dyDescent="0.2">
      <c r="A385" s="258">
        <v>325200</v>
      </c>
      <c r="B385" s="258" t="s">
        <v>230</v>
      </c>
      <c r="C385" s="318" t="s">
        <v>2866</v>
      </c>
      <c r="D385" s="258" t="s">
        <v>2396</v>
      </c>
      <c r="E385" s="258">
        <v>77101</v>
      </c>
      <c r="F385" s="258">
        <v>1</v>
      </c>
      <c r="G385" s="259">
        <v>42735</v>
      </c>
      <c r="H385" s="340" t="s">
        <v>2790</v>
      </c>
      <c r="I385" s="319">
        <v>10478.709999999999</v>
      </c>
      <c r="J385" s="258">
        <v>0</v>
      </c>
      <c r="K385" s="318" t="s">
        <v>29</v>
      </c>
      <c r="L385" s="258" t="s">
        <v>2954</v>
      </c>
      <c r="M385" s="258">
        <v>6343</v>
      </c>
      <c r="N385" s="258" t="s">
        <v>2544</v>
      </c>
      <c r="O385" s="259">
        <v>42741</v>
      </c>
      <c r="P385" s="258" t="s">
        <v>2792</v>
      </c>
      <c r="Q385" s="258" t="s">
        <v>2793</v>
      </c>
      <c r="T385" s="321"/>
    </row>
    <row r="386" spans="1:20" x14ac:dyDescent="0.2">
      <c r="A386" s="331">
        <v>325200</v>
      </c>
      <c r="B386" s="331" t="s">
        <v>230</v>
      </c>
      <c r="C386" s="331" t="s">
        <v>2897</v>
      </c>
      <c r="D386" s="331" t="s">
        <v>2396</v>
      </c>
      <c r="E386" s="343">
        <v>77568</v>
      </c>
      <c r="F386" s="331">
        <v>2</v>
      </c>
      <c r="G386" s="256">
        <v>42425</v>
      </c>
      <c r="H386" s="324" t="s">
        <v>2898</v>
      </c>
      <c r="I386" s="257">
        <v>50000</v>
      </c>
      <c r="J386" s="257">
        <v>50000</v>
      </c>
      <c r="K386" s="331" t="s">
        <v>31</v>
      </c>
      <c r="L386" s="331" t="s">
        <v>2899</v>
      </c>
      <c r="M386" s="345">
        <v>6339</v>
      </c>
      <c r="N386" s="331" t="s">
        <v>2432</v>
      </c>
      <c r="O386" s="256">
        <v>42755</v>
      </c>
      <c r="P386" s="331" t="s">
        <v>1133</v>
      </c>
      <c r="Q386" s="331" t="s">
        <v>1134</v>
      </c>
      <c r="R386" s="331"/>
      <c r="S386" s="331"/>
    </row>
    <row r="387" spans="1:20" x14ac:dyDescent="0.2">
      <c r="A387" s="331">
        <v>325200</v>
      </c>
      <c r="B387" s="331" t="s">
        <v>230</v>
      </c>
      <c r="C387" s="331" t="s">
        <v>2897</v>
      </c>
      <c r="D387" s="331" t="s">
        <v>2396</v>
      </c>
      <c r="E387" s="343">
        <v>77587</v>
      </c>
      <c r="F387" s="331">
        <v>1</v>
      </c>
      <c r="G387" s="256">
        <v>42425</v>
      </c>
      <c r="H387" s="324" t="s">
        <v>2898</v>
      </c>
      <c r="I387" s="257">
        <v>-40322.58</v>
      </c>
      <c r="J387" s="257">
        <v>-50000</v>
      </c>
      <c r="K387" s="331" t="s">
        <v>29</v>
      </c>
      <c r="L387" s="331" t="s">
        <v>2899</v>
      </c>
      <c r="M387" s="345">
        <v>6339</v>
      </c>
      <c r="N387" s="331" t="s">
        <v>2432</v>
      </c>
      <c r="O387" s="256">
        <v>42755</v>
      </c>
      <c r="P387" s="331" t="s">
        <v>1133</v>
      </c>
      <c r="Q387" s="331" t="s">
        <v>1134</v>
      </c>
      <c r="R387" s="331"/>
      <c r="S387" s="331"/>
    </row>
    <row r="388" spans="1:20" x14ac:dyDescent="0.2">
      <c r="A388" s="331">
        <v>325200</v>
      </c>
      <c r="B388" s="331" t="s">
        <v>230</v>
      </c>
      <c r="C388" s="331" t="s">
        <v>2897</v>
      </c>
      <c r="D388" s="331" t="s">
        <v>2396</v>
      </c>
      <c r="E388" s="343">
        <v>77588</v>
      </c>
      <c r="F388" s="331">
        <v>2</v>
      </c>
      <c r="G388" s="256">
        <v>42425</v>
      </c>
      <c r="H388" s="324" t="s">
        <v>2898</v>
      </c>
      <c r="I388" s="257">
        <v>40322.58</v>
      </c>
      <c r="J388" s="257">
        <v>50000</v>
      </c>
      <c r="K388" s="331" t="s">
        <v>29</v>
      </c>
      <c r="L388" s="331" t="s">
        <v>2899</v>
      </c>
      <c r="M388" s="345">
        <v>6339</v>
      </c>
      <c r="N388" s="331" t="s">
        <v>2432</v>
      </c>
      <c r="O388" s="256">
        <v>42755</v>
      </c>
      <c r="P388" s="331" t="s">
        <v>1133</v>
      </c>
      <c r="Q388" s="331" t="s">
        <v>1134</v>
      </c>
      <c r="R388" s="331"/>
      <c r="S388" s="331"/>
    </row>
    <row r="389" spans="1:20" x14ac:dyDescent="0.2">
      <c r="A389" s="331">
        <v>325200</v>
      </c>
      <c r="B389" s="331" t="s">
        <v>230</v>
      </c>
      <c r="C389" s="331" t="s">
        <v>2897</v>
      </c>
      <c r="D389" s="331" t="s">
        <v>2396</v>
      </c>
      <c r="E389" s="343">
        <v>77840</v>
      </c>
      <c r="F389" s="331">
        <v>1</v>
      </c>
      <c r="G389" s="256">
        <v>42425</v>
      </c>
      <c r="H389" s="324" t="s">
        <v>2898</v>
      </c>
      <c r="I389" s="257">
        <v>-50000</v>
      </c>
      <c r="J389" s="257">
        <v>-50000</v>
      </c>
      <c r="K389" s="331" t="s">
        <v>31</v>
      </c>
      <c r="L389" s="331" t="s">
        <v>2899</v>
      </c>
      <c r="M389" s="345">
        <v>6339</v>
      </c>
      <c r="N389" s="331" t="s">
        <v>2432</v>
      </c>
      <c r="O389" s="256">
        <v>42766</v>
      </c>
      <c r="P389" s="331" t="s">
        <v>1133</v>
      </c>
      <c r="Q389" s="331" t="s">
        <v>1134</v>
      </c>
      <c r="R389" s="331"/>
      <c r="S389" s="331"/>
    </row>
    <row r="390" spans="1:20" x14ac:dyDescent="0.2">
      <c r="A390" s="331">
        <v>325200</v>
      </c>
      <c r="B390" s="331" t="s">
        <v>230</v>
      </c>
      <c r="C390" s="331" t="s">
        <v>2897</v>
      </c>
      <c r="D390" s="331" t="s">
        <v>2396</v>
      </c>
      <c r="E390" s="343">
        <v>77841</v>
      </c>
      <c r="F390" s="331">
        <v>1</v>
      </c>
      <c r="G390" s="256">
        <v>42425</v>
      </c>
      <c r="H390" s="324" t="s">
        <v>2898</v>
      </c>
      <c r="I390" s="257">
        <v>32518.21</v>
      </c>
      <c r="J390" s="257">
        <v>40322.58</v>
      </c>
      <c r="K390" s="331" t="s">
        <v>29</v>
      </c>
      <c r="L390" s="331" t="s">
        <v>2899</v>
      </c>
      <c r="M390" s="345">
        <v>6339</v>
      </c>
      <c r="N390" s="331" t="s">
        <v>2432</v>
      </c>
      <c r="O390" s="256">
        <v>42766</v>
      </c>
      <c r="P390" s="331" t="s">
        <v>1133</v>
      </c>
      <c r="Q390" s="331" t="s">
        <v>1134</v>
      </c>
      <c r="R390" s="331"/>
      <c r="S390" s="331"/>
    </row>
    <row r="391" spans="1:20" x14ac:dyDescent="0.2">
      <c r="A391" s="331">
        <v>325200</v>
      </c>
      <c r="B391" s="331" t="s">
        <v>230</v>
      </c>
      <c r="C391" s="331" t="s">
        <v>2897</v>
      </c>
      <c r="D391" s="331" t="s">
        <v>2396</v>
      </c>
      <c r="E391" s="343">
        <v>77852</v>
      </c>
      <c r="F391" s="331">
        <v>1</v>
      </c>
      <c r="G391" s="256">
        <v>42425</v>
      </c>
      <c r="H391" s="324" t="s">
        <v>2898</v>
      </c>
      <c r="I391" s="257">
        <v>-32518.21</v>
      </c>
      <c r="J391" s="257">
        <v>-40322.58</v>
      </c>
      <c r="K391" s="331" t="s">
        <v>29</v>
      </c>
      <c r="L391" s="331" t="s">
        <v>2899</v>
      </c>
      <c r="M391" s="345">
        <v>6339</v>
      </c>
      <c r="N391" s="331" t="s">
        <v>2432</v>
      </c>
      <c r="O391" s="256">
        <v>42767</v>
      </c>
      <c r="P391" s="331" t="s">
        <v>1133</v>
      </c>
      <c r="Q391" s="331" t="s">
        <v>1134</v>
      </c>
      <c r="R391" s="331"/>
      <c r="S391" s="331"/>
    </row>
    <row r="392" spans="1:20" x14ac:dyDescent="0.2">
      <c r="A392" s="331">
        <v>325200</v>
      </c>
      <c r="B392" s="331" t="s">
        <v>230</v>
      </c>
      <c r="C392" s="331" t="s">
        <v>2897</v>
      </c>
      <c r="D392" s="331" t="s">
        <v>2396</v>
      </c>
      <c r="E392" s="343">
        <v>77853</v>
      </c>
      <c r="F392" s="331">
        <v>2</v>
      </c>
      <c r="G392" s="256">
        <v>42425</v>
      </c>
      <c r="H392" s="324" t="s">
        <v>2898</v>
      </c>
      <c r="I392" s="257">
        <v>40322.58</v>
      </c>
      <c r="J392" s="257">
        <v>50000</v>
      </c>
      <c r="K392" s="331" t="s">
        <v>29</v>
      </c>
      <c r="L392" s="331" t="s">
        <v>2899</v>
      </c>
      <c r="M392" s="345">
        <v>6339</v>
      </c>
      <c r="N392" s="331" t="s">
        <v>2432</v>
      </c>
      <c r="O392" s="256">
        <v>42767</v>
      </c>
      <c r="P392" s="331" t="s">
        <v>1133</v>
      </c>
      <c r="Q392" s="331" t="s">
        <v>1134</v>
      </c>
      <c r="R392" s="331"/>
      <c r="S392" s="331"/>
    </row>
    <row r="393" spans="1:20" x14ac:dyDescent="0.2">
      <c r="A393" s="331">
        <v>325200</v>
      </c>
      <c r="B393" s="331" t="s">
        <v>230</v>
      </c>
      <c r="C393" s="331" t="s">
        <v>2897</v>
      </c>
      <c r="D393" s="331" t="s">
        <v>2396</v>
      </c>
      <c r="E393" s="343">
        <v>77293</v>
      </c>
      <c r="F393" s="331">
        <v>2</v>
      </c>
      <c r="G393" s="256">
        <v>42674</v>
      </c>
      <c r="H393" s="324">
        <v>674647</v>
      </c>
      <c r="I393" s="257">
        <v>25000</v>
      </c>
      <c r="J393" s="257">
        <v>25000</v>
      </c>
      <c r="K393" s="331" t="s">
        <v>31</v>
      </c>
      <c r="L393" s="331" t="s">
        <v>2900</v>
      </c>
      <c r="M393" s="345">
        <v>6350</v>
      </c>
      <c r="N393" s="331" t="s">
        <v>2410</v>
      </c>
      <c r="O393" s="256">
        <v>42747</v>
      </c>
      <c r="P393" s="331" t="s">
        <v>2389</v>
      </c>
      <c r="Q393" s="331" t="s">
        <v>2388</v>
      </c>
      <c r="R393" s="331"/>
      <c r="S393" s="331"/>
    </row>
    <row r="394" spans="1:20" s="223" customFormat="1" x14ac:dyDescent="0.2">
      <c r="A394" s="331">
        <v>325200</v>
      </c>
      <c r="B394" s="331" t="s">
        <v>230</v>
      </c>
      <c r="C394" s="331" t="s">
        <v>2897</v>
      </c>
      <c r="D394" s="331" t="s">
        <v>2396</v>
      </c>
      <c r="E394" s="343">
        <v>77471</v>
      </c>
      <c r="F394" s="331">
        <v>2</v>
      </c>
      <c r="G394" s="256">
        <v>42691</v>
      </c>
      <c r="H394" s="324" t="s">
        <v>2901</v>
      </c>
      <c r="I394" s="257">
        <v>1470</v>
      </c>
      <c r="J394" s="257">
        <v>1470</v>
      </c>
      <c r="K394" s="331" t="s">
        <v>31</v>
      </c>
      <c r="L394" s="331" t="s">
        <v>2902</v>
      </c>
      <c r="M394" s="345" t="s">
        <v>2396</v>
      </c>
      <c r="N394" s="331" t="s">
        <v>2410</v>
      </c>
      <c r="O394" s="256">
        <v>42753</v>
      </c>
      <c r="P394" s="223" t="s">
        <v>2903</v>
      </c>
      <c r="Q394" s="223" t="s">
        <v>2904</v>
      </c>
      <c r="T394" s="315"/>
    </row>
    <row r="395" spans="1:20" s="223" customFormat="1" x14ac:dyDescent="0.2">
      <c r="A395" s="331">
        <v>325200</v>
      </c>
      <c r="B395" s="331" t="s">
        <v>230</v>
      </c>
      <c r="C395" s="331" t="s">
        <v>2897</v>
      </c>
      <c r="D395" s="331" t="s">
        <v>2396</v>
      </c>
      <c r="E395" s="343">
        <v>77471</v>
      </c>
      <c r="F395" s="331">
        <v>4</v>
      </c>
      <c r="G395" s="256">
        <v>42691</v>
      </c>
      <c r="H395" s="327" t="s">
        <v>2901</v>
      </c>
      <c r="I395" s="331">
        <v>15</v>
      </c>
      <c r="J395" s="331">
        <v>15</v>
      </c>
      <c r="K395" s="331" t="s">
        <v>31</v>
      </c>
      <c r="L395" s="331" t="s">
        <v>2902</v>
      </c>
      <c r="M395" s="345" t="s">
        <v>2396</v>
      </c>
      <c r="N395" s="331" t="s">
        <v>2410</v>
      </c>
      <c r="O395" s="256">
        <v>42753</v>
      </c>
      <c r="P395" s="223" t="s">
        <v>2903</v>
      </c>
      <c r="Q395" s="223" t="s">
        <v>2904</v>
      </c>
      <c r="T395" s="315"/>
    </row>
    <row r="396" spans="1:20" s="223" customFormat="1" x14ac:dyDescent="0.2">
      <c r="A396" s="331">
        <v>325200</v>
      </c>
      <c r="B396" s="331" t="s">
        <v>230</v>
      </c>
      <c r="C396" s="331" t="s">
        <v>2897</v>
      </c>
      <c r="D396" s="331" t="s">
        <v>2396</v>
      </c>
      <c r="E396" s="343">
        <v>78103</v>
      </c>
      <c r="F396" s="331">
        <v>2</v>
      </c>
      <c r="G396" s="256">
        <v>42691</v>
      </c>
      <c r="H396" s="327" t="s">
        <v>2901</v>
      </c>
      <c r="I396" s="331">
        <v>294</v>
      </c>
      <c r="J396" s="331">
        <v>294</v>
      </c>
      <c r="K396" s="331" t="s">
        <v>31</v>
      </c>
      <c r="L396" s="331" t="s">
        <v>2955</v>
      </c>
      <c r="M396" s="345" t="s">
        <v>2396</v>
      </c>
      <c r="N396" s="331" t="s">
        <v>2444</v>
      </c>
      <c r="O396" s="256">
        <v>42773</v>
      </c>
      <c r="P396" s="223" t="s">
        <v>2903</v>
      </c>
      <c r="Q396" s="223" t="s">
        <v>2904</v>
      </c>
      <c r="T396" s="315"/>
    </row>
    <row r="397" spans="1:20" s="223" customFormat="1" x14ac:dyDescent="0.2">
      <c r="A397" s="331">
        <v>325200</v>
      </c>
      <c r="B397" s="331" t="s">
        <v>230</v>
      </c>
      <c r="C397" s="331" t="s">
        <v>2897</v>
      </c>
      <c r="D397" s="331" t="s">
        <v>2396</v>
      </c>
      <c r="E397" s="343">
        <v>77135</v>
      </c>
      <c r="F397" s="331">
        <v>2</v>
      </c>
      <c r="G397" s="256">
        <v>42696</v>
      </c>
      <c r="H397" s="324" t="s">
        <v>2905</v>
      </c>
      <c r="I397" s="257">
        <v>47714.51</v>
      </c>
      <c r="J397" s="257">
        <v>47714.51</v>
      </c>
      <c r="K397" s="331" t="s">
        <v>31</v>
      </c>
      <c r="L397" s="331" t="s">
        <v>2906</v>
      </c>
      <c r="M397" s="345">
        <v>6543</v>
      </c>
      <c r="N397" s="331" t="s">
        <v>2410</v>
      </c>
      <c r="O397" s="256">
        <v>42744</v>
      </c>
      <c r="P397" s="223" t="s">
        <v>1494</v>
      </c>
      <c r="Q397" s="223" t="s">
        <v>1495</v>
      </c>
      <c r="T397" s="315"/>
    </row>
    <row r="398" spans="1:20" s="223" customFormat="1" x14ac:dyDescent="0.2">
      <c r="A398" s="331">
        <v>325200</v>
      </c>
      <c r="B398" s="331" t="s">
        <v>230</v>
      </c>
      <c r="C398" s="331" t="s">
        <v>2897</v>
      </c>
      <c r="D398" s="331" t="s">
        <v>2396</v>
      </c>
      <c r="E398" s="343">
        <v>76837</v>
      </c>
      <c r="F398" s="331">
        <v>2</v>
      </c>
      <c r="G398" s="256">
        <v>42704</v>
      </c>
      <c r="H398" s="324" t="s">
        <v>2907</v>
      </c>
      <c r="I398" s="257">
        <v>135850</v>
      </c>
      <c r="J398" s="257">
        <v>135850</v>
      </c>
      <c r="K398" s="331" t="s">
        <v>31</v>
      </c>
      <c r="L398" s="331" t="s">
        <v>2908</v>
      </c>
      <c r="M398" s="345">
        <v>6350</v>
      </c>
      <c r="N398" s="331" t="s">
        <v>2410</v>
      </c>
      <c r="O398" s="256">
        <v>42732</v>
      </c>
      <c r="P398" s="223" t="s">
        <v>2441</v>
      </c>
      <c r="Q398" s="223" t="s">
        <v>2909</v>
      </c>
      <c r="T398" s="315"/>
    </row>
    <row r="399" spans="1:20" s="223" customFormat="1" x14ac:dyDescent="0.2">
      <c r="A399" s="331">
        <v>325200</v>
      </c>
      <c r="B399" s="331" t="s">
        <v>230</v>
      </c>
      <c r="C399" s="331" t="s">
        <v>2897</v>
      </c>
      <c r="D399" s="331" t="s">
        <v>2396</v>
      </c>
      <c r="E399" s="343">
        <v>76859</v>
      </c>
      <c r="F399" s="331">
        <v>2</v>
      </c>
      <c r="G399" s="256">
        <v>42704</v>
      </c>
      <c r="H399" s="324">
        <v>9501404</v>
      </c>
      <c r="I399" s="257">
        <v>11025</v>
      </c>
      <c r="J399" s="257">
        <v>11025</v>
      </c>
      <c r="K399" s="331" t="s">
        <v>31</v>
      </c>
      <c r="L399" s="331" t="s">
        <v>2910</v>
      </c>
      <c r="M399" s="345">
        <v>6307</v>
      </c>
      <c r="N399" s="331" t="s">
        <v>2410</v>
      </c>
      <c r="O399" s="256">
        <v>42732</v>
      </c>
      <c r="P399" s="223" t="s">
        <v>2440</v>
      </c>
      <c r="Q399" s="223" t="s">
        <v>2439</v>
      </c>
      <c r="T399" s="315"/>
    </row>
    <row r="400" spans="1:20" s="223" customFormat="1" x14ac:dyDescent="0.2">
      <c r="A400" s="331">
        <v>325200</v>
      </c>
      <c r="B400" s="331" t="s">
        <v>230</v>
      </c>
      <c r="C400" s="331" t="s">
        <v>2897</v>
      </c>
      <c r="D400" s="331" t="s">
        <v>2396</v>
      </c>
      <c r="E400" s="343">
        <v>77221</v>
      </c>
      <c r="F400" s="331">
        <v>2</v>
      </c>
      <c r="G400" s="256">
        <v>42704</v>
      </c>
      <c r="H400" s="324">
        <v>70901</v>
      </c>
      <c r="I400" s="257">
        <v>7000</v>
      </c>
      <c r="J400" s="257">
        <v>7000</v>
      </c>
      <c r="K400" s="331" t="s">
        <v>31</v>
      </c>
      <c r="L400" s="331" t="s">
        <v>2911</v>
      </c>
      <c r="M400" s="345">
        <v>6350</v>
      </c>
      <c r="N400" s="331" t="s">
        <v>2410</v>
      </c>
      <c r="O400" s="256">
        <v>42746</v>
      </c>
      <c r="P400" s="223" t="s">
        <v>137</v>
      </c>
      <c r="Q400" s="223" t="s">
        <v>136</v>
      </c>
      <c r="T400" s="315"/>
    </row>
    <row r="401" spans="1:20" s="223" customFormat="1" x14ac:dyDescent="0.2">
      <c r="A401" s="331">
        <v>325200</v>
      </c>
      <c r="B401" s="331" t="s">
        <v>230</v>
      </c>
      <c r="C401" s="331" t="s">
        <v>2897</v>
      </c>
      <c r="D401" s="331" t="s">
        <v>2396</v>
      </c>
      <c r="E401" s="343">
        <v>77364</v>
      </c>
      <c r="F401" s="331">
        <v>2</v>
      </c>
      <c r="G401" s="256">
        <v>42704</v>
      </c>
      <c r="H401" s="327" t="s">
        <v>2912</v>
      </c>
      <c r="I401" s="331">
        <v>401.51</v>
      </c>
      <c r="J401" s="331">
        <v>401.51</v>
      </c>
      <c r="K401" s="331" t="s">
        <v>31</v>
      </c>
      <c r="L401" s="331" t="s">
        <v>2913</v>
      </c>
      <c r="M401" s="345">
        <v>6505</v>
      </c>
      <c r="N401" s="331" t="s">
        <v>2410</v>
      </c>
      <c r="O401" s="256">
        <v>42751</v>
      </c>
      <c r="P401" s="223" t="s">
        <v>2850</v>
      </c>
      <c r="Q401" s="223" t="s">
        <v>2851</v>
      </c>
      <c r="T401" s="315"/>
    </row>
    <row r="402" spans="1:20" s="223" customFormat="1" x14ac:dyDescent="0.2">
      <c r="A402" s="331">
        <v>325200</v>
      </c>
      <c r="B402" s="331" t="s">
        <v>230</v>
      </c>
      <c r="C402" s="331" t="s">
        <v>2897</v>
      </c>
      <c r="D402" s="331" t="s">
        <v>2396</v>
      </c>
      <c r="E402" s="343">
        <v>76838</v>
      </c>
      <c r="F402" s="331">
        <v>2</v>
      </c>
      <c r="G402" s="256">
        <v>42707</v>
      </c>
      <c r="H402" s="324" t="s">
        <v>2914</v>
      </c>
      <c r="I402" s="257">
        <v>52820.480000000003</v>
      </c>
      <c r="J402" s="257">
        <v>52820.480000000003</v>
      </c>
      <c r="K402" s="331" t="s">
        <v>31</v>
      </c>
      <c r="L402" s="331" t="s">
        <v>2915</v>
      </c>
      <c r="M402" s="345">
        <v>6350</v>
      </c>
      <c r="N402" s="331" t="s">
        <v>2410</v>
      </c>
      <c r="O402" s="256">
        <v>42732</v>
      </c>
      <c r="P402" s="223" t="s">
        <v>101</v>
      </c>
      <c r="Q402" s="223" t="s">
        <v>102</v>
      </c>
      <c r="T402" s="315"/>
    </row>
    <row r="403" spans="1:20" s="223" customFormat="1" x14ac:dyDescent="0.2">
      <c r="A403" s="331">
        <v>325200</v>
      </c>
      <c r="B403" s="331" t="s">
        <v>230</v>
      </c>
      <c r="C403" s="331" t="s">
        <v>2897</v>
      </c>
      <c r="D403" s="331" t="s">
        <v>2396</v>
      </c>
      <c r="E403" s="343">
        <v>77263</v>
      </c>
      <c r="F403" s="331">
        <v>2</v>
      </c>
      <c r="G403" s="256">
        <v>42712</v>
      </c>
      <c r="H403" s="324">
        <v>6003451874</v>
      </c>
      <c r="I403" s="257">
        <v>5360.16</v>
      </c>
      <c r="J403" s="257">
        <v>5360.16</v>
      </c>
      <c r="K403" s="331" t="s">
        <v>31</v>
      </c>
      <c r="L403" s="331" t="s">
        <v>2916</v>
      </c>
      <c r="M403" s="345">
        <v>6350</v>
      </c>
      <c r="N403" s="331" t="s">
        <v>2410</v>
      </c>
      <c r="O403" s="256">
        <v>42747</v>
      </c>
      <c r="P403" s="223" t="s">
        <v>2390</v>
      </c>
      <c r="Q403" s="223" t="s">
        <v>2391</v>
      </c>
      <c r="T403" s="315"/>
    </row>
    <row r="404" spans="1:20" s="223" customFormat="1" x14ac:dyDescent="0.2">
      <c r="A404" s="331">
        <v>325200</v>
      </c>
      <c r="B404" s="331" t="s">
        <v>230</v>
      </c>
      <c r="C404" s="149" t="s">
        <v>2897</v>
      </c>
      <c r="D404" s="331" t="s">
        <v>2396</v>
      </c>
      <c r="E404" s="343">
        <v>77319</v>
      </c>
      <c r="F404" s="331">
        <v>2</v>
      </c>
      <c r="G404" s="256">
        <v>42712</v>
      </c>
      <c r="H404" s="323">
        <v>236232</v>
      </c>
      <c r="I404" s="257">
        <v>181493.38</v>
      </c>
      <c r="J404" s="257">
        <v>181493.38</v>
      </c>
      <c r="K404" s="331" t="s">
        <v>31</v>
      </c>
      <c r="L404" s="331" t="s">
        <v>2917</v>
      </c>
      <c r="M404" s="345">
        <v>6505</v>
      </c>
      <c r="N404" s="331" t="s">
        <v>2410</v>
      </c>
      <c r="O404" s="256">
        <v>42748</v>
      </c>
      <c r="P404" s="223" t="s">
        <v>96</v>
      </c>
      <c r="Q404" s="223" t="s">
        <v>97</v>
      </c>
      <c r="T404" s="315"/>
    </row>
    <row r="405" spans="1:20" s="223" customFormat="1" x14ac:dyDescent="0.2">
      <c r="A405" s="331">
        <v>325200</v>
      </c>
      <c r="B405" s="331" t="s">
        <v>230</v>
      </c>
      <c r="C405" s="149" t="s">
        <v>2897</v>
      </c>
      <c r="D405" s="331" t="s">
        <v>2396</v>
      </c>
      <c r="E405" s="343">
        <v>77320</v>
      </c>
      <c r="F405" s="331">
        <v>2</v>
      </c>
      <c r="G405" s="256">
        <v>42712</v>
      </c>
      <c r="H405" s="323">
        <v>236243</v>
      </c>
      <c r="I405" s="257">
        <v>161587.65</v>
      </c>
      <c r="J405" s="257">
        <v>161587.65</v>
      </c>
      <c r="K405" s="331" t="s">
        <v>31</v>
      </c>
      <c r="L405" s="331" t="s">
        <v>2917</v>
      </c>
      <c r="M405" s="345">
        <v>6505</v>
      </c>
      <c r="N405" s="331" t="s">
        <v>2410</v>
      </c>
      <c r="O405" s="256">
        <v>42748</v>
      </c>
      <c r="P405" s="223" t="s">
        <v>96</v>
      </c>
      <c r="Q405" s="223" t="s">
        <v>97</v>
      </c>
      <c r="T405" s="315"/>
    </row>
    <row r="406" spans="1:20" s="223" customFormat="1" x14ac:dyDescent="0.2">
      <c r="A406" s="331">
        <v>325200</v>
      </c>
      <c r="B406" s="331" t="s">
        <v>230</v>
      </c>
      <c r="C406" s="331" t="s">
        <v>2897</v>
      </c>
      <c r="D406" s="331" t="s">
        <v>2396</v>
      </c>
      <c r="E406" s="343">
        <v>78043</v>
      </c>
      <c r="F406" s="331">
        <v>2</v>
      </c>
      <c r="G406" s="256">
        <v>42717</v>
      </c>
      <c r="H406" s="324" t="s">
        <v>2947</v>
      </c>
      <c r="I406" s="257">
        <v>15120.97</v>
      </c>
      <c r="J406" s="257">
        <v>18750</v>
      </c>
      <c r="K406" s="331" t="s">
        <v>29</v>
      </c>
      <c r="L406" s="331" t="s">
        <v>2948</v>
      </c>
      <c r="M406" s="345">
        <v>6230</v>
      </c>
      <c r="N406" s="331" t="s">
        <v>2432</v>
      </c>
      <c r="O406" s="256">
        <v>42772</v>
      </c>
      <c r="P406" s="223" t="s">
        <v>2949</v>
      </c>
      <c r="Q406" s="223" t="s">
        <v>2950</v>
      </c>
      <c r="T406" s="315"/>
    </row>
    <row r="407" spans="1:20" s="223" customFormat="1" x14ac:dyDescent="0.2">
      <c r="A407" s="331">
        <v>325200</v>
      </c>
      <c r="B407" s="331" t="s">
        <v>230</v>
      </c>
      <c r="C407" s="331" t="s">
        <v>2897</v>
      </c>
      <c r="D407" s="331" t="s">
        <v>2396</v>
      </c>
      <c r="E407" s="343">
        <v>77682</v>
      </c>
      <c r="F407" s="331">
        <v>2</v>
      </c>
      <c r="G407" s="256">
        <v>42718</v>
      </c>
      <c r="H407" s="324">
        <v>94100493</v>
      </c>
      <c r="I407" s="257">
        <v>90330</v>
      </c>
      <c r="J407" s="257">
        <v>90330</v>
      </c>
      <c r="K407" s="331" t="s">
        <v>31</v>
      </c>
      <c r="L407" s="331" t="s">
        <v>2918</v>
      </c>
      <c r="M407" s="345">
        <v>6350</v>
      </c>
      <c r="N407" s="331" t="s">
        <v>2410</v>
      </c>
      <c r="O407" s="256">
        <v>42759</v>
      </c>
      <c r="P407" s="223" t="s">
        <v>126</v>
      </c>
      <c r="Q407" s="223" t="s">
        <v>125</v>
      </c>
      <c r="T407" s="315"/>
    </row>
    <row r="408" spans="1:20" x14ac:dyDescent="0.2">
      <c r="A408" s="331">
        <v>325200</v>
      </c>
      <c r="B408" s="331" t="s">
        <v>230</v>
      </c>
      <c r="C408" s="331" t="s">
        <v>2897</v>
      </c>
      <c r="D408" s="331" t="s">
        <v>2396</v>
      </c>
      <c r="E408" s="343">
        <v>77618</v>
      </c>
      <c r="F408" s="331">
        <v>2</v>
      </c>
      <c r="G408" s="256">
        <v>42725</v>
      </c>
      <c r="H408" s="324">
        <v>4756</v>
      </c>
      <c r="I408" s="257">
        <v>63082.92</v>
      </c>
      <c r="J408" s="257">
        <v>63082.92</v>
      </c>
      <c r="K408" s="331" t="s">
        <v>31</v>
      </c>
      <c r="L408" s="331" t="s">
        <v>2919</v>
      </c>
      <c r="M408" s="345">
        <v>6350</v>
      </c>
      <c r="N408" s="331" t="s">
        <v>2410</v>
      </c>
      <c r="O408" s="256">
        <v>42759</v>
      </c>
      <c r="P408" s="331" t="s">
        <v>76</v>
      </c>
      <c r="Q408" s="331" t="s">
        <v>620</v>
      </c>
      <c r="R408" s="331"/>
      <c r="S408" s="331"/>
    </row>
    <row r="409" spans="1:20" s="223" customFormat="1" x14ac:dyDescent="0.2">
      <c r="A409" s="331">
        <v>325200</v>
      </c>
      <c r="B409" s="331" t="s">
        <v>230</v>
      </c>
      <c r="C409" s="331" t="s">
        <v>2897</v>
      </c>
      <c r="D409" s="331" t="s">
        <v>2396</v>
      </c>
      <c r="E409" s="343">
        <v>76922</v>
      </c>
      <c r="F409" s="331">
        <v>2</v>
      </c>
      <c r="G409" s="256">
        <v>42726</v>
      </c>
      <c r="H409" s="324">
        <v>4057</v>
      </c>
      <c r="I409" s="257">
        <v>6757.9</v>
      </c>
      <c r="J409" s="257">
        <v>6757.9</v>
      </c>
      <c r="K409" s="331" t="s">
        <v>31</v>
      </c>
      <c r="L409" s="331" t="s">
        <v>2920</v>
      </c>
      <c r="M409" s="345">
        <v>6374</v>
      </c>
      <c r="N409" s="331" t="s">
        <v>2410</v>
      </c>
      <c r="O409" s="256">
        <v>42733</v>
      </c>
      <c r="P409" s="223" t="s">
        <v>77</v>
      </c>
      <c r="Q409" s="223" t="s">
        <v>99</v>
      </c>
      <c r="T409" s="315"/>
    </row>
    <row r="410" spans="1:20" s="223" customFormat="1" x14ac:dyDescent="0.2">
      <c r="A410" s="331">
        <v>325200</v>
      </c>
      <c r="B410" s="331" t="s">
        <v>230</v>
      </c>
      <c r="C410" s="327" t="s">
        <v>2897</v>
      </c>
      <c r="D410" s="331" t="s">
        <v>2396</v>
      </c>
      <c r="E410" s="343">
        <v>77020</v>
      </c>
      <c r="F410" s="331">
        <v>2</v>
      </c>
      <c r="G410" s="256">
        <v>42732</v>
      </c>
      <c r="H410" s="324">
        <v>620093743</v>
      </c>
      <c r="I410" s="257">
        <v>7157</v>
      </c>
      <c r="J410" s="257">
        <v>7157</v>
      </c>
      <c r="K410" s="323" t="s">
        <v>31</v>
      </c>
      <c r="L410" s="323" t="s">
        <v>2420</v>
      </c>
      <c r="M410" s="345">
        <v>6543</v>
      </c>
      <c r="N410" s="323" t="s">
        <v>2399</v>
      </c>
      <c r="O410" s="256">
        <v>42739</v>
      </c>
      <c r="P410" s="223" t="s">
        <v>178</v>
      </c>
      <c r="Q410" s="223" t="s">
        <v>1516</v>
      </c>
      <c r="R410" s="331" t="s">
        <v>54</v>
      </c>
      <c r="S410" s="331" t="s">
        <v>2821</v>
      </c>
      <c r="T410" s="315"/>
    </row>
    <row r="411" spans="1:20" s="223" customFormat="1" x14ac:dyDescent="0.2">
      <c r="A411" s="331">
        <v>325200</v>
      </c>
      <c r="B411" s="331" t="s">
        <v>230</v>
      </c>
      <c r="C411" s="149" t="s">
        <v>2897</v>
      </c>
      <c r="D411" s="331" t="s">
        <v>2396</v>
      </c>
      <c r="E411" s="343">
        <v>77175</v>
      </c>
      <c r="F411" s="331">
        <v>2</v>
      </c>
      <c r="G411" s="256">
        <v>42734</v>
      </c>
      <c r="H411" s="323">
        <v>236277</v>
      </c>
      <c r="I411" s="257">
        <v>105210</v>
      </c>
      <c r="J411" s="257">
        <v>105210</v>
      </c>
      <c r="K411" s="331" t="s">
        <v>31</v>
      </c>
      <c r="L411" s="331" t="s">
        <v>2921</v>
      </c>
      <c r="M411" s="345">
        <v>6505</v>
      </c>
      <c r="N411" s="323" t="s">
        <v>2410</v>
      </c>
      <c r="O411" s="256">
        <v>42745</v>
      </c>
      <c r="P411" s="223" t="s">
        <v>96</v>
      </c>
      <c r="Q411" s="223" t="s">
        <v>97</v>
      </c>
      <c r="T411" s="315"/>
    </row>
    <row r="412" spans="1:20" x14ac:dyDescent="0.2">
      <c r="A412" s="331">
        <v>325200</v>
      </c>
      <c r="B412" s="331" t="s">
        <v>230</v>
      </c>
      <c r="C412" s="331" t="s">
        <v>2897</v>
      </c>
      <c r="D412" s="331" t="s">
        <v>2396</v>
      </c>
      <c r="E412" s="343">
        <v>77084</v>
      </c>
      <c r="F412" s="331">
        <v>2</v>
      </c>
      <c r="G412" s="256">
        <v>42736</v>
      </c>
      <c r="H412" s="324">
        <v>70012561</v>
      </c>
      <c r="I412" s="257">
        <v>15000</v>
      </c>
      <c r="J412" s="257">
        <v>15000</v>
      </c>
      <c r="K412" s="331" t="s">
        <v>31</v>
      </c>
      <c r="L412" s="331" t="s">
        <v>2922</v>
      </c>
      <c r="M412" s="345">
        <v>6363</v>
      </c>
      <c r="N412" s="323" t="s">
        <v>2410</v>
      </c>
      <c r="O412" s="256">
        <v>42741</v>
      </c>
      <c r="P412" s="331" t="s">
        <v>2380</v>
      </c>
      <c r="Q412" s="331" t="s">
        <v>2381</v>
      </c>
      <c r="R412" s="331"/>
      <c r="S412" s="331"/>
    </row>
    <row r="413" spans="1:20" s="223" customFormat="1" x14ac:dyDescent="0.2">
      <c r="A413" s="331">
        <v>325200</v>
      </c>
      <c r="B413" s="331" t="s">
        <v>230</v>
      </c>
      <c r="C413" s="331" t="s">
        <v>2897</v>
      </c>
      <c r="D413" s="331" t="s">
        <v>2396</v>
      </c>
      <c r="E413" s="343">
        <v>77148</v>
      </c>
      <c r="F413" s="331">
        <v>2</v>
      </c>
      <c r="G413" s="256">
        <v>42736</v>
      </c>
      <c r="H413" s="324" t="s">
        <v>2923</v>
      </c>
      <c r="I413" s="257">
        <v>31500</v>
      </c>
      <c r="J413" s="257">
        <v>31500</v>
      </c>
      <c r="K413" s="331" t="s">
        <v>31</v>
      </c>
      <c r="L413" s="331" t="s">
        <v>2924</v>
      </c>
      <c r="M413" s="345">
        <v>6363</v>
      </c>
      <c r="N413" s="323" t="s">
        <v>2410</v>
      </c>
      <c r="O413" s="256">
        <v>42745</v>
      </c>
      <c r="P413" s="223" t="s">
        <v>177</v>
      </c>
      <c r="Q413" s="223" t="s">
        <v>504</v>
      </c>
      <c r="T413" s="315"/>
    </row>
    <row r="414" spans="1:20" x14ac:dyDescent="0.2">
      <c r="A414" s="331">
        <v>325200</v>
      </c>
      <c r="B414" s="331" t="s">
        <v>230</v>
      </c>
      <c r="C414" s="331" t="s">
        <v>2897</v>
      </c>
      <c r="D414" s="331" t="s">
        <v>2396</v>
      </c>
      <c r="E414" s="343">
        <v>77399</v>
      </c>
      <c r="F414" s="331">
        <v>2</v>
      </c>
      <c r="G414" s="256">
        <v>42736</v>
      </c>
      <c r="H414" s="324" t="s">
        <v>2925</v>
      </c>
      <c r="I414" s="257">
        <v>16261</v>
      </c>
      <c r="J414" s="257">
        <v>16261</v>
      </c>
      <c r="K414" s="331" t="s">
        <v>31</v>
      </c>
      <c r="L414" s="331" t="s">
        <v>2926</v>
      </c>
      <c r="M414" s="345">
        <v>6505</v>
      </c>
      <c r="N414" s="323" t="s">
        <v>2410</v>
      </c>
      <c r="O414" s="256">
        <v>42752</v>
      </c>
      <c r="P414" s="331" t="s">
        <v>2850</v>
      </c>
      <c r="Q414" s="331" t="s">
        <v>2851</v>
      </c>
      <c r="R414" s="331"/>
      <c r="S414" s="331"/>
    </row>
    <row r="415" spans="1:20" x14ac:dyDescent="0.2">
      <c r="A415" s="331">
        <v>325200</v>
      </c>
      <c r="B415" s="331" t="s">
        <v>230</v>
      </c>
      <c r="C415" s="331" t="s">
        <v>2897</v>
      </c>
      <c r="D415" s="331" t="s">
        <v>2396</v>
      </c>
      <c r="E415" s="343">
        <v>77419</v>
      </c>
      <c r="F415" s="331">
        <v>2</v>
      </c>
      <c r="G415" s="256">
        <v>42736</v>
      </c>
      <c r="H415" s="324" t="s">
        <v>2927</v>
      </c>
      <c r="I415" s="257">
        <v>5156.1000000000004</v>
      </c>
      <c r="J415" s="257">
        <v>5156.1000000000004</v>
      </c>
      <c r="K415" s="331" t="s">
        <v>31</v>
      </c>
      <c r="L415" s="331" t="s">
        <v>2928</v>
      </c>
      <c r="M415" s="345">
        <v>6517</v>
      </c>
      <c r="N415" s="323" t="s">
        <v>2410</v>
      </c>
      <c r="O415" s="256">
        <v>42752</v>
      </c>
      <c r="P415" s="320" t="s">
        <v>752</v>
      </c>
      <c r="Q415" s="320" t="s">
        <v>753</v>
      </c>
      <c r="R415" s="320"/>
      <c r="S415" s="320"/>
    </row>
    <row r="416" spans="1:20" x14ac:dyDescent="0.2">
      <c r="A416" s="331">
        <v>325200</v>
      </c>
      <c r="B416" s="331" t="s">
        <v>230</v>
      </c>
      <c r="C416" s="327" t="s">
        <v>2897</v>
      </c>
      <c r="D416" s="331" t="s">
        <v>2396</v>
      </c>
      <c r="E416" s="343">
        <v>77444</v>
      </c>
      <c r="F416" s="331">
        <v>2</v>
      </c>
      <c r="G416" s="256">
        <v>42738</v>
      </c>
      <c r="H416" s="324" t="s">
        <v>2929</v>
      </c>
      <c r="I416" s="257">
        <v>1019</v>
      </c>
      <c r="J416" s="257">
        <v>1019</v>
      </c>
      <c r="K416" s="149" t="s">
        <v>31</v>
      </c>
      <c r="L416" s="323" t="s">
        <v>2401</v>
      </c>
      <c r="M416" s="345">
        <v>6544</v>
      </c>
      <c r="N416" s="323" t="s">
        <v>2399</v>
      </c>
      <c r="O416" s="256">
        <v>42753</v>
      </c>
      <c r="P416" s="320" t="s">
        <v>1357</v>
      </c>
      <c r="Q416" s="320" t="s">
        <v>1358</v>
      </c>
      <c r="R416" s="331" t="s">
        <v>54</v>
      </c>
      <c r="S416" s="331" t="s">
        <v>2609</v>
      </c>
    </row>
    <row r="417" spans="1:20" x14ac:dyDescent="0.2">
      <c r="A417" s="331">
        <v>325200</v>
      </c>
      <c r="B417" s="331" t="s">
        <v>230</v>
      </c>
      <c r="C417" s="327" t="s">
        <v>2897</v>
      </c>
      <c r="D417" s="331" t="s">
        <v>2396</v>
      </c>
      <c r="E417" s="343">
        <v>77446</v>
      </c>
      <c r="F417" s="331">
        <v>2</v>
      </c>
      <c r="G417" s="256">
        <v>42738</v>
      </c>
      <c r="H417" s="324" t="s">
        <v>2930</v>
      </c>
      <c r="I417" s="257">
        <v>16778</v>
      </c>
      <c r="J417" s="257">
        <v>16778</v>
      </c>
      <c r="K417" s="149" t="s">
        <v>31</v>
      </c>
      <c r="L417" s="323" t="s">
        <v>2843</v>
      </c>
      <c r="M417" s="345">
        <v>6505</v>
      </c>
      <c r="N417" s="323" t="s">
        <v>2399</v>
      </c>
      <c r="O417" s="256">
        <v>42753</v>
      </c>
      <c r="P417" s="320" t="s">
        <v>55</v>
      </c>
      <c r="Q417" s="320" t="s">
        <v>519</v>
      </c>
      <c r="R417" s="320" t="s">
        <v>54</v>
      </c>
      <c r="S417" s="320" t="s">
        <v>2858</v>
      </c>
    </row>
    <row r="418" spans="1:20" x14ac:dyDescent="0.2">
      <c r="A418" s="331">
        <v>325200</v>
      </c>
      <c r="B418" s="331" t="s">
        <v>230</v>
      </c>
      <c r="C418" s="327" t="s">
        <v>2897</v>
      </c>
      <c r="D418" s="331" t="s">
        <v>2396</v>
      </c>
      <c r="E418" s="343">
        <v>77447</v>
      </c>
      <c r="F418" s="331">
        <v>2</v>
      </c>
      <c r="G418" s="256">
        <v>42738</v>
      </c>
      <c r="H418" s="324" t="s">
        <v>2931</v>
      </c>
      <c r="I418" s="257">
        <v>24235</v>
      </c>
      <c r="J418" s="257">
        <v>24235</v>
      </c>
      <c r="K418" s="149" t="s">
        <v>31</v>
      </c>
      <c r="L418" s="323" t="s">
        <v>2845</v>
      </c>
      <c r="M418" s="345">
        <v>6505</v>
      </c>
      <c r="N418" s="323" t="s">
        <v>2399</v>
      </c>
      <c r="O418" s="256">
        <v>42753</v>
      </c>
      <c r="P418" s="320" t="s">
        <v>55</v>
      </c>
      <c r="Q418" s="320" t="s">
        <v>519</v>
      </c>
      <c r="R418" s="320" t="s">
        <v>54</v>
      </c>
      <c r="S418" s="320" t="s">
        <v>2859</v>
      </c>
    </row>
    <row r="419" spans="1:20" x14ac:dyDescent="0.2">
      <c r="A419" s="331">
        <v>325200</v>
      </c>
      <c r="B419" s="331" t="s">
        <v>230</v>
      </c>
      <c r="C419" s="327" t="s">
        <v>2897</v>
      </c>
      <c r="D419" s="331" t="s">
        <v>2396</v>
      </c>
      <c r="E419" s="343">
        <v>77448</v>
      </c>
      <c r="F419" s="331">
        <v>2</v>
      </c>
      <c r="G419" s="256">
        <v>42738</v>
      </c>
      <c r="H419" s="324" t="s">
        <v>2932</v>
      </c>
      <c r="I419" s="257">
        <v>29269</v>
      </c>
      <c r="J419" s="257">
        <v>29269</v>
      </c>
      <c r="K419" s="149" t="s">
        <v>31</v>
      </c>
      <c r="L419" s="323" t="s">
        <v>2847</v>
      </c>
      <c r="M419" s="345">
        <v>6505</v>
      </c>
      <c r="N419" s="323" t="s">
        <v>2399</v>
      </c>
      <c r="O419" s="256">
        <v>42753</v>
      </c>
      <c r="P419" s="320" t="s">
        <v>55</v>
      </c>
      <c r="Q419" s="320" t="s">
        <v>519</v>
      </c>
      <c r="R419" s="320" t="s">
        <v>54</v>
      </c>
      <c r="S419" s="320" t="s">
        <v>2860</v>
      </c>
    </row>
    <row r="420" spans="1:20" x14ac:dyDescent="0.2">
      <c r="A420" s="331">
        <v>325200</v>
      </c>
      <c r="B420" s="331" t="s">
        <v>230</v>
      </c>
      <c r="C420" s="327" t="s">
        <v>2897</v>
      </c>
      <c r="D420" s="331" t="s">
        <v>2396</v>
      </c>
      <c r="E420" s="343">
        <v>77449</v>
      </c>
      <c r="F420" s="331">
        <v>2</v>
      </c>
      <c r="G420" s="256">
        <v>42738</v>
      </c>
      <c r="H420" s="327" t="s">
        <v>2933</v>
      </c>
      <c r="I420" s="331">
        <v>65</v>
      </c>
      <c r="J420" s="331">
        <v>65</v>
      </c>
      <c r="K420" s="149" t="s">
        <v>31</v>
      </c>
      <c r="L420" s="323" t="s">
        <v>2405</v>
      </c>
      <c r="M420" s="345">
        <v>6540</v>
      </c>
      <c r="N420" s="323" t="s">
        <v>2399</v>
      </c>
      <c r="O420" s="256">
        <v>42753</v>
      </c>
      <c r="P420" s="320" t="s">
        <v>55</v>
      </c>
      <c r="Q420" s="320" t="s">
        <v>519</v>
      </c>
      <c r="R420" s="320" t="s">
        <v>54</v>
      </c>
      <c r="S420" s="320" t="s">
        <v>2608</v>
      </c>
    </row>
    <row r="421" spans="1:20" x14ac:dyDescent="0.2">
      <c r="A421" s="331">
        <v>325200</v>
      </c>
      <c r="B421" s="331" t="s">
        <v>230</v>
      </c>
      <c r="C421" s="327" t="s">
        <v>2897</v>
      </c>
      <c r="D421" s="331" t="s">
        <v>2396</v>
      </c>
      <c r="E421" s="343">
        <v>77450</v>
      </c>
      <c r="F421" s="331">
        <v>2</v>
      </c>
      <c r="G421" s="256">
        <v>42738</v>
      </c>
      <c r="H421" s="327" t="s">
        <v>2934</v>
      </c>
      <c r="I421" s="331">
        <v>105</v>
      </c>
      <c r="J421" s="331">
        <v>105</v>
      </c>
      <c r="K421" s="149" t="s">
        <v>31</v>
      </c>
      <c r="L421" s="323" t="s">
        <v>2407</v>
      </c>
      <c r="M421" s="345">
        <v>6540</v>
      </c>
      <c r="N421" s="323" t="s">
        <v>2399</v>
      </c>
      <c r="O421" s="256">
        <v>42753</v>
      </c>
      <c r="P421" s="320" t="s">
        <v>55</v>
      </c>
      <c r="Q421" s="320" t="s">
        <v>519</v>
      </c>
      <c r="R421" s="320" t="s">
        <v>54</v>
      </c>
      <c r="S421" s="320" t="s">
        <v>2607</v>
      </c>
    </row>
    <row r="422" spans="1:20" s="178" customFormat="1" x14ac:dyDescent="0.2">
      <c r="A422" s="331">
        <v>325200</v>
      </c>
      <c r="B422" s="331" t="s">
        <v>230</v>
      </c>
      <c r="C422" s="327" t="s">
        <v>2897</v>
      </c>
      <c r="D422" s="331" t="s">
        <v>2396</v>
      </c>
      <c r="E422" s="343">
        <v>77451</v>
      </c>
      <c r="F422" s="331">
        <v>2</v>
      </c>
      <c r="G422" s="256">
        <v>42738</v>
      </c>
      <c r="H422" s="327" t="s">
        <v>2935</v>
      </c>
      <c r="I422" s="331">
        <v>122</v>
      </c>
      <c r="J422" s="331">
        <v>122</v>
      </c>
      <c r="K422" s="149" t="s">
        <v>31</v>
      </c>
      <c r="L422" s="323" t="s">
        <v>62</v>
      </c>
      <c r="M422" s="345">
        <v>6540</v>
      </c>
      <c r="N422" s="323" t="s">
        <v>2399</v>
      </c>
      <c r="O422" s="256">
        <v>42753</v>
      </c>
      <c r="P422" s="178" t="s">
        <v>55</v>
      </c>
      <c r="Q422" s="178" t="s">
        <v>519</v>
      </c>
      <c r="R422" s="320" t="s">
        <v>54</v>
      </c>
      <c r="S422" s="320" t="s">
        <v>2610</v>
      </c>
      <c r="T422" s="339"/>
    </row>
    <row r="423" spans="1:20" s="178" customFormat="1" x14ac:dyDescent="0.2">
      <c r="A423" s="331">
        <v>325200</v>
      </c>
      <c r="B423" s="331" t="s">
        <v>230</v>
      </c>
      <c r="C423" s="327" t="s">
        <v>2897</v>
      </c>
      <c r="D423" s="331" t="s">
        <v>2396</v>
      </c>
      <c r="E423" s="343">
        <v>77452</v>
      </c>
      <c r="F423" s="331">
        <v>2</v>
      </c>
      <c r="G423" s="256">
        <v>42738</v>
      </c>
      <c r="H423" s="327" t="s">
        <v>2936</v>
      </c>
      <c r="I423" s="331">
        <v>171</v>
      </c>
      <c r="J423" s="331">
        <v>171</v>
      </c>
      <c r="K423" s="149" t="s">
        <v>31</v>
      </c>
      <c r="L423" s="323" t="s">
        <v>2412</v>
      </c>
      <c r="M423" s="345">
        <v>6540</v>
      </c>
      <c r="N423" s="323" t="s">
        <v>2399</v>
      </c>
      <c r="O423" s="256">
        <v>42753</v>
      </c>
      <c r="P423" s="178" t="s">
        <v>55</v>
      </c>
      <c r="Q423" s="178" t="s">
        <v>519</v>
      </c>
      <c r="R423" s="320" t="s">
        <v>54</v>
      </c>
      <c r="S423" s="320" t="s">
        <v>2612</v>
      </c>
      <c r="T423" s="339"/>
    </row>
    <row r="424" spans="1:20" s="178" customFormat="1" x14ac:dyDescent="0.2">
      <c r="A424" s="331">
        <v>325200</v>
      </c>
      <c r="B424" s="331" t="s">
        <v>230</v>
      </c>
      <c r="C424" s="331" t="s">
        <v>2897</v>
      </c>
      <c r="D424" s="331" t="s">
        <v>2396</v>
      </c>
      <c r="E424" s="343">
        <v>77714</v>
      </c>
      <c r="F424" s="331">
        <v>2</v>
      </c>
      <c r="G424" s="256">
        <v>42738</v>
      </c>
      <c r="H424" s="324" t="s">
        <v>2937</v>
      </c>
      <c r="I424" s="257">
        <v>14400</v>
      </c>
      <c r="J424" s="257">
        <v>14400</v>
      </c>
      <c r="K424" s="331" t="s">
        <v>31</v>
      </c>
      <c r="L424" s="331" t="s">
        <v>2938</v>
      </c>
      <c r="M424" s="345">
        <v>6212</v>
      </c>
      <c r="N424" s="331" t="s">
        <v>2410</v>
      </c>
      <c r="O424" s="256">
        <v>42760</v>
      </c>
      <c r="P424" s="178" t="s">
        <v>1064</v>
      </c>
      <c r="Q424" s="178" t="s">
        <v>1065</v>
      </c>
      <c r="R424" s="320" t="s">
        <v>54</v>
      </c>
      <c r="S424" s="320" t="s">
        <v>2858</v>
      </c>
      <c r="T424" s="339"/>
    </row>
    <row r="425" spans="1:20" s="178" customFormat="1" x14ac:dyDescent="0.2">
      <c r="A425" s="331">
        <v>325200</v>
      </c>
      <c r="B425" s="331" t="s">
        <v>230</v>
      </c>
      <c r="C425" s="331" t="s">
        <v>2897</v>
      </c>
      <c r="D425" s="331" t="s">
        <v>2396</v>
      </c>
      <c r="E425" s="343">
        <v>77714</v>
      </c>
      <c r="F425" s="331">
        <v>4</v>
      </c>
      <c r="G425" s="256">
        <v>42738</v>
      </c>
      <c r="H425" s="324" t="s">
        <v>2937</v>
      </c>
      <c r="I425" s="257">
        <v>1800</v>
      </c>
      <c r="J425" s="257">
        <v>1800</v>
      </c>
      <c r="K425" s="331" t="s">
        <v>31</v>
      </c>
      <c r="L425" s="331" t="s">
        <v>2938</v>
      </c>
      <c r="M425" s="345">
        <v>6316</v>
      </c>
      <c r="N425" s="331" t="s">
        <v>2410</v>
      </c>
      <c r="O425" s="256">
        <v>42760</v>
      </c>
      <c r="P425" s="178" t="s">
        <v>1064</v>
      </c>
      <c r="Q425" s="178" t="s">
        <v>1065</v>
      </c>
      <c r="R425" s="320" t="s">
        <v>54</v>
      </c>
      <c r="S425" s="320" t="s">
        <v>2859</v>
      </c>
      <c r="T425" s="339"/>
    </row>
    <row r="426" spans="1:20" s="178" customFormat="1" x14ac:dyDescent="0.2">
      <c r="A426" s="331">
        <v>325200</v>
      </c>
      <c r="B426" s="331" t="s">
        <v>230</v>
      </c>
      <c r="C426" s="331" t="s">
        <v>2897</v>
      </c>
      <c r="D426" s="331" t="s">
        <v>2396</v>
      </c>
      <c r="E426" s="343">
        <v>77714</v>
      </c>
      <c r="F426" s="331">
        <v>6</v>
      </c>
      <c r="G426" s="256">
        <v>42738</v>
      </c>
      <c r="H426" s="324" t="s">
        <v>2937</v>
      </c>
      <c r="I426" s="257">
        <v>1800</v>
      </c>
      <c r="J426" s="257">
        <v>1800</v>
      </c>
      <c r="K426" s="331" t="s">
        <v>31</v>
      </c>
      <c r="L426" s="331" t="s">
        <v>2938</v>
      </c>
      <c r="M426" s="345">
        <v>6202</v>
      </c>
      <c r="N426" s="331" t="s">
        <v>2410</v>
      </c>
      <c r="O426" s="256">
        <v>42760</v>
      </c>
      <c r="P426" s="178" t="s">
        <v>1064</v>
      </c>
      <c r="Q426" s="178" t="s">
        <v>1065</v>
      </c>
      <c r="R426" s="320" t="s">
        <v>54</v>
      </c>
      <c r="S426" s="320" t="s">
        <v>2860</v>
      </c>
      <c r="T426" s="339"/>
    </row>
    <row r="427" spans="1:20" x14ac:dyDescent="0.2">
      <c r="A427" s="331">
        <v>325200</v>
      </c>
      <c r="B427" s="331" t="s">
        <v>230</v>
      </c>
      <c r="C427" s="331" t="s">
        <v>2897</v>
      </c>
      <c r="D427" s="331" t="s">
        <v>2396</v>
      </c>
      <c r="E427" s="343">
        <v>77715</v>
      </c>
      <c r="F427" s="331">
        <v>2</v>
      </c>
      <c r="G427" s="256">
        <v>42738</v>
      </c>
      <c r="H427" s="324" t="s">
        <v>2937</v>
      </c>
      <c r="I427" s="257">
        <v>-14400</v>
      </c>
      <c r="J427" s="257">
        <v>-14400</v>
      </c>
      <c r="K427" s="331" t="s">
        <v>31</v>
      </c>
      <c r="L427" s="331" t="s">
        <v>2938</v>
      </c>
      <c r="M427" s="345">
        <v>6212</v>
      </c>
      <c r="N427" s="331" t="s">
        <v>2429</v>
      </c>
      <c r="O427" s="256">
        <v>42760</v>
      </c>
      <c r="P427" s="331" t="s">
        <v>1064</v>
      </c>
      <c r="Q427" s="331" t="s">
        <v>1065</v>
      </c>
      <c r="R427" s="331"/>
      <c r="S427" s="331"/>
    </row>
    <row r="428" spans="1:20" s="223" customFormat="1" x14ac:dyDescent="0.2">
      <c r="A428" s="331">
        <v>325200</v>
      </c>
      <c r="B428" s="331" t="s">
        <v>230</v>
      </c>
      <c r="C428" s="331" t="s">
        <v>2897</v>
      </c>
      <c r="D428" s="331" t="s">
        <v>2396</v>
      </c>
      <c r="E428" s="343">
        <v>77715</v>
      </c>
      <c r="F428" s="331">
        <v>4</v>
      </c>
      <c r="G428" s="256">
        <v>42738</v>
      </c>
      <c r="H428" s="324" t="s">
        <v>2937</v>
      </c>
      <c r="I428" s="257">
        <v>-1800</v>
      </c>
      <c r="J428" s="257">
        <v>-1800</v>
      </c>
      <c r="K428" s="331" t="s">
        <v>31</v>
      </c>
      <c r="L428" s="331" t="s">
        <v>2938</v>
      </c>
      <c r="M428" s="345">
        <v>6316</v>
      </c>
      <c r="N428" s="331" t="s">
        <v>2429</v>
      </c>
      <c r="O428" s="256">
        <v>42760</v>
      </c>
      <c r="P428" s="223" t="s">
        <v>1064</v>
      </c>
      <c r="Q428" s="223" t="s">
        <v>1065</v>
      </c>
      <c r="T428" s="315"/>
    </row>
    <row r="429" spans="1:20" x14ac:dyDescent="0.2">
      <c r="A429" s="331">
        <v>325200</v>
      </c>
      <c r="B429" s="331" t="s">
        <v>230</v>
      </c>
      <c r="C429" s="331" t="s">
        <v>2897</v>
      </c>
      <c r="D429" s="331" t="s">
        <v>2396</v>
      </c>
      <c r="E429" s="343">
        <v>77715</v>
      </c>
      <c r="F429" s="331">
        <v>6</v>
      </c>
      <c r="G429" s="256">
        <v>42738</v>
      </c>
      <c r="H429" s="324" t="s">
        <v>2937</v>
      </c>
      <c r="I429" s="257">
        <v>-1800</v>
      </c>
      <c r="J429" s="257">
        <v>-1800</v>
      </c>
      <c r="K429" s="331" t="s">
        <v>31</v>
      </c>
      <c r="L429" s="331" t="s">
        <v>2938</v>
      </c>
      <c r="M429" s="345">
        <v>6202</v>
      </c>
      <c r="N429" s="331" t="s">
        <v>2429</v>
      </c>
      <c r="O429" s="256">
        <v>42760</v>
      </c>
      <c r="P429" s="331" t="s">
        <v>2792</v>
      </c>
      <c r="Q429" s="331" t="s">
        <v>2793</v>
      </c>
      <c r="R429" s="331"/>
      <c r="S429" s="331"/>
    </row>
    <row r="430" spans="1:20" s="223" customFormat="1" x14ac:dyDescent="0.2">
      <c r="A430" s="331">
        <v>325200</v>
      </c>
      <c r="B430" s="331" t="s">
        <v>230</v>
      </c>
      <c r="C430" s="331" t="s">
        <v>2897</v>
      </c>
      <c r="D430" s="331" t="s">
        <v>2396</v>
      </c>
      <c r="E430" s="343">
        <v>77703</v>
      </c>
      <c r="F430" s="331">
        <v>2</v>
      </c>
      <c r="G430" s="256">
        <v>42739</v>
      </c>
      <c r="H430" s="324">
        <v>95311700000000</v>
      </c>
      <c r="I430" s="257">
        <v>9686.0300000000007</v>
      </c>
      <c r="J430" s="257">
        <v>9686.0300000000007</v>
      </c>
      <c r="K430" s="331" t="s">
        <v>31</v>
      </c>
      <c r="L430" s="331" t="s">
        <v>2939</v>
      </c>
      <c r="M430" s="345">
        <v>6349</v>
      </c>
      <c r="N430" s="331" t="s">
        <v>2410</v>
      </c>
      <c r="O430" s="256">
        <v>42760</v>
      </c>
      <c r="P430" s="223" t="s">
        <v>1088</v>
      </c>
      <c r="Q430" s="223" t="s">
        <v>1089</v>
      </c>
      <c r="T430" s="315"/>
    </row>
    <row r="431" spans="1:20" s="223" customFormat="1" x14ac:dyDescent="0.2">
      <c r="A431" s="331">
        <v>325200</v>
      </c>
      <c r="B431" s="331" t="s">
        <v>230</v>
      </c>
      <c r="C431" s="331" t="s">
        <v>2897</v>
      </c>
      <c r="D431" s="331" t="s">
        <v>2396</v>
      </c>
      <c r="E431" s="343">
        <v>77492</v>
      </c>
      <c r="F431" s="331">
        <v>2</v>
      </c>
      <c r="G431" s="256">
        <v>42744</v>
      </c>
      <c r="H431" s="324" t="s">
        <v>2940</v>
      </c>
      <c r="I431" s="257">
        <v>1474.81</v>
      </c>
      <c r="J431" s="257">
        <v>1474.81</v>
      </c>
      <c r="K431" s="331" t="s">
        <v>31</v>
      </c>
      <c r="L431" s="331" t="s">
        <v>2677</v>
      </c>
      <c r="M431" s="345">
        <v>6216</v>
      </c>
      <c r="N431" s="331" t="s">
        <v>2432</v>
      </c>
      <c r="O431" s="256">
        <v>42753</v>
      </c>
      <c r="P431" s="223" t="s">
        <v>40</v>
      </c>
      <c r="Q431" s="223" t="s">
        <v>695</v>
      </c>
      <c r="T431" s="315"/>
    </row>
    <row r="432" spans="1:20" x14ac:dyDescent="0.2">
      <c r="A432" s="331">
        <v>325200</v>
      </c>
      <c r="B432" s="331" t="s">
        <v>230</v>
      </c>
      <c r="C432" s="149" t="s">
        <v>2897</v>
      </c>
      <c r="D432" s="331" t="s">
        <v>2396</v>
      </c>
      <c r="E432" s="343">
        <v>77567</v>
      </c>
      <c r="F432" s="331">
        <v>2</v>
      </c>
      <c r="G432" s="256">
        <v>42744</v>
      </c>
      <c r="H432" s="323">
        <v>236310</v>
      </c>
      <c r="I432" s="257">
        <v>496691</v>
      </c>
      <c r="J432" s="257">
        <v>496691</v>
      </c>
      <c r="K432" s="331" t="s">
        <v>31</v>
      </c>
      <c r="L432" s="331" t="s">
        <v>2941</v>
      </c>
      <c r="M432" s="345">
        <v>6505</v>
      </c>
      <c r="N432" s="331" t="s">
        <v>2432</v>
      </c>
      <c r="O432" s="256">
        <v>42755</v>
      </c>
      <c r="P432" s="331" t="s">
        <v>96</v>
      </c>
      <c r="Q432" s="331" t="s">
        <v>97</v>
      </c>
      <c r="R432" s="331"/>
      <c r="S432" s="331"/>
    </row>
    <row r="433" spans="1:20" x14ac:dyDescent="0.2">
      <c r="A433" s="331">
        <v>325200</v>
      </c>
      <c r="B433" s="331" t="s">
        <v>230</v>
      </c>
      <c r="C433" s="331" t="s">
        <v>2897</v>
      </c>
      <c r="D433" s="331" t="s">
        <v>2396</v>
      </c>
      <c r="E433" s="343">
        <v>77573</v>
      </c>
      <c r="F433" s="331">
        <v>2</v>
      </c>
      <c r="G433" s="256">
        <v>42747</v>
      </c>
      <c r="H433" s="324" t="s">
        <v>2942</v>
      </c>
      <c r="I433" s="257">
        <v>24562.74</v>
      </c>
      <c r="J433" s="257">
        <v>24562.74</v>
      </c>
      <c r="K433" s="331" t="s">
        <v>31</v>
      </c>
      <c r="L433" s="331" t="s">
        <v>2943</v>
      </c>
      <c r="M433" s="345">
        <v>6351</v>
      </c>
      <c r="N433" s="331" t="s">
        <v>2432</v>
      </c>
      <c r="O433" s="256">
        <v>42755</v>
      </c>
      <c r="P433" s="331" t="s">
        <v>105</v>
      </c>
      <c r="Q433" s="331" t="s">
        <v>106</v>
      </c>
      <c r="R433" s="331"/>
      <c r="S433" s="331"/>
    </row>
    <row r="434" spans="1:20" x14ac:dyDescent="0.2">
      <c r="A434" s="331">
        <v>325200</v>
      </c>
      <c r="B434" s="331" t="s">
        <v>230</v>
      </c>
      <c r="C434" s="331" t="s">
        <v>2897</v>
      </c>
      <c r="D434" s="331" t="s">
        <v>2396</v>
      </c>
      <c r="E434" s="343">
        <v>77782</v>
      </c>
      <c r="F434" s="331">
        <v>10</v>
      </c>
      <c r="G434" s="256">
        <v>42747</v>
      </c>
      <c r="H434" s="324">
        <v>115562</v>
      </c>
      <c r="I434" s="257">
        <v>1950</v>
      </c>
      <c r="J434" s="257">
        <v>1950</v>
      </c>
      <c r="K434" s="331" t="s">
        <v>31</v>
      </c>
      <c r="L434" s="331" t="s">
        <v>2944</v>
      </c>
      <c r="M434" s="345">
        <v>6210</v>
      </c>
      <c r="N434" s="331" t="s">
        <v>2410</v>
      </c>
      <c r="O434" s="256">
        <v>42762</v>
      </c>
      <c r="P434" s="331" t="s">
        <v>685</v>
      </c>
      <c r="Q434" s="331" t="s">
        <v>686</v>
      </c>
      <c r="R434" s="331"/>
      <c r="S434" s="331"/>
    </row>
    <row r="435" spans="1:20" x14ac:dyDescent="0.2">
      <c r="A435" s="331">
        <v>325200</v>
      </c>
      <c r="B435" s="331" t="s">
        <v>230</v>
      </c>
      <c r="C435" s="331" t="s">
        <v>2897</v>
      </c>
      <c r="D435" s="331" t="s">
        <v>2396</v>
      </c>
      <c r="E435" s="343">
        <v>77782</v>
      </c>
      <c r="F435" s="331">
        <v>12</v>
      </c>
      <c r="G435" s="256">
        <v>42747</v>
      </c>
      <c r="H435" s="327">
        <v>115562</v>
      </c>
      <c r="I435" s="331">
        <v>500</v>
      </c>
      <c r="J435" s="331">
        <v>500</v>
      </c>
      <c r="K435" s="331" t="s">
        <v>31</v>
      </c>
      <c r="L435" s="331" t="s">
        <v>2944</v>
      </c>
      <c r="M435" s="345">
        <v>6215</v>
      </c>
      <c r="N435" s="331" t="s">
        <v>2410</v>
      </c>
      <c r="O435" s="256">
        <v>42762</v>
      </c>
      <c r="P435" s="331" t="s">
        <v>685</v>
      </c>
      <c r="Q435" s="331" t="s">
        <v>686</v>
      </c>
      <c r="R435" s="331"/>
      <c r="S435" s="331"/>
    </row>
    <row r="436" spans="1:20" x14ac:dyDescent="0.2">
      <c r="A436" s="331">
        <v>325200</v>
      </c>
      <c r="B436" s="331" t="s">
        <v>230</v>
      </c>
      <c r="C436" s="331" t="s">
        <v>2897</v>
      </c>
      <c r="D436" s="331" t="s">
        <v>2396</v>
      </c>
      <c r="E436" s="343">
        <v>77782</v>
      </c>
      <c r="F436" s="331">
        <v>14</v>
      </c>
      <c r="G436" s="256">
        <v>42747</v>
      </c>
      <c r="H436" s="327">
        <v>115562</v>
      </c>
      <c r="I436" s="331">
        <v>450</v>
      </c>
      <c r="J436" s="331">
        <v>450</v>
      </c>
      <c r="K436" s="331" t="s">
        <v>31</v>
      </c>
      <c r="L436" s="331" t="s">
        <v>2944</v>
      </c>
      <c r="M436" s="345">
        <v>6308</v>
      </c>
      <c r="N436" s="331" t="s">
        <v>2410</v>
      </c>
      <c r="O436" s="256">
        <v>42762</v>
      </c>
      <c r="P436" s="331" t="s">
        <v>685</v>
      </c>
      <c r="Q436" s="331" t="s">
        <v>686</v>
      </c>
      <c r="R436" s="331"/>
      <c r="S436" s="331"/>
    </row>
    <row r="437" spans="1:20" x14ac:dyDescent="0.2">
      <c r="A437" s="331">
        <v>325200</v>
      </c>
      <c r="B437" s="331" t="s">
        <v>230</v>
      </c>
      <c r="C437" s="331" t="s">
        <v>2897</v>
      </c>
      <c r="D437" s="331" t="s">
        <v>2396</v>
      </c>
      <c r="E437" s="343">
        <v>77782</v>
      </c>
      <c r="F437" s="331">
        <v>16</v>
      </c>
      <c r="G437" s="256">
        <v>42747</v>
      </c>
      <c r="H437" s="327">
        <v>115562</v>
      </c>
      <c r="I437" s="331">
        <v>582</v>
      </c>
      <c r="J437" s="331">
        <v>582</v>
      </c>
      <c r="K437" s="331" t="s">
        <v>31</v>
      </c>
      <c r="L437" s="331" t="s">
        <v>2944</v>
      </c>
      <c r="M437" s="345">
        <v>6319</v>
      </c>
      <c r="N437" s="331" t="s">
        <v>2410</v>
      </c>
      <c r="O437" s="256">
        <v>42762</v>
      </c>
      <c r="P437" s="331" t="s">
        <v>685</v>
      </c>
      <c r="Q437" s="331" t="s">
        <v>686</v>
      </c>
      <c r="R437" s="331"/>
      <c r="S437" s="331"/>
    </row>
    <row r="438" spans="1:20" x14ac:dyDescent="0.2">
      <c r="A438" s="331">
        <v>325200</v>
      </c>
      <c r="B438" s="331" t="s">
        <v>230</v>
      </c>
      <c r="C438" s="331" t="s">
        <v>2897</v>
      </c>
      <c r="D438" s="331" t="s">
        <v>2396</v>
      </c>
      <c r="E438" s="343">
        <v>77782</v>
      </c>
      <c r="F438" s="331">
        <v>18</v>
      </c>
      <c r="G438" s="256">
        <v>42747</v>
      </c>
      <c r="H438" s="324">
        <v>115562</v>
      </c>
      <c r="I438" s="257">
        <v>1000</v>
      </c>
      <c r="J438" s="257">
        <v>1000</v>
      </c>
      <c r="K438" s="331" t="s">
        <v>31</v>
      </c>
      <c r="L438" s="331" t="s">
        <v>2944</v>
      </c>
      <c r="M438" s="345">
        <v>6341</v>
      </c>
      <c r="N438" s="331" t="s">
        <v>2410</v>
      </c>
      <c r="O438" s="256">
        <v>42762</v>
      </c>
      <c r="P438" s="331" t="s">
        <v>685</v>
      </c>
      <c r="Q438" s="331" t="s">
        <v>686</v>
      </c>
      <c r="R438" s="331"/>
      <c r="S438" s="331"/>
    </row>
    <row r="439" spans="1:20" x14ac:dyDescent="0.2">
      <c r="A439" s="331">
        <v>325200</v>
      </c>
      <c r="B439" s="331" t="s">
        <v>230</v>
      </c>
      <c r="C439" s="331" t="s">
        <v>2897</v>
      </c>
      <c r="D439" s="331" t="s">
        <v>2396</v>
      </c>
      <c r="E439" s="343">
        <v>77782</v>
      </c>
      <c r="F439" s="331">
        <v>2</v>
      </c>
      <c r="G439" s="256">
        <v>42747</v>
      </c>
      <c r="H439" s="327">
        <v>115562</v>
      </c>
      <c r="I439" s="331">
        <v>500</v>
      </c>
      <c r="J439" s="331">
        <v>500</v>
      </c>
      <c r="K439" s="331" t="s">
        <v>31</v>
      </c>
      <c r="L439" s="331" t="s">
        <v>2944</v>
      </c>
      <c r="M439" s="345">
        <v>6203</v>
      </c>
      <c r="N439" s="331" t="s">
        <v>2410</v>
      </c>
      <c r="O439" s="256">
        <v>42762</v>
      </c>
      <c r="P439" s="331" t="s">
        <v>685</v>
      </c>
      <c r="Q439" s="331" t="s">
        <v>686</v>
      </c>
      <c r="R439" s="331"/>
      <c r="S439" s="331"/>
    </row>
    <row r="440" spans="1:20" x14ac:dyDescent="0.2">
      <c r="A440" s="331">
        <v>325200</v>
      </c>
      <c r="B440" s="331" t="s">
        <v>230</v>
      </c>
      <c r="C440" s="331" t="s">
        <v>2897</v>
      </c>
      <c r="D440" s="331" t="s">
        <v>2396</v>
      </c>
      <c r="E440" s="343">
        <v>77782</v>
      </c>
      <c r="F440" s="331">
        <v>20</v>
      </c>
      <c r="G440" s="256">
        <v>42747</v>
      </c>
      <c r="H440" s="327">
        <v>115562</v>
      </c>
      <c r="I440" s="331">
        <v>500</v>
      </c>
      <c r="J440" s="331">
        <v>500</v>
      </c>
      <c r="K440" s="331" t="s">
        <v>31</v>
      </c>
      <c r="L440" s="331" t="s">
        <v>2944</v>
      </c>
      <c r="M440" s="345">
        <v>6353</v>
      </c>
      <c r="N440" s="331" t="s">
        <v>2410</v>
      </c>
      <c r="O440" s="256">
        <v>42762</v>
      </c>
      <c r="P440" s="331" t="s">
        <v>685</v>
      </c>
      <c r="Q440" s="331" t="s">
        <v>686</v>
      </c>
      <c r="R440" s="331"/>
      <c r="S440" s="331"/>
    </row>
    <row r="441" spans="1:20" x14ac:dyDescent="0.2">
      <c r="A441" s="331">
        <v>325200</v>
      </c>
      <c r="B441" s="331" t="s">
        <v>230</v>
      </c>
      <c r="C441" s="331" t="s">
        <v>2897</v>
      </c>
      <c r="D441" s="331" t="s">
        <v>2396</v>
      </c>
      <c r="E441" s="343">
        <v>77782</v>
      </c>
      <c r="F441" s="331">
        <v>22</v>
      </c>
      <c r="G441" s="256">
        <v>42747</v>
      </c>
      <c r="H441" s="327">
        <v>115562</v>
      </c>
      <c r="I441" s="331">
        <v>500</v>
      </c>
      <c r="J441" s="331">
        <v>500</v>
      </c>
      <c r="K441" s="331" t="s">
        <v>31</v>
      </c>
      <c r="L441" s="331" t="s">
        <v>2944</v>
      </c>
      <c r="M441" s="345">
        <v>6362</v>
      </c>
      <c r="N441" s="331" t="s">
        <v>2410</v>
      </c>
      <c r="O441" s="256">
        <v>42762</v>
      </c>
      <c r="P441" s="331" t="s">
        <v>685</v>
      </c>
      <c r="Q441" s="331" t="s">
        <v>686</v>
      </c>
      <c r="R441" s="331"/>
      <c r="S441" s="331"/>
    </row>
    <row r="442" spans="1:20" x14ac:dyDescent="0.2">
      <c r="A442" s="331">
        <v>325200</v>
      </c>
      <c r="B442" s="331" t="s">
        <v>230</v>
      </c>
      <c r="C442" s="331" t="s">
        <v>2897</v>
      </c>
      <c r="D442" s="331" t="s">
        <v>2396</v>
      </c>
      <c r="E442" s="343">
        <v>77782</v>
      </c>
      <c r="F442" s="331">
        <v>24</v>
      </c>
      <c r="G442" s="256">
        <v>42747</v>
      </c>
      <c r="H442" s="327">
        <v>115562</v>
      </c>
      <c r="I442" s="331">
        <v>450</v>
      </c>
      <c r="J442" s="331">
        <v>450</v>
      </c>
      <c r="K442" s="331" t="s">
        <v>31</v>
      </c>
      <c r="L442" s="331" t="s">
        <v>2944</v>
      </c>
      <c r="M442" s="345">
        <v>6365</v>
      </c>
      <c r="N442" s="331" t="s">
        <v>2410</v>
      </c>
      <c r="O442" s="256">
        <v>42762</v>
      </c>
      <c r="P442" s="331" t="s">
        <v>685</v>
      </c>
      <c r="Q442" s="331" t="s">
        <v>686</v>
      </c>
      <c r="R442" s="331"/>
      <c r="S442" s="331"/>
    </row>
    <row r="443" spans="1:20" x14ac:dyDescent="0.2">
      <c r="A443" s="331">
        <v>325200</v>
      </c>
      <c r="B443" s="331" t="s">
        <v>230</v>
      </c>
      <c r="C443" s="331" t="s">
        <v>2897</v>
      </c>
      <c r="D443" s="331" t="s">
        <v>2396</v>
      </c>
      <c r="E443" s="343">
        <v>77782</v>
      </c>
      <c r="F443" s="331">
        <v>26</v>
      </c>
      <c r="G443" s="256">
        <v>42747</v>
      </c>
      <c r="H443" s="327">
        <v>115562</v>
      </c>
      <c r="I443" s="331">
        <v>500</v>
      </c>
      <c r="J443" s="331">
        <v>500</v>
      </c>
      <c r="K443" s="331" t="s">
        <v>31</v>
      </c>
      <c r="L443" s="331" t="s">
        <v>2944</v>
      </c>
      <c r="M443" s="345">
        <v>6503</v>
      </c>
      <c r="N443" s="331" t="s">
        <v>2410</v>
      </c>
      <c r="O443" s="256">
        <v>42762</v>
      </c>
      <c r="P443" s="331" t="s">
        <v>685</v>
      </c>
      <c r="Q443" s="331" t="s">
        <v>686</v>
      </c>
      <c r="R443" s="331"/>
      <c r="S443" s="331"/>
    </row>
    <row r="444" spans="1:20" x14ac:dyDescent="0.2">
      <c r="A444" s="331">
        <v>325200</v>
      </c>
      <c r="B444" s="331" t="s">
        <v>230</v>
      </c>
      <c r="C444" s="331" t="s">
        <v>2897</v>
      </c>
      <c r="D444" s="331" t="s">
        <v>2396</v>
      </c>
      <c r="E444" s="343">
        <v>77782</v>
      </c>
      <c r="F444" s="331">
        <v>28</v>
      </c>
      <c r="G444" s="256">
        <v>42747</v>
      </c>
      <c r="H444" s="327">
        <v>115562</v>
      </c>
      <c r="I444" s="331">
        <v>887.9</v>
      </c>
      <c r="J444" s="331">
        <v>887.9</v>
      </c>
      <c r="K444" s="331" t="s">
        <v>31</v>
      </c>
      <c r="L444" s="331" t="s">
        <v>2944</v>
      </c>
      <c r="M444" s="345">
        <v>6702</v>
      </c>
      <c r="N444" s="331" t="s">
        <v>2410</v>
      </c>
      <c r="O444" s="256">
        <v>42762</v>
      </c>
      <c r="P444" s="331" t="s">
        <v>685</v>
      </c>
      <c r="Q444" s="331" t="s">
        <v>686</v>
      </c>
      <c r="R444" s="331"/>
      <c r="S444" s="331"/>
    </row>
    <row r="445" spans="1:20" x14ac:dyDescent="0.2">
      <c r="A445" s="331">
        <v>325200</v>
      </c>
      <c r="B445" s="331" t="s">
        <v>230</v>
      </c>
      <c r="C445" s="331" t="s">
        <v>2897</v>
      </c>
      <c r="D445" s="331" t="s">
        <v>2396</v>
      </c>
      <c r="E445" s="343">
        <v>77782</v>
      </c>
      <c r="F445" s="331">
        <v>4</v>
      </c>
      <c r="G445" s="256">
        <v>42747</v>
      </c>
      <c r="H445" s="324">
        <v>115562</v>
      </c>
      <c r="I445" s="257">
        <v>1000</v>
      </c>
      <c r="J445" s="257">
        <v>1000</v>
      </c>
      <c r="K445" s="331" t="s">
        <v>31</v>
      </c>
      <c r="L445" s="331" t="s">
        <v>2944</v>
      </c>
      <c r="M445" s="345">
        <v>6204</v>
      </c>
      <c r="N445" s="331" t="s">
        <v>2410</v>
      </c>
      <c r="O445" s="256">
        <v>42762</v>
      </c>
      <c r="P445" s="331" t="s">
        <v>685</v>
      </c>
      <c r="Q445" s="331" t="s">
        <v>686</v>
      </c>
      <c r="R445" s="331"/>
      <c r="S445" s="331"/>
    </row>
    <row r="446" spans="1:20" s="223" customFormat="1" x14ac:dyDescent="0.2">
      <c r="A446" s="331">
        <v>325200</v>
      </c>
      <c r="B446" s="331" t="s">
        <v>230</v>
      </c>
      <c r="C446" s="331" t="s">
        <v>2897</v>
      </c>
      <c r="D446" s="331" t="s">
        <v>2396</v>
      </c>
      <c r="E446" s="343">
        <v>77782</v>
      </c>
      <c r="F446" s="331">
        <v>6</v>
      </c>
      <c r="G446" s="256">
        <v>42747</v>
      </c>
      <c r="H446" s="327">
        <v>115562</v>
      </c>
      <c r="I446" s="331">
        <v>590</v>
      </c>
      <c r="J446" s="331">
        <v>590</v>
      </c>
      <c r="K446" s="331" t="s">
        <v>31</v>
      </c>
      <c r="L446" s="331" t="s">
        <v>2944</v>
      </c>
      <c r="M446" s="345">
        <v>6205</v>
      </c>
      <c r="N446" s="331" t="s">
        <v>2410</v>
      </c>
      <c r="O446" s="256">
        <v>42762</v>
      </c>
      <c r="P446" s="223" t="s">
        <v>685</v>
      </c>
      <c r="Q446" s="223" t="s">
        <v>686</v>
      </c>
      <c r="T446" s="315"/>
    </row>
    <row r="447" spans="1:20" x14ac:dyDescent="0.2">
      <c r="A447" s="331">
        <v>325200</v>
      </c>
      <c r="B447" s="331" t="s">
        <v>230</v>
      </c>
      <c r="C447" s="331" t="s">
        <v>2897</v>
      </c>
      <c r="D447" s="331" t="s">
        <v>2396</v>
      </c>
      <c r="E447" s="343">
        <v>77782</v>
      </c>
      <c r="F447" s="331">
        <v>8</v>
      </c>
      <c r="G447" s="256">
        <v>42747</v>
      </c>
      <c r="H447" s="327">
        <v>115562</v>
      </c>
      <c r="I447" s="331">
        <v>500</v>
      </c>
      <c r="J447" s="331">
        <v>500</v>
      </c>
      <c r="K447" s="331" t="s">
        <v>31</v>
      </c>
      <c r="L447" s="331" t="s">
        <v>2944</v>
      </c>
      <c r="M447" s="345">
        <v>6208</v>
      </c>
      <c r="N447" s="331" t="s">
        <v>2410</v>
      </c>
      <c r="O447" s="256">
        <v>42762</v>
      </c>
      <c r="P447" s="331" t="s">
        <v>685</v>
      </c>
      <c r="Q447" s="331" t="s">
        <v>686</v>
      </c>
      <c r="R447" s="331"/>
      <c r="S447" s="331"/>
    </row>
    <row r="448" spans="1:20" x14ac:dyDescent="0.2">
      <c r="A448" s="331">
        <v>325200</v>
      </c>
      <c r="B448" s="331" t="s">
        <v>230</v>
      </c>
      <c r="C448" s="331" t="s">
        <v>2897</v>
      </c>
      <c r="D448" s="331" t="s">
        <v>2396</v>
      </c>
      <c r="E448" s="343">
        <v>77495</v>
      </c>
      <c r="F448" s="331">
        <v>2</v>
      </c>
      <c r="G448" s="256">
        <v>42750</v>
      </c>
      <c r="H448" s="324">
        <v>4207</v>
      </c>
      <c r="I448" s="257">
        <v>97642.95</v>
      </c>
      <c r="J448" s="257">
        <v>97642.95</v>
      </c>
      <c r="K448" s="331" t="s">
        <v>31</v>
      </c>
      <c r="L448" s="331" t="s">
        <v>2945</v>
      </c>
      <c r="M448" s="345">
        <v>6349</v>
      </c>
      <c r="N448" s="331" t="s">
        <v>2410</v>
      </c>
      <c r="O448" s="256">
        <v>42753</v>
      </c>
      <c r="P448" s="331" t="s">
        <v>77</v>
      </c>
      <c r="Q448" s="331" t="s">
        <v>99</v>
      </c>
      <c r="R448" s="331"/>
      <c r="S448" s="331"/>
    </row>
    <row r="449" spans="1:20" x14ac:dyDescent="0.2">
      <c r="A449" s="331">
        <v>325200</v>
      </c>
      <c r="B449" s="331" t="s">
        <v>230</v>
      </c>
      <c r="C449" s="331" t="s">
        <v>2897</v>
      </c>
      <c r="D449" s="331" t="s">
        <v>2396</v>
      </c>
      <c r="E449" s="343">
        <v>77731</v>
      </c>
      <c r="F449" s="331">
        <v>2</v>
      </c>
      <c r="G449" s="256">
        <v>42755</v>
      </c>
      <c r="H449" s="324">
        <v>500847</v>
      </c>
      <c r="I449" s="257">
        <v>24000</v>
      </c>
      <c r="J449" s="257">
        <v>24000</v>
      </c>
      <c r="K449" s="331" t="s">
        <v>31</v>
      </c>
      <c r="L449" s="331" t="s">
        <v>2946</v>
      </c>
      <c r="M449" s="345">
        <v>6350</v>
      </c>
      <c r="N449" s="331" t="s">
        <v>2410</v>
      </c>
      <c r="O449" s="256">
        <v>42761</v>
      </c>
      <c r="P449" s="331" t="s">
        <v>118</v>
      </c>
      <c r="Q449" s="331" t="s">
        <v>119</v>
      </c>
      <c r="R449" s="331"/>
      <c r="S449" s="331"/>
    </row>
    <row r="450" spans="1:20" x14ac:dyDescent="0.2">
      <c r="A450" s="331">
        <v>325200</v>
      </c>
      <c r="B450" s="331" t="s">
        <v>230</v>
      </c>
      <c r="C450" s="327" t="s">
        <v>2897</v>
      </c>
      <c r="D450" s="331" t="s">
        <v>2396</v>
      </c>
      <c r="E450" s="343">
        <v>77753</v>
      </c>
      <c r="F450" s="331">
        <v>2</v>
      </c>
      <c r="G450" s="256">
        <v>42760</v>
      </c>
      <c r="H450" s="324">
        <v>620093743</v>
      </c>
      <c r="I450" s="257">
        <v>7157</v>
      </c>
      <c r="J450" s="257">
        <v>7157</v>
      </c>
      <c r="K450" s="323" t="s">
        <v>31</v>
      </c>
      <c r="L450" s="327" t="s">
        <v>2420</v>
      </c>
      <c r="M450" s="345">
        <v>6543</v>
      </c>
      <c r="N450" s="327" t="s">
        <v>2399</v>
      </c>
      <c r="O450" s="256">
        <v>42761</v>
      </c>
      <c r="P450" s="331" t="s">
        <v>178</v>
      </c>
      <c r="Q450" s="331" t="s">
        <v>1516</v>
      </c>
      <c r="R450" s="331" t="s">
        <v>54</v>
      </c>
      <c r="S450" s="331" t="s">
        <v>2821</v>
      </c>
    </row>
    <row r="451" spans="1:20" x14ac:dyDescent="0.2">
      <c r="A451" s="331">
        <v>325200</v>
      </c>
      <c r="B451" s="331" t="s">
        <v>230</v>
      </c>
      <c r="C451" s="331" t="s">
        <v>2897</v>
      </c>
      <c r="D451" s="331" t="s">
        <v>2396</v>
      </c>
      <c r="E451" s="343">
        <v>78041</v>
      </c>
      <c r="F451" s="331">
        <v>1</v>
      </c>
      <c r="G451" s="256">
        <v>42766</v>
      </c>
      <c r="H451" s="324" t="s">
        <v>2956</v>
      </c>
      <c r="I451" s="257">
        <v>-298439.52</v>
      </c>
      <c r="J451" s="257">
        <v>-370065.01</v>
      </c>
      <c r="K451" s="331" t="s">
        <v>29</v>
      </c>
      <c r="L451" s="331" t="s">
        <v>2956</v>
      </c>
      <c r="M451" s="345" t="s">
        <v>2396</v>
      </c>
      <c r="N451" s="331" t="s">
        <v>30</v>
      </c>
      <c r="O451" s="256">
        <v>42772</v>
      </c>
      <c r="P451" s="331" t="s">
        <v>175</v>
      </c>
      <c r="Q451" s="331" t="s">
        <v>1552</v>
      </c>
      <c r="R451" s="331"/>
      <c r="S451" s="331"/>
    </row>
    <row r="452" spans="1:20" x14ac:dyDescent="0.2">
      <c r="A452" s="331">
        <v>325200</v>
      </c>
      <c r="B452" s="331" t="s">
        <v>230</v>
      </c>
      <c r="C452" s="331" t="s">
        <v>2897</v>
      </c>
      <c r="D452" s="331" t="s">
        <v>2396</v>
      </c>
      <c r="E452" s="343">
        <v>78042</v>
      </c>
      <c r="F452" s="331">
        <v>1</v>
      </c>
      <c r="G452" s="256">
        <v>42766</v>
      </c>
      <c r="H452" s="324" t="s">
        <v>2956</v>
      </c>
      <c r="I452" s="257">
        <v>298439.52</v>
      </c>
      <c r="J452" s="257">
        <v>370065.01</v>
      </c>
      <c r="K452" s="331" t="s">
        <v>29</v>
      </c>
      <c r="L452" s="331" t="s">
        <v>2956</v>
      </c>
      <c r="M452" s="345" t="s">
        <v>2396</v>
      </c>
      <c r="N452" s="331" t="s">
        <v>30</v>
      </c>
      <c r="O452" s="256">
        <v>42772</v>
      </c>
      <c r="P452" s="331" t="s">
        <v>175</v>
      </c>
      <c r="Q452" s="331" t="s">
        <v>1552</v>
      </c>
      <c r="R452" s="331"/>
      <c r="S452" s="331"/>
    </row>
    <row r="453" spans="1:20" x14ac:dyDescent="0.2">
      <c r="A453" s="331">
        <v>325200</v>
      </c>
      <c r="B453" s="331" t="s">
        <v>230</v>
      </c>
      <c r="C453" s="331" t="s">
        <v>2897</v>
      </c>
      <c r="D453" s="331" t="s">
        <v>2396</v>
      </c>
      <c r="E453" s="343">
        <v>78044</v>
      </c>
      <c r="F453" s="331">
        <v>1</v>
      </c>
      <c r="G453" s="256">
        <v>42766</v>
      </c>
      <c r="H453" s="324" t="s">
        <v>2956</v>
      </c>
      <c r="I453" s="257">
        <v>-298439.52</v>
      </c>
      <c r="J453" s="257">
        <v>-370065.01</v>
      </c>
      <c r="K453" s="331" t="s">
        <v>29</v>
      </c>
      <c r="L453" s="331" t="s">
        <v>2956</v>
      </c>
      <c r="M453" s="345" t="s">
        <v>2396</v>
      </c>
      <c r="N453" s="331" t="s">
        <v>30</v>
      </c>
      <c r="O453" s="256">
        <v>42772</v>
      </c>
      <c r="P453" s="331" t="s">
        <v>175</v>
      </c>
      <c r="Q453" s="331" t="s">
        <v>1552</v>
      </c>
      <c r="R453" s="331"/>
      <c r="S453" s="331"/>
    </row>
    <row r="454" spans="1:20" x14ac:dyDescent="0.2">
      <c r="A454" s="331">
        <v>325200</v>
      </c>
      <c r="B454" s="331" t="s">
        <v>230</v>
      </c>
      <c r="C454" s="331" t="s">
        <v>2897</v>
      </c>
      <c r="D454" s="331" t="s">
        <v>2396</v>
      </c>
      <c r="E454" s="343">
        <v>78046</v>
      </c>
      <c r="F454" s="331">
        <v>1</v>
      </c>
      <c r="G454" s="256">
        <v>42766</v>
      </c>
      <c r="H454" s="324" t="s">
        <v>2957</v>
      </c>
      <c r="I454" s="257">
        <v>-764849.7</v>
      </c>
      <c r="J454" s="257">
        <v>-764849.7</v>
      </c>
      <c r="K454" s="331" t="s">
        <v>31</v>
      </c>
      <c r="L454" s="331" t="s">
        <v>2957</v>
      </c>
      <c r="M454" s="345" t="s">
        <v>2396</v>
      </c>
      <c r="N454" s="331" t="s">
        <v>30</v>
      </c>
      <c r="O454" s="256">
        <v>42772</v>
      </c>
      <c r="P454" s="331" t="s">
        <v>175</v>
      </c>
      <c r="Q454" s="331" t="s">
        <v>1552</v>
      </c>
      <c r="R454" s="331"/>
      <c r="S454" s="331"/>
    </row>
    <row r="455" spans="1:20" x14ac:dyDescent="0.2">
      <c r="A455" s="331">
        <v>325200</v>
      </c>
      <c r="B455" s="331" t="s">
        <v>230</v>
      </c>
      <c r="C455" s="331" t="s">
        <v>2897</v>
      </c>
      <c r="D455" s="331" t="s">
        <v>2396</v>
      </c>
      <c r="E455" s="343">
        <v>77572</v>
      </c>
      <c r="F455" s="331">
        <v>2</v>
      </c>
      <c r="G455" s="256">
        <v>59153</v>
      </c>
      <c r="H455" s="324" t="s">
        <v>2947</v>
      </c>
      <c r="I455" s="257">
        <v>15120.97</v>
      </c>
      <c r="J455" s="257">
        <v>18750</v>
      </c>
      <c r="K455" s="331" t="s">
        <v>29</v>
      </c>
      <c r="L455" s="331" t="s">
        <v>2948</v>
      </c>
      <c r="M455" s="345">
        <v>6230</v>
      </c>
      <c r="N455" s="331" t="s">
        <v>2432</v>
      </c>
      <c r="O455" s="256">
        <v>42755</v>
      </c>
      <c r="P455" s="331" t="s">
        <v>2949</v>
      </c>
      <c r="Q455" s="331" t="s">
        <v>2950</v>
      </c>
      <c r="R455" s="331"/>
      <c r="S455" s="331"/>
    </row>
    <row r="456" spans="1:20" x14ac:dyDescent="0.2">
      <c r="A456" s="258">
        <v>325200</v>
      </c>
      <c r="B456" s="258" t="s">
        <v>230</v>
      </c>
      <c r="C456" s="258" t="s">
        <v>2897</v>
      </c>
      <c r="D456" s="258" t="s">
        <v>2396</v>
      </c>
      <c r="E456" s="344">
        <v>78037</v>
      </c>
      <c r="F456" s="258">
        <v>2</v>
      </c>
      <c r="G456" s="259">
        <v>59153</v>
      </c>
      <c r="H456" s="356" t="s">
        <v>2947</v>
      </c>
      <c r="I456" s="319">
        <v>-15120.97</v>
      </c>
      <c r="J456" s="319">
        <v>-18750</v>
      </c>
      <c r="K456" s="258" t="s">
        <v>29</v>
      </c>
      <c r="L456" s="258" t="s">
        <v>2948</v>
      </c>
      <c r="M456" s="346">
        <v>6230</v>
      </c>
      <c r="N456" s="258" t="s">
        <v>2432</v>
      </c>
      <c r="O456" s="259">
        <v>42772</v>
      </c>
      <c r="P456" s="258" t="s">
        <v>2949</v>
      </c>
      <c r="Q456" s="258" t="s">
        <v>2950</v>
      </c>
      <c r="R456" s="331"/>
      <c r="S456" s="331"/>
    </row>
    <row r="457" spans="1:20" s="223" customFormat="1" x14ac:dyDescent="0.2">
      <c r="A457" s="223">
        <v>325200</v>
      </c>
      <c r="B457" s="223" t="s">
        <v>230</v>
      </c>
      <c r="C457" s="223" t="s">
        <v>2958</v>
      </c>
      <c r="D457" s="223" t="s">
        <v>2396</v>
      </c>
      <c r="E457" s="223">
        <v>78008</v>
      </c>
      <c r="F457" s="223">
        <v>2</v>
      </c>
      <c r="G457" s="224">
        <v>42710</v>
      </c>
      <c r="H457" s="227">
        <v>2493</v>
      </c>
      <c r="I457" s="226">
        <v>10800</v>
      </c>
      <c r="J457" s="226">
        <v>10800</v>
      </c>
      <c r="K457" s="223" t="s">
        <v>31</v>
      </c>
      <c r="L457" s="223" t="s">
        <v>2959</v>
      </c>
      <c r="M457" s="365">
        <v>6350</v>
      </c>
      <c r="N457" s="223" t="s">
        <v>2410</v>
      </c>
      <c r="O457" s="224">
        <v>42772</v>
      </c>
      <c r="P457" s="223" t="s">
        <v>2651</v>
      </c>
      <c r="Q457" s="223" t="s">
        <v>2652</v>
      </c>
      <c r="T457" s="315"/>
    </row>
    <row r="458" spans="1:20" s="223" customFormat="1" x14ac:dyDescent="0.2">
      <c r="A458" s="223">
        <v>325200</v>
      </c>
      <c r="B458" s="223" t="s">
        <v>230</v>
      </c>
      <c r="C458" s="223" t="s">
        <v>2958</v>
      </c>
      <c r="D458" s="223" t="s">
        <v>2396</v>
      </c>
      <c r="E458" s="223">
        <v>77982</v>
      </c>
      <c r="F458" s="223">
        <v>1</v>
      </c>
      <c r="G458" s="224">
        <v>42717</v>
      </c>
      <c r="H458" s="227" t="s">
        <v>2947</v>
      </c>
      <c r="I458" s="226">
        <v>-15120.97</v>
      </c>
      <c r="J458" s="226">
        <v>-18750</v>
      </c>
      <c r="K458" s="223" t="s">
        <v>29</v>
      </c>
      <c r="L458" s="223" t="s">
        <v>2948</v>
      </c>
      <c r="M458" s="365">
        <v>6230</v>
      </c>
      <c r="N458" s="223" t="s">
        <v>2432</v>
      </c>
      <c r="O458" s="224">
        <v>42772</v>
      </c>
      <c r="P458" s="223" t="s">
        <v>2949</v>
      </c>
      <c r="Q458" s="223" t="s">
        <v>2950</v>
      </c>
      <c r="T458" s="315"/>
    </row>
    <row r="459" spans="1:20" s="223" customFormat="1" ht="15" x14ac:dyDescent="0.25">
      <c r="A459" s="336">
        <v>325200</v>
      </c>
      <c r="B459" s="336" t="s">
        <v>230</v>
      </c>
      <c r="C459" s="336" t="s">
        <v>2958</v>
      </c>
      <c r="D459" s="336" t="s">
        <v>2396</v>
      </c>
      <c r="E459" s="336">
        <v>77952</v>
      </c>
      <c r="F459" s="336">
        <v>2</v>
      </c>
      <c r="G459" s="366">
        <v>42719</v>
      </c>
      <c r="H459" s="367" t="s">
        <v>2960</v>
      </c>
      <c r="I459" s="368">
        <v>71843.92</v>
      </c>
      <c r="J459" s="368">
        <v>71843.92</v>
      </c>
      <c r="K459" s="336" t="s">
        <v>31</v>
      </c>
      <c r="L459" s="336" t="s">
        <v>2961</v>
      </c>
      <c r="M459" s="369">
        <v>6350</v>
      </c>
      <c r="N459" s="336" t="s">
        <v>2410</v>
      </c>
      <c r="O459" s="366">
        <v>42769</v>
      </c>
      <c r="P459" s="336" t="s">
        <v>110</v>
      </c>
      <c r="Q459" s="336" t="s">
        <v>111</v>
      </c>
      <c r="T459" s="315"/>
    </row>
    <row r="460" spans="1:20" s="223" customFormat="1" ht="15" x14ac:dyDescent="0.25">
      <c r="A460" s="336">
        <v>325200</v>
      </c>
      <c r="B460" s="336" t="s">
        <v>230</v>
      </c>
      <c r="C460" s="336" t="s">
        <v>2958</v>
      </c>
      <c r="D460" s="336" t="s">
        <v>2396</v>
      </c>
      <c r="E460" s="336">
        <v>78717</v>
      </c>
      <c r="F460" s="336">
        <v>2</v>
      </c>
      <c r="G460" s="366">
        <v>42719</v>
      </c>
      <c r="H460" s="367" t="s">
        <v>2962</v>
      </c>
      <c r="I460" s="368">
        <v>117321.85</v>
      </c>
      <c r="J460" s="368">
        <v>117321.85</v>
      </c>
      <c r="K460" s="336" t="s">
        <v>31</v>
      </c>
      <c r="L460" s="336" t="s">
        <v>2963</v>
      </c>
      <c r="M460" s="369">
        <v>6350</v>
      </c>
      <c r="N460" s="336" t="s">
        <v>2432</v>
      </c>
      <c r="O460" s="366">
        <v>42795</v>
      </c>
      <c r="P460" s="336" t="s">
        <v>110</v>
      </c>
      <c r="Q460" s="336" t="s">
        <v>111</v>
      </c>
      <c r="T460" s="315"/>
    </row>
    <row r="461" spans="1:20" s="223" customFormat="1" ht="15" x14ac:dyDescent="0.25">
      <c r="A461" s="336">
        <v>325200</v>
      </c>
      <c r="B461" s="336" t="s">
        <v>230</v>
      </c>
      <c r="C461" s="336" t="s">
        <v>2958</v>
      </c>
      <c r="D461" s="336" t="s">
        <v>2396</v>
      </c>
      <c r="E461" s="336">
        <v>78164</v>
      </c>
      <c r="F461" s="336">
        <v>2</v>
      </c>
      <c r="G461" s="366">
        <v>42735</v>
      </c>
      <c r="H461" s="370">
        <v>11080</v>
      </c>
      <c r="I461" s="368">
        <v>7818.32</v>
      </c>
      <c r="J461" s="368">
        <v>7818.32</v>
      </c>
      <c r="K461" s="336" t="s">
        <v>31</v>
      </c>
      <c r="L461" s="336" t="s">
        <v>2964</v>
      </c>
      <c r="M461" s="369">
        <v>6350</v>
      </c>
      <c r="N461" s="336" t="s">
        <v>2410</v>
      </c>
      <c r="O461" s="366">
        <v>42775</v>
      </c>
      <c r="P461" s="336" t="s">
        <v>75</v>
      </c>
      <c r="Q461" s="336" t="s">
        <v>116</v>
      </c>
      <c r="T461" s="315"/>
    </row>
    <row r="462" spans="1:20" s="223" customFormat="1" ht="15" x14ac:dyDescent="0.25">
      <c r="A462" s="336">
        <v>325200</v>
      </c>
      <c r="B462" s="336" t="s">
        <v>230</v>
      </c>
      <c r="C462" s="336" t="s">
        <v>2958</v>
      </c>
      <c r="D462" s="336" t="s">
        <v>2396</v>
      </c>
      <c r="E462" s="336">
        <v>78186</v>
      </c>
      <c r="F462" s="336">
        <v>2</v>
      </c>
      <c r="G462" s="366">
        <v>42735</v>
      </c>
      <c r="H462" s="370">
        <v>11079</v>
      </c>
      <c r="I462" s="368">
        <v>98267.03</v>
      </c>
      <c r="J462" s="368">
        <v>98267.03</v>
      </c>
      <c r="K462" s="336" t="s">
        <v>31</v>
      </c>
      <c r="L462" s="336" t="s">
        <v>2965</v>
      </c>
      <c r="M462" s="369">
        <v>6350</v>
      </c>
      <c r="N462" s="336" t="s">
        <v>2410</v>
      </c>
      <c r="O462" s="366">
        <v>42776</v>
      </c>
      <c r="P462" s="336" t="s">
        <v>75</v>
      </c>
      <c r="Q462" s="336" t="s">
        <v>116</v>
      </c>
      <c r="T462" s="315"/>
    </row>
    <row r="463" spans="1:20" ht="15" x14ac:dyDescent="0.25">
      <c r="A463" s="135">
        <v>325200</v>
      </c>
      <c r="B463" s="135" t="s">
        <v>230</v>
      </c>
      <c r="C463" s="135" t="s">
        <v>2958</v>
      </c>
      <c r="D463" s="135" t="s">
        <v>2396</v>
      </c>
      <c r="E463" s="135">
        <v>78275</v>
      </c>
      <c r="F463" s="135">
        <v>2</v>
      </c>
      <c r="G463" s="341">
        <v>42735</v>
      </c>
      <c r="H463" s="349">
        <v>252342</v>
      </c>
      <c r="I463" s="6">
        <v>28430.85</v>
      </c>
      <c r="J463" s="6">
        <v>28430.85</v>
      </c>
      <c r="K463" s="135" t="s">
        <v>31</v>
      </c>
      <c r="L463" s="135" t="s">
        <v>2966</v>
      </c>
      <c r="M463" s="347">
        <v>6350</v>
      </c>
      <c r="N463" s="135" t="s">
        <v>2410</v>
      </c>
      <c r="O463" s="40">
        <v>42780</v>
      </c>
      <c r="P463" s="135" t="s">
        <v>139</v>
      </c>
      <c r="Q463" s="135" t="s">
        <v>138</v>
      </c>
    </row>
    <row r="464" spans="1:20" ht="15" x14ac:dyDescent="0.25">
      <c r="A464" s="135">
        <v>325200</v>
      </c>
      <c r="B464" s="135" t="s">
        <v>230</v>
      </c>
      <c r="C464" s="135" t="s">
        <v>2958</v>
      </c>
      <c r="D464" s="135" t="s">
        <v>2396</v>
      </c>
      <c r="E464" s="135">
        <v>77818</v>
      </c>
      <c r="F464" s="135">
        <v>2</v>
      </c>
      <c r="G464" s="341">
        <v>42738</v>
      </c>
      <c r="H464" s="349" t="s">
        <v>2937</v>
      </c>
      <c r="I464" s="6">
        <v>11612.9</v>
      </c>
      <c r="J464" s="6">
        <v>14400</v>
      </c>
      <c r="K464" s="135" t="s">
        <v>29</v>
      </c>
      <c r="L464" s="135" t="s">
        <v>2967</v>
      </c>
      <c r="M464" s="347">
        <v>6212</v>
      </c>
      <c r="N464" s="135" t="s">
        <v>2410</v>
      </c>
      <c r="O464" s="40">
        <v>42765</v>
      </c>
      <c r="P464" s="135" t="s">
        <v>1064</v>
      </c>
      <c r="Q464" s="135" t="s">
        <v>1065</v>
      </c>
    </row>
    <row r="465" spans="1:19" ht="15" x14ac:dyDescent="0.25">
      <c r="A465" s="135">
        <v>325200</v>
      </c>
      <c r="B465" s="135" t="s">
        <v>230</v>
      </c>
      <c r="C465" s="135" t="s">
        <v>2958</v>
      </c>
      <c r="D465" s="135" t="s">
        <v>2396</v>
      </c>
      <c r="E465" s="135">
        <v>77818</v>
      </c>
      <c r="F465" s="135">
        <v>4</v>
      </c>
      <c r="G465" s="341">
        <v>42738</v>
      </c>
      <c r="H465" s="349" t="s">
        <v>2937</v>
      </c>
      <c r="I465" s="6">
        <v>1451.61</v>
      </c>
      <c r="J465" s="6">
        <v>1800</v>
      </c>
      <c r="K465" s="135" t="s">
        <v>29</v>
      </c>
      <c r="L465" s="135" t="s">
        <v>2967</v>
      </c>
      <c r="M465" s="347">
        <v>6316</v>
      </c>
      <c r="N465" s="135" t="s">
        <v>2410</v>
      </c>
      <c r="O465" s="40">
        <v>42765</v>
      </c>
      <c r="P465" s="135" t="s">
        <v>1064</v>
      </c>
      <c r="Q465" s="135" t="s">
        <v>1065</v>
      </c>
    </row>
    <row r="466" spans="1:19" ht="15" x14ac:dyDescent="0.25">
      <c r="A466" s="135">
        <v>325200</v>
      </c>
      <c r="B466" s="135" t="s">
        <v>230</v>
      </c>
      <c r="C466" s="135" t="s">
        <v>2958</v>
      </c>
      <c r="D466" s="135" t="s">
        <v>2396</v>
      </c>
      <c r="E466" s="135">
        <v>77818</v>
      </c>
      <c r="F466" s="135">
        <v>6</v>
      </c>
      <c r="G466" s="341">
        <v>42738</v>
      </c>
      <c r="H466" s="349" t="s">
        <v>2937</v>
      </c>
      <c r="I466" s="6">
        <v>1451.61</v>
      </c>
      <c r="J466" s="6">
        <v>1800</v>
      </c>
      <c r="K466" s="135" t="s">
        <v>29</v>
      </c>
      <c r="L466" s="135" t="s">
        <v>2967</v>
      </c>
      <c r="M466" s="347">
        <v>6202</v>
      </c>
      <c r="N466" s="135" t="s">
        <v>2410</v>
      </c>
      <c r="O466" s="40">
        <v>42765</v>
      </c>
      <c r="P466" s="135" t="s">
        <v>1064</v>
      </c>
      <c r="Q466" s="135" t="s">
        <v>1065</v>
      </c>
    </row>
    <row r="467" spans="1:19" ht="15" x14ac:dyDescent="0.25">
      <c r="A467" s="135">
        <v>325200</v>
      </c>
      <c r="B467" s="135" t="s">
        <v>230</v>
      </c>
      <c r="C467" s="135" t="s">
        <v>2958</v>
      </c>
      <c r="D467" s="135" t="s">
        <v>2396</v>
      </c>
      <c r="E467" s="135">
        <v>78062</v>
      </c>
      <c r="F467" s="135">
        <v>2</v>
      </c>
      <c r="G467" s="341">
        <v>42745</v>
      </c>
      <c r="H467" s="349">
        <v>6787491</v>
      </c>
      <c r="I467" s="6">
        <v>29761.9</v>
      </c>
      <c r="J467" s="6">
        <v>37500</v>
      </c>
      <c r="K467" s="135" t="s">
        <v>29</v>
      </c>
      <c r="L467" s="135" t="s">
        <v>2968</v>
      </c>
      <c r="M467" s="347">
        <v>6215</v>
      </c>
      <c r="N467" s="135" t="s">
        <v>2410</v>
      </c>
      <c r="O467" s="40">
        <v>42773</v>
      </c>
      <c r="P467" s="135" t="s">
        <v>1133</v>
      </c>
      <c r="Q467" s="135" t="s">
        <v>1134</v>
      </c>
    </row>
    <row r="468" spans="1:19" ht="15" x14ac:dyDescent="0.25">
      <c r="A468" s="135">
        <v>325200</v>
      </c>
      <c r="B468" s="135" t="s">
        <v>230</v>
      </c>
      <c r="C468" s="135" t="s">
        <v>2958</v>
      </c>
      <c r="D468" s="135" t="s">
        <v>2396</v>
      </c>
      <c r="E468" s="135">
        <v>78063</v>
      </c>
      <c r="F468" s="135">
        <v>2</v>
      </c>
      <c r="G468" s="341">
        <v>42745</v>
      </c>
      <c r="H468" s="349" t="s">
        <v>2969</v>
      </c>
      <c r="I468" s="6">
        <v>29761.9</v>
      </c>
      <c r="J468" s="6">
        <v>37500</v>
      </c>
      <c r="K468" s="135" t="s">
        <v>29</v>
      </c>
      <c r="L468" s="135" t="s">
        <v>2968</v>
      </c>
      <c r="M468" s="347">
        <v>6215</v>
      </c>
      <c r="N468" s="135" t="s">
        <v>2410</v>
      </c>
      <c r="O468" s="40">
        <v>42773</v>
      </c>
      <c r="P468" s="135" t="s">
        <v>1133</v>
      </c>
      <c r="Q468" s="135" t="s">
        <v>1134</v>
      </c>
    </row>
    <row r="469" spans="1:19" ht="15" x14ac:dyDescent="0.25">
      <c r="A469" s="135">
        <v>325200</v>
      </c>
      <c r="B469" s="135" t="s">
        <v>230</v>
      </c>
      <c r="C469" s="135" t="s">
        <v>2958</v>
      </c>
      <c r="D469" s="135" t="s">
        <v>2396</v>
      </c>
      <c r="E469" s="135">
        <v>78064</v>
      </c>
      <c r="F469" s="135">
        <v>2</v>
      </c>
      <c r="G469" s="341">
        <v>42745</v>
      </c>
      <c r="H469" s="349" t="s">
        <v>2970</v>
      </c>
      <c r="I469" s="6">
        <v>29761.9</v>
      </c>
      <c r="J469" s="6">
        <v>37500</v>
      </c>
      <c r="K469" s="135" t="s">
        <v>29</v>
      </c>
      <c r="L469" s="135" t="s">
        <v>2968</v>
      </c>
      <c r="M469" s="347">
        <v>6215</v>
      </c>
      <c r="N469" s="135" t="s">
        <v>2410</v>
      </c>
      <c r="O469" s="40">
        <v>42773</v>
      </c>
      <c r="P469" s="135" t="s">
        <v>1133</v>
      </c>
      <c r="Q469" s="135" t="s">
        <v>1134</v>
      </c>
    </row>
    <row r="470" spans="1:19" ht="15" x14ac:dyDescent="0.25">
      <c r="A470" s="135">
        <v>325200</v>
      </c>
      <c r="B470" s="135" t="s">
        <v>230</v>
      </c>
      <c r="C470" s="135" t="s">
        <v>2958</v>
      </c>
      <c r="D470" s="135" t="s">
        <v>2396</v>
      </c>
      <c r="E470" s="135">
        <v>78067</v>
      </c>
      <c r="F470" s="135">
        <v>2</v>
      </c>
      <c r="G470" s="341">
        <v>42745</v>
      </c>
      <c r="H470" s="349" t="s">
        <v>2971</v>
      </c>
      <c r="I470" s="6">
        <v>29761.9</v>
      </c>
      <c r="J470" s="6">
        <v>37500</v>
      </c>
      <c r="K470" s="135" t="s">
        <v>29</v>
      </c>
      <c r="L470" s="135" t="s">
        <v>2968</v>
      </c>
      <c r="M470" s="347">
        <v>6215</v>
      </c>
      <c r="N470" s="135" t="s">
        <v>2410</v>
      </c>
      <c r="O470" s="40">
        <v>42773</v>
      </c>
      <c r="P470" s="135" t="s">
        <v>1133</v>
      </c>
      <c r="Q470" s="135" t="s">
        <v>1134</v>
      </c>
    </row>
    <row r="471" spans="1:19" ht="15" x14ac:dyDescent="0.25">
      <c r="A471" s="135">
        <v>325200</v>
      </c>
      <c r="B471" s="135" t="s">
        <v>230</v>
      </c>
      <c r="C471" s="135" t="s">
        <v>2958</v>
      </c>
      <c r="D471" s="135" t="s">
        <v>2396</v>
      </c>
      <c r="E471" s="135">
        <v>77975</v>
      </c>
      <c r="F471" s="135">
        <v>2</v>
      </c>
      <c r="G471" s="341">
        <v>42746</v>
      </c>
      <c r="H471" s="349">
        <v>26340500</v>
      </c>
      <c r="I471" s="6">
        <v>104544</v>
      </c>
      <c r="J471" s="6">
        <v>104544</v>
      </c>
      <c r="K471" s="135" t="s">
        <v>31</v>
      </c>
      <c r="L471" s="135" t="s">
        <v>2972</v>
      </c>
      <c r="M471" s="347">
        <v>6350</v>
      </c>
      <c r="N471" s="135" t="s">
        <v>2410</v>
      </c>
      <c r="O471" s="40">
        <v>42772</v>
      </c>
      <c r="P471" s="135" t="s">
        <v>143</v>
      </c>
      <c r="Q471" s="135" t="s">
        <v>142</v>
      </c>
    </row>
    <row r="472" spans="1:19" ht="15" x14ac:dyDescent="0.25">
      <c r="A472" s="135">
        <v>325200</v>
      </c>
      <c r="B472" s="135" t="s">
        <v>230</v>
      </c>
      <c r="C472" s="135" t="s">
        <v>2958</v>
      </c>
      <c r="D472" s="135" t="s">
        <v>2396</v>
      </c>
      <c r="E472" s="135">
        <v>78309</v>
      </c>
      <c r="F472" s="135">
        <v>2</v>
      </c>
      <c r="G472" s="341">
        <v>42760</v>
      </c>
      <c r="H472" s="349" t="s">
        <v>2973</v>
      </c>
      <c r="I472" s="6">
        <v>16796</v>
      </c>
      <c r="J472" s="6">
        <v>16796</v>
      </c>
      <c r="K472" s="135" t="s">
        <v>31</v>
      </c>
      <c r="L472" s="135" t="s">
        <v>2974</v>
      </c>
      <c r="M472" s="347">
        <v>6350</v>
      </c>
      <c r="N472" s="135" t="s">
        <v>2410</v>
      </c>
      <c r="O472" s="40">
        <v>42781</v>
      </c>
      <c r="P472" s="135" t="s">
        <v>48</v>
      </c>
      <c r="Q472" s="135" t="s">
        <v>49</v>
      </c>
    </row>
    <row r="473" spans="1:19" ht="15" x14ac:dyDescent="0.25">
      <c r="A473" s="135">
        <v>325200</v>
      </c>
      <c r="B473" s="135" t="s">
        <v>230</v>
      </c>
      <c r="C473" s="135" t="s">
        <v>2958</v>
      </c>
      <c r="D473" s="135" t="s">
        <v>2396</v>
      </c>
      <c r="E473" s="135">
        <v>78719</v>
      </c>
      <c r="F473" s="135">
        <v>2</v>
      </c>
      <c r="G473" s="341">
        <v>42761</v>
      </c>
      <c r="H473" s="349">
        <v>12266</v>
      </c>
      <c r="I473" s="342">
        <v>40000</v>
      </c>
      <c r="J473" s="342">
        <v>40000</v>
      </c>
      <c r="K473" s="135" t="s">
        <v>31</v>
      </c>
      <c r="L473" s="135" t="s">
        <v>2975</v>
      </c>
      <c r="M473" s="347">
        <v>6349</v>
      </c>
      <c r="N473" s="135" t="s">
        <v>2432</v>
      </c>
      <c r="O473" s="40">
        <v>42795</v>
      </c>
      <c r="P473" s="135" t="s">
        <v>2976</v>
      </c>
      <c r="Q473" s="135" t="s">
        <v>2977</v>
      </c>
    </row>
    <row r="474" spans="1:19" ht="15" x14ac:dyDescent="0.25">
      <c r="A474" s="135">
        <v>325200</v>
      </c>
      <c r="B474" s="135" t="s">
        <v>230</v>
      </c>
      <c r="C474" s="135" t="s">
        <v>2958</v>
      </c>
      <c r="D474" s="135" t="s">
        <v>2396</v>
      </c>
      <c r="E474" s="135">
        <v>77947</v>
      </c>
      <c r="F474" s="135">
        <v>2</v>
      </c>
      <c r="G474" s="341">
        <v>42762</v>
      </c>
      <c r="H474" s="349">
        <v>11214</v>
      </c>
      <c r="I474" s="342">
        <v>5866.8</v>
      </c>
      <c r="J474" s="342">
        <v>5866.8</v>
      </c>
      <c r="K474" s="135" t="s">
        <v>31</v>
      </c>
      <c r="L474" s="135" t="s">
        <v>2978</v>
      </c>
      <c r="M474" s="347">
        <v>6350</v>
      </c>
      <c r="N474" s="135" t="s">
        <v>2410</v>
      </c>
      <c r="O474" s="40">
        <v>42769</v>
      </c>
      <c r="P474" s="135" t="s">
        <v>65</v>
      </c>
      <c r="Q474" s="135" t="s">
        <v>130</v>
      </c>
    </row>
    <row r="475" spans="1:19" ht="15" x14ac:dyDescent="0.25">
      <c r="A475" s="135">
        <v>325200</v>
      </c>
      <c r="B475" s="135" t="s">
        <v>230</v>
      </c>
      <c r="C475" s="135" t="s">
        <v>2958</v>
      </c>
      <c r="D475" s="135" t="s">
        <v>2396</v>
      </c>
      <c r="E475" s="135">
        <v>77959</v>
      </c>
      <c r="F475" s="135">
        <v>2</v>
      </c>
      <c r="G475" s="341">
        <v>42764</v>
      </c>
      <c r="H475" s="349">
        <v>4209</v>
      </c>
      <c r="I475" s="342">
        <v>11881.12</v>
      </c>
      <c r="J475" s="342">
        <v>11881.12</v>
      </c>
      <c r="K475" s="135" t="s">
        <v>31</v>
      </c>
      <c r="L475" s="135" t="s">
        <v>2979</v>
      </c>
      <c r="M475" s="347">
        <v>6349</v>
      </c>
      <c r="N475" s="135" t="s">
        <v>2410</v>
      </c>
      <c r="O475" s="40">
        <v>42769</v>
      </c>
      <c r="P475" s="135" t="s">
        <v>77</v>
      </c>
      <c r="Q475" s="135" t="s">
        <v>99</v>
      </c>
    </row>
    <row r="476" spans="1:19" ht="15" x14ac:dyDescent="0.25">
      <c r="A476" s="135">
        <v>325200</v>
      </c>
      <c r="B476" s="135" t="s">
        <v>230</v>
      </c>
      <c r="C476" s="322" t="s">
        <v>2958</v>
      </c>
      <c r="D476" s="135" t="s">
        <v>2396</v>
      </c>
      <c r="E476" s="135">
        <v>78093</v>
      </c>
      <c r="F476" s="135">
        <v>2</v>
      </c>
      <c r="G476" s="341">
        <v>42767</v>
      </c>
      <c r="H476" s="348" t="s">
        <v>2980</v>
      </c>
      <c r="I476" s="342">
        <v>16778</v>
      </c>
      <c r="J476" s="342">
        <v>16778</v>
      </c>
      <c r="K476" s="322" t="s">
        <v>31</v>
      </c>
      <c r="L476" s="322" t="s">
        <v>2843</v>
      </c>
      <c r="M476" s="347">
        <v>6505</v>
      </c>
      <c r="N476" s="348" t="s">
        <v>2399</v>
      </c>
      <c r="O476" s="40">
        <v>42773</v>
      </c>
      <c r="P476" s="135" t="s">
        <v>55</v>
      </c>
      <c r="Q476" s="135" t="s">
        <v>519</v>
      </c>
      <c r="R476" s="320" t="s">
        <v>54</v>
      </c>
      <c r="S476" s="320" t="s">
        <v>2858</v>
      </c>
    </row>
    <row r="477" spans="1:19" ht="15" x14ac:dyDescent="0.25">
      <c r="A477" s="135">
        <v>325200</v>
      </c>
      <c r="B477" s="135" t="s">
        <v>230</v>
      </c>
      <c r="C477" s="322" t="s">
        <v>2958</v>
      </c>
      <c r="D477" s="135" t="s">
        <v>2396</v>
      </c>
      <c r="E477" s="135">
        <v>78095</v>
      </c>
      <c r="F477" s="135">
        <v>2</v>
      </c>
      <c r="G477" s="341">
        <v>42767</v>
      </c>
      <c r="H477" s="348" t="s">
        <v>2981</v>
      </c>
      <c r="I477" s="6">
        <v>24235</v>
      </c>
      <c r="J477" s="6">
        <v>24235</v>
      </c>
      <c r="K477" s="322" t="s">
        <v>31</v>
      </c>
      <c r="L477" s="322" t="s">
        <v>2845</v>
      </c>
      <c r="M477" s="347">
        <v>6505</v>
      </c>
      <c r="N477" s="348" t="s">
        <v>2399</v>
      </c>
      <c r="O477" s="40">
        <v>42773</v>
      </c>
      <c r="P477" s="135" t="s">
        <v>55</v>
      </c>
      <c r="Q477" s="135" t="s">
        <v>519</v>
      </c>
      <c r="R477" s="320" t="s">
        <v>54</v>
      </c>
      <c r="S477" s="320" t="s">
        <v>2859</v>
      </c>
    </row>
    <row r="478" spans="1:19" ht="15" x14ac:dyDescent="0.25">
      <c r="A478" s="350">
        <v>325200</v>
      </c>
      <c r="B478" s="350" t="s">
        <v>230</v>
      </c>
      <c r="C478" s="357" t="s">
        <v>2958</v>
      </c>
      <c r="D478" s="350" t="s">
        <v>2396</v>
      </c>
      <c r="E478" s="350">
        <v>78096</v>
      </c>
      <c r="F478" s="350">
        <v>2</v>
      </c>
      <c r="G478" s="352">
        <v>42767</v>
      </c>
      <c r="H478" s="351" t="s">
        <v>2982</v>
      </c>
      <c r="I478" s="353">
        <v>29269</v>
      </c>
      <c r="J478" s="353">
        <v>29269</v>
      </c>
      <c r="K478" s="357" t="s">
        <v>31</v>
      </c>
      <c r="L478" s="357" t="s">
        <v>2847</v>
      </c>
      <c r="M478" s="354">
        <v>6505</v>
      </c>
      <c r="N478" s="351" t="s">
        <v>2399</v>
      </c>
      <c r="O478" s="352">
        <v>42773</v>
      </c>
      <c r="P478" s="350" t="s">
        <v>55</v>
      </c>
      <c r="Q478" s="350" t="s">
        <v>519</v>
      </c>
      <c r="R478" s="355" t="s">
        <v>54</v>
      </c>
      <c r="S478" s="355" t="s">
        <v>2860</v>
      </c>
    </row>
    <row r="479" spans="1:19" ht="15" x14ac:dyDescent="0.25">
      <c r="A479" s="350">
        <v>325200</v>
      </c>
      <c r="B479" s="350" t="s">
        <v>230</v>
      </c>
      <c r="C479" s="350" t="s">
        <v>2958</v>
      </c>
      <c r="D479" s="350" t="s">
        <v>2396</v>
      </c>
      <c r="E479" s="350">
        <v>78306</v>
      </c>
      <c r="F479" s="350">
        <v>2</v>
      </c>
      <c r="G479" s="352">
        <v>42767</v>
      </c>
      <c r="H479" s="364" t="s">
        <v>2983</v>
      </c>
      <c r="I479" s="353">
        <v>16261</v>
      </c>
      <c r="J479" s="353">
        <v>16261</v>
      </c>
      <c r="K479" s="357" t="s">
        <v>31</v>
      </c>
      <c r="L479" s="350" t="s">
        <v>2984</v>
      </c>
      <c r="M479" s="354">
        <v>6505</v>
      </c>
      <c r="N479" s="350" t="s">
        <v>2410</v>
      </c>
      <c r="O479" s="352">
        <v>42781</v>
      </c>
      <c r="P479" s="350" t="s">
        <v>2850</v>
      </c>
      <c r="Q479" s="350" t="s">
        <v>2851</v>
      </c>
    </row>
    <row r="480" spans="1:19" ht="15" x14ac:dyDescent="0.25">
      <c r="A480" s="358">
        <v>325200</v>
      </c>
      <c r="B480" s="358" t="s">
        <v>230</v>
      </c>
      <c r="C480" s="358" t="s">
        <v>2958</v>
      </c>
      <c r="D480" s="358" t="s">
        <v>2396</v>
      </c>
      <c r="E480" s="358">
        <v>78247</v>
      </c>
      <c r="F480" s="358">
        <v>2</v>
      </c>
      <c r="G480" s="359">
        <v>42772</v>
      </c>
      <c r="H480" s="360" t="s">
        <v>2985</v>
      </c>
      <c r="I480" s="361">
        <v>6710</v>
      </c>
      <c r="J480" s="361">
        <v>6710</v>
      </c>
      <c r="K480" s="362" t="s">
        <v>31</v>
      </c>
      <c r="L480" s="358" t="s">
        <v>2986</v>
      </c>
      <c r="M480" s="363">
        <v>6316</v>
      </c>
      <c r="N480" s="358" t="s">
        <v>2410</v>
      </c>
      <c r="O480" s="359">
        <v>42779</v>
      </c>
      <c r="P480" s="358" t="s">
        <v>1375</v>
      </c>
      <c r="Q480" s="358" t="s">
        <v>1376</v>
      </c>
    </row>
    <row r="481" spans="1:17" ht="15" x14ac:dyDescent="0.25">
      <c r="A481" s="135"/>
      <c r="B481" s="135"/>
      <c r="C481" s="135"/>
      <c r="D481" s="135"/>
      <c r="E481" s="135"/>
      <c r="F481" s="135"/>
      <c r="G481" s="40"/>
      <c r="H481" s="322"/>
      <c r="I481" s="6"/>
      <c r="J481" s="6"/>
      <c r="K481" s="135"/>
      <c r="L481" s="135"/>
      <c r="M481" s="135"/>
      <c r="N481" s="135"/>
      <c r="O481" s="40"/>
      <c r="P481" s="135"/>
      <c r="Q481" s="135"/>
    </row>
    <row r="482" spans="1:17" ht="15" x14ac:dyDescent="0.25">
      <c r="A482" s="135"/>
      <c r="B482" s="135"/>
      <c r="C482" s="135"/>
      <c r="D482" s="135"/>
      <c r="E482" s="135"/>
      <c r="F482" s="135"/>
      <c r="G482" s="40"/>
      <c r="H482" s="322"/>
      <c r="I482" s="6"/>
      <c r="J482" s="6"/>
      <c r="K482" s="135"/>
      <c r="L482" s="135"/>
      <c r="M482" s="135"/>
      <c r="N482" s="135"/>
      <c r="O482" s="40"/>
      <c r="P482" s="135"/>
      <c r="Q482" s="135"/>
    </row>
    <row r="483" spans="1:17" ht="15" x14ac:dyDescent="0.25">
      <c r="A483" s="135"/>
      <c r="B483" s="135"/>
      <c r="C483" s="135"/>
      <c r="D483" s="135"/>
      <c r="E483" s="135"/>
      <c r="F483" s="135"/>
      <c r="G483" s="40"/>
      <c r="H483" s="322"/>
      <c r="I483" s="6"/>
      <c r="J483" s="6"/>
      <c r="K483" s="135"/>
      <c r="L483" s="135"/>
      <c r="M483" s="135"/>
      <c r="N483" s="135"/>
      <c r="O483" s="40"/>
      <c r="P483" s="135"/>
      <c r="Q483" s="135"/>
    </row>
    <row r="484" spans="1:17" ht="15" x14ac:dyDescent="0.25">
      <c r="A484" s="135"/>
      <c r="B484" s="135"/>
      <c r="C484" s="135"/>
      <c r="D484" s="135"/>
      <c r="E484" s="135"/>
      <c r="F484" s="135"/>
      <c r="G484" s="40"/>
      <c r="H484" s="322"/>
      <c r="I484" s="6"/>
      <c r="J484" s="6"/>
      <c r="K484" s="135"/>
      <c r="L484" s="135"/>
      <c r="M484" s="135"/>
      <c r="N484" s="135"/>
      <c r="O484" s="40"/>
      <c r="P484" s="135"/>
      <c r="Q484" s="135"/>
    </row>
    <row r="485" spans="1:17" ht="15" x14ac:dyDescent="0.25">
      <c r="A485" s="135"/>
      <c r="B485" s="135"/>
      <c r="C485" s="135"/>
      <c r="D485" s="135"/>
      <c r="E485" s="135"/>
      <c r="F485" s="135"/>
      <c r="G485" s="40"/>
      <c r="H485" s="322"/>
      <c r="I485" s="6"/>
      <c r="J485" s="6"/>
      <c r="K485" s="135"/>
      <c r="L485" s="135"/>
      <c r="M485" s="135"/>
      <c r="N485" s="135"/>
      <c r="O485" s="40"/>
      <c r="P485" s="135"/>
      <c r="Q485" s="135"/>
    </row>
    <row r="486" spans="1:17" ht="15" x14ac:dyDescent="0.25">
      <c r="A486" s="135"/>
      <c r="B486" s="135"/>
      <c r="C486" s="135"/>
      <c r="D486" s="135"/>
      <c r="E486" s="135"/>
      <c r="F486" s="135"/>
      <c r="G486" s="40"/>
      <c r="H486" s="322"/>
      <c r="I486" s="6"/>
      <c r="J486" s="6"/>
      <c r="K486" s="135"/>
      <c r="L486" s="135"/>
      <c r="M486" s="135"/>
      <c r="N486" s="135"/>
      <c r="O486" s="40"/>
      <c r="P486" s="135"/>
      <c r="Q486" s="135"/>
    </row>
    <row r="487" spans="1:17" ht="15" x14ac:dyDescent="0.25">
      <c r="A487" s="135"/>
      <c r="B487" s="135"/>
      <c r="C487" s="135"/>
      <c r="D487" s="135"/>
      <c r="E487" s="135"/>
      <c r="F487" s="135"/>
      <c r="G487" s="40"/>
      <c r="H487" s="322"/>
      <c r="I487" s="6"/>
      <c r="J487" s="6"/>
      <c r="K487" s="135"/>
      <c r="L487" s="135"/>
      <c r="M487" s="135"/>
      <c r="N487" s="135"/>
      <c r="O487" s="40"/>
      <c r="P487" s="135"/>
      <c r="Q487" s="135"/>
    </row>
    <row r="488" spans="1:17" ht="15" x14ac:dyDescent="0.25">
      <c r="A488" s="135"/>
      <c r="B488" s="135"/>
      <c r="C488" s="135"/>
      <c r="D488" s="135"/>
      <c r="E488" s="135"/>
      <c r="F488" s="135"/>
      <c r="G488" s="40"/>
      <c r="H488" s="322"/>
      <c r="I488" s="6"/>
      <c r="J488" s="6"/>
      <c r="K488" s="135"/>
      <c r="L488" s="135"/>
      <c r="M488" s="135"/>
      <c r="N488" s="135"/>
      <c r="O488" s="40"/>
      <c r="P488" s="135"/>
      <c r="Q488" s="135"/>
    </row>
    <row r="489" spans="1:17" ht="15" x14ac:dyDescent="0.25">
      <c r="A489" s="135"/>
      <c r="B489" s="135"/>
      <c r="C489" s="135"/>
      <c r="D489" s="135"/>
      <c r="E489" s="135"/>
      <c r="F489" s="135"/>
      <c r="G489" s="40"/>
      <c r="H489" s="322"/>
      <c r="I489" s="6"/>
      <c r="J489" s="6"/>
      <c r="K489" s="135"/>
      <c r="L489" s="135"/>
      <c r="M489" s="135"/>
      <c r="N489" s="135"/>
      <c r="O489" s="40"/>
      <c r="P489" s="135"/>
      <c r="Q489" s="135"/>
    </row>
    <row r="490" spans="1:17" ht="15" x14ac:dyDescent="0.25">
      <c r="A490" s="135"/>
      <c r="B490" s="135"/>
      <c r="C490" s="135"/>
      <c r="D490" s="135"/>
      <c r="E490" s="135"/>
      <c r="F490" s="135"/>
      <c r="G490" s="40"/>
      <c r="H490" s="322"/>
      <c r="I490" s="6"/>
      <c r="J490" s="6"/>
      <c r="K490" s="135"/>
      <c r="L490" s="135"/>
      <c r="M490" s="135"/>
      <c r="N490" s="135"/>
      <c r="O490" s="40"/>
      <c r="P490" s="135"/>
      <c r="Q490" s="135"/>
    </row>
    <row r="491" spans="1:17" ht="15" x14ac:dyDescent="0.25">
      <c r="A491" s="135"/>
      <c r="B491" s="135"/>
      <c r="C491" s="135"/>
      <c r="D491" s="135"/>
      <c r="E491" s="135"/>
      <c r="F491" s="135"/>
      <c r="G491" s="40"/>
      <c r="H491" s="322"/>
      <c r="I491" s="6"/>
      <c r="J491" s="135"/>
      <c r="K491" s="135"/>
      <c r="L491" s="135"/>
      <c r="M491" s="135"/>
      <c r="N491" s="135"/>
      <c r="O491" s="40"/>
      <c r="P491" s="135"/>
      <c r="Q491" s="135"/>
    </row>
  </sheetData>
  <sortState ref="A189:T209">
    <sortCondition ref="M189:M209"/>
  </sortState>
  <customSheetViews>
    <customSheetView guid="{B149D5D7-3DD6-40A4-A771-394512B503EB}" scale="80" filter="1" showAutoFilter="1" topLeftCell="C1">
      <pane ySplit="3" topLeftCell="A404" activePane="bottomLeft" state="frozen"/>
      <selection pane="bottomLeft" activeCell="J422" sqref="J422"/>
      <pageMargins left="0.7" right="0.7" top="0.75" bottom="0.75" header="0.3" footer="0.3"/>
      <pageSetup paperSize="9" orientation="portrait" r:id="rId1"/>
      <autoFilter ref="A3:V449">
        <filterColumn colId="13">
          <filters blank="1">
            <filter val="CASH"/>
            <filter val="EPRE"/>
            <filter val="MANGT"/>
            <filter val="MGENJ"/>
            <filter val="PURCC"/>
            <filter val="PURCI"/>
            <filter val="SYSTM"/>
          </filters>
        </filterColumn>
      </autoFilter>
    </customSheetView>
  </customSheetViews>
  <dataValidations count="2">
    <dataValidation type="textLength" errorStyle="information" allowBlank="1" showInputMessage="1" showErrorMessage="1" error="XLBVal:6=4087827.84_x000d__x000a_" sqref="H2">
      <formula1>0</formula1>
      <formula2>300</formula2>
    </dataValidation>
    <dataValidation type="textLength" errorStyle="information" allowBlank="1" showInputMessage="1" showErrorMessage="1" error="XLBVal:6=2749029.65_x000d__x000a_" sqref="H1">
      <formula1>0</formula1>
      <formula2>300</formula2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79998168889431442"/>
  </sheetPr>
  <dimension ref="A1:P38"/>
  <sheetViews>
    <sheetView topLeftCell="B1" workbookViewId="0">
      <selection activeCell="H35" sqref="H35"/>
    </sheetView>
  </sheetViews>
  <sheetFormatPr defaultRowHeight="15" x14ac:dyDescent="0.25"/>
  <cols>
    <col min="1" max="1" width="18.85546875" bestFit="1" customWidth="1"/>
    <col min="2" max="2" width="17.7109375" bestFit="1" customWidth="1"/>
    <col min="3" max="3" width="10.85546875" bestFit="1" customWidth="1"/>
    <col min="4" max="4" width="6.28515625" bestFit="1" customWidth="1"/>
    <col min="5" max="5" width="7.140625" bestFit="1" customWidth="1"/>
    <col min="6" max="6" width="11.28515625" bestFit="1" customWidth="1"/>
    <col min="7" max="7" width="10.5703125" bestFit="1" customWidth="1"/>
    <col min="8" max="8" width="13.7109375" bestFit="1" customWidth="1"/>
    <col min="9" max="15" width="11.5703125" bestFit="1" customWidth="1"/>
    <col min="16" max="16" width="11.28515625" bestFit="1" customWidth="1"/>
  </cols>
  <sheetData>
    <row r="1" spans="1:16" x14ac:dyDescent="0.25">
      <c r="A1" s="7" t="s">
        <v>198</v>
      </c>
      <c r="B1" s="7"/>
    </row>
    <row r="2" spans="1:16" x14ac:dyDescent="0.25">
      <c r="J2" s="6"/>
    </row>
    <row r="5" spans="1:16" x14ac:dyDescent="0.25">
      <c r="D5">
        <v>12</v>
      </c>
      <c r="E5">
        <v>11</v>
      </c>
      <c r="F5">
        <v>10</v>
      </c>
      <c r="G5">
        <v>9</v>
      </c>
      <c r="H5">
        <v>8</v>
      </c>
      <c r="I5">
        <v>7</v>
      </c>
      <c r="J5">
        <v>6</v>
      </c>
      <c r="K5">
        <v>5</v>
      </c>
      <c r="L5">
        <v>4</v>
      </c>
      <c r="M5">
        <v>3</v>
      </c>
      <c r="N5">
        <v>2</v>
      </c>
      <c r="O5">
        <v>1</v>
      </c>
    </row>
    <row r="6" spans="1:16" ht="26.25" x14ac:dyDescent="0.25">
      <c r="A6" s="8" t="s">
        <v>199</v>
      </c>
      <c r="B6" s="9" t="s">
        <v>200</v>
      </c>
      <c r="C6" s="9" t="s">
        <v>201</v>
      </c>
      <c r="D6" s="10">
        <v>41821</v>
      </c>
      <c r="E6" s="10">
        <v>41852</v>
      </c>
      <c r="F6" s="10">
        <v>41883</v>
      </c>
      <c r="G6" s="10">
        <v>41913</v>
      </c>
      <c r="H6" s="10">
        <v>41944</v>
      </c>
      <c r="I6" s="10">
        <v>41974</v>
      </c>
      <c r="J6" s="10">
        <v>42005</v>
      </c>
      <c r="K6" s="10">
        <v>42036</v>
      </c>
      <c r="L6" s="10">
        <v>42064</v>
      </c>
      <c r="M6" s="10">
        <v>42095</v>
      </c>
      <c r="N6" s="10">
        <v>42125</v>
      </c>
      <c r="O6" s="10">
        <v>42156</v>
      </c>
      <c r="P6" s="9" t="s">
        <v>27</v>
      </c>
    </row>
    <row r="7" spans="1:16" x14ac:dyDescent="0.25">
      <c r="A7" s="11" t="s">
        <v>202</v>
      </c>
      <c r="B7" s="12" t="s">
        <v>203</v>
      </c>
      <c r="C7" s="13">
        <v>455361.89</v>
      </c>
      <c r="D7" s="14"/>
      <c r="E7" s="14"/>
      <c r="F7" s="14">
        <f>+$C$7/F$5</f>
        <v>45536.188999999998</v>
      </c>
      <c r="G7" s="14">
        <f>+F7</f>
        <v>45536.188999999998</v>
      </c>
      <c r="H7" s="14">
        <f t="shared" ref="H7:O15" si="0">+G7</f>
        <v>45536.188999999998</v>
      </c>
      <c r="I7" s="14">
        <f t="shared" si="0"/>
        <v>45536.188999999998</v>
      </c>
      <c r="J7" s="14">
        <f t="shared" si="0"/>
        <v>45536.188999999998</v>
      </c>
      <c r="K7" s="14">
        <f t="shared" si="0"/>
        <v>45536.188999999998</v>
      </c>
      <c r="L7" s="14">
        <f t="shared" si="0"/>
        <v>45536.188999999998</v>
      </c>
      <c r="M7" s="14">
        <f t="shared" si="0"/>
        <v>45536.188999999998</v>
      </c>
      <c r="N7" s="14">
        <f t="shared" si="0"/>
        <v>45536.188999999998</v>
      </c>
      <c r="O7" s="14">
        <f t="shared" si="0"/>
        <v>45536.188999999998</v>
      </c>
      <c r="P7" s="15">
        <f t="shared" ref="P7:P16" si="1">SUM(D7:O7)</f>
        <v>455361.89000000007</v>
      </c>
    </row>
    <row r="8" spans="1:16" x14ac:dyDescent="0.25">
      <c r="A8" s="11" t="s">
        <v>204</v>
      </c>
      <c r="B8" s="12">
        <v>14505589</v>
      </c>
      <c r="C8" s="13">
        <v>10700.32</v>
      </c>
      <c r="D8" s="14"/>
      <c r="E8" s="14"/>
      <c r="F8" s="14"/>
      <c r="G8" s="14">
        <f>+$C8/G$5</f>
        <v>1188.9244444444444</v>
      </c>
      <c r="H8" s="14">
        <f t="shared" si="0"/>
        <v>1188.9244444444444</v>
      </c>
      <c r="I8" s="14">
        <f t="shared" si="0"/>
        <v>1188.9244444444444</v>
      </c>
      <c r="J8" s="14">
        <f t="shared" si="0"/>
        <v>1188.9244444444444</v>
      </c>
      <c r="K8" s="14">
        <f t="shared" si="0"/>
        <v>1188.9244444444444</v>
      </c>
      <c r="L8" s="14">
        <f t="shared" si="0"/>
        <v>1188.9244444444444</v>
      </c>
      <c r="M8" s="14">
        <f t="shared" si="0"/>
        <v>1188.9244444444444</v>
      </c>
      <c r="N8" s="14">
        <f t="shared" si="0"/>
        <v>1188.9244444444444</v>
      </c>
      <c r="O8" s="14">
        <f t="shared" si="0"/>
        <v>1188.9244444444444</v>
      </c>
      <c r="P8" s="15">
        <f t="shared" si="1"/>
        <v>10700.320000000002</v>
      </c>
    </row>
    <row r="9" spans="1:16" x14ac:dyDescent="0.25">
      <c r="A9" s="11" t="s">
        <v>205</v>
      </c>
      <c r="B9" s="12" t="s">
        <v>206</v>
      </c>
      <c r="C9" s="13">
        <v>27165.61</v>
      </c>
      <c r="D9" s="14"/>
      <c r="E9" s="14"/>
      <c r="F9" s="14"/>
      <c r="G9" s="14"/>
      <c r="H9" s="14">
        <f>+$C9/H$5</f>
        <v>3395.7012500000001</v>
      </c>
      <c r="I9" s="14">
        <f t="shared" si="0"/>
        <v>3395.7012500000001</v>
      </c>
      <c r="J9" s="14">
        <f t="shared" si="0"/>
        <v>3395.7012500000001</v>
      </c>
      <c r="K9" s="14">
        <f t="shared" si="0"/>
        <v>3395.7012500000001</v>
      </c>
      <c r="L9" s="14">
        <f t="shared" si="0"/>
        <v>3395.7012500000001</v>
      </c>
      <c r="M9" s="14">
        <f t="shared" si="0"/>
        <v>3395.7012500000001</v>
      </c>
      <c r="N9" s="14">
        <f t="shared" si="0"/>
        <v>3395.7012500000001</v>
      </c>
      <c r="O9" s="14">
        <f t="shared" si="0"/>
        <v>3395.7012500000001</v>
      </c>
      <c r="P9" s="15">
        <f t="shared" si="1"/>
        <v>27165.609999999993</v>
      </c>
    </row>
    <row r="10" spans="1:16" x14ac:dyDescent="0.25">
      <c r="A10" s="11" t="s">
        <v>207</v>
      </c>
      <c r="B10" s="16">
        <v>14578159</v>
      </c>
      <c r="C10" s="13">
        <v>5060.03</v>
      </c>
      <c r="D10" s="14"/>
      <c r="E10" s="14"/>
      <c r="F10" s="14"/>
      <c r="G10" s="14"/>
      <c r="H10" s="14"/>
      <c r="I10" s="14">
        <f>+$C10/I$5</f>
        <v>722.86142857142852</v>
      </c>
      <c r="J10" s="14">
        <f t="shared" si="0"/>
        <v>722.86142857142852</v>
      </c>
      <c r="K10" s="14">
        <f t="shared" si="0"/>
        <v>722.86142857142852</v>
      </c>
      <c r="L10" s="14">
        <f t="shared" si="0"/>
        <v>722.86142857142852</v>
      </c>
      <c r="M10" s="14">
        <f t="shared" si="0"/>
        <v>722.86142857142852</v>
      </c>
      <c r="N10" s="14">
        <f t="shared" si="0"/>
        <v>722.86142857142852</v>
      </c>
      <c r="O10" s="14">
        <f t="shared" si="0"/>
        <v>722.86142857142852</v>
      </c>
      <c r="P10" s="15">
        <f t="shared" si="1"/>
        <v>5060.03</v>
      </c>
    </row>
    <row r="11" spans="1:16" x14ac:dyDescent="0.25">
      <c r="A11" s="11" t="s">
        <v>208</v>
      </c>
      <c r="B11" s="16">
        <v>14612553</v>
      </c>
      <c r="C11" s="13">
        <v>4949.05</v>
      </c>
      <c r="D11" s="14"/>
      <c r="E11" s="14"/>
      <c r="F11" s="14"/>
      <c r="G11" s="14"/>
      <c r="H11" s="14"/>
      <c r="I11" s="14"/>
      <c r="J11" s="14">
        <f>+$C11/J$5</f>
        <v>824.8416666666667</v>
      </c>
      <c r="K11" s="14">
        <f t="shared" si="0"/>
        <v>824.8416666666667</v>
      </c>
      <c r="L11" s="14">
        <f t="shared" si="0"/>
        <v>824.8416666666667</v>
      </c>
      <c r="M11" s="14">
        <f t="shared" si="0"/>
        <v>824.8416666666667</v>
      </c>
      <c r="N11" s="14">
        <f t="shared" si="0"/>
        <v>824.8416666666667</v>
      </c>
      <c r="O11" s="14">
        <f t="shared" si="0"/>
        <v>824.8416666666667</v>
      </c>
      <c r="P11" s="15">
        <f t="shared" si="1"/>
        <v>4949.0500000000011</v>
      </c>
    </row>
    <row r="12" spans="1:16" x14ac:dyDescent="0.25">
      <c r="A12" s="11" t="s">
        <v>209</v>
      </c>
      <c r="B12" s="16">
        <v>14647641</v>
      </c>
      <c r="C12" s="13">
        <v>8899.61</v>
      </c>
      <c r="D12" s="14"/>
      <c r="E12" s="14"/>
      <c r="F12" s="14"/>
      <c r="G12" s="14"/>
      <c r="H12" s="14"/>
      <c r="I12" s="14"/>
      <c r="J12" s="14"/>
      <c r="K12" s="14"/>
      <c r="L12" s="14">
        <f>+$C12/L$5</f>
        <v>2224.9025000000001</v>
      </c>
      <c r="M12" s="14">
        <f t="shared" si="0"/>
        <v>2224.9025000000001</v>
      </c>
      <c r="N12" s="14">
        <f t="shared" si="0"/>
        <v>2224.9025000000001</v>
      </c>
      <c r="O12" s="14">
        <f t="shared" si="0"/>
        <v>2224.9025000000001</v>
      </c>
      <c r="P12" s="15">
        <f t="shared" si="1"/>
        <v>8899.61</v>
      </c>
    </row>
    <row r="13" spans="1:16" x14ac:dyDescent="0.25">
      <c r="A13" s="11" t="s">
        <v>209</v>
      </c>
      <c r="B13" s="12" t="s">
        <v>210</v>
      </c>
      <c r="C13" s="13">
        <v>2491.11</v>
      </c>
      <c r="D13" s="14"/>
      <c r="E13" s="14"/>
      <c r="F13" s="14"/>
      <c r="G13" s="14"/>
      <c r="H13" s="14"/>
      <c r="I13" s="14"/>
      <c r="J13" s="14"/>
      <c r="K13" s="14"/>
      <c r="L13" s="14">
        <f>+$C13/L$5</f>
        <v>622.77750000000003</v>
      </c>
      <c r="M13" s="14">
        <f t="shared" si="0"/>
        <v>622.77750000000003</v>
      </c>
      <c r="N13" s="14">
        <f t="shared" si="0"/>
        <v>622.77750000000003</v>
      </c>
      <c r="O13" s="14">
        <f t="shared" si="0"/>
        <v>622.77750000000003</v>
      </c>
      <c r="P13" s="15">
        <f t="shared" si="1"/>
        <v>2491.11</v>
      </c>
    </row>
    <row r="14" spans="1:16" x14ac:dyDescent="0.25">
      <c r="A14" s="17" t="s">
        <v>211</v>
      </c>
      <c r="B14" s="12" t="s">
        <v>212</v>
      </c>
      <c r="C14" s="13">
        <v>217.54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f>+$C14/N$5</f>
        <v>108.77</v>
      </c>
      <c r="O14" s="14">
        <f t="shared" si="0"/>
        <v>108.77</v>
      </c>
      <c r="P14" s="15">
        <f t="shared" si="1"/>
        <v>217.54</v>
      </c>
    </row>
    <row r="15" spans="1:16" x14ac:dyDescent="0.25">
      <c r="A15" s="17" t="s">
        <v>211</v>
      </c>
      <c r="B15" s="5" t="s">
        <v>213</v>
      </c>
      <c r="C15" s="13">
        <v>372.48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f>+$C15/N$5</f>
        <v>186.24</v>
      </c>
      <c r="O15" s="14">
        <f t="shared" si="0"/>
        <v>186.24</v>
      </c>
      <c r="P15" s="15">
        <f t="shared" si="1"/>
        <v>372.48</v>
      </c>
    </row>
    <row r="16" spans="1:16" ht="15.75" thickBot="1" x14ac:dyDescent="0.3">
      <c r="B16" s="18">
        <f>SUM(C11:C14)</f>
        <v>16557.310000000001</v>
      </c>
      <c r="C16" s="19">
        <f>SUM(C7:C15)</f>
        <v>515217.63999999996</v>
      </c>
      <c r="D16" s="20">
        <f>SUM(D7:D14)</f>
        <v>0</v>
      </c>
      <c r="E16" s="20">
        <f t="shared" ref="E16:L16" si="2">SUM(E7:E14)</f>
        <v>0</v>
      </c>
      <c r="F16" s="20">
        <f t="shared" si="2"/>
        <v>45536.188999999998</v>
      </c>
      <c r="G16" s="20">
        <f t="shared" si="2"/>
        <v>46725.11344444444</v>
      </c>
      <c r="H16" s="20">
        <f t="shared" si="2"/>
        <v>50120.814694444438</v>
      </c>
      <c r="I16" s="20">
        <f t="shared" si="2"/>
        <v>50843.676123015866</v>
      </c>
      <c r="J16" s="20">
        <f t="shared" si="2"/>
        <v>51668.517789682533</v>
      </c>
      <c r="K16" s="20">
        <f t="shared" si="2"/>
        <v>51668.517789682533</v>
      </c>
      <c r="L16" s="20">
        <f t="shared" si="2"/>
        <v>54516.197789682526</v>
      </c>
      <c r="M16" s="20">
        <f>SUM(M7:M15)</f>
        <v>54516.197789682526</v>
      </c>
      <c r="N16" s="20">
        <f>SUM(N7:N15)</f>
        <v>54811.207789682521</v>
      </c>
      <c r="O16" s="20">
        <f>SUM(O7:O15)</f>
        <v>54811.207789682521</v>
      </c>
      <c r="P16" s="21">
        <f t="shared" si="1"/>
        <v>515217.64</v>
      </c>
    </row>
    <row r="17" spans="2:16" ht="15.75" thickTop="1" x14ac:dyDescent="0.25">
      <c r="C17" s="12"/>
      <c r="D17" s="13"/>
      <c r="E17" s="13"/>
    </row>
    <row r="18" spans="2:16" x14ac:dyDescent="0.25">
      <c r="C18" t="s">
        <v>214</v>
      </c>
      <c r="D18" s="1">
        <f>+D16</f>
        <v>0</v>
      </c>
      <c r="E18" s="1">
        <f>+D18+E16</f>
        <v>0</v>
      </c>
      <c r="F18" s="1">
        <f t="shared" ref="F18:O18" si="3">+E18+F16</f>
        <v>45536.188999999998</v>
      </c>
      <c r="G18" s="1">
        <f t="shared" si="3"/>
        <v>92261.302444444445</v>
      </c>
      <c r="H18" s="1">
        <f t="shared" si="3"/>
        <v>142382.11713888889</v>
      </c>
      <c r="I18" s="1">
        <f t="shared" si="3"/>
        <v>193225.79326190476</v>
      </c>
      <c r="J18" s="1">
        <f t="shared" si="3"/>
        <v>244894.31105158728</v>
      </c>
      <c r="K18" s="1">
        <f t="shared" si="3"/>
        <v>296562.82884126983</v>
      </c>
      <c r="L18" s="1">
        <f t="shared" si="3"/>
        <v>351079.02663095237</v>
      </c>
      <c r="M18" s="1">
        <f t="shared" si="3"/>
        <v>405595.22442063491</v>
      </c>
      <c r="N18" s="1">
        <f t="shared" si="3"/>
        <v>460406.43221031746</v>
      </c>
      <c r="O18" s="1">
        <f t="shared" si="3"/>
        <v>515217.64</v>
      </c>
    </row>
    <row r="19" spans="2:16" x14ac:dyDescent="0.25">
      <c r="C19" s="12"/>
      <c r="D19" s="13"/>
      <c r="E19" s="13"/>
    </row>
    <row r="20" spans="2:16" x14ac:dyDescent="0.25">
      <c r="C20" s="12"/>
      <c r="D20" s="13"/>
      <c r="E20" s="13"/>
    </row>
    <row r="21" spans="2:16" x14ac:dyDescent="0.25">
      <c r="B21" s="22" t="s">
        <v>215</v>
      </c>
      <c r="C21" s="12"/>
      <c r="D21" s="10">
        <v>41821</v>
      </c>
      <c r="E21" s="10">
        <v>41852</v>
      </c>
      <c r="F21" s="10">
        <v>41883</v>
      </c>
      <c r="G21" s="10">
        <v>41913</v>
      </c>
      <c r="H21" s="10">
        <v>41944</v>
      </c>
      <c r="I21" s="10">
        <v>41974</v>
      </c>
      <c r="J21" s="10">
        <v>42005</v>
      </c>
      <c r="K21" s="10">
        <v>42036</v>
      </c>
      <c r="L21" s="10">
        <v>42064</v>
      </c>
      <c r="M21" s="10">
        <v>42095</v>
      </c>
      <c r="N21" s="10">
        <v>42125</v>
      </c>
      <c r="O21" s="10">
        <v>42156</v>
      </c>
      <c r="P21" s="9" t="s">
        <v>27</v>
      </c>
    </row>
    <row r="22" spans="2:16" x14ac:dyDescent="0.25">
      <c r="B22" s="23">
        <f>+D16</f>
        <v>0</v>
      </c>
      <c r="C22" s="9" t="s">
        <v>45</v>
      </c>
      <c r="D22" s="13"/>
      <c r="E22" s="13"/>
      <c r="F22" s="14">
        <v>57261.75</v>
      </c>
      <c r="G22" s="14">
        <v>20881.28</v>
      </c>
      <c r="H22" s="14">
        <v>25232.36</v>
      </c>
      <c r="I22" s="14">
        <v>20671.13</v>
      </c>
      <c r="J22" s="14">
        <v>22125.5</v>
      </c>
      <c r="K22" s="14">
        <v>3271.17</v>
      </c>
      <c r="L22" s="14">
        <v>20182.53</v>
      </c>
      <c r="M22" s="14">
        <v>20182.53</v>
      </c>
      <c r="N22" s="14">
        <f>-SUM(J22:M22)</f>
        <v>-65761.73</v>
      </c>
      <c r="O22" s="3"/>
      <c r="P22" s="15">
        <f>SUM(D22:O22)</f>
        <v>124046.52000000003</v>
      </c>
    </row>
    <row r="23" spans="2:16" x14ac:dyDescent="0.25">
      <c r="C23" s="9" t="s">
        <v>46</v>
      </c>
      <c r="D23" s="13"/>
      <c r="E23" s="13"/>
      <c r="F23" s="14">
        <v>30008.340000000004</v>
      </c>
      <c r="G23" s="14">
        <v>10942.95</v>
      </c>
      <c r="H23" s="14">
        <v>11731.209999999997</v>
      </c>
      <c r="I23" s="14">
        <v>9624.2199999999993</v>
      </c>
      <c r="J23" s="14">
        <v>10296.43</v>
      </c>
      <c r="K23" s="14">
        <v>1518.36</v>
      </c>
      <c r="L23" s="14">
        <v>9370.9000000000015</v>
      </c>
      <c r="M23" s="14">
        <v>9370.9</v>
      </c>
      <c r="N23" s="14">
        <f t="shared" ref="N23:N24" si="4">-SUM(J23:M23)</f>
        <v>-30556.590000000004</v>
      </c>
      <c r="O23" s="3"/>
      <c r="P23" s="15">
        <f t="shared" ref="P23:P25" si="5">SUM(D23:O23)</f>
        <v>62306.719999999994</v>
      </c>
    </row>
    <row r="24" spans="2:16" x14ac:dyDescent="0.25">
      <c r="C24" s="9" t="s">
        <v>47</v>
      </c>
      <c r="D24" s="13"/>
      <c r="E24" s="13"/>
      <c r="F24" s="14">
        <v>26581.739999999998</v>
      </c>
      <c r="G24" s="14">
        <v>9693.4</v>
      </c>
      <c r="H24" s="14">
        <v>13194.220000000003</v>
      </c>
      <c r="I24" s="14">
        <v>10807.630000000001</v>
      </c>
      <c r="J24" s="14">
        <v>11568.000000000002</v>
      </c>
      <c r="K24" s="14">
        <v>1714.09</v>
      </c>
      <c r="L24" s="14">
        <v>10578.88</v>
      </c>
      <c r="M24" s="14">
        <v>10578.88</v>
      </c>
      <c r="N24" s="14">
        <f t="shared" si="4"/>
        <v>-34439.85</v>
      </c>
      <c r="O24" s="3"/>
      <c r="P24" s="15">
        <f t="shared" si="5"/>
        <v>60276.990000000013</v>
      </c>
    </row>
    <row r="25" spans="2:16" x14ac:dyDescent="0.25">
      <c r="C25" s="9" t="s">
        <v>33</v>
      </c>
      <c r="D25" s="24"/>
      <c r="E25" s="24"/>
      <c r="F25" s="25"/>
      <c r="G25" s="25"/>
      <c r="H25" s="25"/>
      <c r="I25" s="25"/>
      <c r="J25" s="25">
        <v>38368.49</v>
      </c>
      <c r="K25" s="25"/>
      <c r="L25" s="25">
        <v>6503.62</v>
      </c>
      <c r="M25" s="25"/>
      <c r="N25" s="25">
        <f>+N18-J25-L25-F27-G27-H27-I27</f>
        <v>168904.0922103175</v>
      </c>
      <c r="O25" s="25">
        <f>+O16</f>
        <v>54811.207789682521</v>
      </c>
      <c r="P25" s="15">
        <f t="shared" si="5"/>
        <v>268587.41000000003</v>
      </c>
    </row>
    <row r="26" spans="2:16" x14ac:dyDescent="0.25">
      <c r="C26" s="12"/>
      <c r="D26" s="13"/>
      <c r="E26" s="13"/>
      <c r="P26" s="2"/>
    </row>
    <row r="27" spans="2:16" ht="15.75" thickBot="1" x14ac:dyDescent="0.3">
      <c r="C27" s="9" t="s">
        <v>27</v>
      </c>
      <c r="D27" s="26">
        <f t="shared" ref="D27:O27" si="6">SUM(D22:D25)</f>
        <v>0</v>
      </c>
      <c r="E27" s="26">
        <f t="shared" si="6"/>
        <v>0</v>
      </c>
      <c r="F27" s="26">
        <f t="shared" si="6"/>
        <v>113851.82999999999</v>
      </c>
      <c r="G27" s="26">
        <f t="shared" si="6"/>
        <v>41517.629999999997</v>
      </c>
      <c r="H27" s="26">
        <f t="shared" si="6"/>
        <v>50157.79</v>
      </c>
      <c r="I27" s="26">
        <f t="shared" si="6"/>
        <v>41102.979999999996</v>
      </c>
      <c r="J27" s="26">
        <f t="shared" si="6"/>
        <v>82358.42</v>
      </c>
      <c r="K27" s="26">
        <f t="shared" si="6"/>
        <v>6503.62</v>
      </c>
      <c r="L27" s="26">
        <f t="shared" si="6"/>
        <v>46635.93</v>
      </c>
      <c r="M27" s="26">
        <f t="shared" si="6"/>
        <v>40132.31</v>
      </c>
      <c r="N27" s="26">
        <f>SUM(N22:N25)</f>
        <v>38145.922210317483</v>
      </c>
      <c r="O27" s="26">
        <f t="shared" si="6"/>
        <v>54811.207789682521</v>
      </c>
      <c r="P27" s="26">
        <f t="shared" ref="P27" si="7">SUM(P22:P25)</f>
        <v>515217.64000000007</v>
      </c>
    </row>
    <row r="28" spans="2:16" ht="15.75" thickTop="1" x14ac:dyDescent="0.25">
      <c r="C28" s="12"/>
      <c r="D28" s="13"/>
      <c r="E28" s="13"/>
    </row>
    <row r="29" spans="2:16" x14ac:dyDescent="0.25">
      <c r="C29" s="27" t="s">
        <v>216</v>
      </c>
      <c r="D29" s="13">
        <f>+D27</f>
        <v>0</v>
      </c>
      <c r="E29" s="13">
        <f>+D29+E27</f>
        <v>0</v>
      </c>
      <c r="F29" s="13">
        <f>+E29+C7-F27</f>
        <v>341510.06000000006</v>
      </c>
      <c r="G29" s="13">
        <f>+F29+C8-G27</f>
        <v>310692.75000000006</v>
      </c>
      <c r="H29" s="13">
        <f>+G29+C9-H27</f>
        <v>287700.57000000007</v>
      </c>
      <c r="I29" s="13">
        <f>+H29+C10-I27</f>
        <v>251657.62000000011</v>
      </c>
      <c r="J29" s="13">
        <f>+I29+C11-J27</f>
        <v>174248.25000000012</v>
      </c>
      <c r="K29" s="13">
        <f>+J29-K27</f>
        <v>167744.63000000012</v>
      </c>
      <c r="L29" s="13">
        <f>+K29+C12+C13-L27</f>
        <v>132499.4200000001</v>
      </c>
      <c r="M29" s="13">
        <f>+L29+C14-M27</f>
        <v>92584.650000000111</v>
      </c>
      <c r="N29" s="13">
        <f>+M29-N27</f>
        <v>54438.727789682627</v>
      </c>
      <c r="O29" s="13">
        <f>+N29-O27</f>
        <v>-372.47999999989406</v>
      </c>
      <c r="P29" s="15"/>
    </row>
    <row r="30" spans="2:16" x14ac:dyDescent="0.25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6" x14ac:dyDescent="0.25">
      <c r="C31" s="12"/>
      <c r="D31" s="13"/>
      <c r="E31" s="13"/>
      <c r="F31" s="13"/>
      <c r="G31" s="13"/>
      <c r="H31" s="28" t="s">
        <v>217</v>
      </c>
      <c r="I31" s="29">
        <v>251662.21</v>
      </c>
      <c r="J31" s="13"/>
      <c r="K31" s="13"/>
      <c r="L31" s="13"/>
      <c r="M31" s="13"/>
      <c r="N31" s="13"/>
      <c r="O31" s="13"/>
    </row>
    <row r="32" spans="2:16" x14ac:dyDescent="0.25">
      <c r="C32" s="12"/>
      <c r="D32" s="13"/>
      <c r="E32" s="13"/>
      <c r="I32" s="6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</sheetData>
  <customSheetViews>
    <customSheetView guid="{B149D5D7-3DD6-40A4-A771-394512B503EB}" state="hidden" topLeftCell="B1">
      <selection activeCell="H35" sqref="H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50"/>
  <sheetViews>
    <sheetView workbookViewId="0">
      <selection activeCell="B35" sqref="B35"/>
    </sheetView>
  </sheetViews>
  <sheetFormatPr defaultRowHeight="15" x14ac:dyDescent="0.25"/>
  <cols>
    <col min="1" max="1" width="13.28515625" bestFit="1" customWidth="1"/>
    <col min="2" max="2" width="51.140625" bestFit="1" customWidth="1"/>
    <col min="4" max="4" width="11.42578125" bestFit="1" customWidth="1"/>
    <col min="5" max="5" width="45" bestFit="1" customWidth="1"/>
  </cols>
  <sheetData>
    <row r="1" spans="1:5" x14ac:dyDescent="0.25">
      <c r="A1" s="32" t="s">
        <v>238</v>
      </c>
      <c r="B1" s="32" t="s">
        <v>239</v>
      </c>
      <c r="C1" s="33"/>
      <c r="D1" s="34" t="s">
        <v>240</v>
      </c>
      <c r="E1" s="34" t="s">
        <v>241</v>
      </c>
    </row>
    <row r="2" spans="1:5" x14ac:dyDescent="0.25">
      <c r="A2">
        <v>120350</v>
      </c>
      <c r="B2" t="s">
        <v>242</v>
      </c>
      <c r="C2" s="33"/>
      <c r="D2" s="35">
        <v>6201</v>
      </c>
      <c r="E2" s="35" t="s">
        <v>243</v>
      </c>
    </row>
    <row r="3" spans="1:5" x14ac:dyDescent="0.25">
      <c r="A3">
        <v>120360</v>
      </c>
      <c r="B3" t="s">
        <v>244</v>
      </c>
      <c r="C3" s="33"/>
      <c r="D3" s="35">
        <v>6202</v>
      </c>
      <c r="E3" s="35" t="s">
        <v>245</v>
      </c>
    </row>
    <row r="4" spans="1:5" x14ac:dyDescent="0.25">
      <c r="A4">
        <v>130050</v>
      </c>
      <c r="B4" t="s">
        <v>246</v>
      </c>
      <c r="C4" s="33"/>
      <c r="D4" s="35">
        <v>6203</v>
      </c>
      <c r="E4" s="35" t="s">
        <v>247</v>
      </c>
    </row>
    <row r="5" spans="1:5" x14ac:dyDescent="0.25">
      <c r="A5">
        <v>130060</v>
      </c>
      <c r="B5" t="s">
        <v>248</v>
      </c>
      <c r="C5" s="33"/>
      <c r="D5" s="35">
        <v>6204</v>
      </c>
      <c r="E5" s="35" t="s">
        <v>249</v>
      </c>
    </row>
    <row r="6" spans="1:5" x14ac:dyDescent="0.25">
      <c r="A6">
        <v>135200</v>
      </c>
      <c r="B6" t="s">
        <v>250</v>
      </c>
      <c r="C6" s="33"/>
      <c r="D6" s="35">
        <v>6205</v>
      </c>
      <c r="E6" s="35" t="s">
        <v>251</v>
      </c>
    </row>
    <row r="7" spans="1:5" x14ac:dyDescent="0.25">
      <c r="A7">
        <v>200050</v>
      </c>
      <c r="B7" t="s">
        <v>252</v>
      </c>
      <c r="C7" s="33"/>
      <c r="D7" s="35">
        <v>6207</v>
      </c>
      <c r="E7" s="35" t="s">
        <v>253</v>
      </c>
    </row>
    <row r="8" spans="1:5" x14ac:dyDescent="0.25">
      <c r="A8">
        <v>200070</v>
      </c>
      <c r="B8" t="s">
        <v>254</v>
      </c>
      <c r="C8" s="33"/>
      <c r="D8" s="35">
        <v>6208</v>
      </c>
      <c r="E8" s="35" t="s">
        <v>255</v>
      </c>
    </row>
    <row r="9" spans="1:5" x14ac:dyDescent="0.25">
      <c r="A9">
        <v>200100</v>
      </c>
      <c r="B9" t="s">
        <v>256</v>
      </c>
      <c r="C9" s="33"/>
      <c r="D9" s="35">
        <v>6210</v>
      </c>
      <c r="E9" s="35" t="s">
        <v>257</v>
      </c>
    </row>
    <row r="10" spans="1:5" x14ac:dyDescent="0.25">
      <c r="A10">
        <v>200150</v>
      </c>
      <c r="B10" t="s">
        <v>258</v>
      </c>
      <c r="C10" s="33"/>
      <c r="D10" s="35">
        <v>6212</v>
      </c>
      <c r="E10" s="35" t="s">
        <v>259</v>
      </c>
    </row>
    <row r="11" spans="1:5" x14ac:dyDescent="0.25">
      <c r="A11">
        <v>200200</v>
      </c>
      <c r="B11" t="s">
        <v>260</v>
      </c>
      <c r="C11" s="33"/>
      <c r="D11" s="35">
        <v>6213</v>
      </c>
      <c r="E11" s="35" t="s">
        <v>261</v>
      </c>
    </row>
    <row r="12" spans="1:5" x14ac:dyDescent="0.25">
      <c r="A12">
        <v>200250</v>
      </c>
      <c r="B12" t="s">
        <v>262</v>
      </c>
      <c r="C12" s="33"/>
      <c r="D12" s="35">
        <v>6215</v>
      </c>
      <c r="E12" s="35" t="s">
        <v>263</v>
      </c>
    </row>
    <row r="13" spans="1:5" x14ac:dyDescent="0.25">
      <c r="A13">
        <v>200300</v>
      </c>
      <c r="B13" t="s">
        <v>264</v>
      </c>
      <c r="C13" s="33"/>
      <c r="D13" s="35">
        <v>6216</v>
      </c>
      <c r="E13" s="35" t="s">
        <v>265</v>
      </c>
    </row>
    <row r="14" spans="1:5" x14ac:dyDescent="0.25">
      <c r="A14">
        <v>200400</v>
      </c>
      <c r="B14" t="s">
        <v>266</v>
      </c>
      <c r="C14" s="33"/>
      <c r="D14" s="35">
        <v>6220</v>
      </c>
      <c r="E14" s="35" t="s">
        <v>267</v>
      </c>
    </row>
    <row r="15" spans="1:5" x14ac:dyDescent="0.25">
      <c r="A15">
        <v>200450</v>
      </c>
      <c r="B15" t="s">
        <v>43</v>
      </c>
      <c r="C15" s="33"/>
      <c r="D15" s="35">
        <v>6230</v>
      </c>
      <c r="E15" s="35" t="s">
        <v>268</v>
      </c>
    </row>
    <row r="16" spans="1:5" x14ac:dyDescent="0.25">
      <c r="A16">
        <v>200500</v>
      </c>
      <c r="B16" t="s">
        <v>269</v>
      </c>
      <c r="C16" s="33"/>
      <c r="D16" s="35">
        <v>6240</v>
      </c>
      <c r="E16" s="35" t="s">
        <v>270</v>
      </c>
    </row>
    <row r="17" spans="1:5" x14ac:dyDescent="0.25">
      <c r="A17">
        <v>210050</v>
      </c>
      <c r="B17" t="s">
        <v>271</v>
      </c>
      <c r="C17" s="33"/>
      <c r="D17" s="35">
        <v>6250</v>
      </c>
      <c r="E17" s="35" t="s">
        <v>272</v>
      </c>
    </row>
    <row r="18" spans="1:5" x14ac:dyDescent="0.25">
      <c r="A18">
        <v>210100</v>
      </c>
      <c r="B18" t="s">
        <v>273</v>
      </c>
      <c r="C18" s="33"/>
      <c r="D18" s="35">
        <v>6260</v>
      </c>
      <c r="E18" s="35" t="s">
        <v>274</v>
      </c>
    </row>
    <row r="19" spans="1:5" x14ac:dyDescent="0.25">
      <c r="A19">
        <v>210150</v>
      </c>
      <c r="B19" t="s">
        <v>275</v>
      </c>
      <c r="C19" s="33"/>
      <c r="D19" s="35">
        <v>6270</v>
      </c>
      <c r="E19" s="35" t="s">
        <v>276</v>
      </c>
    </row>
    <row r="20" spans="1:5" x14ac:dyDescent="0.25">
      <c r="A20">
        <v>210200</v>
      </c>
      <c r="B20" t="s">
        <v>277</v>
      </c>
      <c r="C20" s="33"/>
      <c r="D20" s="35">
        <v>6271</v>
      </c>
      <c r="E20" s="35" t="s">
        <v>278</v>
      </c>
    </row>
    <row r="21" spans="1:5" x14ac:dyDescent="0.25">
      <c r="A21">
        <v>210210</v>
      </c>
      <c r="B21" t="s">
        <v>98</v>
      </c>
      <c r="C21" s="33"/>
      <c r="D21" s="35">
        <v>6272</v>
      </c>
      <c r="E21" s="35" t="s">
        <v>279</v>
      </c>
    </row>
    <row r="22" spans="1:5" x14ac:dyDescent="0.25">
      <c r="A22">
        <v>210250</v>
      </c>
      <c r="B22" t="s">
        <v>280</v>
      </c>
      <c r="C22" s="33"/>
      <c r="D22" s="35">
        <v>6302</v>
      </c>
      <c r="E22" s="35" t="s">
        <v>281</v>
      </c>
    </row>
    <row r="23" spans="1:5" x14ac:dyDescent="0.25">
      <c r="A23">
        <v>210300</v>
      </c>
      <c r="B23" t="s">
        <v>282</v>
      </c>
      <c r="C23" s="33"/>
      <c r="D23" s="35">
        <v>6303</v>
      </c>
      <c r="E23" s="35" t="s">
        <v>283</v>
      </c>
    </row>
    <row r="24" spans="1:5" x14ac:dyDescent="0.25">
      <c r="A24">
        <v>210350</v>
      </c>
      <c r="B24" t="s">
        <v>284</v>
      </c>
      <c r="C24" s="33"/>
      <c r="D24" s="35">
        <v>6304</v>
      </c>
      <c r="E24" s="35" t="s">
        <v>285</v>
      </c>
    </row>
    <row r="25" spans="1:5" x14ac:dyDescent="0.25">
      <c r="A25">
        <v>210400</v>
      </c>
      <c r="B25" t="s">
        <v>286</v>
      </c>
      <c r="C25" s="33"/>
      <c r="D25" s="35">
        <v>6306</v>
      </c>
      <c r="E25" s="35" t="s">
        <v>287</v>
      </c>
    </row>
    <row r="26" spans="1:5" x14ac:dyDescent="0.25">
      <c r="A26">
        <v>215050</v>
      </c>
      <c r="B26" t="s">
        <v>288</v>
      </c>
      <c r="C26" s="33"/>
      <c r="D26" s="35">
        <v>6307</v>
      </c>
      <c r="E26" s="35" t="s">
        <v>289</v>
      </c>
    </row>
    <row r="27" spans="1:5" x14ac:dyDescent="0.25">
      <c r="A27">
        <v>215100</v>
      </c>
      <c r="B27" t="s">
        <v>290</v>
      </c>
      <c r="C27" s="33"/>
      <c r="D27" s="35">
        <v>6308</v>
      </c>
      <c r="E27" s="35" t="s">
        <v>291</v>
      </c>
    </row>
    <row r="28" spans="1:5" x14ac:dyDescent="0.25">
      <c r="A28">
        <v>215150</v>
      </c>
      <c r="B28" t="s">
        <v>292</v>
      </c>
      <c r="C28" s="33"/>
      <c r="D28" s="35">
        <v>6310</v>
      </c>
      <c r="E28" s="35" t="s">
        <v>293</v>
      </c>
    </row>
    <row r="29" spans="1:5" x14ac:dyDescent="0.25">
      <c r="A29">
        <v>215170</v>
      </c>
      <c r="B29" t="s">
        <v>294</v>
      </c>
      <c r="C29" s="33"/>
      <c r="D29" s="35">
        <v>6313</v>
      </c>
      <c r="E29" s="35" t="s">
        <v>295</v>
      </c>
    </row>
    <row r="30" spans="1:5" x14ac:dyDescent="0.25">
      <c r="A30">
        <v>215200</v>
      </c>
      <c r="B30" t="s">
        <v>296</v>
      </c>
      <c r="C30" s="33"/>
      <c r="D30" s="35">
        <v>6316</v>
      </c>
      <c r="E30" s="35" t="s">
        <v>297</v>
      </c>
    </row>
    <row r="31" spans="1:5" x14ac:dyDescent="0.25">
      <c r="A31">
        <v>215250</v>
      </c>
      <c r="B31" t="s">
        <v>298</v>
      </c>
      <c r="C31" s="33"/>
      <c r="D31" s="35">
        <v>6317</v>
      </c>
      <c r="E31" s="35" t="s">
        <v>117</v>
      </c>
    </row>
    <row r="32" spans="1:5" x14ac:dyDescent="0.25">
      <c r="A32">
        <v>215300</v>
      </c>
      <c r="B32" t="s">
        <v>299</v>
      </c>
      <c r="C32" s="33"/>
      <c r="D32" s="35">
        <v>6319</v>
      </c>
      <c r="E32" s="35" t="s">
        <v>300</v>
      </c>
    </row>
    <row r="33" spans="1:5" x14ac:dyDescent="0.25">
      <c r="A33">
        <v>215350</v>
      </c>
      <c r="B33" t="s">
        <v>301</v>
      </c>
      <c r="C33" s="33"/>
      <c r="D33" s="35">
        <v>6331</v>
      </c>
      <c r="E33" s="35" t="s">
        <v>302</v>
      </c>
    </row>
    <row r="34" spans="1:5" x14ac:dyDescent="0.25">
      <c r="A34">
        <v>215400</v>
      </c>
      <c r="B34" t="s">
        <v>303</v>
      </c>
      <c r="C34" s="33"/>
      <c r="D34" s="35">
        <v>6334</v>
      </c>
      <c r="E34" s="35" t="s">
        <v>304</v>
      </c>
    </row>
    <row r="35" spans="1:5" x14ac:dyDescent="0.25">
      <c r="A35">
        <v>215450</v>
      </c>
      <c r="B35" t="s">
        <v>305</v>
      </c>
      <c r="C35" s="33"/>
      <c r="D35" s="35">
        <v>6336</v>
      </c>
      <c r="E35" s="35" t="s">
        <v>306</v>
      </c>
    </row>
    <row r="36" spans="1:5" x14ac:dyDescent="0.25">
      <c r="A36">
        <v>215500</v>
      </c>
      <c r="B36" t="s">
        <v>307</v>
      </c>
      <c r="C36" s="33"/>
      <c r="D36" s="35">
        <v>6338</v>
      </c>
      <c r="E36" s="35" t="s">
        <v>308</v>
      </c>
    </row>
    <row r="37" spans="1:5" x14ac:dyDescent="0.25">
      <c r="A37">
        <v>215550</v>
      </c>
      <c r="B37" t="s">
        <v>309</v>
      </c>
      <c r="C37" s="33"/>
      <c r="D37" s="35">
        <v>6339</v>
      </c>
      <c r="E37" s="35" t="s">
        <v>310</v>
      </c>
    </row>
    <row r="38" spans="1:5" x14ac:dyDescent="0.25">
      <c r="A38">
        <v>215610</v>
      </c>
      <c r="B38" t="s">
        <v>311</v>
      </c>
      <c r="C38" s="33"/>
      <c r="D38" s="35">
        <v>6340</v>
      </c>
      <c r="E38" s="35" t="s">
        <v>312</v>
      </c>
    </row>
    <row r="39" spans="1:5" x14ac:dyDescent="0.25">
      <c r="A39">
        <v>215650</v>
      </c>
      <c r="B39" t="s">
        <v>313</v>
      </c>
      <c r="C39" s="33"/>
      <c r="D39" s="35">
        <v>6341</v>
      </c>
      <c r="E39" s="35" t="s">
        <v>314</v>
      </c>
    </row>
    <row r="40" spans="1:5" x14ac:dyDescent="0.25">
      <c r="A40">
        <v>215700</v>
      </c>
      <c r="B40" t="s">
        <v>315</v>
      </c>
      <c r="C40" s="33"/>
      <c r="D40" s="35">
        <v>6342</v>
      </c>
      <c r="E40" s="35" t="s">
        <v>316</v>
      </c>
    </row>
    <row r="41" spans="1:5" x14ac:dyDescent="0.25">
      <c r="A41">
        <v>215750</v>
      </c>
      <c r="B41" t="s">
        <v>317</v>
      </c>
      <c r="C41" s="33"/>
      <c r="D41" s="35">
        <v>6343</v>
      </c>
      <c r="E41" s="35" t="s">
        <v>318</v>
      </c>
    </row>
    <row r="42" spans="1:5" x14ac:dyDescent="0.25">
      <c r="A42">
        <v>215800</v>
      </c>
      <c r="B42" t="s">
        <v>319</v>
      </c>
      <c r="C42" s="33"/>
      <c r="D42" s="35">
        <v>6344</v>
      </c>
      <c r="E42" s="35" t="s">
        <v>320</v>
      </c>
    </row>
    <row r="43" spans="1:5" x14ac:dyDescent="0.25">
      <c r="A43">
        <v>215850</v>
      </c>
      <c r="B43" t="s">
        <v>321</v>
      </c>
      <c r="C43" s="33"/>
      <c r="D43" s="35">
        <v>6347</v>
      </c>
      <c r="E43" s="35" t="s">
        <v>322</v>
      </c>
    </row>
    <row r="44" spans="1:5" x14ac:dyDescent="0.25">
      <c r="A44">
        <v>215900</v>
      </c>
      <c r="B44" t="s">
        <v>323</v>
      </c>
      <c r="C44" s="33"/>
      <c r="D44" s="35">
        <v>6348</v>
      </c>
      <c r="E44" s="35" t="s">
        <v>324</v>
      </c>
    </row>
    <row r="45" spans="1:5" x14ac:dyDescent="0.25">
      <c r="A45">
        <v>215950</v>
      </c>
      <c r="B45" t="s">
        <v>325</v>
      </c>
      <c r="C45" s="33"/>
      <c r="D45" s="35">
        <v>6349</v>
      </c>
      <c r="E45" s="35" t="s">
        <v>326</v>
      </c>
    </row>
    <row r="46" spans="1:5" x14ac:dyDescent="0.25">
      <c r="A46">
        <v>220050</v>
      </c>
      <c r="B46" t="s">
        <v>327</v>
      </c>
      <c r="C46" s="33"/>
      <c r="D46" s="35">
        <v>6350</v>
      </c>
      <c r="E46" s="35" t="s">
        <v>50</v>
      </c>
    </row>
    <row r="47" spans="1:5" x14ac:dyDescent="0.25">
      <c r="A47">
        <v>220100</v>
      </c>
      <c r="B47" t="s">
        <v>328</v>
      </c>
      <c r="C47" s="33"/>
      <c r="D47" s="35">
        <v>6351</v>
      </c>
      <c r="E47" s="35" t="s">
        <v>107</v>
      </c>
    </row>
    <row r="48" spans="1:5" x14ac:dyDescent="0.25">
      <c r="A48">
        <v>220150</v>
      </c>
      <c r="B48" t="s">
        <v>329</v>
      </c>
      <c r="C48" s="33"/>
      <c r="D48" s="35">
        <v>6352</v>
      </c>
      <c r="E48" s="35" t="s">
        <v>330</v>
      </c>
    </row>
    <row r="49" spans="1:5" x14ac:dyDescent="0.25">
      <c r="A49">
        <v>220200</v>
      </c>
      <c r="B49" t="s">
        <v>331</v>
      </c>
      <c r="C49" s="33"/>
      <c r="D49" s="35">
        <v>6353</v>
      </c>
      <c r="E49" s="35" t="s">
        <v>332</v>
      </c>
    </row>
    <row r="50" spans="1:5" x14ac:dyDescent="0.25">
      <c r="A50">
        <v>220250</v>
      </c>
      <c r="B50" t="s">
        <v>333</v>
      </c>
      <c r="C50" s="33"/>
      <c r="D50" s="35">
        <v>6354</v>
      </c>
      <c r="E50" s="35" t="s">
        <v>334</v>
      </c>
    </row>
    <row r="51" spans="1:5" x14ac:dyDescent="0.25">
      <c r="A51">
        <v>220300</v>
      </c>
      <c r="B51" t="s">
        <v>335</v>
      </c>
      <c r="C51" s="33"/>
      <c r="D51" s="35">
        <v>6355</v>
      </c>
      <c r="E51" s="35" t="s">
        <v>336</v>
      </c>
    </row>
    <row r="52" spans="1:5" x14ac:dyDescent="0.25">
      <c r="A52">
        <v>225180</v>
      </c>
      <c r="B52" t="s">
        <v>337</v>
      </c>
      <c r="C52" s="33"/>
      <c r="D52" s="35">
        <v>6356</v>
      </c>
      <c r="E52" s="35" t="s">
        <v>338</v>
      </c>
    </row>
    <row r="53" spans="1:5" x14ac:dyDescent="0.25">
      <c r="A53">
        <v>225190</v>
      </c>
      <c r="B53" t="s">
        <v>339</v>
      </c>
      <c r="C53" s="33"/>
      <c r="D53" s="35">
        <v>6358</v>
      </c>
      <c r="E53" s="35" t="s">
        <v>340</v>
      </c>
    </row>
    <row r="54" spans="1:5" x14ac:dyDescent="0.25">
      <c r="A54">
        <v>225195</v>
      </c>
      <c r="B54" t="s">
        <v>341</v>
      </c>
      <c r="C54" s="33"/>
      <c r="D54" s="35">
        <v>6359</v>
      </c>
      <c r="E54" s="35" t="s">
        <v>342</v>
      </c>
    </row>
    <row r="55" spans="1:5" x14ac:dyDescent="0.25">
      <c r="A55">
        <v>225200</v>
      </c>
      <c r="B55" t="s">
        <v>343</v>
      </c>
      <c r="C55" s="33"/>
      <c r="D55" s="35">
        <v>6360</v>
      </c>
      <c r="E55" s="35" t="s">
        <v>344</v>
      </c>
    </row>
    <row r="56" spans="1:5" x14ac:dyDescent="0.25">
      <c r="A56">
        <v>225300</v>
      </c>
      <c r="B56" t="s">
        <v>345</v>
      </c>
      <c r="C56" s="33"/>
      <c r="D56" s="35">
        <v>6361</v>
      </c>
      <c r="E56" s="35" t="s">
        <v>346</v>
      </c>
    </row>
    <row r="57" spans="1:5" x14ac:dyDescent="0.25">
      <c r="A57">
        <v>225350</v>
      </c>
      <c r="B57" t="s">
        <v>347</v>
      </c>
      <c r="C57" s="33"/>
      <c r="D57" s="35">
        <v>6362</v>
      </c>
      <c r="E57" s="35" t="s">
        <v>348</v>
      </c>
    </row>
    <row r="58" spans="1:5" x14ac:dyDescent="0.25">
      <c r="A58">
        <v>225400</v>
      </c>
      <c r="B58" t="s">
        <v>349</v>
      </c>
      <c r="C58" s="33"/>
      <c r="D58" s="35">
        <v>6363</v>
      </c>
      <c r="E58" s="35" t="s">
        <v>350</v>
      </c>
    </row>
    <row r="59" spans="1:5" x14ac:dyDescent="0.25">
      <c r="A59">
        <v>225450</v>
      </c>
      <c r="B59" t="s">
        <v>351</v>
      </c>
      <c r="C59" s="33"/>
      <c r="D59" s="35">
        <v>6364</v>
      </c>
      <c r="E59" s="35" t="s">
        <v>352</v>
      </c>
    </row>
    <row r="60" spans="1:5" x14ac:dyDescent="0.25">
      <c r="A60">
        <v>225550</v>
      </c>
      <c r="B60" t="s">
        <v>353</v>
      </c>
      <c r="C60" s="33"/>
      <c r="D60" s="35">
        <v>6365</v>
      </c>
      <c r="E60" s="35" t="s">
        <v>354</v>
      </c>
    </row>
    <row r="61" spans="1:5" x14ac:dyDescent="0.25">
      <c r="A61">
        <v>225600</v>
      </c>
      <c r="B61" t="s">
        <v>355</v>
      </c>
      <c r="C61" s="33"/>
      <c r="D61" s="35">
        <v>6366</v>
      </c>
      <c r="E61" s="35" t="s">
        <v>356</v>
      </c>
    </row>
    <row r="62" spans="1:5" x14ac:dyDescent="0.25">
      <c r="A62">
        <v>225650</v>
      </c>
      <c r="B62" t="s">
        <v>357</v>
      </c>
      <c r="C62" s="33"/>
      <c r="D62" s="35">
        <v>6367</v>
      </c>
      <c r="E62" s="35" t="s">
        <v>358</v>
      </c>
    </row>
    <row r="63" spans="1:5" x14ac:dyDescent="0.25">
      <c r="A63">
        <v>225700</v>
      </c>
      <c r="B63" t="s">
        <v>359</v>
      </c>
      <c r="C63" s="33"/>
      <c r="D63" s="35">
        <v>6368</v>
      </c>
      <c r="E63" s="35" t="s">
        <v>360</v>
      </c>
    </row>
    <row r="64" spans="1:5" x14ac:dyDescent="0.25">
      <c r="A64">
        <v>225755</v>
      </c>
      <c r="B64" t="s">
        <v>361</v>
      </c>
      <c r="C64" s="33"/>
      <c r="D64" s="35">
        <v>6369</v>
      </c>
      <c r="E64" s="35" t="s">
        <v>362</v>
      </c>
    </row>
    <row r="65" spans="1:5" x14ac:dyDescent="0.25">
      <c r="A65">
        <v>225760</v>
      </c>
      <c r="B65" t="s">
        <v>363</v>
      </c>
      <c r="C65" s="33"/>
      <c r="D65" s="35">
        <v>6370</v>
      </c>
      <c r="E65" s="35" t="s">
        <v>364</v>
      </c>
    </row>
    <row r="66" spans="1:5" x14ac:dyDescent="0.25">
      <c r="A66">
        <v>225800</v>
      </c>
      <c r="B66" t="s">
        <v>365</v>
      </c>
      <c r="C66" s="33"/>
      <c r="D66" s="35">
        <v>6371</v>
      </c>
      <c r="E66" s="35" t="s">
        <v>366</v>
      </c>
    </row>
    <row r="67" spans="1:5" x14ac:dyDescent="0.25">
      <c r="A67">
        <v>225805</v>
      </c>
      <c r="B67" t="s">
        <v>367</v>
      </c>
      <c r="C67" s="33"/>
      <c r="D67" s="35">
        <v>6372</v>
      </c>
      <c r="E67" s="35" t="s">
        <v>368</v>
      </c>
    </row>
    <row r="68" spans="1:5" x14ac:dyDescent="0.25">
      <c r="A68">
        <v>225810</v>
      </c>
      <c r="B68" t="s">
        <v>369</v>
      </c>
      <c r="C68" s="33"/>
      <c r="D68" s="35">
        <v>6373</v>
      </c>
      <c r="E68" s="35" t="s">
        <v>370</v>
      </c>
    </row>
    <row r="69" spans="1:5" x14ac:dyDescent="0.25">
      <c r="A69">
        <v>225850</v>
      </c>
      <c r="B69" t="s">
        <v>371</v>
      </c>
      <c r="C69" s="33"/>
      <c r="D69" s="35">
        <v>6374</v>
      </c>
      <c r="E69" s="35" t="s">
        <v>100</v>
      </c>
    </row>
    <row r="70" spans="1:5" x14ac:dyDescent="0.25">
      <c r="A70">
        <v>225900</v>
      </c>
      <c r="B70" t="s">
        <v>372</v>
      </c>
      <c r="C70" s="33"/>
      <c r="D70" s="35">
        <v>6375</v>
      </c>
      <c r="E70" s="35" t="s">
        <v>373</v>
      </c>
    </row>
    <row r="71" spans="1:5" x14ac:dyDescent="0.25">
      <c r="A71">
        <v>225910</v>
      </c>
      <c r="B71" t="s">
        <v>374</v>
      </c>
      <c r="C71" s="33"/>
      <c r="D71" s="35">
        <v>6380</v>
      </c>
      <c r="E71" s="35" t="s">
        <v>375</v>
      </c>
    </row>
    <row r="72" spans="1:5" x14ac:dyDescent="0.25">
      <c r="A72">
        <v>226000</v>
      </c>
      <c r="B72" t="s">
        <v>376</v>
      </c>
      <c r="C72" s="33"/>
      <c r="D72" s="35">
        <v>6381</v>
      </c>
      <c r="E72" s="35" t="s">
        <v>377</v>
      </c>
    </row>
    <row r="73" spans="1:5" x14ac:dyDescent="0.25">
      <c r="A73">
        <v>226010</v>
      </c>
      <c r="B73" t="s">
        <v>378</v>
      </c>
      <c r="C73" s="33"/>
      <c r="D73" s="35">
        <v>6390</v>
      </c>
      <c r="E73" s="35" t="s">
        <v>379</v>
      </c>
    </row>
    <row r="74" spans="1:5" x14ac:dyDescent="0.25">
      <c r="A74">
        <v>226500</v>
      </c>
      <c r="B74" t="s">
        <v>380</v>
      </c>
      <c r="C74" s="33"/>
      <c r="D74" s="35">
        <v>6391</v>
      </c>
      <c r="E74" s="35" t="s">
        <v>381</v>
      </c>
    </row>
    <row r="75" spans="1:5" x14ac:dyDescent="0.25">
      <c r="A75">
        <v>226850</v>
      </c>
      <c r="B75" t="s">
        <v>382</v>
      </c>
      <c r="C75" s="33"/>
      <c r="D75" s="35">
        <v>6393</v>
      </c>
      <c r="E75" s="35" t="s">
        <v>383</v>
      </c>
    </row>
    <row r="76" spans="1:5" x14ac:dyDescent="0.25">
      <c r="A76">
        <v>227100</v>
      </c>
      <c r="B76" t="s">
        <v>384</v>
      </c>
      <c r="C76" s="33"/>
      <c r="D76" s="35">
        <v>6394</v>
      </c>
      <c r="E76" s="35" t="s">
        <v>385</v>
      </c>
    </row>
    <row r="77" spans="1:5" x14ac:dyDescent="0.25">
      <c r="A77">
        <v>227150</v>
      </c>
      <c r="B77" t="s">
        <v>386</v>
      </c>
      <c r="C77" s="33"/>
      <c r="D77" s="35">
        <v>6395</v>
      </c>
      <c r="E77" s="35" t="s">
        <v>387</v>
      </c>
    </row>
    <row r="78" spans="1:5" x14ac:dyDescent="0.25">
      <c r="A78">
        <v>227200</v>
      </c>
      <c r="B78" t="s">
        <v>388</v>
      </c>
      <c r="C78" s="33"/>
      <c r="D78" s="35">
        <v>6396</v>
      </c>
      <c r="E78" s="35" t="s">
        <v>389</v>
      </c>
    </row>
    <row r="79" spans="1:5" x14ac:dyDescent="0.25">
      <c r="A79">
        <v>227250</v>
      </c>
      <c r="B79" t="s">
        <v>390</v>
      </c>
      <c r="C79" s="33"/>
      <c r="D79" s="35">
        <v>6397</v>
      </c>
      <c r="E79" s="35" t="s">
        <v>391</v>
      </c>
    </row>
    <row r="80" spans="1:5" x14ac:dyDescent="0.25">
      <c r="A80">
        <v>227300</v>
      </c>
      <c r="B80" t="s">
        <v>392</v>
      </c>
      <c r="C80" s="33"/>
      <c r="D80" s="35">
        <v>6503</v>
      </c>
      <c r="E80" s="35" t="s">
        <v>393</v>
      </c>
    </row>
    <row r="81" spans="1:5" x14ac:dyDescent="0.25">
      <c r="A81">
        <v>227400</v>
      </c>
      <c r="B81" t="s">
        <v>394</v>
      </c>
      <c r="C81" s="33"/>
      <c r="D81" s="35">
        <v>6505</v>
      </c>
      <c r="E81" s="35" t="s">
        <v>98</v>
      </c>
    </row>
    <row r="82" spans="1:5" x14ac:dyDescent="0.25">
      <c r="A82">
        <v>230050</v>
      </c>
      <c r="B82" t="s">
        <v>395</v>
      </c>
      <c r="C82" s="33"/>
      <c r="D82" s="35">
        <v>6506</v>
      </c>
      <c r="E82" s="35" t="s">
        <v>396</v>
      </c>
    </row>
    <row r="83" spans="1:5" x14ac:dyDescent="0.25">
      <c r="A83">
        <v>230100</v>
      </c>
      <c r="B83" t="s">
        <v>397</v>
      </c>
      <c r="C83" s="33"/>
      <c r="D83" s="35">
        <v>6516</v>
      </c>
      <c r="E83" s="35" t="s">
        <v>398</v>
      </c>
    </row>
    <row r="84" spans="1:5" x14ac:dyDescent="0.25">
      <c r="A84">
        <v>230150</v>
      </c>
      <c r="B84" t="s">
        <v>399</v>
      </c>
      <c r="C84" s="33"/>
      <c r="D84" s="35">
        <v>6517</v>
      </c>
      <c r="E84" s="35" t="s">
        <v>400</v>
      </c>
    </row>
    <row r="85" spans="1:5" x14ac:dyDescent="0.25">
      <c r="A85">
        <v>230200</v>
      </c>
      <c r="B85" t="s">
        <v>401</v>
      </c>
      <c r="C85" s="33"/>
      <c r="D85" s="35">
        <v>6521</v>
      </c>
      <c r="E85" s="35" t="s">
        <v>402</v>
      </c>
    </row>
    <row r="86" spans="1:5" x14ac:dyDescent="0.25">
      <c r="A86">
        <v>230250</v>
      </c>
      <c r="B86" t="s">
        <v>403</v>
      </c>
      <c r="C86" s="33"/>
      <c r="D86" s="35">
        <v>6525</v>
      </c>
      <c r="E86" s="35" t="s">
        <v>404</v>
      </c>
    </row>
    <row r="87" spans="1:5" x14ac:dyDescent="0.25">
      <c r="A87">
        <v>230300</v>
      </c>
      <c r="B87" t="s">
        <v>405</v>
      </c>
      <c r="C87" s="33"/>
      <c r="D87" s="35">
        <v>6540</v>
      </c>
      <c r="E87" s="35" t="s">
        <v>406</v>
      </c>
    </row>
    <row r="88" spans="1:5" x14ac:dyDescent="0.25">
      <c r="A88">
        <v>230350</v>
      </c>
      <c r="B88" t="s">
        <v>407</v>
      </c>
      <c r="C88" s="33"/>
      <c r="D88" s="35">
        <v>6541</v>
      </c>
      <c r="E88" s="35" t="s">
        <v>408</v>
      </c>
    </row>
    <row r="89" spans="1:5" x14ac:dyDescent="0.25">
      <c r="A89">
        <v>230400</v>
      </c>
      <c r="B89" t="s">
        <v>409</v>
      </c>
      <c r="C89" s="33"/>
      <c r="D89" s="35">
        <v>6543</v>
      </c>
      <c r="E89" s="35" t="s">
        <v>410</v>
      </c>
    </row>
    <row r="90" spans="1:5" x14ac:dyDescent="0.25">
      <c r="A90">
        <v>230410</v>
      </c>
      <c r="B90" t="s">
        <v>411</v>
      </c>
      <c r="C90" s="33"/>
      <c r="D90" s="35">
        <v>6544</v>
      </c>
      <c r="E90" s="35" t="s">
        <v>412</v>
      </c>
    </row>
    <row r="91" spans="1:5" x14ac:dyDescent="0.25">
      <c r="A91">
        <v>230500</v>
      </c>
      <c r="B91" t="s">
        <v>413</v>
      </c>
      <c r="C91" s="33"/>
      <c r="D91" s="35">
        <v>6607</v>
      </c>
      <c r="E91" s="35" t="s">
        <v>414</v>
      </c>
    </row>
    <row r="92" spans="1:5" x14ac:dyDescent="0.25">
      <c r="A92">
        <v>230550</v>
      </c>
      <c r="B92" t="s">
        <v>415</v>
      </c>
      <c r="C92" s="33"/>
      <c r="D92" s="35">
        <v>6608</v>
      </c>
      <c r="E92" s="35" t="s">
        <v>416</v>
      </c>
    </row>
    <row r="93" spans="1:5" x14ac:dyDescent="0.25">
      <c r="A93">
        <v>230600</v>
      </c>
      <c r="B93" t="s">
        <v>417</v>
      </c>
      <c r="C93" s="33"/>
      <c r="D93" s="35">
        <v>6613</v>
      </c>
      <c r="E93" s="35" t="s">
        <v>418</v>
      </c>
    </row>
    <row r="94" spans="1:5" x14ac:dyDescent="0.25">
      <c r="A94">
        <v>230650</v>
      </c>
      <c r="B94" t="s">
        <v>419</v>
      </c>
      <c r="C94" s="33"/>
      <c r="D94" s="35">
        <v>6614</v>
      </c>
      <c r="E94" s="35" t="s">
        <v>420</v>
      </c>
    </row>
    <row r="95" spans="1:5" x14ac:dyDescent="0.25">
      <c r="A95">
        <v>235050</v>
      </c>
      <c r="B95" t="s">
        <v>421</v>
      </c>
      <c r="C95" s="33"/>
      <c r="D95" s="35">
        <v>6615</v>
      </c>
      <c r="E95" s="35" t="s">
        <v>422</v>
      </c>
    </row>
    <row r="96" spans="1:5" x14ac:dyDescent="0.25">
      <c r="A96">
        <v>235100</v>
      </c>
      <c r="B96" t="s">
        <v>423</v>
      </c>
      <c r="C96" s="33"/>
      <c r="D96" s="35">
        <v>6701</v>
      </c>
      <c r="E96" s="35" t="s">
        <v>424</v>
      </c>
    </row>
    <row r="97" spans="1:5" x14ac:dyDescent="0.25">
      <c r="A97">
        <v>235150</v>
      </c>
      <c r="B97" t="s">
        <v>299</v>
      </c>
      <c r="C97" s="33"/>
      <c r="D97" s="35">
        <v>6702</v>
      </c>
      <c r="E97" s="35" t="s">
        <v>425</v>
      </c>
    </row>
    <row r="98" spans="1:5" x14ac:dyDescent="0.25">
      <c r="A98">
        <v>235200</v>
      </c>
      <c r="B98" t="s">
        <v>426</v>
      </c>
      <c r="C98" s="33"/>
      <c r="D98" s="35">
        <v>6703</v>
      </c>
      <c r="E98" s="35" t="s">
        <v>427</v>
      </c>
    </row>
    <row r="99" spans="1:5" x14ac:dyDescent="0.25">
      <c r="A99">
        <v>235250</v>
      </c>
      <c r="B99" t="s">
        <v>170</v>
      </c>
      <c r="C99" s="33"/>
      <c r="D99" s="35">
        <v>6800</v>
      </c>
      <c r="E99" s="35" t="s">
        <v>428</v>
      </c>
    </row>
    <row r="100" spans="1:5" x14ac:dyDescent="0.25">
      <c r="A100">
        <v>235350</v>
      </c>
      <c r="B100" t="s">
        <v>429</v>
      </c>
      <c r="C100" s="33"/>
      <c r="D100" s="35">
        <v>6810</v>
      </c>
      <c r="E100" s="35" t="s">
        <v>430</v>
      </c>
    </row>
    <row r="101" spans="1:5" x14ac:dyDescent="0.25">
      <c r="A101">
        <v>235400</v>
      </c>
      <c r="B101" t="s">
        <v>431</v>
      </c>
      <c r="C101" s="33"/>
      <c r="D101" s="33"/>
      <c r="E101" s="33"/>
    </row>
    <row r="102" spans="1:5" x14ac:dyDescent="0.25">
      <c r="A102">
        <v>235450</v>
      </c>
      <c r="B102" t="s">
        <v>432</v>
      </c>
      <c r="C102" s="33"/>
      <c r="D102" s="33"/>
      <c r="E102" s="33"/>
    </row>
    <row r="103" spans="1:5" x14ac:dyDescent="0.25">
      <c r="A103">
        <v>235550</v>
      </c>
      <c r="B103" t="s">
        <v>433</v>
      </c>
      <c r="C103" s="33"/>
      <c r="D103" s="33"/>
      <c r="E103" s="33"/>
    </row>
    <row r="104" spans="1:5" x14ac:dyDescent="0.25">
      <c r="A104">
        <v>235560</v>
      </c>
      <c r="B104" t="s">
        <v>434</v>
      </c>
      <c r="C104" s="33"/>
      <c r="D104" s="33"/>
      <c r="E104" s="33"/>
    </row>
    <row r="105" spans="1:5" x14ac:dyDescent="0.25">
      <c r="A105">
        <v>235580</v>
      </c>
      <c r="B105" t="s">
        <v>435</v>
      </c>
      <c r="C105" s="33"/>
      <c r="D105" s="33"/>
      <c r="E105" s="33"/>
    </row>
    <row r="106" spans="1:5" x14ac:dyDescent="0.25">
      <c r="A106">
        <v>240050</v>
      </c>
      <c r="B106" t="s">
        <v>436</v>
      </c>
      <c r="C106" s="33"/>
      <c r="D106" s="33"/>
      <c r="E106" s="33"/>
    </row>
    <row r="107" spans="1:5" x14ac:dyDescent="0.25">
      <c r="A107">
        <v>240100</v>
      </c>
      <c r="B107" t="s">
        <v>437</v>
      </c>
      <c r="C107" s="33"/>
      <c r="D107" s="33"/>
      <c r="E107" s="33"/>
    </row>
    <row r="108" spans="1:5" x14ac:dyDescent="0.25">
      <c r="A108">
        <v>240200</v>
      </c>
      <c r="B108" t="s">
        <v>438</v>
      </c>
      <c r="C108" s="33"/>
      <c r="D108" s="33"/>
      <c r="E108" s="33"/>
    </row>
    <row r="109" spans="1:5" x14ac:dyDescent="0.25">
      <c r="A109">
        <v>240250</v>
      </c>
      <c r="B109" t="s">
        <v>439</v>
      </c>
      <c r="C109" s="33"/>
      <c r="D109" s="33"/>
      <c r="E109" s="33"/>
    </row>
    <row r="110" spans="1:5" x14ac:dyDescent="0.25">
      <c r="A110">
        <v>245050</v>
      </c>
      <c r="B110" t="s">
        <v>440</v>
      </c>
      <c r="C110" s="33"/>
      <c r="D110" s="33"/>
      <c r="E110" s="33"/>
    </row>
    <row r="111" spans="1:5" x14ac:dyDescent="0.25">
      <c r="A111">
        <v>245150</v>
      </c>
      <c r="B111" t="s">
        <v>441</v>
      </c>
      <c r="C111" s="33"/>
      <c r="D111" s="33"/>
      <c r="E111" s="33"/>
    </row>
    <row r="112" spans="1:5" x14ac:dyDescent="0.25">
      <c r="A112">
        <v>245200</v>
      </c>
      <c r="B112" t="s">
        <v>442</v>
      </c>
      <c r="C112" s="33"/>
      <c r="D112" s="33"/>
      <c r="E112" s="33"/>
    </row>
    <row r="113" spans="1:5" x14ac:dyDescent="0.25">
      <c r="A113">
        <v>250100</v>
      </c>
      <c r="B113" t="s">
        <v>443</v>
      </c>
      <c r="C113" s="33"/>
      <c r="D113" s="33"/>
      <c r="E113" s="33"/>
    </row>
    <row r="114" spans="1:5" x14ac:dyDescent="0.25">
      <c r="A114">
        <v>255050</v>
      </c>
      <c r="B114" t="s">
        <v>444</v>
      </c>
      <c r="C114" s="33"/>
      <c r="D114" s="33"/>
      <c r="E114" s="33"/>
    </row>
    <row r="115" spans="1:5" x14ac:dyDescent="0.25">
      <c r="A115">
        <v>255100</v>
      </c>
      <c r="B115" t="s">
        <v>445</v>
      </c>
      <c r="C115" s="33"/>
      <c r="D115" s="33"/>
      <c r="E115" s="33"/>
    </row>
    <row r="116" spans="1:5" x14ac:dyDescent="0.25">
      <c r="A116">
        <v>255150</v>
      </c>
      <c r="B116" t="s">
        <v>446</v>
      </c>
      <c r="C116" s="33"/>
      <c r="D116" s="33"/>
      <c r="E116" s="33"/>
    </row>
    <row r="117" spans="1:5" x14ac:dyDescent="0.25">
      <c r="A117">
        <v>255200</v>
      </c>
      <c r="B117" t="s">
        <v>447</v>
      </c>
      <c r="C117" s="33"/>
      <c r="D117" s="33"/>
      <c r="E117" s="33"/>
    </row>
    <row r="118" spans="1:5" x14ac:dyDescent="0.25">
      <c r="A118">
        <v>255250</v>
      </c>
      <c r="B118" t="s">
        <v>448</v>
      </c>
      <c r="C118" s="33"/>
      <c r="D118" s="33"/>
      <c r="E118" s="33"/>
    </row>
    <row r="119" spans="1:5" x14ac:dyDescent="0.25">
      <c r="A119">
        <v>255350</v>
      </c>
      <c r="B119" t="s">
        <v>449</v>
      </c>
      <c r="C119" s="33"/>
      <c r="D119" s="33"/>
      <c r="E119" s="33"/>
    </row>
    <row r="120" spans="1:5" x14ac:dyDescent="0.25">
      <c r="A120">
        <v>256010</v>
      </c>
      <c r="B120" t="s">
        <v>401</v>
      </c>
      <c r="C120" s="33"/>
      <c r="D120" s="33"/>
      <c r="E120" s="33"/>
    </row>
    <row r="121" spans="1:5" x14ac:dyDescent="0.25">
      <c r="A121">
        <v>256110</v>
      </c>
      <c r="B121" t="s">
        <v>437</v>
      </c>
      <c r="C121" s="33"/>
      <c r="D121" s="33"/>
      <c r="E121" s="33"/>
    </row>
    <row r="122" spans="1:5" x14ac:dyDescent="0.25">
      <c r="A122">
        <v>256140</v>
      </c>
      <c r="B122" t="s">
        <v>450</v>
      </c>
      <c r="C122" s="33"/>
      <c r="D122" s="33"/>
      <c r="E122" s="33"/>
    </row>
    <row r="123" spans="1:5" x14ac:dyDescent="0.25">
      <c r="A123">
        <v>280250</v>
      </c>
      <c r="B123" t="s">
        <v>451</v>
      </c>
      <c r="C123" s="33"/>
      <c r="D123" s="33"/>
      <c r="E123" s="33"/>
    </row>
    <row r="124" spans="1:5" x14ac:dyDescent="0.25">
      <c r="A124">
        <v>280350</v>
      </c>
      <c r="B124" t="s">
        <v>452</v>
      </c>
      <c r="C124" s="33"/>
      <c r="D124" s="33"/>
      <c r="E124" s="33"/>
    </row>
    <row r="125" spans="1:5" x14ac:dyDescent="0.25">
      <c r="A125">
        <v>300450</v>
      </c>
      <c r="B125" t="s">
        <v>453</v>
      </c>
      <c r="C125" s="33"/>
      <c r="D125" s="33"/>
      <c r="E125" s="33"/>
    </row>
    <row r="126" spans="1:5" x14ac:dyDescent="0.25">
      <c r="A126">
        <v>310010</v>
      </c>
      <c r="B126" t="s">
        <v>454</v>
      </c>
      <c r="C126" s="33"/>
      <c r="D126" s="33"/>
      <c r="E126" s="33"/>
    </row>
    <row r="127" spans="1:5" x14ac:dyDescent="0.25">
      <c r="A127">
        <v>310100</v>
      </c>
      <c r="B127" t="s">
        <v>455</v>
      </c>
      <c r="C127" s="33"/>
      <c r="D127" s="33"/>
      <c r="E127" s="33"/>
    </row>
    <row r="128" spans="1:5" x14ac:dyDescent="0.25">
      <c r="A128">
        <v>310300</v>
      </c>
      <c r="B128" t="s">
        <v>456</v>
      </c>
      <c r="C128" s="33"/>
      <c r="D128" s="33"/>
      <c r="E128" s="33"/>
    </row>
    <row r="129" spans="1:5" x14ac:dyDescent="0.25">
      <c r="A129">
        <v>310350</v>
      </c>
      <c r="B129" t="s">
        <v>457</v>
      </c>
      <c r="C129" s="33"/>
      <c r="D129" s="33"/>
      <c r="E129" s="33"/>
    </row>
    <row r="130" spans="1:5" x14ac:dyDescent="0.25">
      <c r="A130">
        <v>310400</v>
      </c>
      <c r="B130" t="s">
        <v>458</v>
      </c>
      <c r="C130" s="33"/>
      <c r="D130" s="33"/>
      <c r="E130" s="33"/>
    </row>
    <row r="131" spans="1:5" x14ac:dyDescent="0.25">
      <c r="A131">
        <v>310500</v>
      </c>
      <c r="B131" t="s">
        <v>459</v>
      </c>
      <c r="C131" s="33"/>
      <c r="D131" s="33"/>
      <c r="E131" s="33"/>
    </row>
    <row r="132" spans="1:5" x14ac:dyDescent="0.25">
      <c r="A132">
        <v>310600</v>
      </c>
      <c r="B132" t="s">
        <v>460</v>
      </c>
      <c r="C132" s="33"/>
      <c r="D132" s="33"/>
      <c r="E132" s="33"/>
    </row>
    <row r="133" spans="1:5" x14ac:dyDescent="0.25">
      <c r="A133">
        <v>320200</v>
      </c>
      <c r="B133" t="s">
        <v>461</v>
      </c>
      <c r="C133" s="33"/>
      <c r="D133" s="33"/>
      <c r="E133" s="33"/>
    </row>
    <row r="134" spans="1:5" x14ac:dyDescent="0.25">
      <c r="A134">
        <v>325200</v>
      </c>
      <c r="B134" t="s">
        <v>230</v>
      </c>
      <c r="C134" s="33"/>
      <c r="D134" s="33"/>
      <c r="E134" s="33"/>
    </row>
    <row r="135" spans="1:5" x14ac:dyDescent="0.25">
      <c r="A135">
        <v>330050</v>
      </c>
      <c r="B135" t="s">
        <v>462</v>
      </c>
      <c r="C135" s="33"/>
      <c r="D135" s="33"/>
      <c r="E135" s="33"/>
    </row>
    <row r="136" spans="1:5" x14ac:dyDescent="0.25">
      <c r="A136">
        <v>330100</v>
      </c>
      <c r="B136" t="s">
        <v>463</v>
      </c>
      <c r="C136" s="33"/>
      <c r="D136" s="33"/>
      <c r="E136" s="33"/>
    </row>
    <row r="137" spans="1:5" x14ac:dyDescent="0.25">
      <c r="A137">
        <v>330200</v>
      </c>
      <c r="B137" t="s">
        <v>464</v>
      </c>
      <c r="C137" s="33"/>
      <c r="D137" s="33"/>
      <c r="E137" s="33"/>
    </row>
    <row r="138" spans="1:5" x14ac:dyDescent="0.25">
      <c r="A138">
        <v>330300</v>
      </c>
      <c r="B138" t="s">
        <v>465</v>
      </c>
      <c r="C138" s="33"/>
      <c r="D138" s="33"/>
      <c r="E138" s="33"/>
    </row>
    <row r="139" spans="1:5" x14ac:dyDescent="0.25">
      <c r="A139">
        <v>330650</v>
      </c>
      <c r="B139" t="s">
        <v>466</v>
      </c>
      <c r="C139" s="33"/>
      <c r="D139" s="33"/>
      <c r="E139" s="33"/>
    </row>
    <row r="140" spans="1:5" x14ac:dyDescent="0.25">
      <c r="A140">
        <v>330700</v>
      </c>
      <c r="B140" t="s">
        <v>467</v>
      </c>
      <c r="C140" s="33"/>
      <c r="D140" s="33"/>
      <c r="E140" s="33"/>
    </row>
    <row r="141" spans="1:5" x14ac:dyDescent="0.25">
      <c r="A141">
        <v>330750</v>
      </c>
      <c r="B141" t="s">
        <v>468</v>
      </c>
      <c r="C141" s="33"/>
      <c r="D141" s="33"/>
      <c r="E141" s="33"/>
    </row>
    <row r="142" spans="1:5" x14ac:dyDescent="0.25">
      <c r="A142">
        <v>340517</v>
      </c>
      <c r="B142" t="s">
        <v>469</v>
      </c>
      <c r="C142" s="33"/>
      <c r="D142" s="33"/>
      <c r="E142" s="33"/>
    </row>
    <row r="143" spans="1:5" x14ac:dyDescent="0.25">
      <c r="A143">
        <v>346430</v>
      </c>
      <c r="B143" t="s">
        <v>470</v>
      </c>
      <c r="C143" s="33"/>
      <c r="D143" s="33"/>
      <c r="E143" s="33"/>
    </row>
    <row r="144" spans="1:5" x14ac:dyDescent="0.25">
      <c r="A144">
        <v>375050</v>
      </c>
      <c r="B144" t="s">
        <v>471</v>
      </c>
      <c r="C144" s="33"/>
      <c r="D144" s="33"/>
      <c r="E144" s="33"/>
    </row>
    <row r="145" spans="1:5" x14ac:dyDescent="0.25">
      <c r="A145">
        <v>375055</v>
      </c>
      <c r="B145" t="s">
        <v>472</v>
      </c>
      <c r="C145" s="33"/>
      <c r="D145" s="33"/>
      <c r="E145" s="33"/>
    </row>
    <row r="146" spans="1:5" x14ac:dyDescent="0.25">
      <c r="A146">
        <v>410050</v>
      </c>
      <c r="B146" t="s">
        <v>473</v>
      </c>
      <c r="C146" s="33"/>
      <c r="D146" s="33"/>
      <c r="E146" s="33"/>
    </row>
    <row r="147" spans="1:5" x14ac:dyDescent="0.25">
      <c r="A147">
        <v>410100</v>
      </c>
      <c r="B147" t="s">
        <v>252</v>
      </c>
      <c r="C147" s="33"/>
      <c r="D147" s="33"/>
      <c r="E147" s="33"/>
    </row>
    <row r="148" spans="1:5" x14ac:dyDescent="0.25">
      <c r="A148">
        <v>410200</v>
      </c>
      <c r="B148" t="s">
        <v>474</v>
      </c>
      <c r="C148" s="33"/>
      <c r="D148" s="33"/>
      <c r="E148" s="33"/>
    </row>
    <row r="149" spans="1:5" x14ac:dyDescent="0.25">
      <c r="A149">
        <v>410250</v>
      </c>
      <c r="B149" t="s">
        <v>475</v>
      </c>
      <c r="C149" s="33"/>
      <c r="D149" s="33"/>
      <c r="E149" s="33"/>
    </row>
    <row r="150" spans="1:5" x14ac:dyDescent="0.25">
      <c r="A150">
        <v>410300</v>
      </c>
      <c r="B150" t="s">
        <v>476</v>
      </c>
      <c r="C150" s="33"/>
      <c r="D150" s="33"/>
      <c r="E150" s="33"/>
    </row>
    <row r="151" spans="1:5" x14ac:dyDescent="0.25">
      <c r="A151">
        <v>410350</v>
      </c>
      <c r="B151" t="s">
        <v>477</v>
      </c>
      <c r="C151" s="33"/>
      <c r="D151" s="33"/>
      <c r="E151" s="33"/>
    </row>
    <row r="152" spans="1:5" x14ac:dyDescent="0.25">
      <c r="A152">
        <v>410600</v>
      </c>
      <c r="B152" t="s">
        <v>478</v>
      </c>
      <c r="C152" s="33"/>
      <c r="D152" s="33"/>
      <c r="E152" s="33"/>
    </row>
    <row r="153" spans="1:5" x14ac:dyDescent="0.25">
      <c r="A153">
        <v>410700</v>
      </c>
      <c r="B153" t="s">
        <v>479</v>
      </c>
      <c r="C153" s="33"/>
      <c r="D153" s="33"/>
      <c r="E153" s="33"/>
    </row>
    <row r="154" spans="1:5" x14ac:dyDescent="0.25">
      <c r="A154">
        <v>420050</v>
      </c>
      <c r="B154" t="s">
        <v>480</v>
      </c>
      <c r="C154" s="33"/>
      <c r="D154" s="33"/>
      <c r="E154" s="33"/>
    </row>
    <row r="155" spans="1:5" x14ac:dyDescent="0.25">
      <c r="A155">
        <v>420100</v>
      </c>
      <c r="B155" t="s">
        <v>481</v>
      </c>
      <c r="C155" s="33"/>
      <c r="D155" s="33"/>
      <c r="E155" s="33"/>
    </row>
    <row r="156" spans="1:5" x14ac:dyDescent="0.25">
      <c r="A156">
        <v>420110</v>
      </c>
      <c r="B156" t="s">
        <v>482</v>
      </c>
      <c r="C156" s="33"/>
      <c r="D156" s="33"/>
      <c r="E156" s="33"/>
    </row>
    <row r="157" spans="1:5" x14ac:dyDescent="0.25">
      <c r="A157">
        <v>420120</v>
      </c>
      <c r="B157" t="s">
        <v>483</v>
      </c>
      <c r="C157" s="33"/>
      <c r="D157" s="33"/>
      <c r="E157" s="33"/>
    </row>
    <row r="158" spans="1:5" x14ac:dyDescent="0.25">
      <c r="A158">
        <v>420130</v>
      </c>
      <c r="B158" t="s">
        <v>484</v>
      </c>
      <c r="C158" s="33"/>
      <c r="D158" s="33"/>
      <c r="E158" s="33"/>
    </row>
    <row r="159" spans="1:5" x14ac:dyDescent="0.25">
      <c r="A159">
        <v>420135</v>
      </c>
      <c r="B159" t="s">
        <v>485</v>
      </c>
      <c r="C159" s="33"/>
      <c r="D159" s="33"/>
      <c r="E159" s="33"/>
    </row>
    <row r="160" spans="1:5" x14ac:dyDescent="0.25">
      <c r="A160">
        <v>420150</v>
      </c>
      <c r="B160" t="s">
        <v>486</v>
      </c>
      <c r="C160" s="33"/>
      <c r="D160" s="33"/>
      <c r="E160" s="33"/>
    </row>
    <row r="161" spans="1:5" x14ac:dyDescent="0.25">
      <c r="A161">
        <v>420550</v>
      </c>
      <c r="B161" t="s">
        <v>487</v>
      </c>
      <c r="C161" s="33"/>
      <c r="D161" s="33"/>
      <c r="E161" s="33"/>
    </row>
    <row r="162" spans="1:5" x14ac:dyDescent="0.25">
      <c r="A162">
        <v>500700</v>
      </c>
      <c r="B162" t="s">
        <v>488</v>
      </c>
      <c r="C162" s="33"/>
      <c r="D162" s="33"/>
      <c r="E162" s="33"/>
    </row>
    <row r="163" spans="1:5" x14ac:dyDescent="0.25">
      <c r="A163">
        <v>500750</v>
      </c>
      <c r="B163" t="s">
        <v>489</v>
      </c>
      <c r="C163" s="33"/>
      <c r="D163" s="33"/>
      <c r="E163" s="33"/>
    </row>
    <row r="164" spans="1:5" x14ac:dyDescent="0.25">
      <c r="A164">
        <v>501800</v>
      </c>
      <c r="B164" t="s">
        <v>490</v>
      </c>
      <c r="C164" s="33"/>
      <c r="D164" s="33"/>
      <c r="E164" s="33"/>
    </row>
    <row r="165" spans="1:5" x14ac:dyDescent="0.25">
      <c r="A165">
        <v>501950</v>
      </c>
      <c r="B165" t="s">
        <v>491</v>
      </c>
      <c r="C165" s="33"/>
      <c r="D165" s="33"/>
      <c r="E165" s="33"/>
    </row>
    <row r="166" spans="1:5" x14ac:dyDescent="0.25">
      <c r="A166">
        <v>502000</v>
      </c>
      <c r="B166" t="s">
        <v>492</v>
      </c>
      <c r="C166" s="33"/>
      <c r="D166" s="33"/>
      <c r="E166" s="33"/>
    </row>
    <row r="167" spans="1:5" x14ac:dyDescent="0.25">
      <c r="A167">
        <v>502030</v>
      </c>
      <c r="B167" t="s">
        <v>493</v>
      </c>
      <c r="C167" s="33"/>
      <c r="D167" s="33"/>
      <c r="E167" s="33"/>
    </row>
    <row r="168" spans="1:5" x14ac:dyDescent="0.25">
      <c r="A168">
        <v>502420</v>
      </c>
      <c r="B168" t="s">
        <v>494</v>
      </c>
      <c r="C168" s="33"/>
      <c r="D168" s="33"/>
      <c r="E168" s="33"/>
    </row>
    <row r="169" spans="1:5" x14ac:dyDescent="0.25">
      <c r="A169">
        <v>502510</v>
      </c>
      <c r="B169" t="s">
        <v>495</v>
      </c>
      <c r="C169" s="33"/>
      <c r="D169" s="33"/>
      <c r="E169" s="33"/>
    </row>
    <row r="170" spans="1:5" x14ac:dyDescent="0.25">
      <c r="A170">
        <v>502680</v>
      </c>
      <c r="B170" t="s">
        <v>496</v>
      </c>
      <c r="C170" s="33"/>
      <c r="D170" s="33"/>
      <c r="E170" s="33"/>
    </row>
    <row r="171" spans="1:5" x14ac:dyDescent="0.25">
      <c r="A171">
        <v>502690</v>
      </c>
      <c r="B171" t="s">
        <v>497</v>
      </c>
      <c r="C171" s="33"/>
      <c r="D171" s="33"/>
      <c r="E171" s="33"/>
    </row>
    <row r="172" spans="1:5" x14ac:dyDescent="0.25">
      <c r="A172">
        <v>999991</v>
      </c>
      <c r="B172" t="s">
        <v>498</v>
      </c>
      <c r="C172" s="33"/>
      <c r="D172" s="33"/>
      <c r="E172" s="33"/>
    </row>
    <row r="173" spans="1:5" x14ac:dyDescent="0.25">
      <c r="A173">
        <v>999999</v>
      </c>
      <c r="B173" t="s">
        <v>499</v>
      </c>
      <c r="C173" s="33"/>
      <c r="D173" s="33"/>
      <c r="E173" s="33"/>
    </row>
    <row r="174" spans="1:5" x14ac:dyDescent="0.25">
      <c r="A174" t="s">
        <v>135</v>
      </c>
      <c r="B174" t="s">
        <v>134</v>
      </c>
      <c r="C174" s="33"/>
      <c r="D174" s="33"/>
      <c r="E174" s="33"/>
    </row>
    <row r="175" spans="1:5" x14ac:dyDescent="0.25">
      <c r="A175" t="s">
        <v>500</v>
      </c>
      <c r="B175" t="s">
        <v>501</v>
      </c>
      <c r="C175" s="33"/>
      <c r="D175" s="33"/>
      <c r="E175" s="33"/>
    </row>
    <row r="176" spans="1:5" x14ac:dyDescent="0.25">
      <c r="A176" t="s">
        <v>502</v>
      </c>
      <c r="B176" t="s">
        <v>503</v>
      </c>
      <c r="C176" s="33"/>
      <c r="D176" s="33"/>
      <c r="E176" s="33"/>
    </row>
    <row r="177" spans="1:5" x14ac:dyDescent="0.25">
      <c r="A177" t="s">
        <v>177</v>
      </c>
      <c r="B177" t="s">
        <v>504</v>
      </c>
      <c r="C177" s="33"/>
      <c r="D177" s="33"/>
      <c r="E177" s="33"/>
    </row>
    <row r="178" spans="1:5" x14ac:dyDescent="0.25">
      <c r="A178" t="s">
        <v>146</v>
      </c>
      <c r="B178" t="s">
        <v>145</v>
      </c>
      <c r="C178" s="33"/>
      <c r="D178" s="33"/>
      <c r="E178" s="33"/>
    </row>
    <row r="179" spans="1:5" x14ac:dyDescent="0.25">
      <c r="A179" t="s">
        <v>505</v>
      </c>
      <c r="B179" t="s">
        <v>506</v>
      </c>
      <c r="C179" s="33"/>
      <c r="D179" s="33"/>
      <c r="E179" s="33"/>
    </row>
    <row r="180" spans="1:5" x14ac:dyDescent="0.25">
      <c r="A180" t="s">
        <v>507</v>
      </c>
      <c r="B180" t="s">
        <v>508</v>
      </c>
      <c r="C180" s="33"/>
      <c r="D180" s="33"/>
      <c r="E180" s="33"/>
    </row>
    <row r="181" spans="1:5" x14ac:dyDescent="0.25">
      <c r="A181" t="s">
        <v>509</v>
      </c>
      <c r="B181" t="s">
        <v>510</v>
      </c>
      <c r="C181" s="33"/>
      <c r="D181" s="33"/>
      <c r="E181" s="33"/>
    </row>
    <row r="182" spans="1:5" x14ac:dyDescent="0.25">
      <c r="A182" t="s">
        <v>34</v>
      </c>
      <c r="B182" t="s">
        <v>35</v>
      </c>
      <c r="C182" s="33"/>
      <c r="D182" s="33"/>
      <c r="E182" s="33"/>
    </row>
    <row r="183" spans="1:5" x14ac:dyDescent="0.25">
      <c r="A183" t="s">
        <v>511</v>
      </c>
      <c r="B183" t="s">
        <v>512</v>
      </c>
      <c r="C183" s="33"/>
      <c r="D183" s="33"/>
      <c r="E183" s="33"/>
    </row>
    <row r="184" spans="1:5" x14ac:dyDescent="0.25">
      <c r="A184" t="s">
        <v>513</v>
      </c>
      <c r="B184" t="s">
        <v>514</v>
      </c>
      <c r="C184" s="33"/>
      <c r="D184" s="33"/>
      <c r="E184" s="33"/>
    </row>
    <row r="185" spans="1:5" x14ac:dyDescent="0.25">
      <c r="A185" t="s">
        <v>515</v>
      </c>
      <c r="B185" t="s">
        <v>516</v>
      </c>
      <c r="C185" s="33"/>
      <c r="D185" s="33"/>
      <c r="E185" s="33"/>
    </row>
    <row r="186" spans="1:5" x14ac:dyDescent="0.25">
      <c r="A186" t="s">
        <v>517</v>
      </c>
      <c r="B186" t="s">
        <v>518</v>
      </c>
      <c r="C186" s="33"/>
      <c r="D186" s="33"/>
      <c r="E186" s="33"/>
    </row>
    <row r="187" spans="1:5" x14ac:dyDescent="0.25">
      <c r="A187" t="s">
        <v>55</v>
      </c>
      <c r="B187" t="s">
        <v>519</v>
      </c>
      <c r="C187" s="33"/>
      <c r="D187" s="33"/>
      <c r="E187" s="33"/>
    </row>
    <row r="188" spans="1:5" x14ac:dyDescent="0.25">
      <c r="A188" t="s">
        <v>96</v>
      </c>
      <c r="B188" t="s">
        <v>97</v>
      </c>
      <c r="C188" s="33"/>
      <c r="D188" s="33"/>
      <c r="E188" s="33"/>
    </row>
    <row r="189" spans="1:5" x14ac:dyDescent="0.25">
      <c r="A189" t="s">
        <v>520</v>
      </c>
      <c r="B189" t="s">
        <v>521</v>
      </c>
      <c r="C189" s="33"/>
      <c r="D189" s="33"/>
      <c r="E189" s="33"/>
    </row>
    <row r="190" spans="1:5" x14ac:dyDescent="0.25">
      <c r="A190" t="s">
        <v>82</v>
      </c>
      <c r="B190" t="s">
        <v>522</v>
      </c>
      <c r="C190" s="33"/>
      <c r="D190" s="33"/>
      <c r="E190" s="33"/>
    </row>
    <row r="191" spans="1:5" x14ac:dyDescent="0.25">
      <c r="A191" t="s">
        <v>523</v>
      </c>
      <c r="B191" t="s">
        <v>524</v>
      </c>
      <c r="C191" s="33"/>
      <c r="D191" s="33"/>
      <c r="E191" s="33"/>
    </row>
    <row r="192" spans="1:5" x14ac:dyDescent="0.25">
      <c r="A192" t="s">
        <v>525</v>
      </c>
      <c r="B192" t="s">
        <v>526</v>
      </c>
      <c r="C192" s="33"/>
      <c r="D192" s="33"/>
      <c r="E192" s="33"/>
    </row>
    <row r="193" spans="1:5" x14ac:dyDescent="0.25">
      <c r="A193" t="s">
        <v>527</v>
      </c>
      <c r="B193" t="s">
        <v>528</v>
      </c>
      <c r="C193" s="33"/>
      <c r="D193" s="33"/>
      <c r="E193" s="33"/>
    </row>
    <row r="194" spans="1:5" x14ac:dyDescent="0.25">
      <c r="A194" t="s">
        <v>529</v>
      </c>
      <c r="B194" t="s">
        <v>530</v>
      </c>
      <c r="C194" s="33"/>
      <c r="D194" s="33"/>
      <c r="E194" s="33"/>
    </row>
    <row r="195" spans="1:5" x14ac:dyDescent="0.25">
      <c r="A195" t="s">
        <v>531</v>
      </c>
      <c r="B195" t="s">
        <v>532</v>
      </c>
      <c r="C195" s="33"/>
      <c r="D195" s="33"/>
      <c r="E195" s="33"/>
    </row>
    <row r="196" spans="1:5" x14ac:dyDescent="0.25">
      <c r="A196" t="s">
        <v>533</v>
      </c>
      <c r="B196" t="s">
        <v>534</v>
      </c>
      <c r="C196" s="33"/>
      <c r="D196" s="33"/>
      <c r="E196" s="33"/>
    </row>
    <row r="197" spans="1:5" x14ac:dyDescent="0.25">
      <c r="A197" t="s">
        <v>535</v>
      </c>
      <c r="B197" t="s">
        <v>536</v>
      </c>
      <c r="C197" s="33"/>
      <c r="D197" s="33"/>
      <c r="E197" s="33"/>
    </row>
    <row r="198" spans="1:5" x14ac:dyDescent="0.25">
      <c r="A198" t="s">
        <v>537</v>
      </c>
      <c r="B198" t="s">
        <v>538</v>
      </c>
      <c r="C198" s="33"/>
      <c r="D198" s="33"/>
      <c r="E198" s="33"/>
    </row>
    <row r="199" spans="1:5" x14ac:dyDescent="0.25">
      <c r="A199" t="s">
        <v>539</v>
      </c>
      <c r="B199" t="s">
        <v>540</v>
      </c>
      <c r="C199" s="33"/>
      <c r="D199" s="33"/>
      <c r="E199" s="33"/>
    </row>
    <row r="200" spans="1:5" x14ac:dyDescent="0.25">
      <c r="A200" t="s">
        <v>541</v>
      </c>
      <c r="B200" t="s">
        <v>542</v>
      </c>
      <c r="C200" s="33"/>
      <c r="D200" s="33"/>
      <c r="E200" s="33"/>
    </row>
    <row r="201" spans="1:5" x14ac:dyDescent="0.25">
      <c r="A201" t="s">
        <v>543</v>
      </c>
      <c r="B201" t="s">
        <v>544</v>
      </c>
      <c r="C201" s="33"/>
      <c r="D201" s="33"/>
      <c r="E201" s="33"/>
    </row>
    <row r="202" spans="1:5" x14ac:dyDescent="0.25">
      <c r="A202" t="s">
        <v>545</v>
      </c>
      <c r="B202" t="s">
        <v>546</v>
      </c>
      <c r="C202" s="33"/>
      <c r="D202" s="33"/>
      <c r="E202" s="33"/>
    </row>
    <row r="203" spans="1:5" x14ac:dyDescent="0.25">
      <c r="A203" t="s">
        <v>547</v>
      </c>
      <c r="B203" t="s">
        <v>548</v>
      </c>
      <c r="C203" s="33"/>
      <c r="D203" s="33"/>
      <c r="E203" s="33"/>
    </row>
    <row r="204" spans="1:5" x14ac:dyDescent="0.25">
      <c r="A204" t="s">
        <v>549</v>
      </c>
      <c r="B204" t="s">
        <v>550</v>
      </c>
      <c r="C204" s="33"/>
      <c r="D204" s="33"/>
      <c r="E204" s="33"/>
    </row>
    <row r="205" spans="1:5" x14ac:dyDescent="0.25">
      <c r="A205" t="s">
        <v>551</v>
      </c>
      <c r="B205" t="s">
        <v>552</v>
      </c>
      <c r="C205" s="33"/>
      <c r="D205" s="33"/>
      <c r="E205" s="33"/>
    </row>
    <row r="206" spans="1:5" x14ac:dyDescent="0.25">
      <c r="A206" t="s">
        <v>553</v>
      </c>
      <c r="B206" t="s">
        <v>554</v>
      </c>
      <c r="C206" s="33"/>
      <c r="D206" s="33"/>
      <c r="E206" s="33"/>
    </row>
    <row r="207" spans="1:5" x14ac:dyDescent="0.25">
      <c r="A207" t="s">
        <v>555</v>
      </c>
      <c r="B207" t="s">
        <v>556</v>
      </c>
      <c r="C207" s="33"/>
      <c r="D207" s="33"/>
      <c r="E207" s="33"/>
    </row>
    <row r="208" spans="1:5" x14ac:dyDescent="0.25">
      <c r="A208" t="s">
        <v>557</v>
      </c>
      <c r="B208" t="s">
        <v>558</v>
      </c>
      <c r="C208" s="33"/>
      <c r="D208" s="33"/>
      <c r="E208" s="33"/>
    </row>
    <row r="209" spans="1:5" x14ac:dyDescent="0.25">
      <c r="A209" t="s">
        <v>69</v>
      </c>
      <c r="B209" t="s">
        <v>192</v>
      </c>
      <c r="C209" s="33"/>
      <c r="D209" s="33"/>
      <c r="E209" s="33"/>
    </row>
    <row r="210" spans="1:5" x14ac:dyDescent="0.25">
      <c r="A210" t="s">
        <v>559</v>
      </c>
      <c r="B210" t="s">
        <v>560</v>
      </c>
      <c r="C210" s="33"/>
      <c r="D210" s="33"/>
      <c r="E210" s="33"/>
    </row>
    <row r="211" spans="1:5" x14ac:dyDescent="0.25">
      <c r="A211" t="s">
        <v>561</v>
      </c>
      <c r="B211" t="s">
        <v>562</v>
      </c>
      <c r="C211" s="33"/>
      <c r="D211" s="33"/>
      <c r="E211" s="33"/>
    </row>
    <row r="212" spans="1:5" x14ac:dyDescent="0.25">
      <c r="A212" t="s">
        <v>180</v>
      </c>
      <c r="B212" t="s">
        <v>563</v>
      </c>
      <c r="C212" s="33"/>
      <c r="D212" s="33"/>
      <c r="E212" s="33"/>
    </row>
    <row r="213" spans="1:5" x14ac:dyDescent="0.25">
      <c r="A213" t="s">
        <v>564</v>
      </c>
      <c r="B213" t="s">
        <v>565</v>
      </c>
      <c r="C213" s="33"/>
      <c r="D213" s="33"/>
      <c r="E213" s="33"/>
    </row>
    <row r="214" spans="1:5" x14ac:dyDescent="0.25">
      <c r="A214" t="s">
        <v>566</v>
      </c>
      <c r="B214" t="s">
        <v>567</v>
      </c>
      <c r="C214" s="33"/>
      <c r="D214" s="33"/>
      <c r="E214" s="33"/>
    </row>
    <row r="215" spans="1:5" x14ac:dyDescent="0.25">
      <c r="A215" t="s">
        <v>568</v>
      </c>
      <c r="B215" t="s">
        <v>569</v>
      </c>
      <c r="C215" s="33"/>
      <c r="D215" s="33"/>
      <c r="E215" s="33"/>
    </row>
    <row r="216" spans="1:5" x14ac:dyDescent="0.25">
      <c r="A216" t="s">
        <v>570</v>
      </c>
      <c r="B216" t="s">
        <v>571</v>
      </c>
      <c r="C216" s="33"/>
      <c r="D216" s="33"/>
      <c r="E216" s="33"/>
    </row>
    <row r="217" spans="1:5" x14ac:dyDescent="0.25">
      <c r="A217" t="s">
        <v>143</v>
      </c>
      <c r="B217" t="s">
        <v>142</v>
      </c>
      <c r="C217" s="33"/>
      <c r="D217" s="33"/>
      <c r="E217" s="33"/>
    </row>
    <row r="218" spans="1:5" x14ac:dyDescent="0.25">
      <c r="A218" t="s">
        <v>572</v>
      </c>
      <c r="B218" t="s">
        <v>573</v>
      </c>
      <c r="C218" s="33"/>
      <c r="D218" s="33"/>
      <c r="E218" s="33"/>
    </row>
    <row r="219" spans="1:5" x14ac:dyDescent="0.25">
      <c r="A219" t="s">
        <v>574</v>
      </c>
      <c r="B219" t="s">
        <v>575</v>
      </c>
      <c r="C219" s="33"/>
      <c r="D219" s="33"/>
      <c r="E219" s="33"/>
    </row>
    <row r="220" spans="1:5" x14ac:dyDescent="0.25">
      <c r="A220" t="s">
        <v>576</v>
      </c>
      <c r="B220" t="s">
        <v>577</v>
      </c>
      <c r="C220" s="33"/>
      <c r="D220" s="33"/>
      <c r="E220" s="33"/>
    </row>
    <row r="221" spans="1:5" x14ac:dyDescent="0.25">
      <c r="A221" t="s">
        <v>578</v>
      </c>
      <c r="B221" t="s">
        <v>579</v>
      </c>
      <c r="C221" s="33"/>
      <c r="D221" s="33"/>
      <c r="E221" s="33"/>
    </row>
    <row r="222" spans="1:5" x14ac:dyDescent="0.25">
      <c r="A222" t="s">
        <v>580</v>
      </c>
      <c r="B222" t="s">
        <v>581</v>
      </c>
      <c r="C222" s="33"/>
      <c r="D222" s="33"/>
      <c r="E222" s="33"/>
    </row>
    <row r="223" spans="1:5" x14ac:dyDescent="0.25">
      <c r="A223" t="s">
        <v>582</v>
      </c>
      <c r="B223" t="s">
        <v>583</v>
      </c>
      <c r="C223" s="33"/>
      <c r="D223" s="33"/>
      <c r="E223" s="33"/>
    </row>
    <row r="224" spans="1:5" x14ac:dyDescent="0.25">
      <c r="A224" t="s">
        <v>584</v>
      </c>
      <c r="B224" t="s">
        <v>585</v>
      </c>
      <c r="C224" s="33"/>
      <c r="D224" s="33"/>
      <c r="E224" s="33"/>
    </row>
    <row r="225" spans="1:5" x14ac:dyDescent="0.25">
      <c r="A225" t="s">
        <v>586</v>
      </c>
      <c r="B225" t="s">
        <v>587</v>
      </c>
      <c r="C225" s="33"/>
      <c r="D225" s="33"/>
      <c r="E225" s="33"/>
    </row>
    <row r="226" spans="1:5" x14ac:dyDescent="0.25">
      <c r="A226" t="s">
        <v>66</v>
      </c>
      <c r="B226" t="s">
        <v>588</v>
      </c>
      <c r="C226" s="33"/>
      <c r="D226" s="33"/>
      <c r="E226" s="33"/>
    </row>
    <row r="227" spans="1:5" x14ac:dyDescent="0.25">
      <c r="A227" t="s">
        <v>589</v>
      </c>
      <c r="B227" t="s">
        <v>590</v>
      </c>
      <c r="C227" s="33"/>
      <c r="D227" s="33"/>
      <c r="E227" s="33"/>
    </row>
    <row r="228" spans="1:5" x14ac:dyDescent="0.25">
      <c r="A228" t="s">
        <v>591</v>
      </c>
      <c r="B228" t="s">
        <v>592</v>
      </c>
      <c r="C228" s="33"/>
      <c r="D228" s="33"/>
      <c r="E228" s="33"/>
    </row>
    <row r="229" spans="1:5" x14ac:dyDescent="0.25">
      <c r="A229" t="s">
        <v>593</v>
      </c>
      <c r="B229" t="s">
        <v>594</v>
      </c>
      <c r="C229" s="33"/>
      <c r="D229" s="33"/>
      <c r="E229" s="33"/>
    </row>
    <row r="230" spans="1:5" x14ac:dyDescent="0.25">
      <c r="A230" t="s">
        <v>155</v>
      </c>
      <c r="B230" t="s">
        <v>595</v>
      </c>
      <c r="C230" s="33"/>
      <c r="D230" s="33"/>
      <c r="E230" s="33"/>
    </row>
    <row r="231" spans="1:5" x14ac:dyDescent="0.25">
      <c r="A231" t="s">
        <v>596</v>
      </c>
      <c r="B231" t="s">
        <v>597</v>
      </c>
      <c r="C231" s="33"/>
      <c r="D231" s="33"/>
      <c r="E231" s="33"/>
    </row>
    <row r="232" spans="1:5" x14ac:dyDescent="0.25">
      <c r="A232" t="s">
        <v>598</v>
      </c>
      <c r="B232" t="s">
        <v>599</v>
      </c>
      <c r="C232" s="33"/>
      <c r="D232" s="33"/>
      <c r="E232" s="33"/>
    </row>
    <row r="233" spans="1:5" x14ac:dyDescent="0.25">
      <c r="A233" t="s">
        <v>600</v>
      </c>
      <c r="B233" t="s">
        <v>601</v>
      </c>
      <c r="C233" s="33"/>
      <c r="D233" s="33"/>
      <c r="E233" s="33"/>
    </row>
    <row r="234" spans="1:5" x14ac:dyDescent="0.25">
      <c r="A234" t="s">
        <v>602</v>
      </c>
      <c r="B234" t="s">
        <v>603</v>
      </c>
      <c r="C234" s="33"/>
      <c r="D234" s="33"/>
      <c r="E234" s="33"/>
    </row>
    <row r="235" spans="1:5" x14ac:dyDescent="0.25">
      <c r="A235" t="s">
        <v>604</v>
      </c>
      <c r="B235" t="s">
        <v>605</v>
      </c>
      <c r="C235" s="33"/>
      <c r="D235" s="33"/>
      <c r="E235" s="33"/>
    </row>
    <row r="236" spans="1:5" x14ac:dyDescent="0.25">
      <c r="A236" t="s">
        <v>606</v>
      </c>
      <c r="B236" t="s">
        <v>607</v>
      </c>
      <c r="C236" s="33"/>
      <c r="D236" s="33"/>
      <c r="E236" s="33"/>
    </row>
    <row r="237" spans="1:5" x14ac:dyDescent="0.25">
      <c r="A237" t="s">
        <v>112</v>
      </c>
      <c r="B237" t="s">
        <v>113</v>
      </c>
      <c r="C237" s="33"/>
      <c r="D237" s="33"/>
      <c r="E237" s="33"/>
    </row>
    <row r="238" spans="1:5" x14ac:dyDescent="0.25">
      <c r="A238" t="s">
        <v>608</v>
      </c>
      <c r="B238" t="s">
        <v>609</v>
      </c>
      <c r="C238" s="33"/>
      <c r="D238" s="33"/>
      <c r="E238" s="33"/>
    </row>
    <row r="239" spans="1:5" x14ac:dyDescent="0.25">
      <c r="A239" t="s">
        <v>610</v>
      </c>
      <c r="B239" t="s">
        <v>611</v>
      </c>
      <c r="C239" s="33"/>
      <c r="D239" s="33"/>
      <c r="E239" s="33"/>
    </row>
    <row r="240" spans="1:5" x14ac:dyDescent="0.25">
      <c r="A240" t="s">
        <v>612</v>
      </c>
      <c r="B240" t="s">
        <v>613</v>
      </c>
      <c r="C240" s="33"/>
      <c r="D240" s="33"/>
      <c r="E240" s="33"/>
    </row>
    <row r="241" spans="1:5" x14ac:dyDescent="0.25">
      <c r="A241" t="s">
        <v>614</v>
      </c>
      <c r="B241" t="s">
        <v>615</v>
      </c>
      <c r="C241" s="33"/>
      <c r="D241" s="33"/>
      <c r="E241" s="33"/>
    </row>
    <row r="242" spans="1:5" x14ac:dyDescent="0.25">
      <c r="A242" t="s">
        <v>616</v>
      </c>
      <c r="B242" t="s">
        <v>617</v>
      </c>
      <c r="C242" s="33"/>
      <c r="D242" s="33"/>
      <c r="E242" s="33"/>
    </row>
    <row r="243" spans="1:5" x14ac:dyDescent="0.25">
      <c r="A243" t="s">
        <v>618</v>
      </c>
      <c r="B243" t="s">
        <v>619</v>
      </c>
      <c r="C243" s="33"/>
      <c r="D243" s="33"/>
      <c r="E243" s="33"/>
    </row>
    <row r="244" spans="1:5" x14ac:dyDescent="0.25">
      <c r="A244" t="s">
        <v>76</v>
      </c>
      <c r="B244" t="s">
        <v>620</v>
      </c>
      <c r="C244" s="33"/>
      <c r="D244" s="33"/>
      <c r="E244" s="33"/>
    </row>
    <row r="245" spans="1:5" x14ac:dyDescent="0.25">
      <c r="A245" t="s">
        <v>621</v>
      </c>
      <c r="B245" t="s">
        <v>622</v>
      </c>
      <c r="C245" s="33"/>
      <c r="D245" s="33"/>
      <c r="E245" s="33"/>
    </row>
    <row r="246" spans="1:5" x14ac:dyDescent="0.25">
      <c r="A246" t="s">
        <v>623</v>
      </c>
      <c r="B246" t="s">
        <v>624</v>
      </c>
      <c r="C246" s="33"/>
      <c r="D246" s="33"/>
      <c r="E246" s="33"/>
    </row>
    <row r="247" spans="1:5" x14ac:dyDescent="0.25">
      <c r="A247" t="s">
        <v>625</v>
      </c>
      <c r="B247" t="s">
        <v>626</v>
      </c>
      <c r="C247" s="33"/>
      <c r="D247" s="33"/>
      <c r="E247" s="33"/>
    </row>
    <row r="248" spans="1:5" x14ac:dyDescent="0.25">
      <c r="A248" t="s">
        <v>627</v>
      </c>
      <c r="B248" t="s">
        <v>628</v>
      </c>
      <c r="C248" s="33"/>
      <c r="D248" s="33"/>
      <c r="E248" s="33"/>
    </row>
    <row r="249" spans="1:5" x14ac:dyDescent="0.25">
      <c r="A249" t="s">
        <v>629</v>
      </c>
      <c r="B249" t="s">
        <v>630</v>
      </c>
      <c r="C249" s="33"/>
      <c r="D249" s="33"/>
      <c r="E249" s="33"/>
    </row>
    <row r="250" spans="1:5" x14ac:dyDescent="0.25">
      <c r="A250" t="s">
        <v>631</v>
      </c>
      <c r="B250" t="s">
        <v>632</v>
      </c>
      <c r="C250" s="33"/>
      <c r="D250" s="33"/>
      <c r="E250" s="33"/>
    </row>
    <row r="251" spans="1:5" x14ac:dyDescent="0.25">
      <c r="A251" t="s">
        <v>633</v>
      </c>
      <c r="B251" t="s">
        <v>634</v>
      </c>
      <c r="C251" s="33"/>
      <c r="D251" s="33"/>
      <c r="E251" s="33"/>
    </row>
    <row r="252" spans="1:5" x14ac:dyDescent="0.25">
      <c r="A252" t="s">
        <v>85</v>
      </c>
      <c r="B252" t="s">
        <v>144</v>
      </c>
      <c r="C252" s="33"/>
      <c r="D252" s="33"/>
      <c r="E252" s="33"/>
    </row>
    <row r="253" spans="1:5" x14ac:dyDescent="0.25">
      <c r="A253" t="s">
        <v>635</v>
      </c>
      <c r="B253" t="s">
        <v>636</v>
      </c>
      <c r="C253" s="33"/>
      <c r="D253" s="33"/>
      <c r="E253" s="33"/>
    </row>
    <row r="254" spans="1:5" x14ac:dyDescent="0.25">
      <c r="A254" t="s">
        <v>637</v>
      </c>
      <c r="B254" t="s">
        <v>638</v>
      </c>
      <c r="C254" s="33"/>
      <c r="D254" s="33"/>
      <c r="E254" s="33"/>
    </row>
    <row r="255" spans="1:5" x14ac:dyDescent="0.25">
      <c r="A255" t="s">
        <v>639</v>
      </c>
      <c r="B255" t="s">
        <v>640</v>
      </c>
      <c r="C255" s="33"/>
      <c r="D255" s="33"/>
      <c r="E255" s="33"/>
    </row>
    <row r="256" spans="1:5" x14ac:dyDescent="0.25">
      <c r="A256" t="s">
        <v>641</v>
      </c>
      <c r="B256" t="s">
        <v>642</v>
      </c>
      <c r="C256" s="33"/>
      <c r="D256" s="33"/>
      <c r="E256" s="33"/>
    </row>
    <row r="257" spans="1:5" x14ac:dyDescent="0.25">
      <c r="A257" t="s">
        <v>643</v>
      </c>
      <c r="B257" t="s">
        <v>644</v>
      </c>
      <c r="C257" s="33"/>
      <c r="D257" s="33"/>
      <c r="E257" s="33"/>
    </row>
    <row r="258" spans="1:5" x14ac:dyDescent="0.25">
      <c r="A258" t="s">
        <v>645</v>
      </c>
      <c r="B258" t="s">
        <v>646</v>
      </c>
      <c r="C258" s="33"/>
      <c r="D258" s="33"/>
      <c r="E258" s="33"/>
    </row>
    <row r="259" spans="1:5" x14ac:dyDescent="0.25">
      <c r="A259" t="s">
        <v>647</v>
      </c>
      <c r="B259" t="s">
        <v>648</v>
      </c>
      <c r="C259" s="33"/>
      <c r="D259" s="33"/>
      <c r="E259" s="33"/>
    </row>
    <row r="260" spans="1:5" x14ac:dyDescent="0.25">
      <c r="A260" t="s">
        <v>649</v>
      </c>
      <c r="B260" t="s">
        <v>650</v>
      </c>
      <c r="C260" s="33"/>
      <c r="D260" s="33"/>
      <c r="E260" s="33"/>
    </row>
    <row r="261" spans="1:5" x14ac:dyDescent="0.25">
      <c r="A261" t="s">
        <v>651</v>
      </c>
      <c r="B261" t="s">
        <v>652</v>
      </c>
      <c r="C261" s="33"/>
      <c r="D261" s="33"/>
      <c r="E261" s="33"/>
    </row>
    <row r="262" spans="1:5" x14ac:dyDescent="0.25">
      <c r="A262" t="s">
        <v>653</v>
      </c>
      <c r="B262" t="s">
        <v>654</v>
      </c>
      <c r="C262" s="33"/>
      <c r="D262" s="33"/>
      <c r="E262" s="33"/>
    </row>
    <row r="263" spans="1:5" x14ac:dyDescent="0.25">
      <c r="A263" t="s">
        <v>655</v>
      </c>
      <c r="B263" t="s">
        <v>656</v>
      </c>
      <c r="C263" s="33"/>
      <c r="D263" s="33"/>
      <c r="E263" s="33"/>
    </row>
    <row r="264" spans="1:5" x14ac:dyDescent="0.25">
      <c r="A264" t="s">
        <v>657</v>
      </c>
      <c r="B264" t="s">
        <v>658</v>
      </c>
      <c r="C264" s="33"/>
      <c r="D264" s="33"/>
      <c r="E264" s="33"/>
    </row>
    <row r="265" spans="1:5" x14ac:dyDescent="0.25">
      <c r="A265" t="s">
        <v>659</v>
      </c>
      <c r="B265" t="s">
        <v>660</v>
      </c>
      <c r="C265" s="33"/>
      <c r="D265" s="33"/>
      <c r="E265" s="33"/>
    </row>
    <row r="266" spans="1:5" x14ac:dyDescent="0.25">
      <c r="A266" t="s">
        <v>661</v>
      </c>
      <c r="B266" t="s">
        <v>662</v>
      </c>
      <c r="C266" s="33"/>
      <c r="D266" s="33"/>
      <c r="E266" s="33"/>
    </row>
    <row r="267" spans="1:5" x14ac:dyDescent="0.25">
      <c r="A267" t="s">
        <v>166</v>
      </c>
      <c r="B267" t="s">
        <v>165</v>
      </c>
      <c r="C267" s="33"/>
      <c r="D267" s="33"/>
      <c r="E267" s="33"/>
    </row>
    <row r="268" spans="1:5" x14ac:dyDescent="0.25">
      <c r="A268" t="s">
        <v>663</v>
      </c>
      <c r="B268" t="s">
        <v>664</v>
      </c>
      <c r="C268" s="33"/>
      <c r="D268" s="33"/>
      <c r="E268" s="33"/>
    </row>
    <row r="269" spans="1:5" x14ac:dyDescent="0.25">
      <c r="A269" t="s">
        <v>48</v>
      </c>
      <c r="B269" t="s">
        <v>49</v>
      </c>
      <c r="C269" s="33"/>
      <c r="D269" s="33"/>
      <c r="E269" s="33"/>
    </row>
    <row r="270" spans="1:5" x14ac:dyDescent="0.25">
      <c r="A270" t="s">
        <v>665</v>
      </c>
      <c r="B270" t="s">
        <v>666</v>
      </c>
      <c r="C270" s="33"/>
      <c r="D270" s="33"/>
      <c r="E270" s="33"/>
    </row>
    <row r="271" spans="1:5" x14ac:dyDescent="0.25">
      <c r="A271" t="s">
        <v>148</v>
      </c>
      <c r="B271" t="s">
        <v>147</v>
      </c>
      <c r="C271" s="33"/>
      <c r="D271" s="33"/>
      <c r="E271" s="33"/>
    </row>
    <row r="272" spans="1:5" x14ac:dyDescent="0.25">
      <c r="A272" t="s">
        <v>67</v>
      </c>
      <c r="B272" t="s">
        <v>171</v>
      </c>
      <c r="C272" s="33"/>
      <c r="D272" s="33"/>
      <c r="E272" s="33"/>
    </row>
    <row r="273" spans="1:5" x14ac:dyDescent="0.25">
      <c r="A273" t="s">
        <v>667</v>
      </c>
      <c r="B273" t="s">
        <v>668</v>
      </c>
      <c r="C273" s="33"/>
      <c r="D273" s="33"/>
      <c r="E273" s="33"/>
    </row>
    <row r="274" spans="1:5" x14ac:dyDescent="0.25">
      <c r="A274" t="s">
        <v>669</v>
      </c>
      <c r="B274" t="s">
        <v>670</v>
      </c>
      <c r="C274" s="33"/>
      <c r="D274" s="33"/>
      <c r="E274" s="33"/>
    </row>
    <row r="275" spans="1:5" x14ac:dyDescent="0.25">
      <c r="A275" t="s">
        <v>671</v>
      </c>
      <c r="B275" t="s">
        <v>672</v>
      </c>
      <c r="C275" s="33"/>
      <c r="D275" s="33"/>
      <c r="E275" s="33"/>
    </row>
    <row r="276" spans="1:5" x14ac:dyDescent="0.25">
      <c r="A276" t="s">
        <v>673</v>
      </c>
      <c r="B276" t="s">
        <v>674</v>
      </c>
      <c r="C276" s="33"/>
      <c r="D276" s="33"/>
      <c r="E276" s="33"/>
    </row>
    <row r="277" spans="1:5" x14ac:dyDescent="0.25">
      <c r="A277" t="s">
        <v>675</v>
      </c>
      <c r="B277" t="s">
        <v>676</v>
      </c>
      <c r="C277" s="33"/>
      <c r="D277" s="33"/>
      <c r="E277" s="33"/>
    </row>
    <row r="278" spans="1:5" x14ac:dyDescent="0.25">
      <c r="A278" t="s">
        <v>677</v>
      </c>
      <c r="B278" t="s">
        <v>678</v>
      </c>
      <c r="C278" s="33"/>
      <c r="D278" s="33"/>
      <c r="E278" s="33"/>
    </row>
    <row r="279" spans="1:5" x14ac:dyDescent="0.25">
      <c r="A279" t="s">
        <v>679</v>
      </c>
      <c r="B279" t="s">
        <v>680</v>
      </c>
      <c r="C279" s="33"/>
      <c r="D279" s="33"/>
      <c r="E279" s="33"/>
    </row>
    <row r="280" spans="1:5" x14ac:dyDescent="0.25">
      <c r="A280" t="s">
        <v>681</v>
      </c>
      <c r="B280" t="s">
        <v>682</v>
      </c>
      <c r="C280" s="33"/>
      <c r="D280" s="33"/>
      <c r="E280" s="33"/>
    </row>
    <row r="281" spans="1:5" x14ac:dyDescent="0.25">
      <c r="A281" t="s">
        <v>683</v>
      </c>
      <c r="B281" t="s">
        <v>684</v>
      </c>
      <c r="C281" s="33"/>
      <c r="D281" s="33"/>
      <c r="E281" s="33"/>
    </row>
    <row r="282" spans="1:5" x14ac:dyDescent="0.25">
      <c r="A282" t="s">
        <v>685</v>
      </c>
      <c r="B282" t="s">
        <v>686</v>
      </c>
      <c r="C282" s="33"/>
      <c r="D282" s="33"/>
      <c r="E282" s="33"/>
    </row>
    <row r="283" spans="1:5" x14ac:dyDescent="0.25">
      <c r="A283" t="s">
        <v>687</v>
      </c>
      <c r="B283" t="s">
        <v>688</v>
      </c>
      <c r="C283" s="33"/>
      <c r="D283" s="33"/>
      <c r="E283" s="33"/>
    </row>
    <row r="284" spans="1:5" x14ac:dyDescent="0.25">
      <c r="A284" t="s">
        <v>689</v>
      </c>
      <c r="B284" t="s">
        <v>690</v>
      </c>
      <c r="C284" s="33"/>
      <c r="D284" s="33"/>
      <c r="E284" s="33"/>
    </row>
    <row r="285" spans="1:5" x14ac:dyDescent="0.25">
      <c r="A285" t="s">
        <v>691</v>
      </c>
      <c r="B285" t="s">
        <v>692</v>
      </c>
      <c r="C285" s="33"/>
      <c r="D285" s="33"/>
      <c r="E285" s="33"/>
    </row>
    <row r="286" spans="1:5" x14ac:dyDescent="0.25">
      <c r="A286" t="s">
        <v>693</v>
      </c>
      <c r="B286" t="s">
        <v>694</v>
      </c>
      <c r="C286" s="33"/>
      <c r="D286" s="33"/>
      <c r="E286" s="33"/>
    </row>
    <row r="287" spans="1:5" x14ac:dyDescent="0.25">
      <c r="A287" t="s">
        <v>40</v>
      </c>
      <c r="B287" t="s">
        <v>695</v>
      </c>
      <c r="C287" s="33"/>
      <c r="D287" s="33"/>
      <c r="E287" s="33"/>
    </row>
    <row r="288" spans="1:5" x14ac:dyDescent="0.25">
      <c r="A288" t="s">
        <v>696</v>
      </c>
      <c r="B288" t="s">
        <v>697</v>
      </c>
      <c r="C288" s="33"/>
      <c r="D288" s="33"/>
      <c r="E288" s="33"/>
    </row>
    <row r="289" spans="1:5" x14ac:dyDescent="0.25">
      <c r="A289" t="s">
        <v>698</v>
      </c>
      <c r="B289" t="s">
        <v>699</v>
      </c>
      <c r="C289" s="33"/>
      <c r="D289" s="33"/>
      <c r="E289" s="33"/>
    </row>
    <row r="290" spans="1:5" x14ac:dyDescent="0.25">
      <c r="A290" t="s">
        <v>700</v>
      </c>
      <c r="B290" t="s">
        <v>701</v>
      </c>
      <c r="C290" s="33"/>
      <c r="D290" s="33"/>
      <c r="E290" s="33"/>
    </row>
    <row r="291" spans="1:5" x14ac:dyDescent="0.25">
      <c r="A291" t="s">
        <v>702</v>
      </c>
      <c r="B291" t="s">
        <v>703</v>
      </c>
      <c r="C291" s="33"/>
      <c r="D291" s="33"/>
      <c r="E291" s="33"/>
    </row>
    <row r="292" spans="1:5" x14ac:dyDescent="0.25">
      <c r="A292" t="s">
        <v>704</v>
      </c>
      <c r="B292" t="s">
        <v>705</v>
      </c>
      <c r="C292" s="33"/>
      <c r="D292" s="33"/>
      <c r="E292" s="33"/>
    </row>
    <row r="293" spans="1:5" x14ac:dyDescent="0.25">
      <c r="A293" t="s">
        <v>706</v>
      </c>
      <c r="B293" t="s">
        <v>707</v>
      </c>
      <c r="C293" s="33"/>
      <c r="D293" s="33"/>
      <c r="E293" s="33"/>
    </row>
    <row r="294" spans="1:5" x14ac:dyDescent="0.25">
      <c r="A294" t="s">
        <v>708</v>
      </c>
      <c r="B294" t="s">
        <v>709</v>
      </c>
      <c r="C294" s="33"/>
      <c r="D294" s="33"/>
      <c r="E294" s="33"/>
    </row>
    <row r="295" spans="1:5" x14ac:dyDescent="0.25">
      <c r="A295" t="s">
        <v>710</v>
      </c>
      <c r="B295" t="s">
        <v>711</v>
      </c>
      <c r="C295" s="33"/>
      <c r="D295" s="33"/>
      <c r="E295" s="33"/>
    </row>
    <row r="296" spans="1:5" x14ac:dyDescent="0.25">
      <c r="A296" t="s">
        <v>712</v>
      </c>
      <c r="B296" t="s">
        <v>713</v>
      </c>
      <c r="C296" s="33"/>
      <c r="D296" s="33"/>
      <c r="E296" s="33"/>
    </row>
    <row r="297" spans="1:5" x14ac:dyDescent="0.25">
      <c r="A297" t="s">
        <v>714</v>
      </c>
      <c r="B297" t="s">
        <v>715</v>
      </c>
      <c r="C297" s="33"/>
      <c r="D297" s="33"/>
      <c r="E297" s="33"/>
    </row>
    <row r="298" spans="1:5" x14ac:dyDescent="0.25">
      <c r="A298" t="s">
        <v>716</v>
      </c>
      <c r="B298" t="s">
        <v>717</v>
      </c>
      <c r="C298" s="33"/>
      <c r="D298" s="33"/>
      <c r="E298" s="33"/>
    </row>
    <row r="299" spans="1:5" x14ac:dyDescent="0.25">
      <c r="A299" t="s">
        <v>84</v>
      </c>
      <c r="B299" t="s">
        <v>124</v>
      </c>
      <c r="C299" s="33"/>
      <c r="D299" s="33"/>
      <c r="E299" s="33"/>
    </row>
    <row r="300" spans="1:5" x14ac:dyDescent="0.25">
      <c r="A300" t="s">
        <v>718</v>
      </c>
      <c r="B300" t="s">
        <v>719</v>
      </c>
      <c r="C300" s="33"/>
      <c r="D300" s="33"/>
      <c r="E300" s="33"/>
    </row>
    <row r="301" spans="1:5" x14ac:dyDescent="0.25">
      <c r="A301" t="s">
        <v>101</v>
      </c>
      <c r="B301" t="s">
        <v>102</v>
      </c>
      <c r="C301" s="33"/>
      <c r="D301" s="33"/>
      <c r="E301" s="33"/>
    </row>
    <row r="302" spans="1:5" x14ac:dyDescent="0.25">
      <c r="A302" t="s">
        <v>720</v>
      </c>
      <c r="B302" t="s">
        <v>721</v>
      </c>
      <c r="C302" s="33"/>
      <c r="D302" s="33"/>
      <c r="E302" s="33"/>
    </row>
    <row r="303" spans="1:5" x14ac:dyDescent="0.25">
      <c r="A303" t="s">
        <v>722</v>
      </c>
      <c r="B303" t="s">
        <v>723</v>
      </c>
      <c r="C303" s="33"/>
      <c r="D303" s="33"/>
      <c r="E303" s="33"/>
    </row>
    <row r="304" spans="1:5" x14ac:dyDescent="0.25">
      <c r="A304" t="s">
        <v>724</v>
      </c>
      <c r="B304" t="s">
        <v>725</v>
      </c>
      <c r="C304" s="33"/>
      <c r="D304" s="33"/>
      <c r="E304" s="33"/>
    </row>
    <row r="305" spans="1:5" x14ac:dyDescent="0.25">
      <c r="A305" t="s">
        <v>726</v>
      </c>
      <c r="B305" t="s">
        <v>727</v>
      </c>
      <c r="C305" s="33"/>
      <c r="D305" s="33"/>
      <c r="E305" s="33"/>
    </row>
    <row r="306" spans="1:5" x14ac:dyDescent="0.25">
      <c r="A306" t="s">
        <v>728</v>
      </c>
      <c r="B306" t="s">
        <v>729</v>
      </c>
      <c r="C306" s="33"/>
      <c r="D306" s="33"/>
      <c r="E306" s="33"/>
    </row>
    <row r="307" spans="1:5" x14ac:dyDescent="0.25">
      <c r="A307" t="s">
        <v>730</v>
      </c>
      <c r="B307" t="s">
        <v>731</v>
      </c>
      <c r="C307" s="33"/>
      <c r="D307" s="33"/>
      <c r="E307" s="33"/>
    </row>
    <row r="308" spans="1:5" x14ac:dyDescent="0.25">
      <c r="A308" t="s">
        <v>732</v>
      </c>
      <c r="B308" t="s">
        <v>733</v>
      </c>
      <c r="C308" s="33"/>
      <c r="D308" s="33"/>
      <c r="E308" s="33"/>
    </row>
    <row r="309" spans="1:5" x14ac:dyDescent="0.25">
      <c r="A309" t="s">
        <v>734</v>
      </c>
      <c r="B309" t="s">
        <v>735</v>
      </c>
      <c r="C309" s="33"/>
      <c r="D309" s="33"/>
      <c r="E309" s="33"/>
    </row>
    <row r="310" spans="1:5" x14ac:dyDescent="0.25">
      <c r="A310" t="s">
        <v>736</v>
      </c>
      <c r="B310" t="s">
        <v>737</v>
      </c>
      <c r="C310" s="33"/>
      <c r="D310" s="33"/>
      <c r="E310" s="33"/>
    </row>
    <row r="311" spans="1:5" x14ac:dyDescent="0.25">
      <c r="A311" t="s">
        <v>738</v>
      </c>
      <c r="B311" t="s">
        <v>739</v>
      </c>
      <c r="C311" s="33"/>
      <c r="D311" s="33"/>
      <c r="E311" s="33"/>
    </row>
    <row r="312" spans="1:5" x14ac:dyDescent="0.25">
      <c r="A312" t="s">
        <v>740</v>
      </c>
      <c r="B312" t="s">
        <v>741</v>
      </c>
      <c r="C312" s="33"/>
      <c r="D312" s="33"/>
      <c r="E312" s="33"/>
    </row>
    <row r="313" spans="1:5" x14ac:dyDescent="0.25">
      <c r="A313" t="s">
        <v>91</v>
      </c>
      <c r="B313" t="s">
        <v>189</v>
      </c>
      <c r="C313" s="33"/>
      <c r="D313" s="33"/>
      <c r="E313" s="33"/>
    </row>
    <row r="314" spans="1:5" x14ac:dyDescent="0.25">
      <c r="A314" t="s">
        <v>742</v>
      </c>
      <c r="B314" t="s">
        <v>743</v>
      </c>
      <c r="C314" s="33"/>
      <c r="D314" s="33"/>
      <c r="E314" s="33"/>
    </row>
    <row r="315" spans="1:5" x14ac:dyDescent="0.25">
      <c r="A315" t="s">
        <v>744</v>
      </c>
      <c r="B315" t="s">
        <v>745</v>
      </c>
      <c r="C315" s="33"/>
      <c r="D315" s="33"/>
      <c r="E315" s="33"/>
    </row>
    <row r="316" spans="1:5" x14ac:dyDescent="0.25">
      <c r="A316" t="s">
        <v>746</v>
      </c>
      <c r="B316" t="s">
        <v>747</v>
      </c>
      <c r="C316" s="33"/>
      <c r="D316" s="33"/>
      <c r="E316" s="33"/>
    </row>
    <row r="317" spans="1:5" x14ac:dyDescent="0.25">
      <c r="A317" t="s">
        <v>748</v>
      </c>
      <c r="B317" t="s">
        <v>749</v>
      </c>
      <c r="C317" s="33"/>
      <c r="D317" s="33"/>
      <c r="E317" s="33"/>
    </row>
    <row r="318" spans="1:5" x14ac:dyDescent="0.25">
      <c r="A318" t="s">
        <v>750</v>
      </c>
      <c r="B318" t="s">
        <v>751</v>
      </c>
      <c r="C318" s="33"/>
      <c r="D318" s="33"/>
      <c r="E318" s="33"/>
    </row>
    <row r="319" spans="1:5" x14ac:dyDescent="0.25">
      <c r="A319" t="s">
        <v>752</v>
      </c>
      <c r="B319" t="s">
        <v>753</v>
      </c>
      <c r="C319" s="33"/>
      <c r="D319" s="33"/>
      <c r="E319" s="33"/>
    </row>
    <row r="320" spans="1:5" x14ac:dyDescent="0.25">
      <c r="A320" t="s">
        <v>72</v>
      </c>
      <c r="B320" t="s">
        <v>754</v>
      </c>
      <c r="C320" s="33"/>
      <c r="D320" s="33"/>
      <c r="E320" s="33"/>
    </row>
    <row r="321" spans="1:5" x14ac:dyDescent="0.25">
      <c r="A321" t="s">
        <v>110</v>
      </c>
      <c r="B321" t="s">
        <v>111</v>
      </c>
      <c r="C321" s="33"/>
      <c r="D321" s="33"/>
      <c r="E321" s="33"/>
    </row>
    <row r="322" spans="1:5" x14ac:dyDescent="0.25">
      <c r="A322" t="s">
        <v>174</v>
      </c>
      <c r="B322" t="s">
        <v>755</v>
      </c>
      <c r="C322" s="33"/>
      <c r="D322" s="33"/>
      <c r="E322" s="33"/>
    </row>
    <row r="323" spans="1:5" x14ac:dyDescent="0.25">
      <c r="A323" t="s">
        <v>756</v>
      </c>
      <c r="B323" t="s">
        <v>757</v>
      </c>
      <c r="C323" s="33"/>
      <c r="D323" s="33"/>
      <c r="E323" s="33"/>
    </row>
    <row r="324" spans="1:5" x14ac:dyDescent="0.25">
      <c r="A324" t="s">
        <v>758</v>
      </c>
      <c r="B324" t="s">
        <v>759</v>
      </c>
      <c r="C324" s="33"/>
      <c r="D324" s="33"/>
      <c r="E324" s="33"/>
    </row>
    <row r="325" spans="1:5" x14ac:dyDescent="0.25">
      <c r="A325" t="s">
        <v>70</v>
      </c>
      <c r="B325" t="s">
        <v>562</v>
      </c>
      <c r="C325" s="33"/>
      <c r="D325" s="33"/>
      <c r="E325" s="33"/>
    </row>
    <row r="326" spans="1:5" x14ac:dyDescent="0.25">
      <c r="A326" t="s">
        <v>760</v>
      </c>
      <c r="B326" t="s">
        <v>761</v>
      </c>
      <c r="C326" s="33"/>
      <c r="D326" s="33"/>
      <c r="E326" s="33"/>
    </row>
    <row r="327" spans="1:5" x14ac:dyDescent="0.25">
      <c r="A327" t="s">
        <v>762</v>
      </c>
      <c r="B327" t="s">
        <v>763</v>
      </c>
      <c r="C327" s="33"/>
      <c r="D327" s="33"/>
      <c r="E327" s="33"/>
    </row>
    <row r="328" spans="1:5" x14ac:dyDescent="0.25">
      <c r="A328" t="s">
        <v>764</v>
      </c>
      <c r="B328" t="s">
        <v>765</v>
      </c>
      <c r="C328" s="33"/>
      <c r="D328" s="33"/>
      <c r="E328" s="33"/>
    </row>
    <row r="329" spans="1:5" x14ac:dyDescent="0.25">
      <c r="A329" t="s">
        <v>766</v>
      </c>
      <c r="B329" t="s">
        <v>767</v>
      </c>
      <c r="C329" s="33"/>
      <c r="D329" s="33"/>
      <c r="E329" s="33"/>
    </row>
    <row r="330" spans="1:5" x14ac:dyDescent="0.25">
      <c r="A330" t="s">
        <v>768</v>
      </c>
      <c r="B330" t="s">
        <v>769</v>
      </c>
      <c r="C330" s="33"/>
      <c r="D330" s="33"/>
      <c r="E330" s="33"/>
    </row>
    <row r="331" spans="1:5" x14ac:dyDescent="0.25">
      <c r="A331" t="s">
        <v>770</v>
      </c>
      <c r="B331" t="s">
        <v>771</v>
      </c>
      <c r="C331" s="33"/>
      <c r="D331" s="33"/>
      <c r="E331" s="33"/>
    </row>
    <row r="332" spans="1:5" x14ac:dyDescent="0.25">
      <c r="A332" t="s">
        <v>772</v>
      </c>
      <c r="B332" t="s">
        <v>773</v>
      </c>
      <c r="C332" s="33"/>
      <c r="D332" s="33"/>
      <c r="E332" s="33"/>
    </row>
    <row r="333" spans="1:5" x14ac:dyDescent="0.25">
      <c r="A333" t="s">
        <v>774</v>
      </c>
      <c r="B333" t="s">
        <v>775</v>
      </c>
      <c r="C333" s="33"/>
      <c r="D333" s="33"/>
      <c r="E333" s="33"/>
    </row>
    <row r="334" spans="1:5" x14ac:dyDescent="0.25">
      <c r="A334" t="s">
        <v>776</v>
      </c>
      <c r="B334" t="s">
        <v>777</v>
      </c>
      <c r="C334" s="33"/>
      <c r="D334" s="33"/>
      <c r="E334" s="33"/>
    </row>
    <row r="335" spans="1:5" x14ac:dyDescent="0.25">
      <c r="A335" t="s">
        <v>778</v>
      </c>
      <c r="B335" t="s">
        <v>779</v>
      </c>
      <c r="C335" s="33"/>
      <c r="D335" s="33"/>
      <c r="E335" s="33"/>
    </row>
    <row r="336" spans="1:5" x14ac:dyDescent="0.25">
      <c r="A336" t="s">
        <v>780</v>
      </c>
      <c r="B336" t="s">
        <v>781</v>
      </c>
      <c r="C336" s="33"/>
      <c r="D336" s="33"/>
      <c r="E336" s="33"/>
    </row>
    <row r="337" spans="1:5" x14ac:dyDescent="0.25">
      <c r="A337" t="s">
        <v>782</v>
      </c>
      <c r="B337" t="s">
        <v>783</v>
      </c>
      <c r="C337" s="33"/>
      <c r="D337" s="33"/>
      <c r="E337" s="33"/>
    </row>
    <row r="338" spans="1:5" x14ac:dyDescent="0.25">
      <c r="A338" t="s">
        <v>784</v>
      </c>
      <c r="B338" t="s">
        <v>785</v>
      </c>
      <c r="C338" s="33"/>
      <c r="D338" s="33"/>
      <c r="E338" s="33"/>
    </row>
    <row r="339" spans="1:5" x14ac:dyDescent="0.25">
      <c r="A339" t="s">
        <v>786</v>
      </c>
      <c r="B339" t="s">
        <v>787</v>
      </c>
      <c r="C339" s="33"/>
      <c r="D339" s="33"/>
      <c r="E339" s="33"/>
    </row>
    <row r="340" spans="1:5" x14ac:dyDescent="0.25">
      <c r="A340" t="s">
        <v>788</v>
      </c>
      <c r="B340" t="s">
        <v>789</v>
      </c>
      <c r="C340" s="33"/>
      <c r="D340" s="33"/>
      <c r="E340" s="33"/>
    </row>
    <row r="341" spans="1:5" x14ac:dyDescent="0.25">
      <c r="A341" t="s">
        <v>141</v>
      </c>
      <c r="B341" t="s">
        <v>140</v>
      </c>
      <c r="C341" s="33"/>
      <c r="D341" s="33"/>
      <c r="E341" s="33"/>
    </row>
    <row r="342" spans="1:5" x14ac:dyDescent="0.25">
      <c r="A342" t="s">
        <v>114</v>
      </c>
      <c r="B342" t="s">
        <v>115</v>
      </c>
      <c r="C342" s="33"/>
      <c r="D342" s="33"/>
      <c r="E342" s="33"/>
    </row>
    <row r="343" spans="1:5" x14ac:dyDescent="0.25">
      <c r="A343" t="s">
        <v>790</v>
      </c>
      <c r="B343" t="s">
        <v>791</v>
      </c>
      <c r="C343" s="33"/>
      <c r="D343" s="33"/>
      <c r="E343" s="33"/>
    </row>
    <row r="344" spans="1:5" x14ac:dyDescent="0.25">
      <c r="A344" t="s">
        <v>792</v>
      </c>
      <c r="B344" t="s">
        <v>793</v>
      </c>
      <c r="C344" s="33"/>
      <c r="D344" s="33"/>
      <c r="E344" s="33"/>
    </row>
    <row r="345" spans="1:5" x14ac:dyDescent="0.25">
      <c r="A345" t="s">
        <v>794</v>
      </c>
      <c r="B345" t="s">
        <v>795</v>
      </c>
      <c r="C345" s="33"/>
      <c r="D345" s="33"/>
      <c r="E345" s="33"/>
    </row>
    <row r="346" spans="1:5" x14ac:dyDescent="0.25">
      <c r="A346" t="s">
        <v>796</v>
      </c>
      <c r="B346" t="s">
        <v>797</v>
      </c>
      <c r="C346" s="33"/>
      <c r="D346" s="33"/>
      <c r="E346" s="33"/>
    </row>
    <row r="347" spans="1:5" x14ac:dyDescent="0.25">
      <c r="A347" t="s">
        <v>798</v>
      </c>
      <c r="B347" t="s">
        <v>799</v>
      </c>
      <c r="C347" s="33"/>
      <c r="D347" s="33"/>
      <c r="E347" s="33"/>
    </row>
    <row r="348" spans="1:5" x14ac:dyDescent="0.25">
      <c r="A348" t="s">
        <v>800</v>
      </c>
      <c r="B348" t="s">
        <v>801</v>
      </c>
      <c r="C348" s="33"/>
      <c r="D348" s="33"/>
      <c r="E348" s="33"/>
    </row>
    <row r="349" spans="1:5" x14ac:dyDescent="0.25">
      <c r="A349" t="s">
        <v>802</v>
      </c>
      <c r="B349" t="s">
        <v>803</v>
      </c>
      <c r="C349" s="33"/>
      <c r="D349" s="33"/>
      <c r="E349" s="33"/>
    </row>
    <row r="350" spans="1:5" x14ac:dyDescent="0.25">
      <c r="A350" t="s">
        <v>105</v>
      </c>
      <c r="B350" t="s">
        <v>106</v>
      </c>
      <c r="C350" s="33"/>
      <c r="D350" s="33"/>
      <c r="E350" s="33"/>
    </row>
    <row r="351" spans="1:5" x14ac:dyDescent="0.25">
      <c r="A351" t="s">
        <v>804</v>
      </c>
      <c r="B351" t="s">
        <v>805</v>
      </c>
      <c r="C351" s="33"/>
      <c r="D351" s="33"/>
      <c r="E351" s="33"/>
    </row>
    <row r="352" spans="1:5" x14ac:dyDescent="0.25">
      <c r="A352" t="s">
        <v>806</v>
      </c>
      <c r="B352" t="s">
        <v>807</v>
      </c>
      <c r="C352" s="33"/>
      <c r="D352" s="33"/>
      <c r="E352" s="33"/>
    </row>
    <row r="353" spans="1:5" x14ac:dyDescent="0.25">
      <c r="A353" t="s">
        <v>129</v>
      </c>
      <c r="B353" t="s">
        <v>128</v>
      </c>
      <c r="C353" s="33"/>
      <c r="D353" s="33"/>
      <c r="E353" s="33"/>
    </row>
    <row r="354" spans="1:5" x14ac:dyDescent="0.25">
      <c r="A354" t="s">
        <v>808</v>
      </c>
      <c r="B354" t="s">
        <v>809</v>
      </c>
      <c r="C354" s="33"/>
      <c r="D354" s="33"/>
      <c r="E354" s="33"/>
    </row>
    <row r="355" spans="1:5" x14ac:dyDescent="0.25">
      <c r="A355" t="s">
        <v>810</v>
      </c>
      <c r="B355" t="s">
        <v>811</v>
      </c>
      <c r="C355" s="33"/>
      <c r="D355" s="33"/>
      <c r="E355" s="33"/>
    </row>
    <row r="356" spans="1:5" x14ac:dyDescent="0.25">
      <c r="A356" t="s">
        <v>812</v>
      </c>
      <c r="B356" t="s">
        <v>813</v>
      </c>
      <c r="C356" s="33"/>
      <c r="D356" s="33"/>
      <c r="E356" s="33"/>
    </row>
    <row r="357" spans="1:5" x14ac:dyDescent="0.25">
      <c r="A357" t="s">
        <v>814</v>
      </c>
      <c r="B357" t="s">
        <v>815</v>
      </c>
      <c r="C357" s="33"/>
      <c r="D357" s="33"/>
      <c r="E357" s="33"/>
    </row>
    <row r="358" spans="1:5" x14ac:dyDescent="0.25">
      <c r="A358" t="s">
        <v>816</v>
      </c>
      <c r="B358" t="s">
        <v>817</v>
      </c>
      <c r="C358" s="33"/>
      <c r="D358" s="33"/>
      <c r="E358" s="33"/>
    </row>
    <row r="359" spans="1:5" x14ac:dyDescent="0.25">
      <c r="A359" t="s">
        <v>87</v>
      </c>
      <c r="B359" t="s">
        <v>818</v>
      </c>
      <c r="C359" s="33"/>
      <c r="D359" s="33"/>
      <c r="E359" s="33"/>
    </row>
    <row r="360" spans="1:5" x14ac:dyDescent="0.25">
      <c r="A360" t="s">
        <v>819</v>
      </c>
      <c r="B360" t="s">
        <v>820</v>
      </c>
      <c r="C360" s="33"/>
      <c r="D360" s="33"/>
      <c r="E360" s="33"/>
    </row>
    <row r="361" spans="1:5" x14ac:dyDescent="0.25">
      <c r="A361" t="s">
        <v>821</v>
      </c>
      <c r="B361" t="s">
        <v>822</v>
      </c>
      <c r="C361" s="33"/>
      <c r="D361" s="33"/>
      <c r="E361" s="33"/>
    </row>
    <row r="362" spans="1:5" x14ac:dyDescent="0.25">
      <c r="A362" t="s">
        <v>823</v>
      </c>
      <c r="B362" t="s">
        <v>824</v>
      </c>
      <c r="C362" s="33"/>
      <c r="D362" s="33"/>
      <c r="E362" s="33"/>
    </row>
    <row r="363" spans="1:5" x14ac:dyDescent="0.25">
      <c r="A363" t="s">
        <v>825</v>
      </c>
      <c r="B363" t="s">
        <v>826</v>
      </c>
      <c r="C363" s="33"/>
      <c r="D363" s="33"/>
      <c r="E363" s="33"/>
    </row>
    <row r="364" spans="1:5" x14ac:dyDescent="0.25">
      <c r="A364" t="s">
        <v>86</v>
      </c>
      <c r="B364" t="s">
        <v>827</v>
      </c>
      <c r="C364" s="33"/>
      <c r="D364" s="33"/>
      <c r="E364" s="33"/>
    </row>
    <row r="365" spans="1:5" x14ac:dyDescent="0.25">
      <c r="A365" t="s">
        <v>139</v>
      </c>
      <c r="B365" t="s">
        <v>138</v>
      </c>
      <c r="C365" s="33"/>
      <c r="D365" s="33"/>
      <c r="E365" s="33"/>
    </row>
    <row r="366" spans="1:5" x14ac:dyDescent="0.25">
      <c r="A366" t="s">
        <v>828</v>
      </c>
      <c r="B366" t="s">
        <v>829</v>
      </c>
      <c r="C366" s="33"/>
      <c r="D366" s="33"/>
      <c r="E366" s="33"/>
    </row>
    <row r="367" spans="1:5" x14ac:dyDescent="0.25">
      <c r="A367" t="s">
        <v>830</v>
      </c>
      <c r="B367" t="s">
        <v>831</v>
      </c>
      <c r="C367" s="33"/>
      <c r="D367" s="33"/>
      <c r="E367" s="33"/>
    </row>
    <row r="368" spans="1:5" x14ac:dyDescent="0.25">
      <c r="A368" t="s">
        <v>159</v>
      </c>
      <c r="B368" t="s">
        <v>832</v>
      </c>
      <c r="C368" s="33"/>
      <c r="D368" s="33"/>
      <c r="E368" s="33"/>
    </row>
    <row r="369" spans="1:5" x14ac:dyDescent="0.25">
      <c r="A369" t="s">
        <v>833</v>
      </c>
      <c r="B369" t="s">
        <v>834</v>
      </c>
      <c r="C369" s="33"/>
      <c r="D369" s="33"/>
      <c r="E369" s="33"/>
    </row>
    <row r="370" spans="1:5" x14ac:dyDescent="0.25">
      <c r="A370" t="s">
        <v>835</v>
      </c>
      <c r="B370" t="s">
        <v>836</v>
      </c>
      <c r="C370" s="33"/>
      <c r="D370" s="33"/>
      <c r="E370" s="33"/>
    </row>
    <row r="371" spans="1:5" x14ac:dyDescent="0.25">
      <c r="A371" t="s">
        <v>74</v>
      </c>
      <c r="B371" t="s">
        <v>837</v>
      </c>
      <c r="C371" s="33"/>
      <c r="D371" s="33"/>
      <c r="E371" s="33"/>
    </row>
    <row r="372" spans="1:5" x14ac:dyDescent="0.25">
      <c r="A372" t="s">
        <v>188</v>
      </c>
      <c r="B372" t="s">
        <v>838</v>
      </c>
      <c r="C372" s="33"/>
      <c r="D372" s="33"/>
      <c r="E372" s="33"/>
    </row>
    <row r="373" spans="1:5" x14ac:dyDescent="0.25">
      <c r="A373" t="s">
        <v>839</v>
      </c>
      <c r="B373" t="s">
        <v>840</v>
      </c>
      <c r="C373" s="33"/>
      <c r="D373" s="33"/>
      <c r="E373" s="33"/>
    </row>
    <row r="374" spans="1:5" x14ac:dyDescent="0.25">
      <c r="A374" t="s">
        <v>841</v>
      </c>
      <c r="B374" t="s">
        <v>842</v>
      </c>
      <c r="C374" s="33"/>
      <c r="D374" s="33"/>
      <c r="E374" s="33"/>
    </row>
    <row r="375" spans="1:5" x14ac:dyDescent="0.25">
      <c r="A375" t="s">
        <v>843</v>
      </c>
      <c r="B375" t="s">
        <v>844</v>
      </c>
      <c r="C375" s="33"/>
      <c r="D375" s="33"/>
      <c r="E375" s="33"/>
    </row>
    <row r="376" spans="1:5" x14ac:dyDescent="0.25">
      <c r="A376" t="s">
        <v>845</v>
      </c>
      <c r="B376" t="s">
        <v>846</v>
      </c>
      <c r="C376" s="33"/>
      <c r="D376" s="33"/>
      <c r="E376" s="33"/>
    </row>
    <row r="377" spans="1:5" x14ac:dyDescent="0.25">
      <c r="A377" t="s">
        <v>847</v>
      </c>
      <c r="B377" t="s">
        <v>848</v>
      </c>
      <c r="C377" s="33"/>
      <c r="D377" s="33"/>
      <c r="E377" s="33"/>
    </row>
    <row r="378" spans="1:5" x14ac:dyDescent="0.25">
      <c r="A378" t="s">
        <v>849</v>
      </c>
      <c r="B378" t="s">
        <v>850</v>
      </c>
      <c r="C378" s="33"/>
      <c r="D378" s="33"/>
      <c r="E378" s="33"/>
    </row>
    <row r="379" spans="1:5" x14ac:dyDescent="0.25">
      <c r="A379" t="s">
        <v>851</v>
      </c>
      <c r="B379" t="s">
        <v>852</v>
      </c>
      <c r="C379" s="33"/>
      <c r="D379" s="33"/>
      <c r="E379" s="33"/>
    </row>
    <row r="380" spans="1:5" x14ac:dyDescent="0.25">
      <c r="A380" t="s">
        <v>853</v>
      </c>
      <c r="B380" t="s">
        <v>854</v>
      </c>
      <c r="C380" s="33"/>
      <c r="D380" s="33"/>
      <c r="E380" s="33"/>
    </row>
    <row r="381" spans="1:5" x14ac:dyDescent="0.25">
      <c r="A381" t="s">
        <v>855</v>
      </c>
      <c r="B381" t="s">
        <v>856</v>
      </c>
      <c r="C381" s="33"/>
      <c r="D381" s="33"/>
      <c r="E381" s="33"/>
    </row>
    <row r="382" spans="1:5" x14ac:dyDescent="0.25">
      <c r="A382" t="s">
        <v>857</v>
      </c>
      <c r="B382" t="s">
        <v>858</v>
      </c>
      <c r="C382" s="33"/>
      <c r="D382" s="33"/>
      <c r="E382" s="33"/>
    </row>
    <row r="383" spans="1:5" x14ac:dyDescent="0.25">
      <c r="A383" t="s">
        <v>859</v>
      </c>
      <c r="B383" t="s">
        <v>860</v>
      </c>
      <c r="C383" s="33"/>
      <c r="D383" s="33"/>
      <c r="E383" s="33"/>
    </row>
    <row r="384" spans="1:5" x14ac:dyDescent="0.25">
      <c r="A384" t="s">
        <v>861</v>
      </c>
      <c r="B384" t="s">
        <v>862</v>
      </c>
      <c r="C384" s="33"/>
      <c r="D384" s="33"/>
      <c r="E384" s="33"/>
    </row>
    <row r="385" spans="1:5" x14ac:dyDescent="0.25">
      <c r="A385" t="s">
        <v>863</v>
      </c>
      <c r="B385" t="s">
        <v>864</v>
      </c>
      <c r="C385" s="33"/>
      <c r="D385" s="33"/>
      <c r="E385" s="33"/>
    </row>
    <row r="386" spans="1:5" x14ac:dyDescent="0.25">
      <c r="A386" t="s">
        <v>865</v>
      </c>
      <c r="B386" t="s">
        <v>866</v>
      </c>
      <c r="C386" s="33"/>
      <c r="D386" s="33"/>
      <c r="E386" s="33"/>
    </row>
    <row r="387" spans="1:5" x14ac:dyDescent="0.25">
      <c r="A387" t="s">
        <v>867</v>
      </c>
      <c r="B387" t="s">
        <v>868</v>
      </c>
      <c r="C387" s="33"/>
      <c r="D387" s="33"/>
      <c r="E387" s="33"/>
    </row>
    <row r="388" spans="1:5" x14ac:dyDescent="0.25">
      <c r="A388" t="s">
        <v>869</v>
      </c>
      <c r="B388" t="s">
        <v>870</v>
      </c>
      <c r="C388" s="33"/>
      <c r="D388" s="33"/>
      <c r="E388" s="33"/>
    </row>
    <row r="389" spans="1:5" x14ac:dyDescent="0.25">
      <c r="A389" t="s">
        <v>871</v>
      </c>
      <c r="B389" t="s">
        <v>872</v>
      </c>
      <c r="C389" s="33"/>
      <c r="D389" s="33"/>
      <c r="E389" s="33"/>
    </row>
    <row r="390" spans="1:5" x14ac:dyDescent="0.25">
      <c r="A390" t="s">
        <v>873</v>
      </c>
      <c r="B390" t="s">
        <v>874</v>
      </c>
      <c r="C390" s="33"/>
      <c r="D390" s="33"/>
      <c r="E390" s="33"/>
    </row>
    <row r="391" spans="1:5" x14ac:dyDescent="0.25">
      <c r="A391" t="s">
        <v>137</v>
      </c>
      <c r="B391" t="s">
        <v>136</v>
      </c>
      <c r="C391" s="33"/>
      <c r="D391" s="33"/>
      <c r="E391" s="33"/>
    </row>
    <row r="392" spans="1:5" x14ac:dyDescent="0.25">
      <c r="A392" t="s">
        <v>875</v>
      </c>
      <c r="B392" t="s">
        <v>876</v>
      </c>
      <c r="C392" s="33"/>
      <c r="D392" s="33"/>
      <c r="E392" s="33"/>
    </row>
    <row r="393" spans="1:5" x14ac:dyDescent="0.25">
      <c r="A393" t="s">
        <v>877</v>
      </c>
      <c r="B393" t="s">
        <v>878</v>
      </c>
      <c r="C393" s="33"/>
      <c r="D393" s="33"/>
      <c r="E393" s="33"/>
    </row>
    <row r="394" spans="1:5" x14ac:dyDescent="0.25">
      <c r="A394" t="s">
        <v>879</v>
      </c>
      <c r="B394" t="s">
        <v>880</v>
      </c>
      <c r="C394" s="33"/>
      <c r="D394" s="33"/>
      <c r="E394" s="33"/>
    </row>
    <row r="395" spans="1:5" x14ac:dyDescent="0.25">
      <c r="A395" t="s">
        <v>118</v>
      </c>
      <c r="B395" t="s">
        <v>119</v>
      </c>
      <c r="C395" s="33"/>
      <c r="D395" s="33"/>
      <c r="E395" s="33"/>
    </row>
    <row r="396" spans="1:5" x14ac:dyDescent="0.25">
      <c r="A396" t="s">
        <v>881</v>
      </c>
      <c r="B396" t="s">
        <v>882</v>
      </c>
      <c r="C396" s="33"/>
      <c r="D396" s="33"/>
      <c r="E396" s="33"/>
    </row>
    <row r="397" spans="1:5" x14ac:dyDescent="0.25">
      <c r="A397" t="s">
        <v>883</v>
      </c>
      <c r="B397" t="s">
        <v>884</v>
      </c>
      <c r="C397" s="33"/>
      <c r="D397" s="33"/>
      <c r="E397" s="33"/>
    </row>
    <row r="398" spans="1:5" x14ac:dyDescent="0.25">
      <c r="A398" t="s">
        <v>885</v>
      </c>
      <c r="B398" t="s">
        <v>886</v>
      </c>
      <c r="C398" s="33"/>
      <c r="D398" s="33"/>
      <c r="E398" s="33"/>
    </row>
    <row r="399" spans="1:5" x14ac:dyDescent="0.25">
      <c r="A399" t="s">
        <v>887</v>
      </c>
      <c r="B399" t="s">
        <v>193</v>
      </c>
      <c r="C399" s="33"/>
      <c r="D399" s="33"/>
      <c r="E399" s="33"/>
    </row>
    <row r="400" spans="1:5" x14ac:dyDescent="0.25">
      <c r="A400" t="s">
        <v>888</v>
      </c>
      <c r="B400" t="s">
        <v>889</v>
      </c>
      <c r="C400" s="33"/>
      <c r="D400" s="33"/>
      <c r="E400" s="33"/>
    </row>
    <row r="401" spans="1:5" x14ac:dyDescent="0.25">
      <c r="A401" t="s">
        <v>890</v>
      </c>
      <c r="B401" t="s">
        <v>891</v>
      </c>
      <c r="C401" s="33"/>
      <c r="D401" s="33"/>
      <c r="E401" s="33"/>
    </row>
    <row r="402" spans="1:5" x14ac:dyDescent="0.25">
      <c r="A402" t="s">
        <v>892</v>
      </c>
      <c r="B402" t="s">
        <v>893</v>
      </c>
      <c r="C402" s="33"/>
      <c r="D402" s="33"/>
      <c r="E402" s="33"/>
    </row>
    <row r="403" spans="1:5" x14ac:dyDescent="0.25">
      <c r="A403" t="s">
        <v>894</v>
      </c>
      <c r="B403" t="s">
        <v>895</v>
      </c>
      <c r="C403" s="33"/>
      <c r="D403" s="33"/>
      <c r="E403" s="33"/>
    </row>
    <row r="404" spans="1:5" x14ac:dyDescent="0.25">
      <c r="A404" t="s">
        <v>896</v>
      </c>
      <c r="B404" t="s">
        <v>897</v>
      </c>
      <c r="C404" s="33"/>
      <c r="D404" s="33"/>
      <c r="E404" s="33"/>
    </row>
    <row r="405" spans="1:5" x14ac:dyDescent="0.25">
      <c r="A405" t="s">
        <v>898</v>
      </c>
      <c r="B405" t="s">
        <v>899</v>
      </c>
      <c r="C405" s="33"/>
      <c r="D405" s="33"/>
      <c r="E405" s="33"/>
    </row>
    <row r="406" spans="1:5" x14ac:dyDescent="0.25">
      <c r="A406" t="s">
        <v>164</v>
      </c>
      <c r="B406" t="s">
        <v>900</v>
      </c>
      <c r="C406" s="33"/>
      <c r="D406" s="33"/>
      <c r="E406" s="33"/>
    </row>
    <row r="407" spans="1:5" x14ac:dyDescent="0.25">
      <c r="A407" t="s">
        <v>901</v>
      </c>
      <c r="B407" t="s">
        <v>902</v>
      </c>
      <c r="C407" s="33"/>
      <c r="D407" s="33"/>
      <c r="E407" s="33"/>
    </row>
    <row r="408" spans="1:5" x14ac:dyDescent="0.25">
      <c r="A408" t="s">
        <v>903</v>
      </c>
      <c r="B408" t="s">
        <v>904</v>
      </c>
      <c r="C408" s="33"/>
      <c r="D408" s="33"/>
      <c r="E408" s="33"/>
    </row>
    <row r="409" spans="1:5" x14ac:dyDescent="0.25">
      <c r="A409" t="s">
        <v>905</v>
      </c>
      <c r="B409" t="s">
        <v>906</v>
      </c>
      <c r="C409" s="33"/>
      <c r="D409" s="33"/>
      <c r="E409" s="33"/>
    </row>
    <row r="410" spans="1:5" x14ac:dyDescent="0.25">
      <c r="A410" t="s">
        <v>907</v>
      </c>
      <c r="B410" t="s">
        <v>908</v>
      </c>
      <c r="C410" s="33"/>
      <c r="D410" s="33"/>
      <c r="E410" s="33"/>
    </row>
    <row r="411" spans="1:5" x14ac:dyDescent="0.25">
      <c r="A411" t="s">
        <v>909</v>
      </c>
      <c r="B411" t="s">
        <v>910</v>
      </c>
      <c r="C411" s="33"/>
      <c r="D411" s="33"/>
      <c r="E411" s="33"/>
    </row>
    <row r="412" spans="1:5" x14ac:dyDescent="0.25">
      <c r="A412" t="s">
        <v>911</v>
      </c>
      <c r="B412" t="s">
        <v>912</v>
      </c>
      <c r="C412" s="33"/>
      <c r="D412" s="33"/>
      <c r="E412" s="33"/>
    </row>
    <row r="413" spans="1:5" x14ac:dyDescent="0.25">
      <c r="A413" t="s">
        <v>913</v>
      </c>
      <c r="B413" t="s">
        <v>914</v>
      </c>
      <c r="C413" s="33"/>
      <c r="D413" s="33"/>
      <c r="E413" s="33"/>
    </row>
    <row r="414" spans="1:5" x14ac:dyDescent="0.25">
      <c r="A414" t="s">
        <v>915</v>
      </c>
      <c r="B414" t="s">
        <v>916</v>
      </c>
      <c r="C414" s="33"/>
      <c r="D414" s="33"/>
      <c r="E414" s="33"/>
    </row>
    <row r="415" spans="1:5" x14ac:dyDescent="0.25">
      <c r="A415" t="s">
        <v>161</v>
      </c>
      <c r="B415" t="s">
        <v>917</v>
      </c>
      <c r="C415" s="33"/>
      <c r="D415" s="33"/>
      <c r="E415" s="33"/>
    </row>
    <row r="416" spans="1:5" x14ac:dyDescent="0.25">
      <c r="A416" t="s">
        <v>918</v>
      </c>
      <c r="B416" t="s">
        <v>919</v>
      </c>
      <c r="C416" s="33"/>
      <c r="D416" s="33"/>
      <c r="E416" s="33"/>
    </row>
    <row r="417" spans="1:5" x14ac:dyDescent="0.25">
      <c r="A417" t="s">
        <v>920</v>
      </c>
      <c r="B417" t="s">
        <v>921</v>
      </c>
      <c r="C417" s="33"/>
      <c r="D417" s="33"/>
      <c r="E417" s="33"/>
    </row>
    <row r="418" spans="1:5" x14ac:dyDescent="0.25">
      <c r="A418" t="s">
        <v>922</v>
      </c>
      <c r="B418" t="s">
        <v>923</v>
      </c>
      <c r="C418" s="33"/>
      <c r="D418" s="33"/>
      <c r="E418" s="33"/>
    </row>
    <row r="419" spans="1:5" x14ac:dyDescent="0.25">
      <c r="A419" t="s">
        <v>924</v>
      </c>
      <c r="B419" t="s">
        <v>925</v>
      </c>
      <c r="C419" s="33"/>
      <c r="D419" s="33"/>
      <c r="E419" s="33"/>
    </row>
    <row r="420" spans="1:5" x14ac:dyDescent="0.25">
      <c r="A420" t="s">
        <v>926</v>
      </c>
      <c r="B420" t="s">
        <v>927</v>
      </c>
      <c r="C420" s="33"/>
      <c r="D420" s="33"/>
      <c r="E420" s="33"/>
    </row>
    <row r="421" spans="1:5" x14ac:dyDescent="0.25">
      <c r="A421" t="s">
        <v>928</v>
      </c>
      <c r="B421" t="s">
        <v>929</v>
      </c>
      <c r="C421" s="33"/>
      <c r="D421" s="33"/>
      <c r="E421" s="33"/>
    </row>
    <row r="422" spans="1:5" x14ac:dyDescent="0.25">
      <c r="A422" t="s">
        <v>95</v>
      </c>
      <c r="B422" t="s">
        <v>930</v>
      </c>
      <c r="C422" s="33"/>
      <c r="D422" s="33"/>
      <c r="E422" s="33"/>
    </row>
    <row r="423" spans="1:5" x14ac:dyDescent="0.25">
      <c r="A423" t="s">
        <v>931</v>
      </c>
      <c r="B423" t="s">
        <v>932</v>
      </c>
      <c r="C423" s="33"/>
      <c r="D423" s="33"/>
      <c r="E423" s="33"/>
    </row>
    <row r="424" spans="1:5" x14ac:dyDescent="0.25">
      <c r="A424" t="s">
        <v>933</v>
      </c>
      <c r="B424" t="s">
        <v>934</v>
      </c>
      <c r="C424" s="33"/>
      <c r="D424" s="33"/>
      <c r="E424" s="33"/>
    </row>
    <row r="425" spans="1:5" x14ac:dyDescent="0.25">
      <c r="A425" t="s">
        <v>935</v>
      </c>
      <c r="B425" t="s">
        <v>936</v>
      </c>
      <c r="C425" s="33"/>
      <c r="D425" s="33"/>
      <c r="E425" s="33"/>
    </row>
    <row r="426" spans="1:5" x14ac:dyDescent="0.25">
      <c r="A426" t="s">
        <v>937</v>
      </c>
      <c r="B426" t="s">
        <v>938</v>
      </c>
      <c r="C426" s="33"/>
      <c r="D426" s="33"/>
      <c r="E426" s="33"/>
    </row>
    <row r="427" spans="1:5" x14ac:dyDescent="0.25">
      <c r="A427" t="s">
        <v>939</v>
      </c>
      <c r="B427" t="s">
        <v>940</v>
      </c>
      <c r="C427" s="33"/>
      <c r="D427" s="33"/>
      <c r="E427" s="33"/>
    </row>
    <row r="428" spans="1:5" x14ac:dyDescent="0.25">
      <c r="A428" t="s">
        <v>941</v>
      </c>
      <c r="B428" t="s">
        <v>942</v>
      </c>
      <c r="C428" s="33"/>
      <c r="D428" s="33"/>
      <c r="E428" s="33"/>
    </row>
    <row r="429" spans="1:5" x14ac:dyDescent="0.25">
      <c r="A429" t="s">
        <v>943</v>
      </c>
      <c r="B429" t="s">
        <v>944</v>
      </c>
      <c r="C429" s="33"/>
      <c r="D429" s="33"/>
      <c r="E429" s="33"/>
    </row>
    <row r="430" spans="1:5" x14ac:dyDescent="0.25">
      <c r="A430" t="s">
        <v>945</v>
      </c>
      <c r="B430" t="s">
        <v>946</v>
      </c>
      <c r="C430" s="33"/>
      <c r="D430" s="33"/>
      <c r="E430" s="33"/>
    </row>
    <row r="431" spans="1:5" x14ac:dyDescent="0.25">
      <c r="A431" t="s">
        <v>947</v>
      </c>
      <c r="B431" t="s">
        <v>948</v>
      </c>
      <c r="C431" s="33"/>
      <c r="D431" s="33"/>
      <c r="E431" s="33"/>
    </row>
    <row r="432" spans="1:5" x14ac:dyDescent="0.25">
      <c r="A432" t="s">
        <v>949</v>
      </c>
      <c r="B432" t="s">
        <v>950</v>
      </c>
      <c r="C432" s="33"/>
      <c r="D432" s="33"/>
      <c r="E432" s="33"/>
    </row>
    <row r="433" spans="1:5" x14ac:dyDescent="0.25">
      <c r="A433" t="s">
        <v>951</v>
      </c>
      <c r="B433" t="s">
        <v>952</v>
      </c>
      <c r="C433" s="33"/>
      <c r="D433" s="33"/>
      <c r="E433" s="33"/>
    </row>
    <row r="434" spans="1:5" x14ac:dyDescent="0.25">
      <c r="A434" t="s">
        <v>953</v>
      </c>
      <c r="B434" t="s">
        <v>954</v>
      </c>
      <c r="C434" s="33"/>
      <c r="D434" s="33"/>
      <c r="E434" s="33"/>
    </row>
    <row r="435" spans="1:5" x14ac:dyDescent="0.25">
      <c r="A435" t="s">
        <v>955</v>
      </c>
      <c r="B435" t="s">
        <v>956</v>
      </c>
      <c r="C435" s="33"/>
      <c r="D435" s="33"/>
      <c r="E435" s="33"/>
    </row>
    <row r="436" spans="1:5" x14ac:dyDescent="0.25">
      <c r="A436" t="s">
        <v>957</v>
      </c>
      <c r="B436" t="s">
        <v>958</v>
      </c>
      <c r="C436" s="33"/>
      <c r="D436" s="33"/>
      <c r="E436" s="33"/>
    </row>
    <row r="437" spans="1:5" x14ac:dyDescent="0.25">
      <c r="A437" t="s">
        <v>959</v>
      </c>
      <c r="B437" t="s">
        <v>960</v>
      </c>
      <c r="C437" s="33"/>
      <c r="D437" s="33"/>
      <c r="E437" s="33"/>
    </row>
    <row r="438" spans="1:5" x14ac:dyDescent="0.25">
      <c r="A438" t="s">
        <v>961</v>
      </c>
      <c r="B438" t="s">
        <v>962</v>
      </c>
      <c r="C438" s="33"/>
      <c r="D438" s="33"/>
      <c r="E438" s="33"/>
    </row>
    <row r="439" spans="1:5" x14ac:dyDescent="0.25">
      <c r="A439" t="s">
        <v>963</v>
      </c>
      <c r="B439" t="s">
        <v>964</v>
      </c>
      <c r="C439" s="33"/>
      <c r="D439" s="33"/>
      <c r="E439" s="33"/>
    </row>
    <row r="440" spans="1:5" x14ac:dyDescent="0.25">
      <c r="A440" t="s">
        <v>965</v>
      </c>
      <c r="B440" t="s">
        <v>966</v>
      </c>
      <c r="C440" s="33"/>
      <c r="D440" s="33"/>
      <c r="E440" s="33"/>
    </row>
    <row r="441" spans="1:5" x14ac:dyDescent="0.25">
      <c r="A441" t="s">
        <v>967</v>
      </c>
      <c r="B441" t="s">
        <v>968</v>
      </c>
      <c r="C441" s="33"/>
      <c r="D441" s="33"/>
      <c r="E441" s="33"/>
    </row>
    <row r="442" spans="1:5" x14ac:dyDescent="0.25">
      <c r="A442" t="s">
        <v>79</v>
      </c>
      <c r="B442" t="s">
        <v>168</v>
      </c>
      <c r="C442" s="33"/>
      <c r="D442" s="33"/>
      <c r="E442" s="33"/>
    </row>
    <row r="443" spans="1:5" x14ac:dyDescent="0.25">
      <c r="A443" t="s">
        <v>969</v>
      </c>
      <c r="B443" t="s">
        <v>970</v>
      </c>
      <c r="C443" s="33"/>
      <c r="D443" s="33"/>
      <c r="E443" s="33"/>
    </row>
    <row r="444" spans="1:5" x14ac:dyDescent="0.25">
      <c r="A444" t="s">
        <v>971</v>
      </c>
      <c r="B444" t="s">
        <v>972</v>
      </c>
      <c r="C444" s="33"/>
      <c r="D444" s="33"/>
      <c r="E444" s="33"/>
    </row>
    <row r="445" spans="1:5" x14ac:dyDescent="0.25">
      <c r="A445" t="s">
        <v>973</v>
      </c>
      <c r="B445" t="s">
        <v>974</v>
      </c>
      <c r="C445" s="33"/>
      <c r="D445" s="33"/>
      <c r="E445" s="33"/>
    </row>
    <row r="446" spans="1:5" x14ac:dyDescent="0.25">
      <c r="A446" t="s">
        <v>975</v>
      </c>
      <c r="B446" t="s">
        <v>976</v>
      </c>
      <c r="C446" s="33"/>
      <c r="D446" s="33"/>
      <c r="E446" s="33"/>
    </row>
    <row r="447" spans="1:5" x14ac:dyDescent="0.25">
      <c r="A447" t="s">
        <v>977</v>
      </c>
      <c r="B447" t="s">
        <v>978</v>
      </c>
      <c r="C447" s="33"/>
      <c r="D447" s="33"/>
      <c r="E447" s="33"/>
    </row>
    <row r="448" spans="1:5" x14ac:dyDescent="0.25">
      <c r="A448" t="s">
        <v>979</v>
      </c>
      <c r="B448" t="s">
        <v>980</v>
      </c>
      <c r="C448" s="33"/>
      <c r="D448" s="33"/>
      <c r="E448" s="33"/>
    </row>
    <row r="449" spans="1:5" x14ac:dyDescent="0.25">
      <c r="A449" t="s">
        <v>88</v>
      </c>
      <c r="B449" t="s">
        <v>981</v>
      </c>
      <c r="C449" s="33"/>
      <c r="D449" s="33"/>
      <c r="E449" s="33"/>
    </row>
    <row r="450" spans="1:5" x14ac:dyDescent="0.25">
      <c r="A450" t="s">
        <v>982</v>
      </c>
      <c r="B450" t="s">
        <v>983</v>
      </c>
      <c r="C450" s="33"/>
      <c r="D450" s="33"/>
      <c r="E450" s="33"/>
    </row>
    <row r="451" spans="1:5" x14ac:dyDescent="0.25">
      <c r="A451" t="s">
        <v>984</v>
      </c>
      <c r="B451" t="s">
        <v>985</v>
      </c>
      <c r="C451" s="33"/>
      <c r="D451" s="33"/>
      <c r="E451" s="33"/>
    </row>
    <row r="452" spans="1:5" x14ac:dyDescent="0.25">
      <c r="A452" t="s">
        <v>986</v>
      </c>
      <c r="B452" t="s">
        <v>987</v>
      </c>
      <c r="C452" s="33"/>
      <c r="D452" s="33"/>
      <c r="E452" s="33"/>
    </row>
    <row r="453" spans="1:5" x14ac:dyDescent="0.25">
      <c r="A453" t="s">
        <v>988</v>
      </c>
      <c r="B453" t="s">
        <v>989</v>
      </c>
      <c r="C453" s="33"/>
      <c r="D453" s="33"/>
      <c r="E453" s="33"/>
    </row>
    <row r="454" spans="1:5" x14ac:dyDescent="0.25">
      <c r="A454" t="s">
        <v>990</v>
      </c>
      <c r="B454" t="s">
        <v>991</v>
      </c>
      <c r="C454" s="33"/>
      <c r="D454" s="33"/>
      <c r="E454" s="33"/>
    </row>
    <row r="455" spans="1:5" x14ac:dyDescent="0.25">
      <c r="A455" t="s">
        <v>992</v>
      </c>
      <c r="B455" t="s">
        <v>993</v>
      </c>
      <c r="C455" s="33"/>
      <c r="D455" s="33"/>
      <c r="E455" s="33"/>
    </row>
    <row r="456" spans="1:5" x14ac:dyDescent="0.25">
      <c r="A456" t="s">
        <v>65</v>
      </c>
      <c r="B456" t="s">
        <v>130</v>
      </c>
      <c r="C456" s="33"/>
      <c r="D456" s="33"/>
      <c r="E456" s="33"/>
    </row>
    <row r="457" spans="1:5" x14ac:dyDescent="0.25">
      <c r="A457" t="s">
        <v>994</v>
      </c>
      <c r="B457" t="s">
        <v>995</v>
      </c>
      <c r="C457" s="33"/>
      <c r="D457" s="33"/>
      <c r="E457" s="33"/>
    </row>
    <row r="458" spans="1:5" x14ac:dyDescent="0.25">
      <c r="A458" t="s">
        <v>996</v>
      </c>
      <c r="B458" t="s">
        <v>997</v>
      </c>
      <c r="C458" s="33"/>
      <c r="D458" s="33"/>
      <c r="E458" s="33"/>
    </row>
    <row r="459" spans="1:5" x14ac:dyDescent="0.25">
      <c r="A459" t="s">
        <v>998</v>
      </c>
      <c r="B459" t="s">
        <v>999</v>
      </c>
      <c r="C459" s="33"/>
      <c r="D459" s="33"/>
      <c r="E459" s="33"/>
    </row>
    <row r="460" spans="1:5" x14ac:dyDescent="0.25">
      <c r="A460" t="s">
        <v>1000</v>
      </c>
      <c r="B460" t="s">
        <v>1001</v>
      </c>
      <c r="C460" s="33"/>
      <c r="D460" s="33"/>
      <c r="E460" s="33"/>
    </row>
    <row r="461" spans="1:5" x14ac:dyDescent="0.25">
      <c r="A461" t="s">
        <v>1002</v>
      </c>
      <c r="B461" t="s">
        <v>1003</v>
      </c>
      <c r="C461" s="33"/>
      <c r="D461" s="33"/>
      <c r="E461" s="33"/>
    </row>
    <row r="462" spans="1:5" x14ac:dyDescent="0.25">
      <c r="A462" t="s">
        <v>1004</v>
      </c>
      <c r="B462" t="s">
        <v>1005</v>
      </c>
      <c r="C462" s="33"/>
      <c r="D462" s="33"/>
      <c r="E462" s="33"/>
    </row>
    <row r="463" spans="1:5" x14ac:dyDescent="0.25">
      <c r="A463" t="s">
        <v>1006</v>
      </c>
      <c r="B463" t="s">
        <v>1007</v>
      </c>
      <c r="C463" s="33"/>
      <c r="D463" s="33"/>
      <c r="E463" s="33"/>
    </row>
    <row r="464" spans="1:5" x14ac:dyDescent="0.25">
      <c r="A464" t="s">
        <v>1008</v>
      </c>
      <c r="B464" t="s">
        <v>1009</v>
      </c>
      <c r="C464" s="33"/>
      <c r="D464" s="33"/>
      <c r="E464" s="33"/>
    </row>
    <row r="465" spans="1:5" x14ac:dyDescent="0.25">
      <c r="A465" t="s">
        <v>1010</v>
      </c>
      <c r="B465" t="s">
        <v>1011</v>
      </c>
      <c r="C465" s="33"/>
      <c r="D465" s="33"/>
      <c r="E465" s="33"/>
    </row>
    <row r="466" spans="1:5" x14ac:dyDescent="0.25">
      <c r="A466" t="s">
        <v>1012</v>
      </c>
      <c r="B466" t="s">
        <v>1013</v>
      </c>
      <c r="C466" s="33"/>
      <c r="D466" s="33"/>
      <c r="E466" s="33"/>
    </row>
    <row r="467" spans="1:5" x14ac:dyDescent="0.25">
      <c r="A467" t="s">
        <v>1014</v>
      </c>
      <c r="B467" t="s">
        <v>1015</v>
      </c>
      <c r="C467" s="33"/>
      <c r="D467" s="33"/>
      <c r="E467" s="33"/>
    </row>
    <row r="468" spans="1:5" x14ac:dyDescent="0.25">
      <c r="A468" t="s">
        <v>1016</v>
      </c>
      <c r="B468" t="s">
        <v>1017</v>
      </c>
      <c r="C468" s="33"/>
      <c r="D468" s="33"/>
      <c r="E468" s="33"/>
    </row>
    <row r="469" spans="1:5" x14ac:dyDescent="0.25">
      <c r="A469" t="s">
        <v>1018</v>
      </c>
      <c r="B469" t="s">
        <v>1019</v>
      </c>
      <c r="C469" s="33"/>
      <c r="D469" s="33"/>
      <c r="E469" s="33"/>
    </row>
    <row r="470" spans="1:5" x14ac:dyDescent="0.25">
      <c r="A470" t="s">
        <v>1020</v>
      </c>
      <c r="B470" t="s">
        <v>1021</v>
      </c>
      <c r="C470" s="33"/>
      <c r="D470" s="33"/>
      <c r="E470" s="33"/>
    </row>
    <row r="471" spans="1:5" x14ac:dyDescent="0.25">
      <c r="A471" t="s">
        <v>1022</v>
      </c>
      <c r="B471" t="s">
        <v>1023</v>
      </c>
      <c r="C471" s="33"/>
      <c r="D471" s="33"/>
      <c r="E471" s="33"/>
    </row>
    <row r="472" spans="1:5" x14ac:dyDescent="0.25">
      <c r="A472" t="s">
        <v>1024</v>
      </c>
      <c r="B472" t="s">
        <v>1025</v>
      </c>
      <c r="C472" s="33"/>
      <c r="D472" s="33"/>
      <c r="E472" s="33"/>
    </row>
    <row r="473" spans="1:5" x14ac:dyDescent="0.25">
      <c r="A473" t="s">
        <v>1026</v>
      </c>
      <c r="B473" t="s">
        <v>1027</v>
      </c>
      <c r="C473" s="33"/>
      <c r="D473" s="33"/>
      <c r="E473" s="33"/>
    </row>
    <row r="474" spans="1:5" x14ac:dyDescent="0.25">
      <c r="A474" t="s">
        <v>1028</v>
      </c>
      <c r="B474" t="s">
        <v>1029</v>
      </c>
      <c r="C474" s="33"/>
      <c r="D474" s="33"/>
      <c r="E474" s="33"/>
    </row>
    <row r="475" spans="1:5" x14ac:dyDescent="0.25">
      <c r="A475" t="s">
        <v>1030</v>
      </c>
      <c r="B475" t="s">
        <v>1031</v>
      </c>
      <c r="C475" s="33"/>
      <c r="D475" s="33"/>
      <c r="E475" s="33"/>
    </row>
    <row r="476" spans="1:5" x14ac:dyDescent="0.25">
      <c r="A476" t="s">
        <v>1032</v>
      </c>
      <c r="B476" t="s">
        <v>1033</v>
      </c>
      <c r="C476" s="33"/>
      <c r="D476" s="33"/>
      <c r="E476" s="33"/>
    </row>
    <row r="477" spans="1:5" x14ac:dyDescent="0.25">
      <c r="A477" t="s">
        <v>1034</v>
      </c>
      <c r="B477" t="s">
        <v>1035</v>
      </c>
      <c r="C477" s="33"/>
      <c r="D477" s="33"/>
      <c r="E477" s="33"/>
    </row>
    <row r="478" spans="1:5" x14ac:dyDescent="0.25">
      <c r="A478" t="s">
        <v>1036</v>
      </c>
      <c r="B478" t="s">
        <v>1037</v>
      </c>
      <c r="C478" s="33"/>
      <c r="D478" s="33"/>
      <c r="E478" s="33"/>
    </row>
    <row r="479" spans="1:5" x14ac:dyDescent="0.25">
      <c r="A479" t="s">
        <v>1038</v>
      </c>
      <c r="B479" t="s">
        <v>1039</v>
      </c>
      <c r="C479" s="33"/>
      <c r="D479" s="33"/>
      <c r="E479" s="33"/>
    </row>
    <row r="480" spans="1:5" x14ac:dyDescent="0.25">
      <c r="A480" t="s">
        <v>1040</v>
      </c>
      <c r="B480" t="s">
        <v>1041</v>
      </c>
      <c r="C480" s="33"/>
      <c r="D480" s="33"/>
      <c r="E480" s="33"/>
    </row>
    <row r="481" spans="1:5" x14ac:dyDescent="0.25">
      <c r="A481" t="s">
        <v>75</v>
      </c>
      <c r="B481" t="s">
        <v>116</v>
      </c>
      <c r="C481" s="33"/>
      <c r="D481" s="33"/>
      <c r="E481" s="33"/>
    </row>
    <row r="482" spans="1:5" x14ac:dyDescent="0.25">
      <c r="A482" t="s">
        <v>78</v>
      </c>
      <c r="B482" t="s">
        <v>1042</v>
      </c>
      <c r="C482" s="33"/>
      <c r="D482" s="33"/>
      <c r="E482" s="33"/>
    </row>
    <row r="483" spans="1:5" x14ac:dyDescent="0.25">
      <c r="A483" t="s">
        <v>1043</v>
      </c>
      <c r="B483" t="s">
        <v>1044</v>
      </c>
      <c r="C483" s="33"/>
      <c r="D483" s="33"/>
      <c r="E483" s="33"/>
    </row>
    <row r="484" spans="1:5" x14ac:dyDescent="0.25">
      <c r="A484" t="s">
        <v>77</v>
      </c>
      <c r="B484" t="s">
        <v>99</v>
      </c>
      <c r="C484" s="33"/>
      <c r="D484" s="33"/>
      <c r="E484" s="33"/>
    </row>
    <row r="485" spans="1:5" x14ac:dyDescent="0.25">
      <c r="A485" t="s">
        <v>1045</v>
      </c>
      <c r="B485" t="s">
        <v>1046</v>
      </c>
      <c r="C485" s="33"/>
      <c r="D485" s="33"/>
      <c r="E485" s="33"/>
    </row>
    <row r="486" spans="1:5" x14ac:dyDescent="0.25">
      <c r="A486" t="s">
        <v>1047</v>
      </c>
      <c r="B486" t="s">
        <v>1048</v>
      </c>
      <c r="C486" s="33"/>
      <c r="D486" s="33"/>
      <c r="E486" s="33"/>
    </row>
    <row r="487" spans="1:5" x14ac:dyDescent="0.25">
      <c r="A487" t="s">
        <v>1049</v>
      </c>
      <c r="B487" t="s">
        <v>1050</v>
      </c>
      <c r="C487" s="33"/>
      <c r="D487" s="33"/>
      <c r="E487" s="33"/>
    </row>
    <row r="488" spans="1:5" x14ac:dyDescent="0.25">
      <c r="A488" t="s">
        <v>1051</v>
      </c>
      <c r="B488" t="s">
        <v>1052</v>
      </c>
      <c r="C488" s="33"/>
      <c r="D488" s="33"/>
      <c r="E488" s="33"/>
    </row>
    <row r="489" spans="1:5" x14ac:dyDescent="0.25">
      <c r="A489" t="s">
        <v>1053</v>
      </c>
      <c r="B489" t="s">
        <v>1054</v>
      </c>
      <c r="C489" s="33"/>
      <c r="D489" s="33"/>
      <c r="E489" s="33"/>
    </row>
    <row r="490" spans="1:5" x14ac:dyDescent="0.25">
      <c r="A490" t="s">
        <v>1055</v>
      </c>
      <c r="B490" t="s">
        <v>1056</v>
      </c>
      <c r="C490" s="33"/>
      <c r="D490" s="33"/>
      <c r="E490" s="33"/>
    </row>
    <row r="491" spans="1:5" x14ac:dyDescent="0.25">
      <c r="A491" t="s">
        <v>1057</v>
      </c>
      <c r="B491" t="s">
        <v>1058</v>
      </c>
      <c r="C491" s="33"/>
      <c r="D491" s="33"/>
      <c r="E491" s="33"/>
    </row>
    <row r="492" spans="1:5" x14ac:dyDescent="0.25">
      <c r="A492" t="s">
        <v>1059</v>
      </c>
      <c r="B492" t="s">
        <v>1060</v>
      </c>
      <c r="C492" s="33"/>
      <c r="D492" s="33"/>
      <c r="E492" s="33"/>
    </row>
    <row r="493" spans="1:5" x14ac:dyDescent="0.25">
      <c r="A493" t="s">
        <v>1061</v>
      </c>
      <c r="B493" t="s">
        <v>1062</v>
      </c>
      <c r="C493" s="33"/>
      <c r="D493" s="33"/>
      <c r="E493" s="33"/>
    </row>
    <row r="494" spans="1:5" x14ac:dyDescent="0.25">
      <c r="A494" t="s">
        <v>44</v>
      </c>
      <c r="B494" t="s">
        <v>1063</v>
      </c>
      <c r="C494" s="33"/>
      <c r="D494" s="33"/>
      <c r="E494" s="33"/>
    </row>
    <row r="495" spans="1:5" x14ac:dyDescent="0.25">
      <c r="A495" t="s">
        <v>1064</v>
      </c>
      <c r="B495" t="s">
        <v>1065</v>
      </c>
      <c r="C495" s="33"/>
      <c r="D495" s="33"/>
      <c r="E495" s="33"/>
    </row>
    <row r="496" spans="1:5" x14ac:dyDescent="0.25">
      <c r="A496" t="s">
        <v>1066</v>
      </c>
      <c r="B496" t="s">
        <v>1067</v>
      </c>
      <c r="C496" s="33"/>
      <c r="D496" s="33"/>
      <c r="E496" s="33"/>
    </row>
    <row r="497" spans="1:5" x14ac:dyDescent="0.25">
      <c r="A497" t="s">
        <v>1068</v>
      </c>
      <c r="B497" t="s">
        <v>1069</v>
      </c>
      <c r="C497" s="33"/>
      <c r="D497" s="33"/>
      <c r="E497" s="33"/>
    </row>
    <row r="498" spans="1:5" x14ac:dyDescent="0.25">
      <c r="A498" t="s">
        <v>1070</v>
      </c>
      <c r="B498" t="s">
        <v>1071</v>
      </c>
      <c r="C498" s="33"/>
      <c r="D498" s="33"/>
      <c r="E498" s="33"/>
    </row>
    <row r="499" spans="1:5" x14ac:dyDescent="0.25">
      <c r="A499" t="s">
        <v>1072</v>
      </c>
      <c r="B499" t="s">
        <v>1073</v>
      </c>
      <c r="C499" s="33"/>
      <c r="D499" s="33"/>
      <c r="E499" s="33"/>
    </row>
    <row r="500" spans="1:5" x14ac:dyDescent="0.25">
      <c r="A500" t="s">
        <v>1074</v>
      </c>
      <c r="B500" t="s">
        <v>1075</v>
      </c>
      <c r="C500" s="33"/>
      <c r="D500" s="33"/>
      <c r="E500" s="33"/>
    </row>
    <row r="501" spans="1:5" x14ac:dyDescent="0.25">
      <c r="A501" t="s">
        <v>1076</v>
      </c>
      <c r="B501" t="s">
        <v>1077</v>
      </c>
      <c r="C501" s="33"/>
      <c r="D501" s="33"/>
      <c r="E501" s="33"/>
    </row>
    <row r="502" spans="1:5" x14ac:dyDescent="0.25">
      <c r="A502" t="s">
        <v>1078</v>
      </c>
      <c r="B502" t="s">
        <v>1079</v>
      </c>
      <c r="C502" s="33"/>
      <c r="D502" s="33"/>
      <c r="E502" s="33"/>
    </row>
    <row r="503" spans="1:5" x14ac:dyDescent="0.25">
      <c r="A503" t="s">
        <v>1080</v>
      </c>
      <c r="B503" t="s">
        <v>1081</v>
      </c>
      <c r="C503" s="33"/>
      <c r="D503" s="33"/>
      <c r="E503" s="33"/>
    </row>
    <row r="504" spans="1:5" x14ac:dyDescent="0.25">
      <c r="A504" t="s">
        <v>1082</v>
      </c>
      <c r="B504" t="s">
        <v>1083</v>
      </c>
      <c r="C504" s="33"/>
      <c r="D504" s="33"/>
      <c r="E504" s="33"/>
    </row>
    <row r="505" spans="1:5" x14ac:dyDescent="0.25">
      <c r="A505" t="s">
        <v>1084</v>
      </c>
      <c r="B505" t="s">
        <v>1085</v>
      </c>
      <c r="C505" s="33"/>
      <c r="D505" s="33"/>
      <c r="E505" s="33"/>
    </row>
    <row r="506" spans="1:5" x14ac:dyDescent="0.25">
      <c r="A506" t="s">
        <v>1086</v>
      </c>
      <c r="B506" t="s">
        <v>1087</v>
      </c>
      <c r="C506" s="33"/>
      <c r="D506" s="33"/>
      <c r="E506" s="33"/>
    </row>
    <row r="507" spans="1:5" x14ac:dyDescent="0.25">
      <c r="A507" t="s">
        <v>1088</v>
      </c>
      <c r="B507" t="s">
        <v>1089</v>
      </c>
      <c r="C507" s="33"/>
      <c r="D507" s="33"/>
      <c r="E507" s="33"/>
    </row>
    <row r="508" spans="1:5" x14ac:dyDescent="0.25">
      <c r="A508" t="s">
        <v>1090</v>
      </c>
      <c r="B508" t="s">
        <v>1091</v>
      </c>
      <c r="C508" s="33"/>
      <c r="D508" s="33"/>
      <c r="E508" s="33"/>
    </row>
    <row r="509" spans="1:5" x14ac:dyDescent="0.25">
      <c r="A509" t="s">
        <v>1092</v>
      </c>
      <c r="B509" t="s">
        <v>1093</v>
      </c>
      <c r="C509" s="33"/>
      <c r="D509" s="33"/>
      <c r="E509" s="33"/>
    </row>
    <row r="510" spans="1:5" x14ac:dyDescent="0.25">
      <c r="A510" t="s">
        <v>1094</v>
      </c>
      <c r="B510" t="s">
        <v>1095</v>
      </c>
      <c r="C510" s="33"/>
      <c r="D510" s="33"/>
      <c r="E510" s="33"/>
    </row>
    <row r="511" spans="1:5" x14ac:dyDescent="0.25">
      <c r="A511" t="s">
        <v>1096</v>
      </c>
      <c r="B511" t="s">
        <v>1097</v>
      </c>
      <c r="C511" s="33"/>
      <c r="D511" s="33"/>
      <c r="E511" s="33"/>
    </row>
    <row r="512" spans="1:5" x14ac:dyDescent="0.25">
      <c r="A512" t="s">
        <v>1098</v>
      </c>
      <c r="B512" t="s">
        <v>1099</v>
      </c>
      <c r="C512" s="33"/>
      <c r="D512" s="33"/>
      <c r="E512" s="33"/>
    </row>
    <row r="513" spans="1:5" x14ac:dyDescent="0.25">
      <c r="A513" t="s">
        <v>1100</v>
      </c>
      <c r="B513" t="s">
        <v>1101</v>
      </c>
      <c r="C513" s="33"/>
      <c r="D513" s="33"/>
      <c r="E513" s="33"/>
    </row>
    <row r="514" spans="1:5" x14ac:dyDescent="0.25">
      <c r="A514" t="s">
        <v>132</v>
      </c>
      <c r="B514" t="s">
        <v>131</v>
      </c>
      <c r="C514" s="33"/>
      <c r="D514" s="33"/>
      <c r="E514" s="33"/>
    </row>
    <row r="515" spans="1:5" x14ac:dyDescent="0.25">
      <c r="A515" t="s">
        <v>1102</v>
      </c>
      <c r="B515" t="s">
        <v>1103</v>
      </c>
      <c r="C515" s="33"/>
      <c r="D515" s="33"/>
      <c r="E515" s="33"/>
    </row>
    <row r="516" spans="1:5" x14ac:dyDescent="0.25">
      <c r="A516" t="s">
        <v>194</v>
      </c>
      <c r="B516" t="s">
        <v>1104</v>
      </c>
      <c r="C516" s="33"/>
      <c r="D516" s="33"/>
      <c r="E516" s="33"/>
    </row>
    <row r="517" spans="1:5" x14ac:dyDescent="0.25">
      <c r="A517" t="s">
        <v>1105</v>
      </c>
      <c r="B517" t="s">
        <v>1106</v>
      </c>
      <c r="C517" s="33"/>
      <c r="D517" s="33"/>
      <c r="E517" s="33"/>
    </row>
    <row r="518" spans="1:5" x14ac:dyDescent="0.25">
      <c r="A518" t="s">
        <v>1107</v>
      </c>
      <c r="B518" t="s">
        <v>1108</v>
      </c>
      <c r="C518" s="33"/>
      <c r="D518" s="33"/>
      <c r="E518" s="33"/>
    </row>
    <row r="519" spans="1:5" x14ac:dyDescent="0.25">
      <c r="A519" t="s">
        <v>1109</v>
      </c>
      <c r="B519" t="s">
        <v>1110</v>
      </c>
      <c r="C519" s="33"/>
      <c r="D519" s="33"/>
      <c r="E519" s="33"/>
    </row>
    <row r="520" spans="1:5" x14ac:dyDescent="0.25">
      <c r="A520" t="s">
        <v>1111</v>
      </c>
      <c r="B520" t="s">
        <v>1112</v>
      </c>
      <c r="C520" s="33"/>
      <c r="D520" s="33"/>
      <c r="E520" s="33"/>
    </row>
    <row r="521" spans="1:5" x14ac:dyDescent="0.25">
      <c r="A521" t="s">
        <v>1113</v>
      </c>
      <c r="B521" t="s">
        <v>1114</v>
      </c>
      <c r="C521" s="33"/>
      <c r="D521" s="33"/>
      <c r="E521" s="33"/>
    </row>
    <row r="522" spans="1:5" x14ac:dyDescent="0.25">
      <c r="A522" t="s">
        <v>1115</v>
      </c>
      <c r="B522" t="s">
        <v>1116</v>
      </c>
      <c r="C522" s="33"/>
      <c r="D522" s="33"/>
      <c r="E522" s="33"/>
    </row>
    <row r="523" spans="1:5" x14ac:dyDescent="0.25">
      <c r="A523" t="s">
        <v>1117</v>
      </c>
      <c r="B523" t="s">
        <v>1118</v>
      </c>
      <c r="C523" s="33"/>
      <c r="D523" s="33"/>
      <c r="E523" s="33"/>
    </row>
    <row r="524" spans="1:5" x14ac:dyDescent="0.25">
      <c r="A524" t="s">
        <v>1119</v>
      </c>
      <c r="B524" t="s">
        <v>1120</v>
      </c>
      <c r="C524" s="33"/>
      <c r="D524" s="33"/>
      <c r="E524" s="33"/>
    </row>
    <row r="525" spans="1:5" x14ac:dyDescent="0.25">
      <c r="A525" t="s">
        <v>1121</v>
      </c>
      <c r="B525" t="s">
        <v>1122</v>
      </c>
      <c r="C525" s="33"/>
      <c r="D525" s="33"/>
      <c r="E525" s="33"/>
    </row>
    <row r="526" spans="1:5" x14ac:dyDescent="0.25">
      <c r="A526" t="s">
        <v>1123</v>
      </c>
      <c r="B526" t="s">
        <v>1124</v>
      </c>
      <c r="C526" s="33"/>
      <c r="D526" s="33"/>
      <c r="E526" s="33"/>
    </row>
    <row r="527" spans="1:5" x14ac:dyDescent="0.25">
      <c r="A527" t="s">
        <v>1125</v>
      </c>
      <c r="B527" t="s">
        <v>1126</v>
      </c>
      <c r="C527" s="33"/>
      <c r="D527" s="33"/>
      <c r="E527" s="33"/>
    </row>
    <row r="528" spans="1:5" x14ac:dyDescent="0.25">
      <c r="A528" t="s">
        <v>1127</v>
      </c>
      <c r="B528" t="s">
        <v>1128</v>
      </c>
      <c r="C528" s="33"/>
      <c r="D528" s="33"/>
      <c r="E528" s="33"/>
    </row>
    <row r="529" spans="1:5" x14ac:dyDescent="0.25">
      <c r="A529" t="s">
        <v>1129</v>
      </c>
      <c r="B529" t="s">
        <v>1130</v>
      </c>
      <c r="C529" s="33"/>
      <c r="D529" s="33"/>
      <c r="E529" s="33"/>
    </row>
    <row r="530" spans="1:5" x14ac:dyDescent="0.25">
      <c r="A530" t="s">
        <v>1131</v>
      </c>
      <c r="B530" t="s">
        <v>1132</v>
      </c>
      <c r="C530" s="33"/>
      <c r="D530" s="33"/>
      <c r="E530" s="33"/>
    </row>
    <row r="531" spans="1:5" x14ac:dyDescent="0.25">
      <c r="A531" t="s">
        <v>1133</v>
      </c>
      <c r="B531" t="s">
        <v>1134</v>
      </c>
      <c r="C531" s="33"/>
      <c r="D531" s="33"/>
      <c r="E531" s="33"/>
    </row>
    <row r="532" spans="1:5" x14ac:dyDescent="0.25">
      <c r="A532" t="s">
        <v>1135</v>
      </c>
      <c r="B532" t="s">
        <v>1136</v>
      </c>
      <c r="C532" s="33"/>
      <c r="D532" s="33"/>
      <c r="E532" s="33"/>
    </row>
    <row r="533" spans="1:5" x14ac:dyDescent="0.25">
      <c r="A533" t="s">
        <v>1137</v>
      </c>
      <c r="B533" t="s">
        <v>1138</v>
      </c>
      <c r="C533" s="33"/>
      <c r="D533" s="33"/>
      <c r="E533" s="33"/>
    </row>
    <row r="534" spans="1:5" x14ac:dyDescent="0.25">
      <c r="A534" t="s">
        <v>1139</v>
      </c>
      <c r="B534" t="s">
        <v>1140</v>
      </c>
      <c r="C534" s="33"/>
      <c r="D534" s="33"/>
      <c r="E534" s="33"/>
    </row>
    <row r="535" spans="1:5" x14ac:dyDescent="0.25">
      <c r="A535" t="s">
        <v>1141</v>
      </c>
      <c r="B535" t="s">
        <v>1142</v>
      </c>
      <c r="C535" s="33"/>
      <c r="D535" s="33"/>
      <c r="E535" s="33"/>
    </row>
    <row r="536" spans="1:5" x14ac:dyDescent="0.25">
      <c r="A536" t="s">
        <v>1143</v>
      </c>
      <c r="B536" t="s">
        <v>1144</v>
      </c>
      <c r="C536" s="33"/>
      <c r="D536" s="33"/>
      <c r="E536" s="33"/>
    </row>
    <row r="537" spans="1:5" x14ac:dyDescent="0.25">
      <c r="A537" t="s">
        <v>1145</v>
      </c>
      <c r="B537" t="s">
        <v>1146</v>
      </c>
      <c r="C537" s="33"/>
      <c r="D537" s="33"/>
      <c r="E537" s="33"/>
    </row>
    <row r="538" spans="1:5" x14ac:dyDescent="0.25">
      <c r="A538" t="s">
        <v>1147</v>
      </c>
      <c r="B538" t="s">
        <v>1148</v>
      </c>
      <c r="C538" s="33"/>
      <c r="D538" s="33"/>
      <c r="E538" s="33"/>
    </row>
    <row r="539" spans="1:5" x14ac:dyDescent="0.25">
      <c r="A539" t="s">
        <v>1149</v>
      </c>
      <c r="B539" t="s">
        <v>1150</v>
      </c>
      <c r="C539" s="33"/>
      <c r="D539" s="33"/>
      <c r="E539" s="33"/>
    </row>
    <row r="540" spans="1:5" x14ac:dyDescent="0.25">
      <c r="A540" t="s">
        <v>1151</v>
      </c>
      <c r="B540" t="s">
        <v>1152</v>
      </c>
      <c r="C540" s="33"/>
      <c r="D540" s="33"/>
      <c r="E540" s="33"/>
    </row>
    <row r="541" spans="1:5" x14ac:dyDescent="0.25">
      <c r="A541" t="s">
        <v>1153</v>
      </c>
      <c r="B541" t="s">
        <v>1154</v>
      </c>
      <c r="C541" s="33"/>
      <c r="D541" s="33"/>
      <c r="E541" s="33"/>
    </row>
    <row r="542" spans="1:5" x14ac:dyDescent="0.25">
      <c r="A542" t="s">
        <v>1155</v>
      </c>
      <c r="B542" t="s">
        <v>1156</v>
      </c>
      <c r="C542" s="33"/>
      <c r="D542" s="33"/>
      <c r="E542" s="33"/>
    </row>
    <row r="543" spans="1:5" x14ac:dyDescent="0.25">
      <c r="A543" t="s">
        <v>1157</v>
      </c>
      <c r="B543" t="s">
        <v>1158</v>
      </c>
      <c r="C543" s="33"/>
      <c r="D543" s="33"/>
      <c r="E543" s="33"/>
    </row>
    <row r="544" spans="1:5" x14ac:dyDescent="0.25">
      <c r="A544" t="s">
        <v>1159</v>
      </c>
      <c r="B544" t="s">
        <v>1160</v>
      </c>
      <c r="C544" s="33"/>
      <c r="D544" s="33"/>
      <c r="E544" s="33"/>
    </row>
    <row r="545" spans="1:5" x14ac:dyDescent="0.25">
      <c r="A545" t="s">
        <v>1161</v>
      </c>
      <c r="B545" t="s">
        <v>1162</v>
      </c>
      <c r="C545" s="33"/>
      <c r="D545" s="33"/>
      <c r="E545" s="33"/>
    </row>
    <row r="546" spans="1:5" x14ac:dyDescent="0.25">
      <c r="A546" t="s">
        <v>38</v>
      </c>
      <c r="B546" t="s">
        <v>37</v>
      </c>
      <c r="C546" s="33"/>
      <c r="D546" s="33"/>
      <c r="E546" s="33"/>
    </row>
    <row r="547" spans="1:5" x14ac:dyDescent="0.25">
      <c r="A547" t="s">
        <v>1163</v>
      </c>
      <c r="B547" t="s">
        <v>1164</v>
      </c>
      <c r="C547" s="33"/>
      <c r="D547" s="33"/>
      <c r="E547" s="33"/>
    </row>
    <row r="548" spans="1:5" x14ac:dyDescent="0.25">
      <c r="A548" t="s">
        <v>1165</v>
      </c>
      <c r="B548" t="s">
        <v>1166</v>
      </c>
      <c r="C548" s="33"/>
      <c r="D548" s="33"/>
      <c r="E548" s="33"/>
    </row>
    <row r="549" spans="1:5" x14ac:dyDescent="0.25">
      <c r="A549" t="s">
        <v>1167</v>
      </c>
      <c r="B549" t="s">
        <v>1168</v>
      </c>
      <c r="C549" s="33"/>
      <c r="D549" s="33"/>
      <c r="E549" s="33"/>
    </row>
    <row r="550" spans="1:5" x14ac:dyDescent="0.25">
      <c r="A550" t="s">
        <v>1169</v>
      </c>
      <c r="B550" t="s">
        <v>1170</v>
      </c>
      <c r="C550" s="33"/>
      <c r="D550" s="33"/>
      <c r="E550" s="33"/>
    </row>
    <row r="551" spans="1:5" x14ac:dyDescent="0.25">
      <c r="A551" t="s">
        <v>1171</v>
      </c>
      <c r="B551" t="s">
        <v>1172</v>
      </c>
      <c r="C551" s="33"/>
      <c r="D551" s="33"/>
      <c r="E551" s="33"/>
    </row>
    <row r="552" spans="1:5" x14ac:dyDescent="0.25">
      <c r="A552" t="s">
        <v>1173</v>
      </c>
      <c r="B552" t="s">
        <v>1174</v>
      </c>
      <c r="C552" s="33"/>
      <c r="D552" s="33"/>
      <c r="E552" s="33"/>
    </row>
    <row r="553" spans="1:5" x14ac:dyDescent="0.25">
      <c r="A553" t="s">
        <v>1175</v>
      </c>
      <c r="B553" t="s">
        <v>1176</v>
      </c>
      <c r="C553" s="33"/>
      <c r="D553" s="33"/>
      <c r="E553" s="33"/>
    </row>
    <row r="554" spans="1:5" x14ac:dyDescent="0.25">
      <c r="A554" t="s">
        <v>1177</v>
      </c>
      <c r="B554" t="s">
        <v>1178</v>
      </c>
      <c r="C554" s="33"/>
      <c r="D554" s="33"/>
      <c r="E554" s="33"/>
    </row>
    <row r="555" spans="1:5" x14ac:dyDescent="0.25">
      <c r="A555" t="s">
        <v>1179</v>
      </c>
      <c r="B555" t="s">
        <v>1180</v>
      </c>
      <c r="C555" s="33"/>
      <c r="D555" s="33"/>
      <c r="E555" s="33"/>
    </row>
    <row r="556" spans="1:5" x14ac:dyDescent="0.25">
      <c r="A556" t="s">
        <v>1181</v>
      </c>
      <c r="B556" t="s">
        <v>1182</v>
      </c>
      <c r="C556" s="33"/>
      <c r="D556" s="33"/>
      <c r="E556" s="33"/>
    </row>
    <row r="557" spans="1:5" x14ac:dyDescent="0.25">
      <c r="A557" t="s">
        <v>1183</v>
      </c>
      <c r="B557" t="s">
        <v>1184</v>
      </c>
      <c r="C557" s="33"/>
      <c r="D557" s="33"/>
      <c r="E557" s="33"/>
    </row>
    <row r="558" spans="1:5" x14ac:dyDescent="0.25">
      <c r="A558" t="s">
        <v>1185</v>
      </c>
      <c r="B558" t="s">
        <v>1186</v>
      </c>
      <c r="C558" s="33"/>
      <c r="D558" s="33"/>
      <c r="E558" s="33"/>
    </row>
    <row r="559" spans="1:5" x14ac:dyDescent="0.25">
      <c r="A559" t="s">
        <v>1187</v>
      </c>
      <c r="B559" t="s">
        <v>1188</v>
      </c>
      <c r="C559" s="33"/>
      <c r="D559" s="33"/>
      <c r="E559" s="33"/>
    </row>
    <row r="560" spans="1:5" x14ac:dyDescent="0.25">
      <c r="A560" t="s">
        <v>1189</v>
      </c>
      <c r="B560" t="s">
        <v>1190</v>
      </c>
      <c r="C560" s="33"/>
      <c r="D560" s="33"/>
      <c r="E560" s="33"/>
    </row>
    <row r="561" spans="1:5" x14ac:dyDescent="0.25">
      <c r="A561" t="s">
        <v>1191</v>
      </c>
      <c r="B561" t="s">
        <v>1192</v>
      </c>
      <c r="C561" s="33"/>
      <c r="D561" s="33"/>
      <c r="E561" s="33"/>
    </row>
    <row r="562" spans="1:5" x14ac:dyDescent="0.25">
      <c r="A562" t="s">
        <v>1193</v>
      </c>
      <c r="B562" t="s">
        <v>1194</v>
      </c>
      <c r="C562" s="33"/>
      <c r="D562" s="33"/>
      <c r="E562" s="33"/>
    </row>
    <row r="563" spans="1:5" x14ac:dyDescent="0.25">
      <c r="A563" t="s">
        <v>1195</v>
      </c>
      <c r="B563" t="s">
        <v>1196</v>
      </c>
      <c r="C563" s="33"/>
      <c r="D563" s="33"/>
      <c r="E563" s="33"/>
    </row>
    <row r="564" spans="1:5" x14ac:dyDescent="0.25">
      <c r="A564" t="s">
        <v>1197</v>
      </c>
      <c r="B564" t="s">
        <v>1198</v>
      </c>
      <c r="C564" s="33"/>
      <c r="D564" s="33"/>
      <c r="E564" s="33"/>
    </row>
    <row r="565" spans="1:5" x14ac:dyDescent="0.25">
      <c r="A565" t="s">
        <v>1199</v>
      </c>
      <c r="B565" t="s">
        <v>1200</v>
      </c>
      <c r="C565" s="33"/>
      <c r="D565" s="33"/>
      <c r="E565" s="33"/>
    </row>
    <row r="566" spans="1:5" x14ac:dyDescent="0.25">
      <c r="A566" t="s">
        <v>1201</v>
      </c>
      <c r="B566" t="s">
        <v>1202</v>
      </c>
      <c r="C566" s="33"/>
      <c r="D566" s="33"/>
      <c r="E566" s="33"/>
    </row>
    <row r="567" spans="1:5" x14ac:dyDescent="0.25">
      <c r="A567" t="s">
        <v>1203</v>
      </c>
      <c r="B567" t="s">
        <v>1204</v>
      </c>
      <c r="C567" s="33"/>
      <c r="D567" s="33"/>
      <c r="E567" s="33"/>
    </row>
    <row r="568" spans="1:5" x14ac:dyDescent="0.25">
      <c r="A568" t="s">
        <v>1205</v>
      </c>
      <c r="B568" t="s">
        <v>1206</v>
      </c>
      <c r="C568" s="33"/>
      <c r="D568" s="33"/>
      <c r="E568" s="33"/>
    </row>
    <row r="569" spans="1:5" x14ac:dyDescent="0.25">
      <c r="A569" t="s">
        <v>1207</v>
      </c>
      <c r="B569" t="s">
        <v>1208</v>
      </c>
      <c r="C569" s="33"/>
      <c r="D569" s="33"/>
      <c r="E569" s="33"/>
    </row>
    <row r="570" spans="1:5" x14ac:dyDescent="0.25">
      <c r="A570" t="s">
        <v>160</v>
      </c>
      <c r="B570" t="s">
        <v>1208</v>
      </c>
      <c r="C570" s="33"/>
      <c r="D570" s="33"/>
      <c r="E570" s="33"/>
    </row>
    <row r="571" spans="1:5" x14ac:dyDescent="0.25">
      <c r="A571" t="s">
        <v>1209</v>
      </c>
      <c r="B571" t="s">
        <v>1210</v>
      </c>
      <c r="C571" s="33"/>
      <c r="D571" s="33"/>
      <c r="E571" s="33"/>
    </row>
    <row r="572" spans="1:5" x14ac:dyDescent="0.25">
      <c r="A572" t="s">
        <v>1211</v>
      </c>
      <c r="B572" t="s">
        <v>1212</v>
      </c>
      <c r="C572" s="33"/>
      <c r="D572" s="33"/>
      <c r="E572" s="33"/>
    </row>
    <row r="573" spans="1:5" x14ac:dyDescent="0.25">
      <c r="A573" t="s">
        <v>80</v>
      </c>
      <c r="B573" t="s">
        <v>1213</v>
      </c>
      <c r="C573" s="33"/>
      <c r="D573" s="33"/>
      <c r="E573" s="33"/>
    </row>
    <row r="574" spans="1:5" x14ac:dyDescent="0.25">
      <c r="A574" t="s">
        <v>1214</v>
      </c>
      <c r="B574" t="s">
        <v>1215</v>
      </c>
      <c r="C574" s="33"/>
      <c r="D574" s="33"/>
      <c r="E574" s="33"/>
    </row>
    <row r="575" spans="1:5" x14ac:dyDescent="0.25">
      <c r="A575" t="s">
        <v>1216</v>
      </c>
      <c r="B575" t="s">
        <v>1217</v>
      </c>
      <c r="C575" s="33"/>
      <c r="D575" s="33"/>
      <c r="E575" s="33"/>
    </row>
    <row r="576" spans="1:5" x14ac:dyDescent="0.25">
      <c r="A576" t="s">
        <v>1218</v>
      </c>
      <c r="B576" t="s">
        <v>1219</v>
      </c>
      <c r="C576" s="33"/>
      <c r="D576" s="33"/>
      <c r="E576" s="33"/>
    </row>
    <row r="577" spans="1:5" x14ac:dyDescent="0.25">
      <c r="A577" t="s">
        <v>81</v>
      </c>
      <c r="B577" t="s">
        <v>176</v>
      </c>
      <c r="C577" s="33"/>
      <c r="D577" s="33"/>
      <c r="E577" s="33"/>
    </row>
    <row r="578" spans="1:5" x14ac:dyDescent="0.25">
      <c r="A578" t="s">
        <v>1220</v>
      </c>
      <c r="B578" t="s">
        <v>1221</v>
      </c>
      <c r="C578" s="33"/>
      <c r="D578" s="33"/>
      <c r="E578" s="33"/>
    </row>
    <row r="579" spans="1:5" x14ac:dyDescent="0.25">
      <c r="A579" t="s">
        <v>1222</v>
      </c>
      <c r="B579" t="s">
        <v>1223</v>
      </c>
      <c r="C579" s="33"/>
      <c r="D579" s="33"/>
      <c r="E579" s="33"/>
    </row>
    <row r="580" spans="1:5" x14ac:dyDescent="0.25">
      <c r="A580" t="s">
        <v>1224</v>
      </c>
      <c r="B580" t="s">
        <v>1225</v>
      </c>
      <c r="C580" s="33"/>
      <c r="D580" s="33"/>
      <c r="E580" s="33"/>
    </row>
    <row r="581" spans="1:5" x14ac:dyDescent="0.25">
      <c r="A581" t="s">
        <v>1226</v>
      </c>
      <c r="B581" t="s">
        <v>1227</v>
      </c>
      <c r="C581" s="33"/>
      <c r="D581" s="33"/>
      <c r="E581" s="33"/>
    </row>
    <row r="582" spans="1:5" x14ac:dyDescent="0.25">
      <c r="A582" t="s">
        <v>1228</v>
      </c>
      <c r="B582" t="s">
        <v>1229</v>
      </c>
      <c r="C582" s="33"/>
      <c r="D582" s="33"/>
      <c r="E582" s="33"/>
    </row>
    <row r="583" spans="1:5" x14ac:dyDescent="0.25">
      <c r="A583" t="s">
        <v>1230</v>
      </c>
      <c r="B583" t="s">
        <v>1231</v>
      </c>
      <c r="C583" s="33"/>
      <c r="D583" s="33"/>
      <c r="E583" s="33"/>
    </row>
    <row r="584" spans="1:5" x14ac:dyDescent="0.25">
      <c r="A584" t="s">
        <v>1232</v>
      </c>
      <c r="B584" t="s">
        <v>1233</v>
      </c>
      <c r="C584" s="33"/>
      <c r="D584" s="33"/>
      <c r="E584" s="33"/>
    </row>
    <row r="585" spans="1:5" x14ac:dyDescent="0.25">
      <c r="A585" t="s">
        <v>1234</v>
      </c>
      <c r="B585" t="s">
        <v>1235</v>
      </c>
      <c r="C585" s="33"/>
      <c r="D585" s="33"/>
      <c r="E585" s="33"/>
    </row>
    <row r="586" spans="1:5" x14ac:dyDescent="0.25">
      <c r="A586" t="s">
        <v>1236</v>
      </c>
      <c r="B586" t="s">
        <v>1237</v>
      </c>
      <c r="C586" s="33"/>
      <c r="D586" s="33"/>
      <c r="E586" s="33"/>
    </row>
    <row r="587" spans="1:5" x14ac:dyDescent="0.25">
      <c r="A587" t="s">
        <v>1238</v>
      </c>
      <c r="B587" t="s">
        <v>1239</v>
      </c>
      <c r="C587" s="33"/>
      <c r="D587" s="33"/>
      <c r="E587" s="33"/>
    </row>
    <row r="588" spans="1:5" x14ac:dyDescent="0.25">
      <c r="A588" t="s">
        <v>1240</v>
      </c>
      <c r="B588" t="s">
        <v>1019</v>
      </c>
      <c r="C588" s="33"/>
      <c r="D588" s="33"/>
      <c r="E588" s="33"/>
    </row>
    <row r="589" spans="1:5" x14ac:dyDescent="0.25">
      <c r="A589" t="s">
        <v>185</v>
      </c>
      <c r="B589" t="s">
        <v>1241</v>
      </c>
      <c r="C589" s="33"/>
      <c r="D589" s="33"/>
      <c r="E589" s="33"/>
    </row>
    <row r="590" spans="1:5" x14ac:dyDescent="0.25">
      <c r="A590" t="s">
        <v>89</v>
      </c>
      <c r="B590" t="s">
        <v>90</v>
      </c>
      <c r="C590" s="33"/>
      <c r="D590" s="33"/>
      <c r="E590" s="33"/>
    </row>
    <row r="591" spans="1:5" x14ac:dyDescent="0.25">
      <c r="A591" t="s">
        <v>1242</v>
      </c>
      <c r="B591" t="s">
        <v>1243</v>
      </c>
      <c r="C591" s="33"/>
      <c r="D591" s="33"/>
      <c r="E591" s="33"/>
    </row>
    <row r="592" spans="1:5" x14ac:dyDescent="0.25">
      <c r="A592" t="s">
        <v>1244</v>
      </c>
      <c r="B592" t="s">
        <v>1245</v>
      </c>
      <c r="C592" s="33"/>
      <c r="D592" s="33"/>
      <c r="E592" s="33"/>
    </row>
    <row r="593" spans="1:5" x14ac:dyDescent="0.25">
      <c r="A593" t="s">
        <v>1246</v>
      </c>
      <c r="B593" t="s">
        <v>1247</v>
      </c>
      <c r="C593" s="33"/>
      <c r="D593" s="33"/>
      <c r="E593" s="33"/>
    </row>
    <row r="594" spans="1:5" x14ac:dyDescent="0.25">
      <c r="A594" t="s">
        <v>1248</v>
      </c>
      <c r="B594" t="s">
        <v>1249</v>
      </c>
      <c r="C594" s="33"/>
      <c r="D594" s="33"/>
      <c r="E594" s="33"/>
    </row>
    <row r="595" spans="1:5" x14ac:dyDescent="0.25">
      <c r="A595" t="s">
        <v>1250</v>
      </c>
      <c r="B595" t="s">
        <v>1251</v>
      </c>
      <c r="C595" s="33"/>
      <c r="D595" s="33"/>
      <c r="E595" s="33"/>
    </row>
    <row r="596" spans="1:5" x14ac:dyDescent="0.25">
      <c r="A596" t="s">
        <v>1252</v>
      </c>
      <c r="B596" t="s">
        <v>1253</v>
      </c>
      <c r="C596" s="33"/>
      <c r="D596" s="33"/>
      <c r="E596" s="33"/>
    </row>
    <row r="597" spans="1:5" x14ac:dyDescent="0.25">
      <c r="A597" t="s">
        <v>1254</v>
      </c>
      <c r="B597" t="s">
        <v>1255</v>
      </c>
      <c r="C597" s="33"/>
      <c r="D597" s="33"/>
      <c r="E597" s="33"/>
    </row>
    <row r="598" spans="1:5" x14ac:dyDescent="0.25">
      <c r="A598" t="s">
        <v>1256</v>
      </c>
      <c r="B598" t="s">
        <v>1257</v>
      </c>
      <c r="C598" s="33"/>
      <c r="D598" s="33"/>
      <c r="E598" s="33"/>
    </row>
    <row r="599" spans="1:5" x14ac:dyDescent="0.25">
      <c r="A599" t="s">
        <v>1258</v>
      </c>
      <c r="B599" t="s">
        <v>1259</v>
      </c>
      <c r="C599" s="33"/>
      <c r="D599" s="33"/>
      <c r="E599" s="33"/>
    </row>
    <row r="600" spans="1:5" x14ac:dyDescent="0.25">
      <c r="A600" t="s">
        <v>1260</v>
      </c>
      <c r="B600" t="s">
        <v>1261</v>
      </c>
      <c r="C600" s="33"/>
      <c r="D600" s="33"/>
      <c r="E600" s="33"/>
    </row>
    <row r="601" spans="1:5" x14ac:dyDescent="0.25">
      <c r="A601" t="s">
        <v>1262</v>
      </c>
      <c r="B601" t="s">
        <v>1263</v>
      </c>
      <c r="C601" s="33"/>
      <c r="D601" s="33"/>
      <c r="E601" s="33"/>
    </row>
    <row r="602" spans="1:5" x14ac:dyDescent="0.25">
      <c r="A602" t="s">
        <v>1264</v>
      </c>
      <c r="B602" t="s">
        <v>1265</v>
      </c>
      <c r="C602" s="33"/>
      <c r="D602" s="33"/>
      <c r="E602" s="33"/>
    </row>
    <row r="603" spans="1:5" x14ac:dyDescent="0.25">
      <c r="A603" t="s">
        <v>1266</v>
      </c>
      <c r="B603" t="s">
        <v>1267</v>
      </c>
      <c r="C603" s="33"/>
      <c r="D603" s="33"/>
      <c r="E603" s="33"/>
    </row>
    <row r="604" spans="1:5" x14ac:dyDescent="0.25">
      <c r="A604" t="s">
        <v>1268</v>
      </c>
      <c r="B604" t="s">
        <v>1269</v>
      </c>
      <c r="C604" s="33"/>
      <c r="D604" s="33"/>
      <c r="E604" s="33"/>
    </row>
    <row r="605" spans="1:5" x14ac:dyDescent="0.25">
      <c r="A605" t="s">
        <v>1270</v>
      </c>
      <c r="B605" t="s">
        <v>1271</v>
      </c>
      <c r="C605" s="33"/>
      <c r="D605" s="33"/>
      <c r="E605" s="33"/>
    </row>
    <row r="606" spans="1:5" x14ac:dyDescent="0.25">
      <c r="A606" t="s">
        <v>1272</v>
      </c>
      <c r="B606" t="s">
        <v>1273</v>
      </c>
      <c r="C606" s="33"/>
      <c r="D606" s="33"/>
      <c r="E606" s="33"/>
    </row>
    <row r="607" spans="1:5" x14ac:dyDescent="0.25">
      <c r="A607" t="s">
        <v>1274</v>
      </c>
      <c r="B607" t="s">
        <v>1275</v>
      </c>
      <c r="C607" s="33"/>
      <c r="D607" s="33"/>
      <c r="E607" s="33"/>
    </row>
    <row r="608" spans="1:5" x14ac:dyDescent="0.25">
      <c r="A608" t="s">
        <v>1276</v>
      </c>
      <c r="B608" t="s">
        <v>1277</v>
      </c>
      <c r="C608" s="33"/>
      <c r="D608" s="33"/>
      <c r="E608" s="33"/>
    </row>
    <row r="609" spans="1:5" x14ac:dyDescent="0.25">
      <c r="A609" t="s">
        <v>1278</v>
      </c>
      <c r="B609" t="s">
        <v>1279</v>
      </c>
      <c r="C609" s="33"/>
      <c r="D609" s="33"/>
      <c r="E609" s="33"/>
    </row>
    <row r="610" spans="1:5" x14ac:dyDescent="0.25">
      <c r="A610" t="s">
        <v>1280</v>
      </c>
      <c r="B610" t="s">
        <v>1281</v>
      </c>
      <c r="C610" s="33"/>
      <c r="D610" s="33"/>
      <c r="E610" s="33"/>
    </row>
    <row r="611" spans="1:5" x14ac:dyDescent="0.25">
      <c r="A611" t="s">
        <v>1282</v>
      </c>
      <c r="B611" t="s">
        <v>1283</v>
      </c>
      <c r="C611" s="33"/>
      <c r="D611" s="33"/>
      <c r="E611" s="33"/>
    </row>
    <row r="612" spans="1:5" x14ac:dyDescent="0.25">
      <c r="A612" t="s">
        <v>1284</v>
      </c>
      <c r="B612" t="s">
        <v>1285</v>
      </c>
      <c r="C612" s="33"/>
      <c r="D612" s="33"/>
      <c r="E612" s="33"/>
    </row>
    <row r="613" spans="1:5" x14ac:dyDescent="0.25">
      <c r="A613" t="s">
        <v>1286</v>
      </c>
      <c r="B613" t="s">
        <v>1287</v>
      </c>
      <c r="C613" s="33"/>
      <c r="D613" s="33"/>
      <c r="E613" s="33"/>
    </row>
    <row r="614" spans="1:5" x14ac:dyDescent="0.25">
      <c r="A614" t="s">
        <v>1288</v>
      </c>
      <c r="B614" t="s">
        <v>1289</v>
      </c>
      <c r="C614" s="33"/>
      <c r="D614" s="33"/>
      <c r="E614" s="33"/>
    </row>
    <row r="615" spans="1:5" x14ac:dyDescent="0.25">
      <c r="A615" t="s">
        <v>1290</v>
      </c>
      <c r="B615" t="s">
        <v>1291</v>
      </c>
      <c r="C615" s="33"/>
      <c r="D615" s="33"/>
      <c r="E615" s="33"/>
    </row>
    <row r="616" spans="1:5" x14ac:dyDescent="0.25">
      <c r="A616" t="s">
        <v>1292</v>
      </c>
      <c r="B616" t="s">
        <v>1293</v>
      </c>
      <c r="C616" s="33"/>
      <c r="D616" s="33"/>
      <c r="E616" s="33"/>
    </row>
    <row r="617" spans="1:5" x14ac:dyDescent="0.25">
      <c r="A617" t="s">
        <v>1294</v>
      </c>
      <c r="B617" t="s">
        <v>1295</v>
      </c>
      <c r="C617" s="33"/>
      <c r="D617" s="33"/>
      <c r="E617" s="33"/>
    </row>
    <row r="618" spans="1:5" x14ac:dyDescent="0.25">
      <c r="A618" t="s">
        <v>1296</v>
      </c>
      <c r="B618" t="s">
        <v>1297</v>
      </c>
      <c r="C618" s="33"/>
      <c r="D618" s="33"/>
      <c r="E618" s="33"/>
    </row>
    <row r="619" spans="1:5" x14ac:dyDescent="0.25">
      <c r="A619" t="s">
        <v>1298</v>
      </c>
      <c r="B619" t="s">
        <v>1299</v>
      </c>
      <c r="C619" s="33"/>
      <c r="D619" s="33"/>
      <c r="E619" s="33"/>
    </row>
    <row r="620" spans="1:5" x14ac:dyDescent="0.25">
      <c r="A620" t="s">
        <v>1300</v>
      </c>
      <c r="B620" t="s">
        <v>1301</v>
      </c>
      <c r="C620" s="33"/>
      <c r="D620" s="33"/>
      <c r="E620" s="33"/>
    </row>
    <row r="621" spans="1:5" x14ac:dyDescent="0.25">
      <c r="A621" t="s">
        <v>1302</v>
      </c>
      <c r="B621" t="s">
        <v>1303</v>
      </c>
      <c r="C621" s="33"/>
      <c r="D621" s="33"/>
      <c r="E621" s="33"/>
    </row>
    <row r="622" spans="1:5" x14ac:dyDescent="0.25">
      <c r="A622" t="s">
        <v>1304</v>
      </c>
      <c r="B622" t="s">
        <v>1305</v>
      </c>
      <c r="C622" s="33"/>
      <c r="D622" s="33"/>
      <c r="E622" s="33"/>
    </row>
    <row r="623" spans="1:5" x14ac:dyDescent="0.25">
      <c r="A623" t="s">
        <v>1306</v>
      </c>
      <c r="B623" t="s">
        <v>1307</v>
      </c>
      <c r="C623" s="33"/>
      <c r="D623" s="33"/>
      <c r="E623" s="33"/>
    </row>
    <row r="624" spans="1:5" x14ac:dyDescent="0.25">
      <c r="A624" t="s">
        <v>120</v>
      </c>
      <c r="B624" t="s">
        <v>121</v>
      </c>
      <c r="C624" s="33"/>
      <c r="D624" s="33"/>
      <c r="E624" s="33"/>
    </row>
    <row r="625" spans="1:5" x14ac:dyDescent="0.25">
      <c r="A625" t="s">
        <v>1308</v>
      </c>
      <c r="B625" t="s">
        <v>1309</v>
      </c>
      <c r="C625" s="33"/>
      <c r="D625" s="33"/>
      <c r="E625" s="33"/>
    </row>
    <row r="626" spans="1:5" x14ac:dyDescent="0.25">
      <c r="A626" t="s">
        <v>1310</v>
      </c>
      <c r="B626" t="s">
        <v>1311</v>
      </c>
      <c r="C626" s="33"/>
      <c r="D626" s="33"/>
      <c r="E626" s="33"/>
    </row>
    <row r="627" spans="1:5" x14ac:dyDescent="0.25">
      <c r="A627" t="s">
        <v>1312</v>
      </c>
      <c r="B627" t="s">
        <v>1313</v>
      </c>
      <c r="C627" s="33"/>
      <c r="D627" s="33"/>
      <c r="E627" s="33"/>
    </row>
    <row r="628" spans="1:5" x14ac:dyDescent="0.25">
      <c r="A628" t="s">
        <v>1314</v>
      </c>
      <c r="B628" t="s">
        <v>1315</v>
      </c>
      <c r="C628" s="33"/>
      <c r="D628" s="33"/>
      <c r="E628" s="33"/>
    </row>
    <row r="629" spans="1:5" x14ac:dyDescent="0.25">
      <c r="A629" t="s">
        <v>1316</v>
      </c>
      <c r="B629" t="s">
        <v>1317</v>
      </c>
      <c r="C629" s="33"/>
      <c r="D629" s="33"/>
      <c r="E629" s="33"/>
    </row>
    <row r="630" spans="1:5" x14ac:dyDescent="0.25">
      <c r="A630" t="s">
        <v>1318</v>
      </c>
      <c r="B630" t="s">
        <v>1319</v>
      </c>
      <c r="C630" s="33"/>
      <c r="D630" s="33"/>
      <c r="E630" s="33"/>
    </row>
    <row r="631" spans="1:5" x14ac:dyDescent="0.25">
      <c r="A631" t="s">
        <v>1320</v>
      </c>
      <c r="B631" t="s">
        <v>1321</v>
      </c>
      <c r="C631" s="33"/>
      <c r="D631" s="33"/>
      <c r="E631" s="33"/>
    </row>
    <row r="632" spans="1:5" x14ac:dyDescent="0.25">
      <c r="A632" t="s">
        <v>1322</v>
      </c>
      <c r="B632" t="s">
        <v>1323</v>
      </c>
      <c r="C632" s="33"/>
      <c r="D632" s="33"/>
      <c r="E632" s="33"/>
    </row>
    <row r="633" spans="1:5" x14ac:dyDescent="0.25">
      <c r="A633" t="s">
        <v>1324</v>
      </c>
      <c r="B633" t="s">
        <v>1325</v>
      </c>
      <c r="C633" s="33"/>
      <c r="D633" s="33"/>
      <c r="E633" s="33"/>
    </row>
    <row r="634" spans="1:5" x14ac:dyDescent="0.25">
      <c r="A634" t="s">
        <v>1326</v>
      </c>
      <c r="B634" t="s">
        <v>1327</v>
      </c>
      <c r="C634" s="33"/>
      <c r="D634" s="33"/>
      <c r="E634" s="33"/>
    </row>
    <row r="635" spans="1:5" x14ac:dyDescent="0.25">
      <c r="A635" t="s">
        <v>1328</v>
      </c>
      <c r="B635" t="s">
        <v>1329</v>
      </c>
      <c r="C635" s="33"/>
      <c r="D635" s="33"/>
      <c r="E635" s="33"/>
    </row>
    <row r="636" spans="1:5" x14ac:dyDescent="0.25">
      <c r="A636" t="s">
        <v>1330</v>
      </c>
      <c r="B636" t="s">
        <v>1331</v>
      </c>
      <c r="C636" s="33"/>
      <c r="D636" s="33"/>
      <c r="E636" s="33"/>
    </row>
    <row r="637" spans="1:5" x14ac:dyDescent="0.25">
      <c r="A637" t="s">
        <v>1332</v>
      </c>
      <c r="B637" t="s">
        <v>1333</v>
      </c>
      <c r="C637" s="33"/>
      <c r="D637" s="33"/>
      <c r="E637" s="33"/>
    </row>
    <row r="638" spans="1:5" x14ac:dyDescent="0.25">
      <c r="A638" t="s">
        <v>162</v>
      </c>
      <c r="B638" t="s">
        <v>191</v>
      </c>
      <c r="C638" s="33"/>
      <c r="D638" s="33"/>
      <c r="E638" s="33"/>
    </row>
    <row r="639" spans="1:5" x14ac:dyDescent="0.25">
      <c r="A639" t="s">
        <v>1334</v>
      </c>
      <c r="B639" t="s">
        <v>1335</v>
      </c>
      <c r="C639" s="33"/>
      <c r="D639" s="33"/>
      <c r="E639" s="33"/>
    </row>
    <row r="640" spans="1:5" x14ac:dyDescent="0.25">
      <c r="A640" t="s">
        <v>1336</v>
      </c>
      <c r="B640" t="s">
        <v>1337</v>
      </c>
      <c r="C640" s="33"/>
      <c r="D640" s="33"/>
      <c r="E640" s="33"/>
    </row>
    <row r="641" spans="1:5" x14ac:dyDescent="0.25">
      <c r="A641" t="s">
        <v>1338</v>
      </c>
      <c r="B641" t="s">
        <v>1339</v>
      </c>
      <c r="C641" s="33"/>
      <c r="D641" s="33"/>
      <c r="E641" s="33"/>
    </row>
    <row r="642" spans="1:5" x14ac:dyDescent="0.25">
      <c r="A642" t="s">
        <v>163</v>
      </c>
      <c r="B642" t="s">
        <v>1340</v>
      </c>
      <c r="C642" s="33"/>
      <c r="D642" s="33"/>
      <c r="E642" s="33"/>
    </row>
    <row r="643" spans="1:5" x14ac:dyDescent="0.25">
      <c r="A643" t="s">
        <v>1341</v>
      </c>
      <c r="B643" t="s">
        <v>1342</v>
      </c>
      <c r="C643" s="33"/>
      <c r="D643" s="33"/>
      <c r="E643" s="33"/>
    </row>
    <row r="644" spans="1:5" x14ac:dyDescent="0.25">
      <c r="A644" t="s">
        <v>1343</v>
      </c>
      <c r="B644" t="s">
        <v>1344</v>
      </c>
      <c r="C644" s="33"/>
      <c r="D644" s="33"/>
      <c r="E644" s="33"/>
    </row>
    <row r="645" spans="1:5" x14ac:dyDescent="0.25">
      <c r="A645" t="s">
        <v>1345</v>
      </c>
      <c r="B645" t="s">
        <v>1346</v>
      </c>
      <c r="C645" s="33"/>
      <c r="D645" s="33"/>
      <c r="E645" s="33"/>
    </row>
    <row r="646" spans="1:5" x14ac:dyDescent="0.25">
      <c r="A646" t="s">
        <v>1347</v>
      </c>
      <c r="B646" t="s">
        <v>1348</v>
      </c>
      <c r="C646" s="33"/>
      <c r="D646" s="33"/>
      <c r="E646" s="33"/>
    </row>
    <row r="647" spans="1:5" x14ac:dyDescent="0.25">
      <c r="A647" t="s">
        <v>1349</v>
      </c>
      <c r="B647" t="s">
        <v>1350</v>
      </c>
      <c r="C647" s="33"/>
      <c r="D647" s="33"/>
      <c r="E647" s="33"/>
    </row>
    <row r="648" spans="1:5" x14ac:dyDescent="0.25">
      <c r="A648" t="s">
        <v>1351</v>
      </c>
      <c r="B648" t="s">
        <v>1352</v>
      </c>
      <c r="C648" s="33"/>
      <c r="D648" s="33"/>
      <c r="E648" s="33"/>
    </row>
    <row r="649" spans="1:5" x14ac:dyDescent="0.25">
      <c r="A649" t="s">
        <v>1353</v>
      </c>
      <c r="B649" t="s">
        <v>1354</v>
      </c>
      <c r="C649" s="33"/>
      <c r="D649" s="33"/>
      <c r="E649" s="33"/>
    </row>
    <row r="650" spans="1:5" x14ac:dyDescent="0.25">
      <c r="A650" t="s">
        <v>1355</v>
      </c>
      <c r="B650" t="s">
        <v>1356</v>
      </c>
      <c r="C650" s="33"/>
      <c r="D650" s="33"/>
      <c r="E650" s="33"/>
    </row>
    <row r="651" spans="1:5" x14ac:dyDescent="0.25">
      <c r="A651" t="s">
        <v>1357</v>
      </c>
      <c r="B651" t="s">
        <v>1358</v>
      </c>
      <c r="C651" s="33"/>
      <c r="D651" s="33"/>
      <c r="E651" s="33"/>
    </row>
    <row r="652" spans="1:5" x14ac:dyDescent="0.25">
      <c r="A652" t="s">
        <v>1359</v>
      </c>
      <c r="B652" t="s">
        <v>1360</v>
      </c>
      <c r="C652" s="33"/>
      <c r="D652" s="33"/>
      <c r="E652" s="33"/>
    </row>
    <row r="653" spans="1:5" x14ac:dyDescent="0.25">
      <c r="A653" t="s">
        <v>1361</v>
      </c>
      <c r="B653" t="s">
        <v>1362</v>
      </c>
      <c r="C653" s="33"/>
      <c r="D653" s="33"/>
      <c r="E653" s="33"/>
    </row>
    <row r="654" spans="1:5" x14ac:dyDescent="0.25">
      <c r="A654" t="s">
        <v>1363</v>
      </c>
      <c r="B654" t="s">
        <v>1364</v>
      </c>
      <c r="C654" s="33"/>
      <c r="D654" s="33"/>
      <c r="E654" s="33"/>
    </row>
    <row r="655" spans="1:5" x14ac:dyDescent="0.25">
      <c r="A655" t="s">
        <v>1365</v>
      </c>
      <c r="B655" t="s">
        <v>1366</v>
      </c>
      <c r="C655" s="33"/>
      <c r="D655" s="33"/>
      <c r="E655" s="33"/>
    </row>
    <row r="656" spans="1:5" x14ac:dyDescent="0.25">
      <c r="A656" t="s">
        <v>1367</v>
      </c>
      <c r="B656" t="s">
        <v>1368</v>
      </c>
      <c r="C656" s="33"/>
      <c r="D656" s="33"/>
      <c r="E656" s="33"/>
    </row>
    <row r="657" spans="1:5" x14ac:dyDescent="0.25">
      <c r="A657" t="s">
        <v>1369</v>
      </c>
      <c r="B657" t="s">
        <v>1370</v>
      </c>
      <c r="C657" s="33"/>
      <c r="D657" s="33"/>
      <c r="E657" s="33"/>
    </row>
    <row r="658" spans="1:5" x14ac:dyDescent="0.25">
      <c r="A658" t="s">
        <v>1371</v>
      </c>
      <c r="B658" t="s">
        <v>1372</v>
      </c>
      <c r="C658" s="33"/>
      <c r="D658" s="33"/>
      <c r="E658" s="33"/>
    </row>
    <row r="659" spans="1:5" x14ac:dyDescent="0.25">
      <c r="A659" t="s">
        <v>1373</v>
      </c>
      <c r="B659" t="s">
        <v>1374</v>
      </c>
      <c r="C659" s="33"/>
      <c r="D659" s="33"/>
      <c r="E659" s="33"/>
    </row>
    <row r="660" spans="1:5" x14ac:dyDescent="0.25">
      <c r="A660" t="s">
        <v>1375</v>
      </c>
      <c r="B660" t="s">
        <v>1376</v>
      </c>
      <c r="C660" s="33"/>
      <c r="D660" s="33"/>
      <c r="E660" s="33"/>
    </row>
    <row r="661" spans="1:5" x14ac:dyDescent="0.25">
      <c r="A661" t="s">
        <v>1377</v>
      </c>
      <c r="B661" t="s">
        <v>1378</v>
      </c>
      <c r="C661" s="33"/>
      <c r="D661" s="33"/>
      <c r="E661" s="33"/>
    </row>
    <row r="662" spans="1:5" x14ac:dyDescent="0.25">
      <c r="A662" t="s">
        <v>1379</v>
      </c>
      <c r="B662" t="s">
        <v>1380</v>
      </c>
      <c r="C662" s="33"/>
      <c r="D662" s="33"/>
      <c r="E662" s="33"/>
    </row>
    <row r="663" spans="1:5" x14ac:dyDescent="0.25">
      <c r="A663" t="s">
        <v>1381</v>
      </c>
      <c r="B663" t="s">
        <v>1382</v>
      </c>
      <c r="C663" s="33"/>
      <c r="D663" s="33"/>
      <c r="E663" s="33"/>
    </row>
    <row r="664" spans="1:5" x14ac:dyDescent="0.25">
      <c r="A664" t="s">
        <v>1383</v>
      </c>
      <c r="B664" t="s">
        <v>1384</v>
      </c>
      <c r="C664" s="33"/>
      <c r="D664" s="33"/>
      <c r="E664" s="33"/>
    </row>
    <row r="665" spans="1:5" x14ac:dyDescent="0.25">
      <c r="A665" t="s">
        <v>1385</v>
      </c>
      <c r="B665" t="s">
        <v>1386</v>
      </c>
      <c r="C665" s="33"/>
      <c r="D665" s="33"/>
      <c r="E665" s="33"/>
    </row>
    <row r="666" spans="1:5" x14ac:dyDescent="0.25">
      <c r="A666" t="s">
        <v>1387</v>
      </c>
      <c r="B666" t="s">
        <v>1388</v>
      </c>
      <c r="C666" s="33"/>
      <c r="D666" s="33"/>
      <c r="E666" s="33"/>
    </row>
    <row r="667" spans="1:5" x14ac:dyDescent="0.25">
      <c r="A667" t="s">
        <v>1389</v>
      </c>
      <c r="B667" t="s">
        <v>1390</v>
      </c>
      <c r="C667" s="33"/>
      <c r="D667" s="33"/>
      <c r="E667" s="33"/>
    </row>
    <row r="668" spans="1:5" x14ac:dyDescent="0.25">
      <c r="A668" t="s">
        <v>1391</v>
      </c>
      <c r="B668" t="s">
        <v>1392</v>
      </c>
      <c r="C668" s="33"/>
      <c r="D668" s="33"/>
      <c r="E668" s="33"/>
    </row>
    <row r="669" spans="1:5" x14ac:dyDescent="0.25">
      <c r="A669" t="s">
        <v>1393</v>
      </c>
      <c r="B669" t="s">
        <v>1394</v>
      </c>
      <c r="C669" s="33"/>
      <c r="D669" s="33"/>
      <c r="E669" s="33"/>
    </row>
    <row r="670" spans="1:5" x14ac:dyDescent="0.25">
      <c r="A670" t="s">
        <v>1395</v>
      </c>
      <c r="B670" t="s">
        <v>1396</v>
      </c>
      <c r="C670" s="33"/>
      <c r="D670" s="33"/>
      <c r="E670" s="33"/>
    </row>
    <row r="671" spans="1:5" x14ac:dyDescent="0.25">
      <c r="A671" t="s">
        <v>1397</v>
      </c>
      <c r="B671" t="s">
        <v>1398</v>
      </c>
      <c r="C671" s="33"/>
      <c r="D671" s="33"/>
      <c r="E671" s="33"/>
    </row>
    <row r="672" spans="1:5" x14ac:dyDescent="0.25">
      <c r="A672" t="s">
        <v>1399</v>
      </c>
      <c r="B672" t="s">
        <v>1400</v>
      </c>
      <c r="C672" s="33"/>
      <c r="D672" s="33"/>
      <c r="E672" s="33"/>
    </row>
    <row r="673" spans="1:5" x14ac:dyDescent="0.25">
      <c r="A673" t="s">
        <v>1401</v>
      </c>
      <c r="B673" t="s">
        <v>1402</v>
      </c>
      <c r="C673" s="33"/>
      <c r="D673" s="33"/>
      <c r="E673" s="33"/>
    </row>
    <row r="674" spans="1:5" x14ac:dyDescent="0.25">
      <c r="A674" t="s">
        <v>1403</v>
      </c>
      <c r="B674" t="s">
        <v>1404</v>
      </c>
      <c r="C674" s="33"/>
      <c r="D674" s="33"/>
      <c r="E674" s="33"/>
    </row>
    <row r="675" spans="1:5" x14ac:dyDescent="0.25">
      <c r="A675" t="s">
        <v>157</v>
      </c>
      <c r="B675" t="s">
        <v>1405</v>
      </c>
      <c r="C675" s="33"/>
      <c r="D675" s="33"/>
      <c r="E675" s="33"/>
    </row>
    <row r="676" spans="1:5" x14ac:dyDescent="0.25">
      <c r="A676" t="s">
        <v>1406</v>
      </c>
      <c r="B676" t="s">
        <v>1407</v>
      </c>
      <c r="C676" s="33"/>
      <c r="D676" s="33"/>
      <c r="E676" s="33"/>
    </row>
    <row r="677" spans="1:5" x14ac:dyDescent="0.25">
      <c r="A677" t="s">
        <v>1408</v>
      </c>
      <c r="B677" t="s">
        <v>1409</v>
      </c>
      <c r="C677" s="33"/>
      <c r="D677" s="33"/>
      <c r="E677" s="33"/>
    </row>
    <row r="678" spans="1:5" x14ac:dyDescent="0.25">
      <c r="A678" t="s">
        <v>1410</v>
      </c>
      <c r="B678" t="s">
        <v>1411</v>
      </c>
      <c r="C678" s="33"/>
      <c r="D678" s="33"/>
      <c r="E678" s="33"/>
    </row>
    <row r="679" spans="1:5" x14ac:dyDescent="0.25">
      <c r="A679" t="s">
        <v>1412</v>
      </c>
      <c r="B679" t="s">
        <v>1413</v>
      </c>
      <c r="C679" s="33"/>
      <c r="D679" s="33"/>
      <c r="E679" s="33"/>
    </row>
    <row r="680" spans="1:5" x14ac:dyDescent="0.25">
      <c r="A680" t="s">
        <v>1414</v>
      </c>
      <c r="B680" t="s">
        <v>1415</v>
      </c>
      <c r="C680" s="33"/>
      <c r="D680" s="33"/>
      <c r="E680" s="33"/>
    </row>
    <row r="681" spans="1:5" x14ac:dyDescent="0.25">
      <c r="A681" t="s">
        <v>1416</v>
      </c>
      <c r="B681" t="s">
        <v>1417</v>
      </c>
      <c r="C681" s="33"/>
      <c r="D681" s="33"/>
      <c r="E681" s="33"/>
    </row>
    <row r="682" spans="1:5" x14ac:dyDescent="0.25">
      <c r="A682" t="s">
        <v>1418</v>
      </c>
      <c r="B682" t="s">
        <v>1419</v>
      </c>
      <c r="C682" s="33"/>
      <c r="D682" s="33"/>
      <c r="E682" s="33"/>
    </row>
    <row r="683" spans="1:5" x14ac:dyDescent="0.25">
      <c r="A683" t="s">
        <v>1420</v>
      </c>
      <c r="B683" t="s">
        <v>1421</v>
      </c>
      <c r="C683" s="33"/>
      <c r="D683" s="33"/>
      <c r="E683" s="33"/>
    </row>
    <row r="684" spans="1:5" x14ac:dyDescent="0.25">
      <c r="A684" t="s">
        <v>1422</v>
      </c>
      <c r="B684" t="s">
        <v>1423</v>
      </c>
      <c r="C684" s="33"/>
      <c r="D684" s="33"/>
      <c r="E684" s="33"/>
    </row>
    <row r="685" spans="1:5" x14ac:dyDescent="0.25">
      <c r="A685" t="s">
        <v>1424</v>
      </c>
      <c r="B685" t="s">
        <v>1425</v>
      </c>
      <c r="C685" s="33"/>
      <c r="D685" s="33"/>
      <c r="E685" s="33"/>
    </row>
    <row r="686" spans="1:5" x14ac:dyDescent="0.25">
      <c r="A686" t="s">
        <v>1426</v>
      </c>
      <c r="B686" t="s">
        <v>1427</v>
      </c>
      <c r="C686" s="33"/>
      <c r="D686" s="33"/>
      <c r="E686" s="33"/>
    </row>
    <row r="687" spans="1:5" x14ac:dyDescent="0.25">
      <c r="A687" t="s">
        <v>1428</v>
      </c>
      <c r="B687" t="s">
        <v>1429</v>
      </c>
      <c r="C687" s="33"/>
      <c r="D687" s="33"/>
      <c r="E687" s="33"/>
    </row>
    <row r="688" spans="1:5" x14ac:dyDescent="0.25">
      <c r="A688" t="s">
        <v>1430</v>
      </c>
      <c r="B688" t="s">
        <v>1431</v>
      </c>
      <c r="C688" s="33"/>
      <c r="D688" s="33"/>
      <c r="E688" s="33"/>
    </row>
    <row r="689" spans="1:5" x14ac:dyDescent="0.25">
      <c r="A689" t="s">
        <v>1432</v>
      </c>
      <c r="B689" t="s">
        <v>1433</v>
      </c>
      <c r="C689" s="33"/>
      <c r="D689" s="33"/>
      <c r="E689" s="33"/>
    </row>
    <row r="690" spans="1:5" x14ac:dyDescent="0.25">
      <c r="A690" t="s">
        <v>1434</v>
      </c>
      <c r="B690" t="s">
        <v>1435</v>
      </c>
      <c r="C690" s="33"/>
      <c r="D690" s="33"/>
      <c r="E690" s="33"/>
    </row>
    <row r="691" spans="1:5" x14ac:dyDescent="0.25">
      <c r="A691" t="s">
        <v>1436</v>
      </c>
      <c r="B691" t="s">
        <v>1437</v>
      </c>
      <c r="C691" s="33"/>
      <c r="D691" s="33"/>
      <c r="E691" s="33"/>
    </row>
    <row r="692" spans="1:5" x14ac:dyDescent="0.25">
      <c r="A692" t="s">
        <v>1438</v>
      </c>
      <c r="B692" t="s">
        <v>1439</v>
      </c>
      <c r="C692" s="33"/>
      <c r="D692" s="33"/>
      <c r="E692" s="33"/>
    </row>
    <row r="693" spans="1:5" x14ac:dyDescent="0.25">
      <c r="A693" t="s">
        <v>1440</v>
      </c>
      <c r="B693" t="s">
        <v>1441</v>
      </c>
      <c r="C693" s="33"/>
      <c r="D693" s="33"/>
      <c r="E693" s="33"/>
    </row>
    <row r="694" spans="1:5" x14ac:dyDescent="0.25">
      <c r="A694" t="s">
        <v>1442</v>
      </c>
      <c r="B694" t="s">
        <v>1443</v>
      </c>
      <c r="C694" s="33"/>
      <c r="D694" s="33"/>
      <c r="E694" s="33"/>
    </row>
    <row r="695" spans="1:5" x14ac:dyDescent="0.25">
      <c r="A695" t="s">
        <v>1444</v>
      </c>
      <c r="B695" t="s">
        <v>1445</v>
      </c>
      <c r="C695" s="33"/>
      <c r="D695" s="33"/>
      <c r="E695" s="33"/>
    </row>
    <row r="696" spans="1:5" x14ac:dyDescent="0.25">
      <c r="A696" t="s">
        <v>1446</v>
      </c>
      <c r="B696" t="s">
        <v>1447</v>
      </c>
      <c r="C696" s="33"/>
      <c r="D696" s="33"/>
      <c r="E696" s="33"/>
    </row>
    <row r="697" spans="1:5" x14ac:dyDescent="0.25">
      <c r="A697" t="s">
        <v>1448</v>
      </c>
      <c r="B697" t="s">
        <v>1449</v>
      </c>
      <c r="C697" s="33"/>
      <c r="D697" s="33"/>
      <c r="E697" s="33"/>
    </row>
    <row r="698" spans="1:5" x14ac:dyDescent="0.25">
      <c r="A698" t="s">
        <v>1450</v>
      </c>
      <c r="B698" t="s">
        <v>1451</v>
      </c>
      <c r="C698" s="33"/>
      <c r="D698" s="33"/>
      <c r="E698" s="33"/>
    </row>
    <row r="699" spans="1:5" x14ac:dyDescent="0.25">
      <c r="A699" t="s">
        <v>1452</v>
      </c>
      <c r="B699" t="s">
        <v>1453</v>
      </c>
      <c r="C699" s="33"/>
      <c r="D699" s="33"/>
      <c r="E699" s="33"/>
    </row>
    <row r="700" spans="1:5" x14ac:dyDescent="0.25">
      <c r="A700" t="s">
        <v>1454</v>
      </c>
      <c r="B700" t="s">
        <v>1455</v>
      </c>
      <c r="C700" s="33"/>
      <c r="D700" s="33"/>
      <c r="E700" s="33"/>
    </row>
    <row r="701" spans="1:5" x14ac:dyDescent="0.25">
      <c r="A701" t="s">
        <v>1456</v>
      </c>
      <c r="B701" t="s">
        <v>1457</v>
      </c>
      <c r="C701" s="33"/>
      <c r="D701" s="33"/>
      <c r="E701" s="33"/>
    </row>
    <row r="702" spans="1:5" x14ac:dyDescent="0.25">
      <c r="A702" t="s">
        <v>1458</v>
      </c>
      <c r="B702" t="s">
        <v>1459</v>
      </c>
      <c r="C702" s="33"/>
      <c r="D702" s="33"/>
      <c r="E702" s="33"/>
    </row>
    <row r="703" spans="1:5" x14ac:dyDescent="0.25">
      <c r="A703" t="s">
        <v>1460</v>
      </c>
      <c r="B703" t="s">
        <v>1461</v>
      </c>
      <c r="C703" s="33"/>
      <c r="D703" s="33"/>
      <c r="E703" s="33"/>
    </row>
    <row r="704" spans="1:5" x14ac:dyDescent="0.25">
      <c r="A704" t="s">
        <v>1462</v>
      </c>
      <c r="B704" t="s">
        <v>1463</v>
      </c>
      <c r="C704" s="33"/>
      <c r="D704" s="33"/>
      <c r="E704" s="33"/>
    </row>
    <row r="705" spans="1:5" x14ac:dyDescent="0.25">
      <c r="A705" t="s">
        <v>1464</v>
      </c>
      <c r="B705" t="s">
        <v>1465</v>
      </c>
      <c r="C705" s="33"/>
      <c r="D705" s="33"/>
      <c r="E705" s="33"/>
    </row>
    <row r="706" spans="1:5" x14ac:dyDescent="0.25">
      <c r="A706" t="s">
        <v>1466</v>
      </c>
      <c r="B706" t="s">
        <v>1467</v>
      </c>
      <c r="C706" s="33"/>
      <c r="D706" s="33"/>
      <c r="E706" s="33"/>
    </row>
    <row r="707" spans="1:5" x14ac:dyDescent="0.25">
      <c r="A707" t="s">
        <v>1468</v>
      </c>
      <c r="B707" t="s">
        <v>1469</v>
      </c>
      <c r="C707" s="33"/>
      <c r="D707" s="33"/>
      <c r="E707" s="33"/>
    </row>
    <row r="708" spans="1:5" x14ac:dyDescent="0.25">
      <c r="A708" t="s">
        <v>1470</v>
      </c>
      <c r="B708" t="s">
        <v>1471</v>
      </c>
      <c r="C708" s="33"/>
      <c r="D708" s="33"/>
      <c r="E708" s="33"/>
    </row>
    <row r="709" spans="1:5" x14ac:dyDescent="0.25">
      <c r="A709" t="s">
        <v>1472</v>
      </c>
      <c r="B709" t="s">
        <v>1473</v>
      </c>
      <c r="C709" s="33"/>
      <c r="D709" s="33"/>
      <c r="E709" s="33"/>
    </row>
    <row r="710" spans="1:5" x14ac:dyDescent="0.25">
      <c r="A710" t="s">
        <v>1474</v>
      </c>
      <c r="B710" t="s">
        <v>1475</v>
      </c>
      <c r="C710" s="33"/>
      <c r="D710" s="33"/>
      <c r="E710" s="33"/>
    </row>
    <row r="711" spans="1:5" x14ac:dyDescent="0.25">
      <c r="A711" t="s">
        <v>1476</v>
      </c>
      <c r="B711" t="s">
        <v>1477</v>
      </c>
      <c r="C711" s="33"/>
      <c r="D711" s="33"/>
      <c r="E711" s="33"/>
    </row>
    <row r="712" spans="1:5" x14ac:dyDescent="0.25">
      <c r="A712" t="s">
        <v>1478</v>
      </c>
      <c r="B712" t="s">
        <v>1479</v>
      </c>
      <c r="C712" s="33"/>
      <c r="D712" s="33"/>
      <c r="E712" s="33"/>
    </row>
    <row r="713" spans="1:5" x14ac:dyDescent="0.25">
      <c r="A713" t="s">
        <v>1480</v>
      </c>
      <c r="B713" t="s">
        <v>1481</v>
      </c>
      <c r="C713" s="33"/>
      <c r="D713" s="33"/>
      <c r="E713" s="33"/>
    </row>
    <row r="714" spans="1:5" x14ac:dyDescent="0.25">
      <c r="A714" t="s">
        <v>1482</v>
      </c>
      <c r="B714" t="s">
        <v>1483</v>
      </c>
      <c r="C714" s="33"/>
      <c r="D714" s="33"/>
      <c r="E714" s="33"/>
    </row>
    <row r="715" spans="1:5" x14ac:dyDescent="0.25">
      <c r="A715" t="s">
        <v>1484</v>
      </c>
      <c r="B715" t="s">
        <v>1485</v>
      </c>
      <c r="C715" s="33"/>
      <c r="D715" s="33"/>
      <c r="E715" s="33"/>
    </row>
    <row r="716" spans="1:5" x14ac:dyDescent="0.25">
      <c r="A716" t="s">
        <v>1486</v>
      </c>
      <c r="B716" t="s">
        <v>1487</v>
      </c>
      <c r="C716" s="33"/>
      <c r="D716" s="33"/>
      <c r="E716" s="33"/>
    </row>
    <row r="717" spans="1:5" x14ac:dyDescent="0.25">
      <c r="A717" t="s">
        <v>1488</v>
      </c>
      <c r="B717" t="s">
        <v>1489</v>
      </c>
      <c r="C717" s="33"/>
      <c r="D717" s="33"/>
      <c r="E717" s="33"/>
    </row>
    <row r="718" spans="1:5" x14ac:dyDescent="0.25">
      <c r="A718" t="s">
        <v>1490</v>
      </c>
      <c r="B718" t="s">
        <v>1491</v>
      </c>
      <c r="C718" s="33"/>
      <c r="D718" s="33"/>
      <c r="E718" s="33"/>
    </row>
    <row r="719" spans="1:5" x14ac:dyDescent="0.25">
      <c r="A719" t="s">
        <v>1492</v>
      </c>
      <c r="B719" t="s">
        <v>1493</v>
      </c>
      <c r="C719" s="33"/>
      <c r="D719" s="33"/>
      <c r="E719" s="33"/>
    </row>
    <row r="720" spans="1:5" x14ac:dyDescent="0.25">
      <c r="A720" t="s">
        <v>1494</v>
      </c>
      <c r="B720" t="s">
        <v>1495</v>
      </c>
      <c r="C720" s="33"/>
      <c r="D720" s="33"/>
      <c r="E720" s="33"/>
    </row>
    <row r="721" spans="1:5" x14ac:dyDescent="0.25">
      <c r="A721" t="s">
        <v>1496</v>
      </c>
      <c r="B721" t="s">
        <v>1497</v>
      </c>
      <c r="C721" s="33"/>
      <c r="D721" s="33"/>
      <c r="E721" s="33"/>
    </row>
    <row r="722" spans="1:5" x14ac:dyDescent="0.25">
      <c r="A722" t="s">
        <v>1498</v>
      </c>
      <c r="B722" t="s">
        <v>1499</v>
      </c>
      <c r="C722" s="33"/>
      <c r="D722" s="33"/>
      <c r="E722" s="33"/>
    </row>
    <row r="723" spans="1:5" x14ac:dyDescent="0.25">
      <c r="A723" t="s">
        <v>1500</v>
      </c>
      <c r="B723" t="s">
        <v>1501</v>
      </c>
      <c r="C723" s="33"/>
      <c r="D723" s="33"/>
      <c r="E723" s="33"/>
    </row>
    <row r="724" spans="1:5" x14ac:dyDescent="0.25">
      <c r="A724" t="s">
        <v>1502</v>
      </c>
      <c r="B724" t="s">
        <v>1503</v>
      </c>
      <c r="C724" s="33"/>
      <c r="D724" s="33"/>
      <c r="E724" s="33"/>
    </row>
    <row r="725" spans="1:5" x14ac:dyDescent="0.25">
      <c r="A725" t="s">
        <v>1504</v>
      </c>
      <c r="B725" t="s">
        <v>1505</v>
      </c>
      <c r="C725" s="33"/>
      <c r="D725" s="33"/>
      <c r="E725" s="33"/>
    </row>
    <row r="726" spans="1:5" x14ac:dyDescent="0.25">
      <c r="A726" t="s">
        <v>1506</v>
      </c>
      <c r="B726" t="s">
        <v>1507</v>
      </c>
      <c r="C726" s="33"/>
      <c r="D726" s="33"/>
      <c r="E726" s="33"/>
    </row>
    <row r="727" spans="1:5" x14ac:dyDescent="0.25">
      <c r="A727" t="s">
        <v>1508</v>
      </c>
      <c r="B727" t="s">
        <v>1509</v>
      </c>
      <c r="C727" s="33"/>
      <c r="D727" s="33"/>
      <c r="E727" s="33"/>
    </row>
    <row r="728" spans="1:5" x14ac:dyDescent="0.25">
      <c r="A728" t="s">
        <v>1510</v>
      </c>
      <c r="B728" t="s">
        <v>1511</v>
      </c>
      <c r="C728" s="33"/>
      <c r="D728" s="33"/>
      <c r="E728" s="33"/>
    </row>
    <row r="729" spans="1:5" x14ac:dyDescent="0.25">
      <c r="A729" t="s">
        <v>1512</v>
      </c>
      <c r="B729" t="s">
        <v>1513</v>
      </c>
      <c r="C729" s="33"/>
      <c r="D729" s="33"/>
      <c r="E729" s="33"/>
    </row>
    <row r="730" spans="1:5" x14ac:dyDescent="0.25">
      <c r="A730" t="s">
        <v>1514</v>
      </c>
      <c r="B730" t="s">
        <v>1515</v>
      </c>
      <c r="C730" s="33"/>
      <c r="D730" s="33"/>
      <c r="E730" s="33"/>
    </row>
    <row r="731" spans="1:5" x14ac:dyDescent="0.25">
      <c r="A731" t="s">
        <v>178</v>
      </c>
      <c r="B731" t="s">
        <v>1516</v>
      </c>
      <c r="C731" s="33"/>
      <c r="D731" s="33"/>
      <c r="E731" s="33"/>
    </row>
    <row r="732" spans="1:5" x14ac:dyDescent="0.25">
      <c r="A732" t="s">
        <v>1517</v>
      </c>
      <c r="B732" t="s">
        <v>1518</v>
      </c>
      <c r="C732" s="33"/>
      <c r="D732" s="33"/>
      <c r="E732" s="33"/>
    </row>
    <row r="733" spans="1:5" x14ac:dyDescent="0.25">
      <c r="A733" t="s">
        <v>1519</v>
      </c>
      <c r="B733" t="s">
        <v>1520</v>
      </c>
      <c r="C733" s="33"/>
      <c r="D733" s="33"/>
      <c r="E733" s="33"/>
    </row>
    <row r="734" spans="1:5" x14ac:dyDescent="0.25">
      <c r="A734" t="s">
        <v>1521</v>
      </c>
      <c r="B734" t="s">
        <v>1522</v>
      </c>
      <c r="C734" s="33"/>
      <c r="D734" s="33"/>
      <c r="E734" s="33"/>
    </row>
    <row r="735" spans="1:5" x14ac:dyDescent="0.25">
      <c r="A735" t="s">
        <v>1523</v>
      </c>
      <c r="B735" t="s">
        <v>1524</v>
      </c>
      <c r="C735" s="33"/>
      <c r="D735" s="33"/>
      <c r="E735" s="33"/>
    </row>
    <row r="736" spans="1:5" x14ac:dyDescent="0.25">
      <c r="A736" t="s">
        <v>1525</v>
      </c>
      <c r="B736" t="s">
        <v>1526</v>
      </c>
      <c r="C736" s="33"/>
      <c r="D736" s="33"/>
      <c r="E736" s="33"/>
    </row>
    <row r="737" spans="1:5" x14ac:dyDescent="0.25">
      <c r="A737" t="s">
        <v>1527</v>
      </c>
      <c r="B737" t="s">
        <v>1528</v>
      </c>
      <c r="C737" s="33"/>
      <c r="D737" s="33"/>
      <c r="E737" s="33"/>
    </row>
    <row r="738" spans="1:5" x14ac:dyDescent="0.25">
      <c r="A738" t="s">
        <v>1529</v>
      </c>
      <c r="B738" t="s">
        <v>1530</v>
      </c>
      <c r="C738" s="33"/>
      <c r="D738" s="33"/>
      <c r="E738" s="33"/>
    </row>
    <row r="739" spans="1:5" x14ac:dyDescent="0.25">
      <c r="A739" t="s">
        <v>1531</v>
      </c>
      <c r="B739" t="s">
        <v>1532</v>
      </c>
      <c r="C739" s="33"/>
      <c r="D739" s="33"/>
      <c r="E739" s="33"/>
    </row>
    <row r="740" spans="1:5" x14ac:dyDescent="0.25">
      <c r="A740" t="s">
        <v>1533</v>
      </c>
      <c r="B740" t="s">
        <v>622</v>
      </c>
      <c r="C740" s="33"/>
      <c r="D740" s="33"/>
      <c r="E740" s="33"/>
    </row>
    <row r="741" spans="1:5" x14ac:dyDescent="0.25">
      <c r="A741" t="s">
        <v>1534</v>
      </c>
      <c r="B741" t="s">
        <v>1535</v>
      </c>
      <c r="C741" s="33"/>
      <c r="D741" s="33"/>
      <c r="E741" s="33"/>
    </row>
    <row r="742" spans="1:5" x14ac:dyDescent="0.25">
      <c r="A742" t="s">
        <v>1536</v>
      </c>
      <c r="B742" t="s">
        <v>1537</v>
      </c>
      <c r="C742" s="33"/>
      <c r="D742" s="33"/>
      <c r="E742" s="33"/>
    </row>
    <row r="743" spans="1:5" x14ac:dyDescent="0.25">
      <c r="A743" t="s">
        <v>1538</v>
      </c>
      <c r="B743" t="s">
        <v>1539</v>
      </c>
      <c r="C743" s="33"/>
      <c r="D743" s="33"/>
      <c r="E743" s="33"/>
    </row>
    <row r="744" spans="1:5" x14ac:dyDescent="0.25">
      <c r="A744" t="s">
        <v>94</v>
      </c>
      <c r="B744" t="s">
        <v>1540</v>
      </c>
      <c r="C744" s="33"/>
      <c r="D744" s="33"/>
      <c r="E744" s="33"/>
    </row>
    <row r="745" spans="1:5" x14ac:dyDescent="0.25">
      <c r="A745" t="s">
        <v>1541</v>
      </c>
      <c r="B745" t="s">
        <v>1542</v>
      </c>
      <c r="C745" s="33"/>
      <c r="D745" s="33"/>
      <c r="E745" s="33"/>
    </row>
    <row r="746" spans="1:5" x14ac:dyDescent="0.25">
      <c r="A746" t="s">
        <v>1543</v>
      </c>
      <c r="B746" t="s">
        <v>196</v>
      </c>
      <c r="C746" s="33"/>
      <c r="D746" s="33"/>
      <c r="E746" s="33"/>
    </row>
    <row r="747" spans="1:5" x14ac:dyDescent="0.25">
      <c r="A747" t="s">
        <v>1544</v>
      </c>
      <c r="B747" t="s">
        <v>1545</v>
      </c>
      <c r="C747" s="33"/>
      <c r="D747" s="33"/>
      <c r="E747" s="33"/>
    </row>
    <row r="748" spans="1:5" x14ac:dyDescent="0.25">
      <c r="A748" t="s">
        <v>126</v>
      </c>
      <c r="B748" t="s">
        <v>125</v>
      </c>
      <c r="C748" s="33"/>
      <c r="D748" s="33"/>
      <c r="E748" s="33"/>
    </row>
    <row r="749" spans="1:5" x14ac:dyDescent="0.25">
      <c r="A749" t="s">
        <v>1546</v>
      </c>
      <c r="B749" t="s">
        <v>1547</v>
      </c>
      <c r="C749" s="33"/>
      <c r="D749" s="33"/>
      <c r="E749" s="33"/>
    </row>
    <row r="750" spans="1:5" x14ac:dyDescent="0.25">
      <c r="A750" t="s">
        <v>1548</v>
      </c>
      <c r="B750" t="s">
        <v>1549</v>
      </c>
      <c r="C750" s="33"/>
      <c r="D750" s="33"/>
      <c r="E750" s="33"/>
    </row>
    <row r="751" spans="1:5" x14ac:dyDescent="0.25">
      <c r="A751" t="s">
        <v>1550</v>
      </c>
      <c r="B751" t="s">
        <v>1551</v>
      </c>
      <c r="C751" s="33"/>
      <c r="D751" s="33"/>
      <c r="E751" s="33"/>
    </row>
    <row r="752" spans="1:5" x14ac:dyDescent="0.25">
      <c r="A752" t="s">
        <v>175</v>
      </c>
      <c r="B752" t="s">
        <v>1552</v>
      </c>
      <c r="C752" s="33"/>
      <c r="D752" s="33"/>
      <c r="E752" s="33"/>
    </row>
    <row r="753" spans="1:5" x14ac:dyDescent="0.25">
      <c r="A753" t="s">
        <v>1553</v>
      </c>
      <c r="B753" t="s">
        <v>1554</v>
      </c>
      <c r="C753" s="33"/>
      <c r="D753" s="33"/>
      <c r="E753" s="33"/>
    </row>
    <row r="754" spans="1:5" x14ac:dyDescent="0.25">
      <c r="A754" t="s">
        <v>1555</v>
      </c>
      <c r="B754" t="s">
        <v>1556</v>
      </c>
      <c r="C754" s="33"/>
      <c r="D754" s="33"/>
      <c r="E754" s="33"/>
    </row>
    <row r="755" spans="1:5" x14ac:dyDescent="0.25">
      <c r="A755" t="s">
        <v>1557</v>
      </c>
      <c r="B755" t="s">
        <v>1558</v>
      </c>
      <c r="C755" s="33"/>
      <c r="D755" s="33"/>
      <c r="E755" s="33"/>
    </row>
    <row r="756" spans="1:5" x14ac:dyDescent="0.25">
      <c r="A756" t="s">
        <v>1559</v>
      </c>
      <c r="B756" t="s">
        <v>1560</v>
      </c>
      <c r="C756" s="33"/>
      <c r="D756" s="33"/>
      <c r="E756" s="33"/>
    </row>
    <row r="757" spans="1:5" x14ac:dyDescent="0.25">
      <c r="A757" t="s">
        <v>1561</v>
      </c>
      <c r="B757" t="s">
        <v>1562</v>
      </c>
      <c r="C757" s="33"/>
      <c r="D757" s="33"/>
      <c r="E757" s="33"/>
    </row>
    <row r="758" spans="1:5" x14ac:dyDescent="0.25">
      <c r="A758" t="s">
        <v>1563</v>
      </c>
      <c r="B758" t="s">
        <v>1564</v>
      </c>
      <c r="C758" s="33"/>
      <c r="D758" s="33"/>
      <c r="E758" s="33"/>
    </row>
    <row r="759" spans="1:5" x14ac:dyDescent="0.25">
      <c r="A759" t="s">
        <v>1565</v>
      </c>
      <c r="B759" t="s">
        <v>1566</v>
      </c>
      <c r="C759" s="33"/>
      <c r="D759" s="33"/>
      <c r="E759" s="33"/>
    </row>
    <row r="760" spans="1:5" x14ac:dyDescent="0.25">
      <c r="A760" t="s">
        <v>1567</v>
      </c>
      <c r="B760" t="s">
        <v>1568</v>
      </c>
      <c r="C760" s="33"/>
      <c r="D760" s="33"/>
      <c r="E760" s="33"/>
    </row>
    <row r="761" spans="1:5" x14ac:dyDescent="0.25">
      <c r="A761" t="s">
        <v>1569</v>
      </c>
      <c r="B761" t="s">
        <v>1570</v>
      </c>
      <c r="C761" s="33"/>
      <c r="D761" s="33"/>
      <c r="E761" s="33"/>
    </row>
    <row r="762" spans="1:5" x14ac:dyDescent="0.25">
      <c r="A762" t="s">
        <v>1571</v>
      </c>
      <c r="B762" t="s">
        <v>1572</v>
      </c>
      <c r="C762" s="33"/>
      <c r="D762" s="33"/>
      <c r="E762" s="33"/>
    </row>
    <row r="763" spans="1:5" x14ac:dyDescent="0.25">
      <c r="A763" t="s">
        <v>1573</v>
      </c>
      <c r="B763" t="s">
        <v>1574</v>
      </c>
      <c r="C763" s="33"/>
      <c r="D763" s="33"/>
      <c r="E763" s="33"/>
    </row>
    <row r="764" spans="1:5" x14ac:dyDescent="0.25">
      <c r="A764" t="s">
        <v>1575</v>
      </c>
      <c r="B764" t="s">
        <v>1576</v>
      </c>
      <c r="C764" s="33"/>
      <c r="D764" s="33"/>
      <c r="E764" s="33"/>
    </row>
    <row r="765" spans="1:5" x14ac:dyDescent="0.25">
      <c r="A765" t="s">
        <v>1577</v>
      </c>
      <c r="B765" t="s">
        <v>1578</v>
      </c>
      <c r="C765" s="33"/>
      <c r="D765" s="33"/>
      <c r="E765" s="33"/>
    </row>
    <row r="766" spans="1:5" x14ac:dyDescent="0.25">
      <c r="A766" t="s">
        <v>1579</v>
      </c>
      <c r="B766" t="s">
        <v>1580</v>
      </c>
      <c r="C766" s="33"/>
      <c r="D766" s="33"/>
      <c r="E766" s="33"/>
    </row>
    <row r="767" spans="1:5" x14ac:dyDescent="0.25">
      <c r="A767" t="s">
        <v>1581</v>
      </c>
      <c r="B767" t="s">
        <v>1582</v>
      </c>
      <c r="C767" s="33"/>
      <c r="D767" s="33"/>
      <c r="E767" s="33"/>
    </row>
    <row r="768" spans="1:5" x14ac:dyDescent="0.25">
      <c r="A768" t="s">
        <v>1583</v>
      </c>
      <c r="B768" t="s">
        <v>1584</v>
      </c>
      <c r="C768" s="33"/>
      <c r="D768" s="33"/>
      <c r="E768" s="33"/>
    </row>
    <row r="769" spans="1:5" x14ac:dyDescent="0.25">
      <c r="A769" t="s">
        <v>1585</v>
      </c>
      <c r="B769" t="s">
        <v>1586</v>
      </c>
      <c r="C769" s="33"/>
      <c r="D769" s="33"/>
      <c r="E769" s="33"/>
    </row>
    <row r="770" spans="1:5" x14ac:dyDescent="0.25">
      <c r="A770" t="s">
        <v>1587</v>
      </c>
      <c r="B770" t="s">
        <v>1588</v>
      </c>
      <c r="C770" s="33"/>
      <c r="D770" s="33"/>
      <c r="E770" s="33"/>
    </row>
    <row r="771" spans="1:5" x14ac:dyDescent="0.25">
      <c r="A771" t="s">
        <v>1589</v>
      </c>
      <c r="B771" t="s">
        <v>1590</v>
      </c>
      <c r="C771" s="33"/>
      <c r="D771" s="33"/>
      <c r="E771" s="33"/>
    </row>
    <row r="772" spans="1:5" x14ac:dyDescent="0.25">
      <c r="A772" t="s">
        <v>1591</v>
      </c>
      <c r="B772" t="s">
        <v>1592</v>
      </c>
      <c r="C772" s="33"/>
      <c r="D772" s="33"/>
      <c r="E772" s="33"/>
    </row>
    <row r="773" spans="1:5" x14ac:dyDescent="0.25">
      <c r="A773" t="s">
        <v>1593</v>
      </c>
      <c r="B773" t="s">
        <v>1594</v>
      </c>
      <c r="C773" s="33"/>
      <c r="D773" s="33"/>
      <c r="E773" s="33"/>
    </row>
    <row r="774" spans="1:5" x14ac:dyDescent="0.25">
      <c r="A774" t="s">
        <v>1595</v>
      </c>
      <c r="B774" t="s">
        <v>1596</v>
      </c>
      <c r="C774" s="33"/>
      <c r="D774" s="33"/>
      <c r="E774" s="33"/>
    </row>
    <row r="775" spans="1:5" x14ac:dyDescent="0.25">
      <c r="A775" t="s">
        <v>1597</v>
      </c>
      <c r="B775" t="s">
        <v>1598</v>
      </c>
      <c r="C775" s="33"/>
      <c r="D775" s="33"/>
      <c r="E775" s="33"/>
    </row>
    <row r="776" spans="1:5" x14ac:dyDescent="0.25">
      <c r="A776" t="s">
        <v>1599</v>
      </c>
      <c r="B776" t="s">
        <v>1600</v>
      </c>
      <c r="C776" s="33"/>
      <c r="D776" s="33"/>
      <c r="E776" s="33"/>
    </row>
    <row r="777" spans="1:5" x14ac:dyDescent="0.25">
      <c r="A777" t="s">
        <v>1601</v>
      </c>
      <c r="B777" t="s">
        <v>1602</v>
      </c>
      <c r="C777" s="33"/>
      <c r="D777" s="33"/>
      <c r="E777" s="33"/>
    </row>
    <row r="778" spans="1:5" x14ac:dyDescent="0.25">
      <c r="A778" t="s">
        <v>1603</v>
      </c>
      <c r="B778" t="s">
        <v>1604</v>
      </c>
      <c r="C778" s="33"/>
      <c r="D778" s="33"/>
      <c r="E778" s="33"/>
    </row>
    <row r="779" spans="1:5" x14ac:dyDescent="0.25">
      <c r="A779" t="s">
        <v>1605</v>
      </c>
      <c r="B779" t="s">
        <v>1606</v>
      </c>
      <c r="C779" s="33"/>
      <c r="D779" s="33"/>
      <c r="E779" s="33"/>
    </row>
    <row r="780" spans="1:5" x14ac:dyDescent="0.25">
      <c r="A780" t="s">
        <v>1607</v>
      </c>
      <c r="B780" t="s">
        <v>1608</v>
      </c>
      <c r="C780" s="33"/>
      <c r="D780" s="33"/>
      <c r="E780" s="33"/>
    </row>
    <row r="781" spans="1:5" x14ac:dyDescent="0.25">
      <c r="A781" t="s">
        <v>1609</v>
      </c>
      <c r="B781" t="s">
        <v>1610</v>
      </c>
      <c r="C781" s="33"/>
      <c r="D781" s="33"/>
      <c r="E781" s="33"/>
    </row>
    <row r="782" spans="1:5" x14ac:dyDescent="0.25">
      <c r="A782" t="s">
        <v>1611</v>
      </c>
      <c r="B782" t="s">
        <v>1612</v>
      </c>
      <c r="C782" s="33"/>
      <c r="D782" s="33"/>
      <c r="E782" s="33"/>
    </row>
    <row r="783" spans="1:5" x14ac:dyDescent="0.25">
      <c r="A783" t="s">
        <v>1613</v>
      </c>
      <c r="B783" t="s">
        <v>1614</v>
      </c>
      <c r="C783" s="33"/>
      <c r="D783" s="33"/>
      <c r="E783" s="33"/>
    </row>
    <row r="784" spans="1:5" x14ac:dyDescent="0.25">
      <c r="A784" t="s">
        <v>1615</v>
      </c>
      <c r="B784" t="s">
        <v>1616</v>
      </c>
      <c r="C784" s="33"/>
      <c r="D784" s="33"/>
      <c r="E784" s="33"/>
    </row>
    <row r="785" spans="1:5" x14ac:dyDescent="0.25">
      <c r="A785" t="s">
        <v>1617</v>
      </c>
      <c r="B785" t="s">
        <v>1618</v>
      </c>
      <c r="C785" s="33"/>
      <c r="D785" s="33"/>
      <c r="E785" s="33"/>
    </row>
    <row r="786" spans="1:5" x14ac:dyDescent="0.25">
      <c r="A786" t="s">
        <v>1619</v>
      </c>
      <c r="B786" t="s">
        <v>1620</v>
      </c>
      <c r="C786" s="33"/>
      <c r="D786" s="33"/>
      <c r="E786" s="33"/>
    </row>
    <row r="787" spans="1:5" x14ac:dyDescent="0.25">
      <c r="A787" t="s">
        <v>1621</v>
      </c>
      <c r="B787" t="s">
        <v>1622</v>
      </c>
      <c r="C787" s="33"/>
      <c r="D787" s="33"/>
      <c r="E787" s="33"/>
    </row>
    <row r="788" spans="1:5" x14ac:dyDescent="0.25">
      <c r="A788" t="s">
        <v>1623</v>
      </c>
      <c r="B788" t="s">
        <v>1624</v>
      </c>
      <c r="C788" s="33"/>
      <c r="D788" s="33"/>
      <c r="E788" s="33"/>
    </row>
    <row r="789" spans="1:5" x14ac:dyDescent="0.25">
      <c r="A789" t="s">
        <v>1625</v>
      </c>
      <c r="B789" t="s">
        <v>1626</v>
      </c>
      <c r="C789" s="33"/>
      <c r="D789" s="33"/>
      <c r="E789" s="33"/>
    </row>
    <row r="790" spans="1:5" x14ac:dyDescent="0.25">
      <c r="A790" t="s">
        <v>1627</v>
      </c>
      <c r="B790" t="s">
        <v>1628</v>
      </c>
      <c r="C790" s="33"/>
      <c r="D790" s="33"/>
      <c r="E790" s="33"/>
    </row>
    <row r="791" spans="1:5" x14ac:dyDescent="0.25">
      <c r="A791" t="s">
        <v>1629</v>
      </c>
      <c r="B791" t="s">
        <v>1630</v>
      </c>
      <c r="C791" s="33"/>
      <c r="D791" s="33"/>
      <c r="E791" s="33"/>
    </row>
    <row r="792" spans="1:5" x14ac:dyDescent="0.25">
      <c r="A792" t="s">
        <v>1631</v>
      </c>
      <c r="B792" t="s">
        <v>1632</v>
      </c>
      <c r="C792" s="33"/>
      <c r="D792" s="33"/>
      <c r="E792" s="33"/>
    </row>
    <row r="793" spans="1:5" x14ac:dyDescent="0.25">
      <c r="A793" t="s">
        <v>1633</v>
      </c>
      <c r="B793" t="s">
        <v>1634</v>
      </c>
      <c r="C793" s="33"/>
      <c r="D793" s="33"/>
      <c r="E793" s="33"/>
    </row>
    <row r="794" spans="1:5" x14ac:dyDescent="0.25">
      <c r="A794" t="s">
        <v>1635</v>
      </c>
      <c r="B794" t="s">
        <v>1636</v>
      </c>
      <c r="C794" s="33"/>
      <c r="D794" s="33"/>
      <c r="E794" s="33"/>
    </row>
    <row r="795" spans="1:5" x14ac:dyDescent="0.25">
      <c r="A795" t="s">
        <v>1637</v>
      </c>
      <c r="B795" t="s">
        <v>1638</v>
      </c>
      <c r="C795" s="33"/>
      <c r="D795" s="33"/>
      <c r="E795" s="33"/>
    </row>
    <row r="796" spans="1:5" x14ac:dyDescent="0.25">
      <c r="A796" t="s">
        <v>1639</v>
      </c>
      <c r="B796" t="s">
        <v>1640</v>
      </c>
      <c r="C796" s="33"/>
      <c r="D796" s="33"/>
      <c r="E796" s="33"/>
    </row>
    <row r="797" spans="1:5" x14ac:dyDescent="0.25">
      <c r="A797" t="s">
        <v>1641</v>
      </c>
      <c r="B797" t="s">
        <v>1642</v>
      </c>
      <c r="C797" s="33"/>
      <c r="D797" s="33"/>
      <c r="E797" s="33"/>
    </row>
    <row r="798" spans="1:5" x14ac:dyDescent="0.25">
      <c r="A798" t="s">
        <v>1643</v>
      </c>
      <c r="B798" t="s">
        <v>1644</v>
      </c>
      <c r="C798" s="33"/>
      <c r="D798" s="33"/>
      <c r="E798" s="33"/>
    </row>
    <row r="799" spans="1:5" x14ac:dyDescent="0.25">
      <c r="A799" t="s">
        <v>1645</v>
      </c>
      <c r="B799" t="s">
        <v>1646</v>
      </c>
      <c r="C799" s="33"/>
      <c r="D799" s="33"/>
      <c r="E799" s="33"/>
    </row>
    <row r="800" spans="1:5" x14ac:dyDescent="0.25">
      <c r="A800" t="s">
        <v>1647</v>
      </c>
      <c r="B800" t="s">
        <v>1648</v>
      </c>
      <c r="C800" s="33"/>
      <c r="D800" s="33"/>
      <c r="E800" s="33"/>
    </row>
    <row r="801" spans="1:5" x14ac:dyDescent="0.25">
      <c r="A801" t="s">
        <v>1649</v>
      </c>
      <c r="B801" t="s">
        <v>1650</v>
      </c>
      <c r="C801" s="33"/>
      <c r="D801" s="33"/>
      <c r="E801" s="33"/>
    </row>
    <row r="802" spans="1:5" x14ac:dyDescent="0.25">
      <c r="A802" t="s">
        <v>1651</v>
      </c>
      <c r="B802" t="s">
        <v>1652</v>
      </c>
      <c r="C802" s="33"/>
      <c r="D802" s="33"/>
      <c r="E802" s="33"/>
    </row>
    <row r="803" spans="1:5" x14ac:dyDescent="0.25">
      <c r="A803" t="s">
        <v>1653</v>
      </c>
      <c r="B803" t="s">
        <v>1654</v>
      </c>
      <c r="C803" s="33"/>
      <c r="D803" s="33"/>
      <c r="E803" s="33"/>
    </row>
    <row r="804" spans="1:5" x14ac:dyDescent="0.25">
      <c r="A804" t="s">
        <v>1655</v>
      </c>
      <c r="B804" t="s">
        <v>1656</v>
      </c>
      <c r="C804" s="33"/>
      <c r="D804" s="33"/>
      <c r="E804" s="33"/>
    </row>
    <row r="805" spans="1:5" x14ac:dyDescent="0.25">
      <c r="A805" t="s">
        <v>1657</v>
      </c>
      <c r="B805" t="s">
        <v>1658</v>
      </c>
      <c r="C805" s="33"/>
      <c r="D805" s="33"/>
      <c r="E805" s="33"/>
    </row>
    <row r="806" spans="1:5" x14ac:dyDescent="0.25">
      <c r="A806" t="s">
        <v>1659</v>
      </c>
      <c r="B806" t="s">
        <v>1660</v>
      </c>
      <c r="C806" s="33"/>
      <c r="D806" s="33"/>
      <c r="E806" s="33"/>
    </row>
    <row r="807" spans="1:5" x14ac:dyDescent="0.25">
      <c r="A807" t="s">
        <v>1661</v>
      </c>
      <c r="B807" t="s">
        <v>1662</v>
      </c>
      <c r="C807" s="33"/>
      <c r="D807" s="33"/>
      <c r="E807" s="33"/>
    </row>
    <row r="808" spans="1:5" x14ac:dyDescent="0.25">
      <c r="A808" t="s">
        <v>1663</v>
      </c>
      <c r="B808" t="s">
        <v>1664</v>
      </c>
      <c r="C808" s="33"/>
      <c r="D808" s="33"/>
      <c r="E808" s="33"/>
    </row>
    <row r="809" spans="1:5" x14ac:dyDescent="0.25">
      <c r="A809" t="s">
        <v>1665</v>
      </c>
      <c r="B809" t="s">
        <v>1666</v>
      </c>
      <c r="C809" s="33"/>
      <c r="D809" s="33"/>
      <c r="E809" s="33"/>
    </row>
    <row r="810" spans="1:5" x14ac:dyDescent="0.25">
      <c r="A810" t="s">
        <v>1667</v>
      </c>
      <c r="B810" t="s">
        <v>1668</v>
      </c>
      <c r="C810" s="33"/>
      <c r="D810" s="33"/>
      <c r="E810" s="33"/>
    </row>
    <row r="811" spans="1:5" x14ac:dyDescent="0.25">
      <c r="A811" t="s">
        <v>1669</v>
      </c>
      <c r="B811" t="s">
        <v>1670</v>
      </c>
      <c r="C811" s="33"/>
      <c r="D811" s="33"/>
      <c r="E811" s="33"/>
    </row>
    <row r="812" spans="1:5" x14ac:dyDescent="0.25">
      <c r="A812" t="s">
        <v>1671</v>
      </c>
      <c r="B812" t="s">
        <v>1382</v>
      </c>
      <c r="C812" s="33"/>
      <c r="D812" s="33"/>
      <c r="E812" s="33"/>
    </row>
    <row r="813" spans="1:5" x14ac:dyDescent="0.25">
      <c r="A813" t="s">
        <v>1672</v>
      </c>
      <c r="B813" t="s">
        <v>1673</v>
      </c>
      <c r="C813" s="33"/>
      <c r="D813" s="33"/>
      <c r="E813" s="33"/>
    </row>
    <row r="814" spans="1:5" x14ac:dyDescent="0.25">
      <c r="A814" t="s">
        <v>1674</v>
      </c>
      <c r="B814" t="s">
        <v>1675</v>
      </c>
      <c r="C814" s="33"/>
      <c r="D814" s="33"/>
      <c r="E814" s="33"/>
    </row>
    <row r="815" spans="1:5" x14ac:dyDescent="0.25">
      <c r="A815" t="s">
        <v>1676</v>
      </c>
      <c r="B815" t="s">
        <v>1677</v>
      </c>
      <c r="C815" s="33"/>
      <c r="D815" s="33"/>
      <c r="E815" s="33"/>
    </row>
    <row r="816" spans="1:5" x14ac:dyDescent="0.25">
      <c r="A816" t="s">
        <v>1678</v>
      </c>
      <c r="B816" t="s">
        <v>1679</v>
      </c>
      <c r="C816" s="33"/>
      <c r="D816" s="33"/>
      <c r="E816" s="33"/>
    </row>
    <row r="817" spans="1:5" x14ac:dyDescent="0.25">
      <c r="A817" t="s">
        <v>1680</v>
      </c>
      <c r="B817" t="s">
        <v>1681</v>
      </c>
      <c r="C817" s="33"/>
      <c r="D817" s="33"/>
      <c r="E817" s="33"/>
    </row>
    <row r="818" spans="1:5" x14ac:dyDescent="0.25">
      <c r="A818" t="s">
        <v>1682</v>
      </c>
      <c r="B818" t="s">
        <v>1683</v>
      </c>
      <c r="C818" s="33"/>
      <c r="D818" s="33"/>
      <c r="E818" s="33"/>
    </row>
    <row r="819" spans="1:5" x14ac:dyDescent="0.25">
      <c r="A819" t="s">
        <v>1684</v>
      </c>
      <c r="B819" t="s">
        <v>1685</v>
      </c>
      <c r="C819" s="33"/>
      <c r="D819" s="33"/>
      <c r="E819" s="33"/>
    </row>
    <row r="820" spans="1:5" x14ac:dyDescent="0.25">
      <c r="A820" t="s">
        <v>1686</v>
      </c>
      <c r="B820" t="s">
        <v>1687</v>
      </c>
      <c r="C820" s="33"/>
      <c r="D820" s="33"/>
      <c r="E820" s="33"/>
    </row>
    <row r="821" spans="1:5" x14ac:dyDescent="0.25">
      <c r="A821" t="s">
        <v>1688</v>
      </c>
      <c r="B821" t="s">
        <v>1689</v>
      </c>
      <c r="C821" s="33"/>
      <c r="D821" s="33"/>
      <c r="E821" s="33"/>
    </row>
    <row r="822" spans="1:5" x14ac:dyDescent="0.25">
      <c r="A822" t="s">
        <v>1690</v>
      </c>
      <c r="B822" t="s">
        <v>1691</v>
      </c>
      <c r="C822" s="33"/>
      <c r="D822" s="33"/>
      <c r="E822" s="33"/>
    </row>
    <row r="823" spans="1:5" x14ac:dyDescent="0.25">
      <c r="A823" t="s">
        <v>1692</v>
      </c>
      <c r="B823" t="s">
        <v>1693</v>
      </c>
      <c r="C823" s="33"/>
      <c r="D823" s="33"/>
      <c r="E823" s="33"/>
    </row>
    <row r="824" spans="1:5" x14ac:dyDescent="0.25">
      <c r="A824" t="s">
        <v>1694</v>
      </c>
      <c r="B824" t="s">
        <v>1695</v>
      </c>
      <c r="C824" s="33"/>
      <c r="D824" s="33"/>
      <c r="E824" s="33"/>
    </row>
    <row r="825" spans="1:5" x14ac:dyDescent="0.25">
      <c r="A825" t="s">
        <v>1696</v>
      </c>
      <c r="B825" t="s">
        <v>1697</v>
      </c>
      <c r="C825" s="33"/>
      <c r="D825" s="33"/>
      <c r="E825" s="33"/>
    </row>
    <row r="826" spans="1:5" x14ac:dyDescent="0.25">
      <c r="A826" t="s">
        <v>1698</v>
      </c>
      <c r="B826" t="s">
        <v>1699</v>
      </c>
      <c r="C826" s="33"/>
      <c r="D826" s="33"/>
      <c r="E826" s="33"/>
    </row>
    <row r="827" spans="1:5" x14ac:dyDescent="0.25">
      <c r="A827" t="s">
        <v>1700</v>
      </c>
      <c r="B827" t="s">
        <v>1701</v>
      </c>
      <c r="C827" s="33"/>
      <c r="D827" s="33"/>
      <c r="E827" s="33"/>
    </row>
    <row r="828" spans="1:5" x14ac:dyDescent="0.25">
      <c r="A828" t="s">
        <v>1702</v>
      </c>
      <c r="B828" t="s">
        <v>1703</v>
      </c>
      <c r="C828" s="33"/>
      <c r="D828" s="33"/>
      <c r="E828" s="33"/>
    </row>
    <row r="829" spans="1:5" x14ac:dyDescent="0.25">
      <c r="A829" t="s">
        <v>1704</v>
      </c>
      <c r="B829" t="s">
        <v>1705</v>
      </c>
      <c r="C829" s="33"/>
      <c r="D829" s="33"/>
      <c r="E829" s="33"/>
    </row>
    <row r="830" spans="1:5" x14ac:dyDescent="0.25">
      <c r="A830" t="s">
        <v>1706</v>
      </c>
      <c r="B830" t="s">
        <v>1707</v>
      </c>
      <c r="C830" s="33"/>
      <c r="D830" s="33"/>
      <c r="E830" s="33"/>
    </row>
    <row r="831" spans="1:5" x14ac:dyDescent="0.25">
      <c r="A831" t="s">
        <v>1708</v>
      </c>
      <c r="B831" t="s">
        <v>1709</v>
      </c>
      <c r="C831" s="33"/>
      <c r="D831" s="33"/>
      <c r="E831" s="33"/>
    </row>
    <row r="832" spans="1:5" x14ac:dyDescent="0.25">
      <c r="A832" t="s">
        <v>1710</v>
      </c>
      <c r="B832" t="s">
        <v>1711</v>
      </c>
      <c r="C832" s="33"/>
      <c r="D832" s="33"/>
      <c r="E832" s="33"/>
    </row>
    <row r="833" spans="1:5" x14ac:dyDescent="0.25">
      <c r="A833" t="s">
        <v>1712</v>
      </c>
      <c r="B833" t="s">
        <v>1713</v>
      </c>
      <c r="C833" s="33"/>
      <c r="D833" s="33"/>
      <c r="E833" s="33"/>
    </row>
    <row r="834" spans="1:5" x14ac:dyDescent="0.25">
      <c r="A834" t="s">
        <v>1714</v>
      </c>
      <c r="B834" t="s">
        <v>1715</v>
      </c>
      <c r="C834" s="33"/>
      <c r="D834" s="33"/>
      <c r="E834" s="33"/>
    </row>
    <row r="835" spans="1:5" x14ac:dyDescent="0.25">
      <c r="A835" t="s">
        <v>1716</v>
      </c>
      <c r="B835" t="s">
        <v>1717</v>
      </c>
      <c r="C835" s="33"/>
      <c r="D835" s="33"/>
      <c r="E835" s="33"/>
    </row>
    <row r="836" spans="1:5" x14ac:dyDescent="0.25">
      <c r="A836" t="s">
        <v>1718</v>
      </c>
      <c r="B836" t="s">
        <v>1719</v>
      </c>
      <c r="C836" s="33"/>
      <c r="D836" s="33"/>
      <c r="E836" s="33"/>
    </row>
    <row r="837" spans="1:5" x14ac:dyDescent="0.25">
      <c r="A837" t="s">
        <v>1720</v>
      </c>
      <c r="B837" t="s">
        <v>1721</v>
      </c>
      <c r="C837" s="33"/>
      <c r="D837" s="33"/>
      <c r="E837" s="33"/>
    </row>
    <row r="838" spans="1:5" x14ac:dyDescent="0.25">
      <c r="A838" t="s">
        <v>1722</v>
      </c>
      <c r="B838" t="s">
        <v>1723</v>
      </c>
      <c r="C838" s="33"/>
      <c r="D838" s="33"/>
      <c r="E838" s="33"/>
    </row>
    <row r="839" spans="1:5" x14ac:dyDescent="0.25">
      <c r="A839" t="s">
        <v>1724</v>
      </c>
      <c r="B839" t="s">
        <v>1725</v>
      </c>
      <c r="C839" s="33"/>
      <c r="D839" s="33"/>
      <c r="E839" s="33"/>
    </row>
    <row r="840" spans="1:5" x14ac:dyDescent="0.25">
      <c r="A840" t="s">
        <v>1726</v>
      </c>
      <c r="B840" t="s">
        <v>1727</v>
      </c>
      <c r="C840" s="33"/>
      <c r="D840" s="33"/>
      <c r="E840" s="33"/>
    </row>
    <row r="841" spans="1:5" x14ac:dyDescent="0.25">
      <c r="A841" t="s">
        <v>1728</v>
      </c>
      <c r="B841" t="s">
        <v>1729</v>
      </c>
      <c r="C841" s="33"/>
      <c r="D841" s="33"/>
      <c r="E841" s="33"/>
    </row>
    <row r="842" spans="1:5" x14ac:dyDescent="0.25">
      <c r="A842" t="s">
        <v>1730</v>
      </c>
      <c r="B842" t="s">
        <v>1731</v>
      </c>
      <c r="C842" s="33"/>
      <c r="D842" s="33"/>
      <c r="E842" s="33"/>
    </row>
    <row r="843" spans="1:5" x14ac:dyDescent="0.25">
      <c r="A843" t="s">
        <v>1732</v>
      </c>
      <c r="B843" t="s">
        <v>1733</v>
      </c>
      <c r="C843" s="33"/>
      <c r="D843" s="33"/>
      <c r="E843" s="33"/>
    </row>
    <row r="844" spans="1:5" x14ac:dyDescent="0.25">
      <c r="A844" t="s">
        <v>1734</v>
      </c>
      <c r="B844" t="s">
        <v>1735</v>
      </c>
      <c r="C844" s="33"/>
      <c r="D844" s="33"/>
      <c r="E844" s="33"/>
    </row>
    <row r="845" spans="1:5" x14ac:dyDescent="0.25">
      <c r="A845" t="s">
        <v>1736</v>
      </c>
      <c r="B845" t="s">
        <v>1737</v>
      </c>
      <c r="C845" s="33"/>
      <c r="D845" s="33"/>
      <c r="E845" s="33"/>
    </row>
    <row r="846" spans="1:5" x14ac:dyDescent="0.25">
      <c r="A846" t="s">
        <v>1738</v>
      </c>
      <c r="B846" t="s">
        <v>1739</v>
      </c>
      <c r="C846" s="33"/>
      <c r="D846" s="33"/>
      <c r="E846" s="33"/>
    </row>
    <row r="847" spans="1:5" x14ac:dyDescent="0.25">
      <c r="A847" t="s">
        <v>1740</v>
      </c>
      <c r="B847" t="s">
        <v>1741</v>
      </c>
      <c r="C847" s="33"/>
      <c r="D847" s="33"/>
      <c r="E847" s="33"/>
    </row>
    <row r="848" spans="1:5" x14ac:dyDescent="0.25">
      <c r="A848" t="s">
        <v>1742</v>
      </c>
      <c r="B848" t="s">
        <v>1743</v>
      </c>
      <c r="C848" s="33"/>
      <c r="D848" s="33"/>
      <c r="E848" s="33"/>
    </row>
    <row r="849" spans="1:5" x14ac:dyDescent="0.25">
      <c r="A849" t="s">
        <v>1744</v>
      </c>
      <c r="B849" t="s">
        <v>1745</v>
      </c>
      <c r="C849" s="33"/>
      <c r="D849" s="33"/>
      <c r="E849" s="33"/>
    </row>
    <row r="850" spans="1:5" x14ac:dyDescent="0.25">
      <c r="A850" t="s">
        <v>1746</v>
      </c>
      <c r="B850" t="s">
        <v>1747</v>
      </c>
      <c r="C850" s="33"/>
      <c r="D850" s="33"/>
      <c r="E850" s="33"/>
    </row>
    <row r="851" spans="1:5" x14ac:dyDescent="0.25">
      <c r="A851" t="s">
        <v>1748</v>
      </c>
      <c r="B851" t="s">
        <v>1749</v>
      </c>
      <c r="C851" s="33"/>
      <c r="D851" s="33"/>
      <c r="E851" s="33"/>
    </row>
    <row r="852" spans="1:5" x14ac:dyDescent="0.25">
      <c r="A852" t="s">
        <v>1750</v>
      </c>
      <c r="B852" t="s">
        <v>1751</v>
      </c>
      <c r="C852" s="33"/>
      <c r="D852" s="33"/>
      <c r="E852" s="33"/>
    </row>
    <row r="853" spans="1:5" x14ac:dyDescent="0.25">
      <c r="A853" t="s">
        <v>1752</v>
      </c>
      <c r="B853" t="s">
        <v>1753</v>
      </c>
      <c r="C853" s="33"/>
      <c r="D853" s="33"/>
      <c r="E853" s="33"/>
    </row>
    <row r="854" spans="1:5" x14ac:dyDescent="0.25">
      <c r="A854" t="s">
        <v>1754</v>
      </c>
      <c r="B854" t="s">
        <v>1755</v>
      </c>
      <c r="C854" s="33"/>
      <c r="D854" s="33"/>
      <c r="E854" s="33"/>
    </row>
    <row r="855" spans="1:5" x14ac:dyDescent="0.25">
      <c r="A855" t="s">
        <v>1756</v>
      </c>
      <c r="B855" t="s">
        <v>1757</v>
      </c>
      <c r="C855" s="33"/>
      <c r="D855" s="33"/>
      <c r="E855" s="33"/>
    </row>
    <row r="856" spans="1:5" x14ac:dyDescent="0.25">
      <c r="A856" t="s">
        <v>1758</v>
      </c>
      <c r="B856" t="s">
        <v>1759</v>
      </c>
      <c r="C856" s="33"/>
      <c r="D856" s="33"/>
      <c r="E856" s="33"/>
    </row>
    <row r="857" spans="1:5" x14ac:dyDescent="0.25">
      <c r="A857" t="s">
        <v>1760</v>
      </c>
      <c r="B857" t="s">
        <v>1761</v>
      </c>
      <c r="C857" s="33"/>
      <c r="D857" s="33"/>
      <c r="E857" s="33"/>
    </row>
    <row r="858" spans="1:5" x14ac:dyDescent="0.25">
      <c r="A858" t="s">
        <v>1762</v>
      </c>
      <c r="B858" t="s">
        <v>1763</v>
      </c>
      <c r="C858" s="33"/>
      <c r="D858" s="33"/>
      <c r="E858" s="33"/>
    </row>
    <row r="859" spans="1:5" x14ac:dyDescent="0.25">
      <c r="A859" t="s">
        <v>1764</v>
      </c>
      <c r="B859" t="s">
        <v>1765</v>
      </c>
      <c r="C859" s="33"/>
      <c r="D859" s="33"/>
      <c r="E859" s="33"/>
    </row>
    <row r="860" spans="1:5" x14ac:dyDescent="0.25">
      <c r="A860" t="s">
        <v>1766</v>
      </c>
      <c r="B860" t="s">
        <v>1767</v>
      </c>
      <c r="C860" s="33"/>
      <c r="D860" s="33"/>
      <c r="E860" s="33"/>
    </row>
    <row r="861" spans="1:5" x14ac:dyDescent="0.25">
      <c r="A861" t="s">
        <v>1768</v>
      </c>
      <c r="B861" t="s">
        <v>1769</v>
      </c>
      <c r="C861" s="33"/>
      <c r="D861" s="33"/>
      <c r="E861" s="33"/>
    </row>
    <row r="862" spans="1:5" x14ac:dyDescent="0.25">
      <c r="A862" t="s">
        <v>1770</v>
      </c>
      <c r="B862" t="s">
        <v>1771</v>
      </c>
      <c r="C862" s="33"/>
      <c r="D862" s="33"/>
      <c r="E862" s="33"/>
    </row>
    <row r="863" spans="1:5" x14ac:dyDescent="0.25">
      <c r="A863" t="s">
        <v>1772</v>
      </c>
      <c r="B863" t="s">
        <v>1773</v>
      </c>
      <c r="C863" s="33"/>
      <c r="D863" s="33"/>
      <c r="E863" s="33"/>
    </row>
    <row r="864" spans="1:5" x14ac:dyDescent="0.25">
      <c r="A864" t="s">
        <v>1774</v>
      </c>
      <c r="B864" t="s">
        <v>1775</v>
      </c>
      <c r="C864" s="33"/>
      <c r="D864" s="33"/>
      <c r="E864" s="33"/>
    </row>
    <row r="865" spans="1:5" x14ac:dyDescent="0.25">
      <c r="A865" t="s">
        <v>1776</v>
      </c>
      <c r="B865" t="s">
        <v>1777</v>
      </c>
      <c r="C865" s="33"/>
      <c r="D865" s="33"/>
      <c r="E865" s="33"/>
    </row>
    <row r="866" spans="1:5" x14ac:dyDescent="0.25">
      <c r="A866" t="s">
        <v>1778</v>
      </c>
      <c r="B866" t="s">
        <v>1779</v>
      </c>
      <c r="C866" s="33"/>
      <c r="D866" s="33"/>
      <c r="E866" s="33"/>
    </row>
    <row r="867" spans="1:5" x14ac:dyDescent="0.25">
      <c r="A867" t="s">
        <v>1780</v>
      </c>
      <c r="B867" t="s">
        <v>1781</v>
      </c>
      <c r="C867" s="33"/>
      <c r="D867" s="33"/>
      <c r="E867" s="33"/>
    </row>
    <row r="868" spans="1:5" x14ac:dyDescent="0.25">
      <c r="A868" t="s">
        <v>1782</v>
      </c>
      <c r="B868" t="s">
        <v>1783</v>
      </c>
      <c r="C868" s="33"/>
      <c r="D868" s="33"/>
      <c r="E868" s="33"/>
    </row>
    <row r="869" spans="1:5" x14ac:dyDescent="0.25">
      <c r="A869" t="s">
        <v>1784</v>
      </c>
      <c r="B869" t="s">
        <v>1785</v>
      </c>
      <c r="C869" s="33"/>
      <c r="D869" s="33"/>
      <c r="E869" s="33"/>
    </row>
    <row r="870" spans="1:5" x14ac:dyDescent="0.25">
      <c r="A870" t="s">
        <v>1786</v>
      </c>
      <c r="B870" t="s">
        <v>1787</v>
      </c>
      <c r="C870" s="33"/>
      <c r="D870" s="33"/>
      <c r="E870" s="33"/>
    </row>
    <row r="871" spans="1:5" x14ac:dyDescent="0.25">
      <c r="A871" t="s">
        <v>1788</v>
      </c>
      <c r="B871" t="s">
        <v>1789</v>
      </c>
      <c r="C871" s="33"/>
      <c r="D871" s="33"/>
      <c r="E871" s="33"/>
    </row>
    <row r="872" spans="1:5" x14ac:dyDescent="0.25">
      <c r="A872" t="s">
        <v>1790</v>
      </c>
      <c r="B872" t="s">
        <v>1791</v>
      </c>
      <c r="C872" s="33"/>
      <c r="D872" s="33"/>
      <c r="E872" s="33"/>
    </row>
    <row r="873" spans="1:5" x14ac:dyDescent="0.25">
      <c r="A873" t="s">
        <v>1792</v>
      </c>
      <c r="B873" t="s">
        <v>1793</v>
      </c>
      <c r="C873" s="33"/>
      <c r="D873" s="33"/>
      <c r="E873" s="33"/>
    </row>
    <row r="874" spans="1:5" x14ac:dyDescent="0.25">
      <c r="A874" t="s">
        <v>1794</v>
      </c>
      <c r="B874" t="s">
        <v>1795</v>
      </c>
      <c r="C874" s="33"/>
      <c r="D874" s="33"/>
      <c r="E874" s="33"/>
    </row>
    <row r="875" spans="1:5" x14ac:dyDescent="0.25">
      <c r="A875" t="s">
        <v>1796</v>
      </c>
      <c r="B875" t="s">
        <v>1797</v>
      </c>
      <c r="C875" s="33"/>
      <c r="D875" s="33"/>
      <c r="E875" s="33"/>
    </row>
    <row r="876" spans="1:5" x14ac:dyDescent="0.25">
      <c r="A876" t="s">
        <v>1798</v>
      </c>
      <c r="B876" t="s">
        <v>1799</v>
      </c>
      <c r="C876" s="33"/>
      <c r="D876" s="33"/>
      <c r="E876" s="33"/>
    </row>
    <row r="877" spans="1:5" x14ac:dyDescent="0.25">
      <c r="A877" t="s">
        <v>1800</v>
      </c>
      <c r="B877" t="s">
        <v>1801</v>
      </c>
      <c r="C877" s="33"/>
      <c r="D877" s="33"/>
      <c r="E877" s="33"/>
    </row>
    <row r="878" spans="1:5" x14ac:dyDescent="0.25">
      <c r="A878" t="s">
        <v>1802</v>
      </c>
      <c r="B878" t="s">
        <v>1803</v>
      </c>
      <c r="C878" s="33"/>
      <c r="D878" s="33"/>
      <c r="E878" s="33"/>
    </row>
    <row r="879" spans="1:5" x14ac:dyDescent="0.25">
      <c r="A879" t="s">
        <v>1804</v>
      </c>
      <c r="B879" t="s">
        <v>1805</v>
      </c>
      <c r="C879" s="33"/>
      <c r="D879" s="33"/>
      <c r="E879" s="33"/>
    </row>
    <row r="880" spans="1:5" x14ac:dyDescent="0.25">
      <c r="A880" t="s">
        <v>1806</v>
      </c>
      <c r="B880" t="s">
        <v>1807</v>
      </c>
      <c r="C880" s="33"/>
      <c r="D880" s="33"/>
      <c r="E880" s="33"/>
    </row>
    <row r="881" spans="1:5" x14ac:dyDescent="0.25">
      <c r="A881" t="s">
        <v>1808</v>
      </c>
      <c r="B881" t="s">
        <v>1809</v>
      </c>
      <c r="C881" s="33"/>
      <c r="D881" s="33"/>
      <c r="E881" s="33"/>
    </row>
    <row r="882" spans="1:5" x14ac:dyDescent="0.25">
      <c r="A882" t="s">
        <v>1810</v>
      </c>
      <c r="B882" t="s">
        <v>1811</v>
      </c>
      <c r="C882" s="33"/>
      <c r="D882" s="33"/>
      <c r="E882" s="33"/>
    </row>
    <row r="883" spans="1:5" x14ac:dyDescent="0.25">
      <c r="A883" t="s">
        <v>1812</v>
      </c>
      <c r="B883" t="s">
        <v>1813</v>
      </c>
      <c r="C883" s="33"/>
      <c r="D883" s="33"/>
      <c r="E883" s="33"/>
    </row>
    <row r="884" spans="1:5" x14ac:dyDescent="0.25">
      <c r="A884" t="s">
        <v>1814</v>
      </c>
      <c r="B884" t="s">
        <v>1815</v>
      </c>
      <c r="C884" s="33"/>
      <c r="D884" s="33"/>
      <c r="E884" s="33"/>
    </row>
    <row r="885" spans="1:5" x14ac:dyDescent="0.25">
      <c r="A885" t="s">
        <v>1816</v>
      </c>
      <c r="B885" t="s">
        <v>1817</v>
      </c>
      <c r="C885" s="33"/>
      <c r="D885" s="33"/>
      <c r="E885" s="33"/>
    </row>
    <row r="886" spans="1:5" x14ac:dyDescent="0.25">
      <c r="A886" t="s">
        <v>1818</v>
      </c>
      <c r="B886" t="s">
        <v>1819</v>
      </c>
      <c r="C886" s="33"/>
      <c r="D886" s="33"/>
      <c r="E886" s="33"/>
    </row>
    <row r="887" spans="1:5" x14ac:dyDescent="0.25">
      <c r="A887" t="s">
        <v>1820</v>
      </c>
      <c r="B887" t="s">
        <v>1821</v>
      </c>
      <c r="C887" s="33"/>
      <c r="D887" s="33"/>
      <c r="E887" s="33"/>
    </row>
    <row r="888" spans="1:5" x14ac:dyDescent="0.25">
      <c r="A888" t="s">
        <v>1822</v>
      </c>
      <c r="B888" t="s">
        <v>1823</v>
      </c>
      <c r="C888" s="33"/>
      <c r="D888" s="33"/>
      <c r="E888" s="33"/>
    </row>
    <row r="889" spans="1:5" x14ac:dyDescent="0.25">
      <c r="A889" t="s">
        <v>1824</v>
      </c>
      <c r="B889" t="s">
        <v>1825</v>
      </c>
      <c r="C889" s="33"/>
      <c r="D889" s="33"/>
      <c r="E889" s="33"/>
    </row>
    <row r="890" spans="1:5" x14ac:dyDescent="0.25">
      <c r="A890" t="s">
        <v>1826</v>
      </c>
      <c r="B890" t="s">
        <v>1827</v>
      </c>
      <c r="C890" s="33"/>
      <c r="D890" s="33"/>
      <c r="E890" s="33"/>
    </row>
    <row r="891" spans="1:5" x14ac:dyDescent="0.25">
      <c r="A891" t="s">
        <v>1828</v>
      </c>
      <c r="B891" t="s">
        <v>1829</v>
      </c>
      <c r="C891" s="33"/>
      <c r="D891" s="33"/>
      <c r="E891" s="33"/>
    </row>
    <row r="892" spans="1:5" x14ac:dyDescent="0.25">
      <c r="A892" t="s">
        <v>1830</v>
      </c>
      <c r="B892" t="s">
        <v>1831</v>
      </c>
      <c r="C892" s="33"/>
      <c r="D892" s="33"/>
      <c r="E892" s="33"/>
    </row>
    <row r="893" spans="1:5" x14ac:dyDescent="0.25">
      <c r="A893" t="s">
        <v>1832</v>
      </c>
      <c r="B893" t="s">
        <v>1833</v>
      </c>
      <c r="C893" s="33"/>
      <c r="D893" s="33"/>
      <c r="E893" s="33"/>
    </row>
    <row r="894" spans="1:5" x14ac:dyDescent="0.25">
      <c r="A894" t="s">
        <v>1834</v>
      </c>
      <c r="B894" t="s">
        <v>1835</v>
      </c>
      <c r="C894" s="33"/>
      <c r="D894" s="33"/>
      <c r="E894" s="33"/>
    </row>
    <row r="895" spans="1:5" x14ac:dyDescent="0.25">
      <c r="A895" t="s">
        <v>1836</v>
      </c>
      <c r="B895" t="s">
        <v>1837</v>
      </c>
      <c r="C895" s="33"/>
      <c r="D895" s="33"/>
      <c r="E895" s="33"/>
    </row>
    <row r="896" spans="1:5" x14ac:dyDescent="0.25">
      <c r="A896" t="s">
        <v>1838</v>
      </c>
      <c r="B896" t="s">
        <v>1839</v>
      </c>
      <c r="C896" s="33"/>
      <c r="D896" s="33"/>
      <c r="E896" s="33"/>
    </row>
    <row r="897" spans="1:5" x14ac:dyDescent="0.25">
      <c r="A897" t="s">
        <v>1840</v>
      </c>
      <c r="B897" t="s">
        <v>1841</v>
      </c>
      <c r="C897" s="33"/>
      <c r="D897" s="33"/>
      <c r="E897" s="33"/>
    </row>
    <row r="898" spans="1:5" x14ac:dyDescent="0.25">
      <c r="A898" t="s">
        <v>1842</v>
      </c>
      <c r="B898" t="s">
        <v>1843</v>
      </c>
      <c r="C898" s="33"/>
      <c r="D898" s="33"/>
      <c r="E898" s="33"/>
    </row>
    <row r="899" spans="1:5" x14ac:dyDescent="0.25">
      <c r="A899" t="s">
        <v>1844</v>
      </c>
      <c r="B899" t="s">
        <v>1845</v>
      </c>
      <c r="C899" s="33"/>
      <c r="D899" s="33"/>
      <c r="E899" s="33"/>
    </row>
    <row r="900" spans="1:5" x14ac:dyDescent="0.25">
      <c r="A900" t="s">
        <v>1846</v>
      </c>
      <c r="B900" t="s">
        <v>1847</v>
      </c>
      <c r="C900" s="33"/>
      <c r="D900" s="33"/>
      <c r="E900" s="33"/>
    </row>
    <row r="901" spans="1:5" x14ac:dyDescent="0.25">
      <c r="A901" t="s">
        <v>1848</v>
      </c>
      <c r="B901" t="s">
        <v>1849</v>
      </c>
      <c r="C901" s="33"/>
      <c r="D901" s="33"/>
      <c r="E901" s="33"/>
    </row>
    <row r="902" spans="1:5" x14ac:dyDescent="0.25">
      <c r="A902" t="s">
        <v>1850</v>
      </c>
      <c r="B902" t="s">
        <v>1851</v>
      </c>
      <c r="C902" s="33"/>
      <c r="D902" s="33"/>
      <c r="E902" s="33"/>
    </row>
    <row r="903" spans="1:5" x14ac:dyDescent="0.25">
      <c r="A903" t="s">
        <v>1852</v>
      </c>
      <c r="B903" t="s">
        <v>1853</v>
      </c>
      <c r="C903" s="33"/>
      <c r="D903" s="33"/>
      <c r="E903" s="33"/>
    </row>
    <row r="904" spans="1:5" x14ac:dyDescent="0.25">
      <c r="A904" t="s">
        <v>1854</v>
      </c>
      <c r="B904" t="s">
        <v>1855</v>
      </c>
      <c r="C904" s="33"/>
      <c r="D904" s="33"/>
      <c r="E904" s="33"/>
    </row>
    <row r="905" spans="1:5" x14ac:dyDescent="0.25">
      <c r="A905" t="s">
        <v>1856</v>
      </c>
      <c r="B905" t="s">
        <v>1857</v>
      </c>
      <c r="C905" s="33"/>
      <c r="D905" s="33"/>
      <c r="E905" s="33"/>
    </row>
    <row r="906" spans="1:5" x14ac:dyDescent="0.25">
      <c r="A906" t="s">
        <v>1858</v>
      </c>
      <c r="B906" t="s">
        <v>1859</v>
      </c>
      <c r="C906" s="33"/>
      <c r="D906" s="33"/>
      <c r="E906" s="33"/>
    </row>
    <row r="907" spans="1:5" x14ac:dyDescent="0.25">
      <c r="A907" t="s">
        <v>1860</v>
      </c>
      <c r="B907" t="s">
        <v>1861</v>
      </c>
      <c r="C907" s="33"/>
      <c r="D907" s="33"/>
      <c r="E907" s="33"/>
    </row>
    <row r="908" spans="1:5" x14ac:dyDescent="0.25">
      <c r="A908" t="s">
        <v>1862</v>
      </c>
      <c r="B908" t="s">
        <v>1863</v>
      </c>
      <c r="C908" s="33"/>
      <c r="D908" s="33"/>
      <c r="E908" s="33"/>
    </row>
    <row r="909" spans="1:5" x14ac:dyDescent="0.25">
      <c r="A909" t="s">
        <v>1864</v>
      </c>
      <c r="B909" t="s">
        <v>1865</v>
      </c>
      <c r="C909" s="33"/>
      <c r="D909" s="33"/>
      <c r="E909" s="33"/>
    </row>
    <row r="910" spans="1:5" x14ac:dyDescent="0.25">
      <c r="A910" t="s">
        <v>1866</v>
      </c>
      <c r="B910" t="s">
        <v>1867</v>
      </c>
      <c r="C910" s="33"/>
      <c r="D910" s="33"/>
      <c r="E910" s="33"/>
    </row>
    <row r="911" spans="1:5" x14ac:dyDescent="0.25">
      <c r="A911" t="s">
        <v>1868</v>
      </c>
      <c r="B911" t="s">
        <v>1869</v>
      </c>
      <c r="C911" s="33"/>
      <c r="D911" s="33"/>
      <c r="E911" s="33"/>
    </row>
    <row r="912" spans="1:5" x14ac:dyDescent="0.25">
      <c r="A912" t="s">
        <v>1870</v>
      </c>
      <c r="B912" t="s">
        <v>1871</v>
      </c>
      <c r="C912" s="33"/>
      <c r="D912" s="33"/>
      <c r="E912" s="33"/>
    </row>
    <row r="913" spans="1:5" x14ac:dyDescent="0.25">
      <c r="A913" t="s">
        <v>1872</v>
      </c>
      <c r="B913" t="s">
        <v>1873</v>
      </c>
      <c r="C913" s="33"/>
      <c r="D913" s="33"/>
      <c r="E913" s="33"/>
    </row>
    <row r="914" spans="1:5" x14ac:dyDescent="0.25">
      <c r="A914" t="s">
        <v>1874</v>
      </c>
      <c r="B914" t="s">
        <v>1875</v>
      </c>
      <c r="C914" s="33"/>
      <c r="D914" s="33"/>
      <c r="E914" s="33"/>
    </row>
    <row r="915" spans="1:5" x14ac:dyDescent="0.25">
      <c r="A915" t="s">
        <v>1876</v>
      </c>
      <c r="B915" t="s">
        <v>1877</v>
      </c>
      <c r="C915" s="33"/>
      <c r="D915" s="33"/>
      <c r="E915" s="33"/>
    </row>
    <row r="916" spans="1:5" x14ac:dyDescent="0.25">
      <c r="A916" t="s">
        <v>1878</v>
      </c>
      <c r="B916" t="s">
        <v>1879</v>
      </c>
      <c r="C916" s="33"/>
      <c r="D916" s="33"/>
      <c r="E916" s="33"/>
    </row>
    <row r="917" spans="1:5" x14ac:dyDescent="0.25">
      <c r="A917" t="s">
        <v>1880</v>
      </c>
      <c r="B917" t="s">
        <v>1881</v>
      </c>
      <c r="C917" s="33"/>
      <c r="D917" s="33"/>
      <c r="E917" s="33"/>
    </row>
    <row r="918" spans="1:5" x14ac:dyDescent="0.25">
      <c r="A918" t="s">
        <v>1882</v>
      </c>
      <c r="B918" t="s">
        <v>1883</v>
      </c>
      <c r="C918" s="33"/>
      <c r="D918" s="33"/>
      <c r="E918" s="33"/>
    </row>
    <row r="919" spans="1:5" x14ac:dyDescent="0.25">
      <c r="A919" t="s">
        <v>1884</v>
      </c>
      <c r="B919" t="s">
        <v>1885</v>
      </c>
      <c r="C919" s="33"/>
      <c r="D919" s="33"/>
      <c r="E919" s="33"/>
    </row>
    <row r="920" spans="1:5" x14ac:dyDescent="0.25">
      <c r="A920" t="s">
        <v>1886</v>
      </c>
      <c r="B920" t="s">
        <v>1887</v>
      </c>
      <c r="C920" s="33"/>
      <c r="D920" s="33"/>
      <c r="E920" s="33"/>
    </row>
    <row r="921" spans="1:5" x14ac:dyDescent="0.25">
      <c r="A921" t="s">
        <v>1888</v>
      </c>
      <c r="B921" t="s">
        <v>1889</v>
      </c>
      <c r="C921" s="33"/>
      <c r="D921" s="33"/>
      <c r="E921" s="33"/>
    </row>
    <row r="922" spans="1:5" x14ac:dyDescent="0.25">
      <c r="A922" t="s">
        <v>1890</v>
      </c>
      <c r="B922" t="s">
        <v>1891</v>
      </c>
      <c r="C922" s="33"/>
      <c r="D922" s="33"/>
      <c r="E922" s="33"/>
    </row>
    <row r="923" spans="1:5" x14ac:dyDescent="0.25">
      <c r="A923" t="s">
        <v>1892</v>
      </c>
      <c r="B923" t="s">
        <v>1893</v>
      </c>
      <c r="C923" s="33"/>
      <c r="D923" s="33"/>
      <c r="E923" s="33"/>
    </row>
    <row r="924" spans="1:5" x14ac:dyDescent="0.25">
      <c r="A924" t="s">
        <v>1894</v>
      </c>
      <c r="B924" t="s">
        <v>1895</v>
      </c>
      <c r="C924" s="33"/>
      <c r="D924" s="33"/>
      <c r="E924" s="33"/>
    </row>
    <row r="925" spans="1:5" x14ac:dyDescent="0.25">
      <c r="A925" t="s">
        <v>1896</v>
      </c>
      <c r="B925" t="s">
        <v>1897</v>
      </c>
      <c r="C925" s="33"/>
      <c r="D925" s="33"/>
      <c r="E925" s="33"/>
    </row>
    <row r="926" spans="1:5" x14ac:dyDescent="0.25">
      <c r="A926" t="s">
        <v>1898</v>
      </c>
      <c r="B926" t="s">
        <v>1899</v>
      </c>
      <c r="C926" s="33"/>
      <c r="D926" s="33"/>
      <c r="E926" s="33"/>
    </row>
    <row r="927" spans="1:5" x14ac:dyDescent="0.25">
      <c r="A927" t="s">
        <v>1900</v>
      </c>
      <c r="B927" t="s">
        <v>1901</v>
      </c>
      <c r="C927" s="33"/>
      <c r="D927" s="33"/>
      <c r="E927" s="33"/>
    </row>
    <row r="928" spans="1:5" x14ac:dyDescent="0.25">
      <c r="A928" t="s">
        <v>1902</v>
      </c>
      <c r="B928" t="s">
        <v>1634</v>
      </c>
      <c r="C928" s="33"/>
      <c r="D928" s="33"/>
      <c r="E928" s="33"/>
    </row>
    <row r="929" spans="1:5" x14ac:dyDescent="0.25">
      <c r="A929" t="s">
        <v>1903</v>
      </c>
      <c r="B929" t="s">
        <v>1904</v>
      </c>
      <c r="C929" s="33"/>
      <c r="D929" s="33"/>
      <c r="E929" s="33"/>
    </row>
    <row r="930" spans="1:5" x14ac:dyDescent="0.25">
      <c r="A930" t="s">
        <v>1905</v>
      </c>
      <c r="B930" t="s">
        <v>1906</v>
      </c>
      <c r="C930" s="33"/>
      <c r="D930" s="33"/>
      <c r="E930" s="33"/>
    </row>
    <row r="931" spans="1:5" x14ac:dyDescent="0.25">
      <c r="A931" t="s">
        <v>1907</v>
      </c>
      <c r="B931" t="s">
        <v>1908</v>
      </c>
      <c r="C931" s="33"/>
      <c r="D931" s="33"/>
      <c r="E931" s="33"/>
    </row>
    <row r="932" spans="1:5" x14ac:dyDescent="0.25">
      <c r="A932" t="s">
        <v>1909</v>
      </c>
      <c r="B932" t="s">
        <v>1910</v>
      </c>
      <c r="C932" s="33"/>
      <c r="D932" s="33"/>
      <c r="E932" s="33"/>
    </row>
    <row r="933" spans="1:5" x14ac:dyDescent="0.25">
      <c r="A933" t="s">
        <v>1911</v>
      </c>
      <c r="B933" t="s">
        <v>1891</v>
      </c>
      <c r="C933" s="33"/>
      <c r="D933" s="33"/>
      <c r="E933" s="33"/>
    </row>
    <row r="934" spans="1:5" x14ac:dyDescent="0.25">
      <c r="A934" t="s">
        <v>1912</v>
      </c>
      <c r="B934" t="s">
        <v>1913</v>
      </c>
      <c r="C934" s="33"/>
      <c r="D934" s="33"/>
      <c r="E934" s="33"/>
    </row>
    <row r="935" spans="1:5" x14ac:dyDescent="0.25">
      <c r="A935" t="s">
        <v>1914</v>
      </c>
      <c r="B935" t="s">
        <v>1915</v>
      </c>
      <c r="C935" s="33"/>
      <c r="D935" s="33"/>
      <c r="E935" s="33"/>
    </row>
    <row r="936" spans="1:5" x14ac:dyDescent="0.25">
      <c r="A936" t="s">
        <v>1916</v>
      </c>
      <c r="B936" t="s">
        <v>1917</v>
      </c>
      <c r="C936" s="33"/>
      <c r="D936" s="33"/>
      <c r="E936" s="33"/>
    </row>
    <row r="937" spans="1:5" x14ac:dyDescent="0.25">
      <c r="A937" t="s">
        <v>1918</v>
      </c>
      <c r="B937" t="s">
        <v>1919</v>
      </c>
      <c r="C937" s="33"/>
      <c r="D937" s="33"/>
      <c r="E937" s="33"/>
    </row>
    <row r="938" spans="1:5" x14ac:dyDescent="0.25">
      <c r="A938" t="s">
        <v>1920</v>
      </c>
      <c r="B938" t="s">
        <v>1921</v>
      </c>
      <c r="C938" s="33"/>
      <c r="D938" s="33"/>
      <c r="E938" s="33"/>
    </row>
    <row r="939" spans="1:5" x14ac:dyDescent="0.25">
      <c r="A939" t="s">
        <v>1922</v>
      </c>
      <c r="B939" t="s">
        <v>1923</v>
      </c>
      <c r="C939" s="33"/>
      <c r="D939" s="33"/>
      <c r="E939" s="33"/>
    </row>
    <row r="940" spans="1:5" x14ac:dyDescent="0.25">
      <c r="A940" t="s">
        <v>1924</v>
      </c>
      <c r="B940" t="s">
        <v>1925</v>
      </c>
      <c r="C940" s="33"/>
      <c r="D940" s="33"/>
      <c r="E940" s="33"/>
    </row>
    <row r="941" spans="1:5" x14ac:dyDescent="0.25">
      <c r="A941" t="s">
        <v>1926</v>
      </c>
      <c r="B941" t="s">
        <v>1927</v>
      </c>
      <c r="C941" s="33"/>
      <c r="D941" s="33"/>
      <c r="E941" s="33"/>
    </row>
    <row r="942" spans="1:5" x14ac:dyDescent="0.25">
      <c r="A942" t="s">
        <v>1928</v>
      </c>
      <c r="B942" t="s">
        <v>1929</v>
      </c>
      <c r="C942" s="33"/>
      <c r="D942" s="33"/>
      <c r="E942" s="33"/>
    </row>
    <row r="943" spans="1:5" x14ac:dyDescent="0.25">
      <c r="A943" t="s">
        <v>1930</v>
      </c>
      <c r="B943" t="s">
        <v>1931</v>
      </c>
      <c r="C943" s="33"/>
      <c r="D943" s="33"/>
      <c r="E943" s="33"/>
    </row>
    <row r="944" spans="1:5" x14ac:dyDescent="0.25">
      <c r="A944" t="s">
        <v>1932</v>
      </c>
      <c r="B944" t="s">
        <v>1933</v>
      </c>
      <c r="C944" s="33"/>
      <c r="D944" s="33"/>
      <c r="E944" s="33"/>
    </row>
    <row r="945" spans="1:5" x14ac:dyDescent="0.25">
      <c r="A945" t="s">
        <v>1934</v>
      </c>
      <c r="B945" t="s">
        <v>1935</v>
      </c>
      <c r="C945" s="33"/>
      <c r="D945" s="33"/>
      <c r="E945" s="33"/>
    </row>
    <row r="946" spans="1:5" x14ac:dyDescent="0.25">
      <c r="A946" t="s">
        <v>1936</v>
      </c>
      <c r="B946" t="s">
        <v>1937</v>
      </c>
      <c r="C946" s="33"/>
      <c r="D946" s="33"/>
      <c r="E946" s="33"/>
    </row>
    <row r="947" spans="1:5" x14ac:dyDescent="0.25">
      <c r="A947" t="s">
        <v>1938</v>
      </c>
      <c r="B947" t="s">
        <v>1939</v>
      </c>
      <c r="C947" s="33"/>
      <c r="D947" s="33"/>
      <c r="E947" s="33"/>
    </row>
    <row r="948" spans="1:5" x14ac:dyDescent="0.25">
      <c r="A948" t="s">
        <v>1940</v>
      </c>
      <c r="B948" t="s">
        <v>1941</v>
      </c>
      <c r="C948" s="33"/>
      <c r="D948" s="33"/>
      <c r="E948" s="33"/>
    </row>
    <row r="949" spans="1:5" x14ac:dyDescent="0.25">
      <c r="A949" t="s">
        <v>1942</v>
      </c>
      <c r="B949" t="s">
        <v>1943</v>
      </c>
      <c r="C949" s="33"/>
      <c r="D949" s="33"/>
      <c r="E949" s="33"/>
    </row>
    <row r="950" spans="1:5" x14ac:dyDescent="0.25">
      <c r="A950" t="s">
        <v>1944</v>
      </c>
      <c r="B950" t="s">
        <v>1945</v>
      </c>
      <c r="C950" s="33"/>
      <c r="D950" s="33"/>
      <c r="E950" s="33"/>
    </row>
    <row r="951" spans="1:5" x14ac:dyDescent="0.25">
      <c r="A951" t="s">
        <v>1946</v>
      </c>
      <c r="B951" t="s">
        <v>1947</v>
      </c>
      <c r="C951" s="33"/>
      <c r="D951" s="33"/>
      <c r="E951" s="33"/>
    </row>
    <row r="952" spans="1:5" x14ac:dyDescent="0.25">
      <c r="A952" t="s">
        <v>1948</v>
      </c>
      <c r="B952" t="s">
        <v>1949</v>
      </c>
      <c r="C952" s="33"/>
      <c r="D952" s="33"/>
      <c r="E952" s="33"/>
    </row>
    <row r="953" spans="1:5" x14ac:dyDescent="0.25">
      <c r="A953" t="s">
        <v>1950</v>
      </c>
      <c r="B953" t="s">
        <v>1951</v>
      </c>
      <c r="C953" s="33"/>
      <c r="D953" s="33"/>
      <c r="E953" s="33"/>
    </row>
    <row r="954" spans="1:5" x14ac:dyDescent="0.25">
      <c r="A954" t="s">
        <v>1952</v>
      </c>
      <c r="B954" t="s">
        <v>1953</v>
      </c>
      <c r="C954" s="33"/>
      <c r="D954" s="33"/>
      <c r="E954" s="33"/>
    </row>
    <row r="955" spans="1:5" x14ac:dyDescent="0.25">
      <c r="A955" t="s">
        <v>1954</v>
      </c>
      <c r="B955" t="s">
        <v>1955</v>
      </c>
      <c r="C955" s="33"/>
      <c r="D955" s="33"/>
      <c r="E955" s="33"/>
    </row>
    <row r="956" spans="1:5" x14ac:dyDescent="0.25">
      <c r="A956" t="s">
        <v>1956</v>
      </c>
      <c r="B956" t="s">
        <v>1957</v>
      </c>
      <c r="C956" s="33"/>
      <c r="D956" s="33"/>
      <c r="E956" s="33"/>
    </row>
    <row r="957" spans="1:5" x14ac:dyDescent="0.25">
      <c r="A957" t="s">
        <v>1958</v>
      </c>
      <c r="B957" t="s">
        <v>1959</v>
      </c>
      <c r="C957" s="33"/>
      <c r="D957" s="33"/>
      <c r="E957" s="33"/>
    </row>
    <row r="958" spans="1:5" x14ac:dyDescent="0.25">
      <c r="A958" t="s">
        <v>1960</v>
      </c>
      <c r="B958" t="s">
        <v>1961</v>
      </c>
      <c r="C958" s="33"/>
      <c r="D958" s="33"/>
      <c r="E958" s="33"/>
    </row>
    <row r="959" spans="1:5" x14ac:dyDescent="0.25">
      <c r="A959" t="s">
        <v>1962</v>
      </c>
      <c r="B959" t="s">
        <v>1963</v>
      </c>
      <c r="C959" s="33"/>
      <c r="D959" s="33"/>
      <c r="E959" s="33"/>
    </row>
    <row r="960" spans="1:5" x14ac:dyDescent="0.25">
      <c r="A960" t="s">
        <v>1964</v>
      </c>
      <c r="B960" t="s">
        <v>1965</v>
      </c>
      <c r="C960" s="33"/>
      <c r="D960" s="33"/>
      <c r="E960" s="33"/>
    </row>
    <row r="961" spans="1:5" x14ac:dyDescent="0.25">
      <c r="A961" t="s">
        <v>1966</v>
      </c>
      <c r="B961" t="s">
        <v>1967</v>
      </c>
      <c r="C961" s="33"/>
      <c r="D961" s="33"/>
      <c r="E961" s="33"/>
    </row>
    <row r="962" spans="1:5" x14ac:dyDescent="0.25">
      <c r="A962" t="s">
        <v>1968</v>
      </c>
      <c r="B962" t="s">
        <v>1969</v>
      </c>
      <c r="C962" s="33"/>
      <c r="D962" s="33"/>
      <c r="E962" s="33"/>
    </row>
    <row r="963" spans="1:5" x14ac:dyDescent="0.25">
      <c r="A963" t="s">
        <v>1970</v>
      </c>
      <c r="B963" t="s">
        <v>1971</v>
      </c>
      <c r="C963" s="33"/>
      <c r="D963" s="33"/>
      <c r="E963" s="33"/>
    </row>
    <row r="964" spans="1:5" x14ac:dyDescent="0.25">
      <c r="A964" t="s">
        <v>1972</v>
      </c>
      <c r="B964" t="s">
        <v>1973</v>
      </c>
      <c r="C964" s="33"/>
      <c r="D964" s="33"/>
      <c r="E964" s="33"/>
    </row>
    <row r="965" spans="1:5" x14ac:dyDescent="0.25">
      <c r="A965" t="s">
        <v>1974</v>
      </c>
      <c r="B965" t="s">
        <v>1975</v>
      </c>
      <c r="C965" s="33"/>
      <c r="D965" s="33"/>
      <c r="E965" s="33"/>
    </row>
    <row r="966" spans="1:5" x14ac:dyDescent="0.25">
      <c r="A966" t="s">
        <v>1976</v>
      </c>
      <c r="B966" t="s">
        <v>1977</v>
      </c>
      <c r="C966" s="33"/>
      <c r="D966" s="33"/>
      <c r="E966" s="33"/>
    </row>
    <row r="967" spans="1:5" x14ac:dyDescent="0.25">
      <c r="A967" t="s">
        <v>1978</v>
      </c>
      <c r="B967" t="s">
        <v>1979</v>
      </c>
      <c r="C967" s="33"/>
      <c r="D967" s="33"/>
      <c r="E967" s="33"/>
    </row>
    <row r="968" spans="1:5" x14ac:dyDescent="0.25">
      <c r="A968" t="s">
        <v>1980</v>
      </c>
      <c r="B968" t="s">
        <v>1981</v>
      </c>
      <c r="C968" s="33"/>
      <c r="D968" s="33"/>
      <c r="E968" s="33"/>
    </row>
    <row r="969" spans="1:5" x14ac:dyDescent="0.25">
      <c r="A969" t="s">
        <v>1982</v>
      </c>
      <c r="B969" t="s">
        <v>1983</v>
      </c>
      <c r="C969" s="33"/>
      <c r="D969" s="33"/>
      <c r="E969" s="33"/>
    </row>
    <row r="970" spans="1:5" x14ac:dyDescent="0.25">
      <c r="A970" t="s">
        <v>1984</v>
      </c>
      <c r="B970" t="s">
        <v>1985</v>
      </c>
      <c r="C970" s="33"/>
      <c r="D970" s="33"/>
      <c r="E970" s="33"/>
    </row>
    <row r="971" spans="1:5" x14ac:dyDescent="0.25">
      <c r="A971" t="s">
        <v>1986</v>
      </c>
      <c r="B971" t="s">
        <v>1987</v>
      </c>
      <c r="C971" s="33"/>
      <c r="D971" s="33"/>
      <c r="E971" s="33"/>
    </row>
    <row r="972" spans="1:5" x14ac:dyDescent="0.25">
      <c r="A972" t="s">
        <v>1988</v>
      </c>
      <c r="B972" t="s">
        <v>1989</v>
      </c>
      <c r="C972" s="33"/>
      <c r="D972" s="33"/>
      <c r="E972" s="33"/>
    </row>
    <row r="973" spans="1:5" x14ac:dyDescent="0.25">
      <c r="A973" t="s">
        <v>1990</v>
      </c>
      <c r="B973" t="s">
        <v>1991</v>
      </c>
      <c r="C973" s="33"/>
      <c r="D973" s="33"/>
      <c r="E973" s="33"/>
    </row>
    <row r="974" spans="1:5" x14ac:dyDescent="0.25">
      <c r="A974" t="s">
        <v>1992</v>
      </c>
      <c r="B974" t="s">
        <v>1993</v>
      </c>
      <c r="C974" s="33"/>
      <c r="D974" s="33"/>
      <c r="E974" s="33"/>
    </row>
    <row r="975" spans="1:5" x14ac:dyDescent="0.25">
      <c r="A975" t="s">
        <v>1994</v>
      </c>
      <c r="B975" t="s">
        <v>1995</v>
      </c>
      <c r="C975" s="33"/>
      <c r="D975" s="33"/>
      <c r="E975" s="33"/>
    </row>
    <row r="976" spans="1:5" x14ac:dyDescent="0.25">
      <c r="A976" t="s">
        <v>1996</v>
      </c>
      <c r="B976" t="s">
        <v>1997</v>
      </c>
      <c r="C976" s="33"/>
      <c r="D976" s="33"/>
      <c r="E976" s="33"/>
    </row>
    <row r="977" spans="1:5" x14ac:dyDescent="0.25">
      <c r="A977" t="s">
        <v>1998</v>
      </c>
      <c r="B977" t="s">
        <v>1999</v>
      </c>
      <c r="C977" s="33"/>
      <c r="D977" s="33"/>
      <c r="E977" s="33"/>
    </row>
    <row r="978" spans="1:5" x14ac:dyDescent="0.25">
      <c r="A978" t="s">
        <v>2000</v>
      </c>
      <c r="B978" t="s">
        <v>2001</v>
      </c>
      <c r="C978" s="33"/>
      <c r="D978" s="33"/>
      <c r="E978" s="33"/>
    </row>
    <row r="979" spans="1:5" x14ac:dyDescent="0.25">
      <c r="A979" t="s">
        <v>2002</v>
      </c>
      <c r="B979" t="s">
        <v>2003</v>
      </c>
      <c r="C979" s="33"/>
      <c r="D979" s="33"/>
      <c r="E979" s="33"/>
    </row>
    <row r="980" spans="1:5" x14ac:dyDescent="0.25">
      <c r="A980" t="s">
        <v>2004</v>
      </c>
      <c r="B980" t="s">
        <v>2005</v>
      </c>
      <c r="C980" s="33"/>
      <c r="D980" s="33"/>
      <c r="E980" s="33"/>
    </row>
    <row r="981" spans="1:5" x14ac:dyDescent="0.25">
      <c r="A981" t="s">
        <v>2006</v>
      </c>
      <c r="B981" t="s">
        <v>2007</v>
      </c>
      <c r="C981" s="33"/>
      <c r="D981" s="33"/>
      <c r="E981" s="33"/>
    </row>
    <row r="982" spans="1:5" x14ac:dyDescent="0.25">
      <c r="A982" t="s">
        <v>2008</v>
      </c>
      <c r="B982" t="s">
        <v>2009</v>
      </c>
      <c r="C982" s="33"/>
      <c r="D982" s="33"/>
      <c r="E982" s="33"/>
    </row>
    <row r="983" spans="1:5" x14ac:dyDescent="0.25">
      <c r="A983" t="s">
        <v>2010</v>
      </c>
      <c r="B983" t="s">
        <v>2011</v>
      </c>
      <c r="C983" s="33"/>
      <c r="D983" s="33"/>
      <c r="E983" s="33"/>
    </row>
    <row r="984" spans="1:5" x14ac:dyDescent="0.25">
      <c r="A984" t="s">
        <v>2012</v>
      </c>
      <c r="B984" t="s">
        <v>2013</v>
      </c>
      <c r="C984" s="33"/>
      <c r="D984" s="33"/>
      <c r="E984" s="33"/>
    </row>
    <row r="985" spans="1:5" x14ac:dyDescent="0.25">
      <c r="A985" t="s">
        <v>2014</v>
      </c>
      <c r="B985" t="s">
        <v>2015</v>
      </c>
      <c r="C985" s="33"/>
      <c r="D985" s="33"/>
      <c r="E985" s="33"/>
    </row>
    <row r="986" spans="1:5" x14ac:dyDescent="0.25">
      <c r="A986" t="s">
        <v>2016</v>
      </c>
      <c r="B986" t="s">
        <v>2017</v>
      </c>
      <c r="C986" s="33"/>
      <c r="D986" s="33"/>
      <c r="E986" s="33"/>
    </row>
    <row r="987" spans="1:5" x14ac:dyDescent="0.25">
      <c r="A987" t="s">
        <v>2018</v>
      </c>
      <c r="B987" t="s">
        <v>2019</v>
      </c>
      <c r="C987" s="33"/>
      <c r="D987" s="33"/>
      <c r="E987" s="33"/>
    </row>
    <row r="988" spans="1:5" x14ac:dyDescent="0.25">
      <c r="A988" t="s">
        <v>2020</v>
      </c>
      <c r="B988" t="s">
        <v>2021</v>
      </c>
      <c r="C988" s="33"/>
      <c r="D988" s="33"/>
      <c r="E988" s="33"/>
    </row>
    <row r="989" spans="1:5" x14ac:dyDescent="0.25">
      <c r="A989" t="s">
        <v>2022</v>
      </c>
      <c r="B989" t="s">
        <v>2023</v>
      </c>
      <c r="C989" s="33"/>
      <c r="D989" s="33"/>
      <c r="E989" s="33"/>
    </row>
    <row r="990" spans="1:5" x14ac:dyDescent="0.25">
      <c r="A990" t="s">
        <v>2024</v>
      </c>
      <c r="B990" t="s">
        <v>2025</v>
      </c>
      <c r="C990" s="33"/>
      <c r="D990" s="33"/>
      <c r="E990" s="33"/>
    </row>
    <row r="991" spans="1:5" x14ac:dyDescent="0.25">
      <c r="A991" t="s">
        <v>2026</v>
      </c>
      <c r="B991" t="s">
        <v>2027</v>
      </c>
      <c r="C991" s="33"/>
      <c r="D991" s="33"/>
      <c r="E991" s="33"/>
    </row>
    <row r="992" spans="1:5" x14ac:dyDescent="0.25">
      <c r="A992" t="s">
        <v>2028</v>
      </c>
      <c r="B992" t="s">
        <v>2029</v>
      </c>
      <c r="C992" s="33"/>
      <c r="D992" s="33"/>
      <c r="E992" s="33"/>
    </row>
    <row r="993" spans="1:5" x14ac:dyDescent="0.25">
      <c r="A993" t="s">
        <v>2030</v>
      </c>
      <c r="B993" t="s">
        <v>2031</v>
      </c>
      <c r="C993" s="33"/>
      <c r="D993" s="33"/>
      <c r="E993" s="33"/>
    </row>
    <row r="994" spans="1:5" x14ac:dyDescent="0.25">
      <c r="A994" t="s">
        <v>2032</v>
      </c>
      <c r="B994" t="s">
        <v>2033</v>
      </c>
      <c r="C994" s="33"/>
      <c r="D994" s="33"/>
      <c r="E994" s="33"/>
    </row>
    <row r="995" spans="1:5" x14ac:dyDescent="0.25">
      <c r="A995" t="s">
        <v>2034</v>
      </c>
      <c r="B995" t="s">
        <v>2035</v>
      </c>
      <c r="C995" s="33"/>
      <c r="D995" s="33"/>
      <c r="E995" s="33"/>
    </row>
    <row r="996" spans="1:5" x14ac:dyDescent="0.25">
      <c r="A996" t="s">
        <v>2036</v>
      </c>
      <c r="B996" t="s">
        <v>2037</v>
      </c>
      <c r="C996" s="33"/>
      <c r="D996" s="33"/>
      <c r="E996" s="33"/>
    </row>
    <row r="997" spans="1:5" x14ac:dyDescent="0.25">
      <c r="A997" t="s">
        <v>2038</v>
      </c>
      <c r="B997" t="s">
        <v>2039</v>
      </c>
      <c r="C997" s="33"/>
      <c r="D997" s="33"/>
      <c r="E997" s="33"/>
    </row>
    <row r="998" spans="1:5" x14ac:dyDescent="0.25">
      <c r="A998" t="s">
        <v>2040</v>
      </c>
      <c r="B998" t="s">
        <v>2041</v>
      </c>
      <c r="C998" s="33"/>
      <c r="D998" s="33"/>
      <c r="E998" s="33"/>
    </row>
    <row r="999" spans="1:5" x14ac:dyDescent="0.25">
      <c r="A999" t="s">
        <v>2042</v>
      </c>
      <c r="B999" t="s">
        <v>2043</v>
      </c>
      <c r="C999" s="33"/>
      <c r="D999" s="33"/>
      <c r="E999" s="33"/>
    </row>
    <row r="1000" spans="1:5" x14ac:dyDescent="0.25">
      <c r="A1000" t="s">
        <v>2044</v>
      </c>
      <c r="B1000" t="s">
        <v>2045</v>
      </c>
      <c r="C1000" s="33"/>
      <c r="D1000" s="33"/>
      <c r="E1000" s="33"/>
    </row>
    <row r="1001" spans="1:5" x14ac:dyDescent="0.25">
      <c r="A1001" t="s">
        <v>2046</v>
      </c>
      <c r="B1001" t="s">
        <v>2047</v>
      </c>
      <c r="C1001" s="33"/>
      <c r="D1001" s="33"/>
      <c r="E1001" s="33"/>
    </row>
    <row r="1002" spans="1:5" x14ac:dyDescent="0.25">
      <c r="A1002" t="s">
        <v>2048</v>
      </c>
      <c r="B1002" t="s">
        <v>2049</v>
      </c>
      <c r="C1002" s="33"/>
      <c r="D1002" s="33"/>
      <c r="E1002" s="33"/>
    </row>
    <row r="1003" spans="1:5" x14ac:dyDescent="0.25">
      <c r="A1003" t="s">
        <v>2050</v>
      </c>
      <c r="B1003" t="s">
        <v>2051</v>
      </c>
      <c r="C1003" s="33"/>
      <c r="D1003" s="33"/>
      <c r="E1003" s="33"/>
    </row>
    <row r="1004" spans="1:5" x14ac:dyDescent="0.25">
      <c r="A1004" t="s">
        <v>2052</v>
      </c>
      <c r="B1004" t="s">
        <v>2053</v>
      </c>
      <c r="C1004" s="33"/>
      <c r="D1004" s="33"/>
      <c r="E1004" s="33"/>
    </row>
    <row r="1005" spans="1:5" x14ac:dyDescent="0.25">
      <c r="A1005" t="s">
        <v>2054</v>
      </c>
      <c r="B1005" t="s">
        <v>2055</v>
      </c>
      <c r="C1005" s="33"/>
      <c r="D1005" s="33"/>
      <c r="E1005" s="33"/>
    </row>
    <row r="1006" spans="1:5" x14ac:dyDescent="0.25">
      <c r="A1006" t="s">
        <v>2056</v>
      </c>
      <c r="B1006" t="s">
        <v>2057</v>
      </c>
      <c r="C1006" s="33"/>
      <c r="D1006" s="33"/>
      <c r="E1006" s="33"/>
    </row>
    <row r="1007" spans="1:5" x14ac:dyDescent="0.25">
      <c r="A1007" t="s">
        <v>2058</v>
      </c>
      <c r="B1007" t="s">
        <v>2059</v>
      </c>
      <c r="C1007" s="33"/>
      <c r="D1007" s="33"/>
      <c r="E1007" s="33"/>
    </row>
    <row r="1008" spans="1:5" x14ac:dyDescent="0.25">
      <c r="A1008" t="s">
        <v>2060</v>
      </c>
      <c r="B1008" t="s">
        <v>2061</v>
      </c>
      <c r="C1008" s="33"/>
      <c r="D1008" s="33"/>
      <c r="E1008" s="33"/>
    </row>
    <row r="1009" spans="1:5" x14ac:dyDescent="0.25">
      <c r="A1009" t="s">
        <v>2062</v>
      </c>
      <c r="B1009" t="s">
        <v>2063</v>
      </c>
      <c r="C1009" s="33"/>
      <c r="D1009" s="33"/>
      <c r="E1009" s="33"/>
    </row>
    <row r="1010" spans="1:5" x14ac:dyDescent="0.25">
      <c r="A1010" t="s">
        <v>2064</v>
      </c>
      <c r="B1010" t="s">
        <v>2065</v>
      </c>
      <c r="C1010" s="33"/>
      <c r="D1010" s="33"/>
      <c r="E1010" s="33"/>
    </row>
    <row r="1011" spans="1:5" x14ac:dyDescent="0.25">
      <c r="A1011" t="s">
        <v>2066</v>
      </c>
      <c r="B1011" t="s">
        <v>2067</v>
      </c>
      <c r="C1011" s="33"/>
      <c r="D1011" s="33"/>
      <c r="E1011" s="33"/>
    </row>
    <row r="1012" spans="1:5" x14ac:dyDescent="0.25">
      <c r="A1012" t="s">
        <v>2068</v>
      </c>
      <c r="B1012" t="s">
        <v>2069</v>
      </c>
      <c r="C1012" s="33"/>
      <c r="D1012" s="33"/>
      <c r="E1012" s="33"/>
    </row>
    <row r="1013" spans="1:5" x14ac:dyDescent="0.25">
      <c r="A1013" t="s">
        <v>2070</v>
      </c>
      <c r="B1013" t="s">
        <v>2071</v>
      </c>
      <c r="C1013" s="33"/>
      <c r="D1013" s="33"/>
      <c r="E1013" s="33"/>
    </row>
    <row r="1014" spans="1:5" x14ac:dyDescent="0.25">
      <c r="A1014" t="s">
        <v>2072</v>
      </c>
      <c r="B1014" t="s">
        <v>2073</v>
      </c>
      <c r="C1014" s="33"/>
      <c r="D1014" s="33"/>
      <c r="E1014" s="33"/>
    </row>
    <row r="1015" spans="1:5" x14ac:dyDescent="0.25">
      <c r="A1015" t="s">
        <v>2074</v>
      </c>
      <c r="B1015" t="s">
        <v>2075</v>
      </c>
      <c r="C1015" s="33"/>
      <c r="D1015" s="33"/>
      <c r="E1015" s="33"/>
    </row>
    <row r="1016" spans="1:5" x14ac:dyDescent="0.25">
      <c r="A1016" t="s">
        <v>2076</v>
      </c>
      <c r="B1016" t="s">
        <v>2077</v>
      </c>
      <c r="C1016" s="33"/>
      <c r="D1016" s="33"/>
      <c r="E1016" s="33"/>
    </row>
    <row r="1017" spans="1:5" x14ac:dyDescent="0.25">
      <c r="A1017" t="s">
        <v>2078</v>
      </c>
      <c r="B1017" t="s">
        <v>2079</v>
      </c>
      <c r="C1017" s="33"/>
      <c r="D1017" s="33"/>
      <c r="E1017" s="33"/>
    </row>
    <row r="1018" spans="1:5" x14ac:dyDescent="0.25">
      <c r="A1018" t="s">
        <v>2080</v>
      </c>
      <c r="B1018" t="s">
        <v>2081</v>
      </c>
      <c r="C1018" s="33"/>
      <c r="D1018" s="33"/>
      <c r="E1018" s="33"/>
    </row>
    <row r="1019" spans="1:5" x14ac:dyDescent="0.25">
      <c r="A1019" t="s">
        <v>2082</v>
      </c>
      <c r="B1019" t="s">
        <v>2083</v>
      </c>
      <c r="C1019" s="33"/>
      <c r="D1019" s="33"/>
      <c r="E1019" s="33"/>
    </row>
    <row r="1020" spans="1:5" x14ac:dyDescent="0.25">
      <c r="A1020" t="s">
        <v>2084</v>
      </c>
      <c r="B1020" t="s">
        <v>2085</v>
      </c>
      <c r="C1020" s="33"/>
      <c r="D1020" s="33"/>
      <c r="E1020" s="33"/>
    </row>
    <row r="1021" spans="1:5" x14ac:dyDescent="0.25">
      <c r="A1021" t="s">
        <v>2086</v>
      </c>
      <c r="B1021" t="s">
        <v>2087</v>
      </c>
      <c r="C1021" s="33"/>
      <c r="D1021" s="33"/>
      <c r="E1021" s="33"/>
    </row>
    <row r="1022" spans="1:5" x14ac:dyDescent="0.25">
      <c r="A1022" t="s">
        <v>2088</v>
      </c>
      <c r="B1022" t="s">
        <v>2089</v>
      </c>
      <c r="C1022" s="33"/>
      <c r="D1022" s="33"/>
      <c r="E1022" s="33"/>
    </row>
    <row r="1023" spans="1:5" x14ac:dyDescent="0.25">
      <c r="A1023" t="s">
        <v>2090</v>
      </c>
      <c r="B1023" t="s">
        <v>2091</v>
      </c>
      <c r="C1023" s="33"/>
      <c r="D1023" s="33"/>
      <c r="E1023" s="33"/>
    </row>
    <row r="1024" spans="1:5" x14ac:dyDescent="0.25">
      <c r="A1024" t="s">
        <v>2092</v>
      </c>
      <c r="B1024" t="s">
        <v>2093</v>
      </c>
      <c r="C1024" s="33"/>
      <c r="D1024" s="33"/>
      <c r="E1024" s="33"/>
    </row>
    <row r="1025" spans="1:5" x14ac:dyDescent="0.25">
      <c r="A1025" t="s">
        <v>2094</v>
      </c>
      <c r="B1025" t="s">
        <v>2095</v>
      </c>
      <c r="C1025" s="33"/>
      <c r="D1025" s="33"/>
      <c r="E1025" s="33"/>
    </row>
    <row r="1026" spans="1:5" x14ac:dyDescent="0.25">
      <c r="A1026" t="s">
        <v>2096</v>
      </c>
      <c r="B1026" t="s">
        <v>2097</v>
      </c>
      <c r="C1026" s="33"/>
      <c r="D1026" s="33"/>
      <c r="E1026" s="33"/>
    </row>
    <row r="1027" spans="1:5" x14ac:dyDescent="0.25">
      <c r="A1027" t="s">
        <v>2098</v>
      </c>
      <c r="B1027" t="s">
        <v>2099</v>
      </c>
      <c r="C1027" s="33"/>
      <c r="D1027" s="33"/>
      <c r="E1027" s="33"/>
    </row>
    <row r="1028" spans="1:5" x14ac:dyDescent="0.25">
      <c r="A1028" t="s">
        <v>2100</v>
      </c>
      <c r="B1028" t="s">
        <v>2101</v>
      </c>
      <c r="C1028" s="33"/>
      <c r="D1028" s="33"/>
      <c r="E1028" s="33"/>
    </row>
    <row r="1029" spans="1:5" x14ac:dyDescent="0.25">
      <c r="A1029" t="s">
        <v>2102</v>
      </c>
      <c r="B1029" t="s">
        <v>2103</v>
      </c>
      <c r="C1029" s="33"/>
      <c r="D1029" s="33"/>
      <c r="E1029" s="33"/>
    </row>
    <row r="1030" spans="1:5" x14ac:dyDescent="0.25">
      <c r="A1030" t="s">
        <v>2104</v>
      </c>
      <c r="B1030" t="s">
        <v>2105</v>
      </c>
      <c r="C1030" s="33"/>
      <c r="D1030" s="33"/>
      <c r="E1030" s="33"/>
    </row>
    <row r="1031" spans="1:5" x14ac:dyDescent="0.25">
      <c r="A1031" t="s">
        <v>2106</v>
      </c>
      <c r="B1031" t="s">
        <v>2107</v>
      </c>
      <c r="C1031" s="33"/>
      <c r="D1031" s="33"/>
      <c r="E1031" s="33"/>
    </row>
    <row r="1032" spans="1:5" x14ac:dyDescent="0.25">
      <c r="A1032" t="s">
        <v>2108</v>
      </c>
      <c r="B1032" t="s">
        <v>2109</v>
      </c>
      <c r="C1032" s="33"/>
      <c r="D1032" s="33"/>
      <c r="E1032" s="33"/>
    </row>
    <row r="1033" spans="1:5" x14ac:dyDescent="0.25">
      <c r="A1033" t="s">
        <v>2110</v>
      </c>
      <c r="B1033" t="s">
        <v>2111</v>
      </c>
      <c r="C1033" s="33"/>
      <c r="D1033" s="33"/>
      <c r="E1033" s="33"/>
    </row>
    <row r="1034" spans="1:5" x14ac:dyDescent="0.25">
      <c r="A1034" t="s">
        <v>2112</v>
      </c>
      <c r="B1034" t="s">
        <v>2113</v>
      </c>
      <c r="C1034" s="33"/>
      <c r="D1034" s="33"/>
      <c r="E1034" s="33"/>
    </row>
    <row r="1035" spans="1:5" x14ac:dyDescent="0.25">
      <c r="A1035" t="s">
        <v>2114</v>
      </c>
      <c r="B1035" t="s">
        <v>2115</v>
      </c>
      <c r="C1035" s="33"/>
      <c r="D1035" s="33"/>
      <c r="E1035" s="33"/>
    </row>
    <row r="1036" spans="1:5" x14ac:dyDescent="0.25">
      <c r="A1036" t="s">
        <v>2116</v>
      </c>
      <c r="B1036" t="s">
        <v>2117</v>
      </c>
      <c r="C1036" s="33"/>
      <c r="D1036" s="33"/>
      <c r="E1036" s="33"/>
    </row>
    <row r="1037" spans="1:5" x14ac:dyDescent="0.25">
      <c r="A1037" t="s">
        <v>2118</v>
      </c>
      <c r="B1037" t="s">
        <v>2119</v>
      </c>
      <c r="C1037" s="33"/>
      <c r="D1037" s="33"/>
      <c r="E1037" s="33"/>
    </row>
    <row r="1038" spans="1:5" x14ac:dyDescent="0.25">
      <c r="A1038" t="s">
        <v>2120</v>
      </c>
      <c r="B1038" t="s">
        <v>2121</v>
      </c>
      <c r="C1038" s="33"/>
      <c r="D1038" s="33"/>
      <c r="E1038" s="33"/>
    </row>
    <row r="1039" spans="1:5" x14ac:dyDescent="0.25">
      <c r="A1039" t="s">
        <v>2122</v>
      </c>
      <c r="B1039" t="s">
        <v>2123</v>
      </c>
      <c r="C1039" s="33"/>
      <c r="D1039" s="33"/>
      <c r="E1039" s="33"/>
    </row>
    <row r="1040" spans="1:5" x14ac:dyDescent="0.25">
      <c r="A1040" t="s">
        <v>2124</v>
      </c>
      <c r="B1040" t="s">
        <v>2125</v>
      </c>
      <c r="C1040" s="33"/>
      <c r="D1040" s="33"/>
      <c r="E1040" s="33"/>
    </row>
    <row r="1041" spans="1:5" x14ac:dyDescent="0.25">
      <c r="A1041" t="s">
        <v>2126</v>
      </c>
      <c r="B1041" t="s">
        <v>2127</v>
      </c>
      <c r="C1041" s="33"/>
      <c r="D1041" s="33"/>
      <c r="E1041" s="33"/>
    </row>
    <row r="1042" spans="1:5" x14ac:dyDescent="0.25">
      <c r="A1042" t="s">
        <v>2128</v>
      </c>
      <c r="B1042" t="s">
        <v>2129</v>
      </c>
      <c r="C1042" s="33"/>
      <c r="D1042" s="33"/>
      <c r="E1042" s="33"/>
    </row>
    <row r="1043" spans="1:5" x14ac:dyDescent="0.25">
      <c r="A1043" t="s">
        <v>2130</v>
      </c>
      <c r="B1043" t="s">
        <v>2131</v>
      </c>
      <c r="C1043" s="33"/>
      <c r="D1043" s="33"/>
      <c r="E1043" s="33"/>
    </row>
    <row r="1044" spans="1:5" x14ac:dyDescent="0.25">
      <c r="A1044" t="s">
        <v>2132</v>
      </c>
      <c r="B1044" t="s">
        <v>2133</v>
      </c>
      <c r="C1044" s="33"/>
      <c r="D1044" s="33"/>
      <c r="E1044" s="33"/>
    </row>
    <row r="1045" spans="1:5" x14ac:dyDescent="0.25">
      <c r="A1045" t="s">
        <v>2134</v>
      </c>
      <c r="B1045" t="s">
        <v>2135</v>
      </c>
      <c r="C1045" s="33"/>
      <c r="D1045" s="33"/>
      <c r="E1045" s="33"/>
    </row>
    <row r="1046" spans="1:5" x14ac:dyDescent="0.25">
      <c r="A1046" t="s">
        <v>2136</v>
      </c>
      <c r="B1046" t="s">
        <v>2137</v>
      </c>
      <c r="C1046" s="33"/>
      <c r="D1046" s="33"/>
      <c r="E1046" s="33"/>
    </row>
    <row r="1047" spans="1:5" x14ac:dyDescent="0.25">
      <c r="A1047" t="s">
        <v>2138</v>
      </c>
      <c r="B1047" t="s">
        <v>2139</v>
      </c>
      <c r="C1047" s="33"/>
      <c r="D1047" s="33"/>
      <c r="E1047" s="33"/>
    </row>
    <row r="1048" spans="1:5" x14ac:dyDescent="0.25">
      <c r="A1048" t="s">
        <v>2140</v>
      </c>
      <c r="B1048" t="s">
        <v>2141</v>
      </c>
      <c r="C1048" s="33"/>
      <c r="D1048" s="33"/>
      <c r="E1048" s="33"/>
    </row>
    <row r="1049" spans="1:5" x14ac:dyDescent="0.25">
      <c r="A1049" t="s">
        <v>2142</v>
      </c>
      <c r="B1049" t="s">
        <v>2143</v>
      </c>
      <c r="C1049" s="33"/>
      <c r="D1049" s="33"/>
      <c r="E1049" s="33"/>
    </row>
    <row r="1050" spans="1:5" x14ac:dyDescent="0.25">
      <c r="A1050" t="s">
        <v>2144</v>
      </c>
      <c r="B1050" t="s">
        <v>2145</v>
      </c>
      <c r="C1050" s="33"/>
      <c r="D1050" s="33"/>
      <c r="E1050" s="33"/>
    </row>
    <row r="1051" spans="1:5" x14ac:dyDescent="0.25">
      <c r="A1051" t="s">
        <v>2146</v>
      </c>
      <c r="B1051" t="s">
        <v>2147</v>
      </c>
      <c r="C1051" s="33"/>
      <c r="D1051" s="33"/>
      <c r="E1051" s="33"/>
    </row>
    <row r="1052" spans="1:5" x14ac:dyDescent="0.25">
      <c r="A1052" t="s">
        <v>2148</v>
      </c>
      <c r="B1052" t="s">
        <v>2149</v>
      </c>
      <c r="C1052" s="33"/>
      <c r="D1052" s="33"/>
      <c r="E1052" s="33"/>
    </row>
    <row r="1053" spans="1:5" x14ac:dyDescent="0.25">
      <c r="A1053" t="s">
        <v>2150</v>
      </c>
      <c r="B1053" t="s">
        <v>2151</v>
      </c>
      <c r="C1053" s="33"/>
      <c r="D1053" s="33"/>
      <c r="E1053" s="33"/>
    </row>
    <row r="1054" spans="1:5" x14ac:dyDescent="0.25">
      <c r="A1054" t="s">
        <v>2152</v>
      </c>
      <c r="B1054" t="s">
        <v>2153</v>
      </c>
      <c r="C1054" s="33"/>
      <c r="D1054" s="33"/>
      <c r="E1054" s="33"/>
    </row>
    <row r="1055" spans="1:5" x14ac:dyDescent="0.25">
      <c r="A1055" t="s">
        <v>2154</v>
      </c>
      <c r="B1055" t="s">
        <v>2155</v>
      </c>
      <c r="C1055" s="33"/>
      <c r="D1055" s="33"/>
      <c r="E1055" s="33"/>
    </row>
    <row r="1056" spans="1:5" x14ac:dyDescent="0.25">
      <c r="A1056" t="s">
        <v>2156</v>
      </c>
      <c r="B1056" t="s">
        <v>2157</v>
      </c>
      <c r="C1056" s="33"/>
      <c r="D1056" s="33"/>
      <c r="E1056" s="33"/>
    </row>
    <row r="1057" spans="1:5" x14ac:dyDescent="0.25">
      <c r="A1057" t="s">
        <v>2158</v>
      </c>
      <c r="B1057" t="s">
        <v>2159</v>
      </c>
      <c r="C1057" s="33"/>
      <c r="D1057" s="33"/>
      <c r="E1057" s="33"/>
    </row>
    <row r="1058" spans="1:5" x14ac:dyDescent="0.25">
      <c r="A1058" t="s">
        <v>2160</v>
      </c>
      <c r="B1058" t="s">
        <v>2161</v>
      </c>
      <c r="C1058" s="33"/>
      <c r="D1058" s="33"/>
      <c r="E1058" s="33"/>
    </row>
    <row r="1059" spans="1:5" x14ac:dyDescent="0.25">
      <c r="A1059" t="s">
        <v>2162</v>
      </c>
      <c r="B1059" t="s">
        <v>2163</v>
      </c>
      <c r="C1059" s="33"/>
      <c r="D1059" s="33"/>
      <c r="E1059" s="33"/>
    </row>
    <row r="1060" spans="1:5" x14ac:dyDescent="0.25">
      <c r="A1060" t="s">
        <v>2164</v>
      </c>
      <c r="B1060" t="s">
        <v>2165</v>
      </c>
      <c r="C1060" s="33"/>
      <c r="D1060" s="33"/>
      <c r="E1060" s="33"/>
    </row>
    <row r="1061" spans="1:5" x14ac:dyDescent="0.25">
      <c r="A1061" t="s">
        <v>2166</v>
      </c>
      <c r="B1061" t="s">
        <v>2167</v>
      </c>
      <c r="C1061" s="33"/>
      <c r="D1061" s="33"/>
      <c r="E1061" s="33"/>
    </row>
    <row r="1062" spans="1:5" x14ac:dyDescent="0.25">
      <c r="A1062" t="s">
        <v>2168</v>
      </c>
      <c r="B1062" t="s">
        <v>2169</v>
      </c>
      <c r="C1062" s="33"/>
      <c r="D1062" s="33"/>
      <c r="E1062" s="33"/>
    </row>
    <row r="1063" spans="1:5" x14ac:dyDescent="0.25">
      <c r="A1063" t="s">
        <v>2170</v>
      </c>
      <c r="B1063" t="s">
        <v>2171</v>
      </c>
      <c r="C1063" s="33"/>
      <c r="D1063" s="33"/>
      <c r="E1063" s="33"/>
    </row>
    <row r="1064" spans="1:5" x14ac:dyDescent="0.25">
      <c r="A1064" t="s">
        <v>2172</v>
      </c>
      <c r="B1064" t="s">
        <v>2173</v>
      </c>
      <c r="C1064" s="33"/>
      <c r="D1064" s="33"/>
      <c r="E1064" s="33"/>
    </row>
    <row r="1065" spans="1:5" x14ac:dyDescent="0.25">
      <c r="A1065" t="s">
        <v>2174</v>
      </c>
      <c r="B1065" t="s">
        <v>2175</v>
      </c>
      <c r="C1065" s="33"/>
      <c r="D1065" s="33"/>
      <c r="E1065" s="33"/>
    </row>
    <row r="1066" spans="1:5" x14ac:dyDescent="0.25">
      <c r="A1066" t="s">
        <v>2176</v>
      </c>
      <c r="B1066" t="s">
        <v>2177</v>
      </c>
      <c r="C1066" s="33"/>
      <c r="D1066" s="33"/>
      <c r="E1066" s="33"/>
    </row>
    <row r="1067" spans="1:5" x14ac:dyDescent="0.25">
      <c r="A1067" t="s">
        <v>2178</v>
      </c>
      <c r="B1067" t="s">
        <v>2179</v>
      </c>
      <c r="C1067" s="33"/>
      <c r="D1067" s="33"/>
      <c r="E1067" s="33"/>
    </row>
    <row r="1068" spans="1:5" x14ac:dyDescent="0.25">
      <c r="A1068" t="s">
        <v>2180</v>
      </c>
      <c r="B1068" t="s">
        <v>2181</v>
      </c>
      <c r="C1068" s="33"/>
      <c r="D1068" s="33"/>
      <c r="E1068" s="33"/>
    </row>
    <row r="1069" spans="1:5" x14ac:dyDescent="0.25">
      <c r="A1069" t="s">
        <v>2182</v>
      </c>
      <c r="B1069" t="s">
        <v>2183</v>
      </c>
      <c r="C1069" s="33"/>
      <c r="D1069" s="33"/>
      <c r="E1069" s="33"/>
    </row>
    <row r="1070" spans="1:5" x14ac:dyDescent="0.25">
      <c r="A1070" t="s">
        <v>2184</v>
      </c>
      <c r="B1070" t="s">
        <v>2185</v>
      </c>
      <c r="C1070" s="33"/>
      <c r="D1070" s="33"/>
      <c r="E1070" s="33"/>
    </row>
    <row r="1071" spans="1:5" x14ac:dyDescent="0.25">
      <c r="A1071" t="s">
        <v>2186</v>
      </c>
      <c r="B1071" t="s">
        <v>2187</v>
      </c>
      <c r="C1071" s="33"/>
      <c r="D1071" s="33"/>
      <c r="E1071" s="33"/>
    </row>
    <row r="1072" spans="1:5" x14ac:dyDescent="0.25">
      <c r="A1072" t="s">
        <v>2188</v>
      </c>
      <c r="B1072" t="s">
        <v>2189</v>
      </c>
      <c r="C1072" s="33"/>
      <c r="D1072" s="33"/>
      <c r="E1072" s="33"/>
    </row>
    <row r="1073" spans="1:5" x14ac:dyDescent="0.25">
      <c r="A1073" t="s">
        <v>2190</v>
      </c>
      <c r="B1073" t="s">
        <v>2191</v>
      </c>
      <c r="C1073" s="33"/>
      <c r="D1073" s="33"/>
      <c r="E1073" s="33"/>
    </row>
    <row r="1074" spans="1:5" x14ac:dyDescent="0.25">
      <c r="A1074" t="s">
        <v>2192</v>
      </c>
      <c r="B1074" t="s">
        <v>2193</v>
      </c>
      <c r="C1074" s="33"/>
      <c r="D1074" s="33"/>
      <c r="E1074" s="33"/>
    </row>
    <row r="1075" spans="1:5" x14ac:dyDescent="0.25">
      <c r="A1075" t="s">
        <v>2194</v>
      </c>
      <c r="B1075" t="s">
        <v>2195</v>
      </c>
      <c r="C1075" s="33"/>
      <c r="D1075" s="33"/>
      <c r="E1075" s="33"/>
    </row>
    <row r="1076" spans="1:5" x14ac:dyDescent="0.25">
      <c r="A1076" t="s">
        <v>2196</v>
      </c>
      <c r="B1076" t="s">
        <v>2197</v>
      </c>
      <c r="C1076" s="33"/>
      <c r="D1076" s="33"/>
      <c r="E1076" s="33"/>
    </row>
    <row r="1077" spans="1:5" x14ac:dyDescent="0.25">
      <c r="A1077" t="s">
        <v>2198</v>
      </c>
      <c r="B1077" t="s">
        <v>2199</v>
      </c>
      <c r="C1077" s="33"/>
      <c r="D1077" s="33"/>
      <c r="E1077" s="33"/>
    </row>
    <row r="1078" spans="1:5" x14ac:dyDescent="0.25">
      <c r="A1078" t="s">
        <v>2200</v>
      </c>
      <c r="B1078" t="s">
        <v>2201</v>
      </c>
      <c r="C1078" s="33"/>
      <c r="D1078" s="33"/>
      <c r="E1078" s="33"/>
    </row>
    <row r="1079" spans="1:5" x14ac:dyDescent="0.25">
      <c r="A1079" t="s">
        <v>2202</v>
      </c>
      <c r="B1079" t="s">
        <v>2203</v>
      </c>
      <c r="C1079" s="33"/>
      <c r="D1079" s="33"/>
      <c r="E1079" s="33"/>
    </row>
    <row r="1080" spans="1:5" x14ac:dyDescent="0.25">
      <c r="A1080" t="s">
        <v>2204</v>
      </c>
      <c r="B1080" t="s">
        <v>2205</v>
      </c>
      <c r="C1080" s="33"/>
      <c r="D1080" s="33"/>
      <c r="E1080" s="33"/>
    </row>
    <row r="1081" spans="1:5" x14ac:dyDescent="0.25">
      <c r="A1081" t="s">
        <v>2206</v>
      </c>
      <c r="B1081" t="s">
        <v>2207</v>
      </c>
      <c r="C1081" s="33"/>
      <c r="D1081" s="33"/>
      <c r="E1081" s="33"/>
    </row>
    <row r="1082" spans="1:5" x14ac:dyDescent="0.25">
      <c r="A1082" t="s">
        <v>2208</v>
      </c>
      <c r="B1082" t="s">
        <v>2209</v>
      </c>
      <c r="C1082" s="33"/>
      <c r="D1082" s="33"/>
      <c r="E1082" s="33"/>
    </row>
    <row r="1083" spans="1:5" x14ac:dyDescent="0.25">
      <c r="A1083" t="s">
        <v>2210</v>
      </c>
      <c r="B1083" t="s">
        <v>2211</v>
      </c>
      <c r="C1083" s="33"/>
      <c r="D1083" s="33"/>
      <c r="E1083" s="33"/>
    </row>
    <row r="1084" spans="1:5" x14ac:dyDescent="0.25">
      <c r="A1084" t="s">
        <v>2212</v>
      </c>
      <c r="B1084" t="s">
        <v>2213</v>
      </c>
      <c r="C1084" s="33"/>
      <c r="D1084" s="33"/>
      <c r="E1084" s="33"/>
    </row>
    <row r="1085" spans="1:5" x14ac:dyDescent="0.25">
      <c r="A1085" t="s">
        <v>2214</v>
      </c>
      <c r="B1085" t="s">
        <v>2215</v>
      </c>
      <c r="C1085" s="33"/>
      <c r="D1085" s="33"/>
      <c r="E1085" s="33"/>
    </row>
    <row r="1086" spans="1:5" x14ac:dyDescent="0.25">
      <c r="A1086" t="s">
        <v>2216</v>
      </c>
      <c r="B1086" t="s">
        <v>2217</v>
      </c>
      <c r="C1086" s="33"/>
      <c r="D1086" s="33"/>
      <c r="E1086" s="33"/>
    </row>
    <row r="1087" spans="1:5" x14ac:dyDescent="0.25">
      <c r="A1087" t="s">
        <v>2218</v>
      </c>
      <c r="B1087" t="s">
        <v>2219</v>
      </c>
      <c r="C1087" s="33"/>
      <c r="D1087" s="33"/>
      <c r="E1087" s="33"/>
    </row>
    <row r="1088" spans="1:5" x14ac:dyDescent="0.25">
      <c r="A1088" t="s">
        <v>2220</v>
      </c>
      <c r="B1088" t="s">
        <v>2221</v>
      </c>
      <c r="C1088" s="33"/>
      <c r="D1088" s="33"/>
      <c r="E1088" s="33"/>
    </row>
    <row r="1089" spans="1:5" x14ac:dyDescent="0.25">
      <c r="A1089" t="s">
        <v>2222</v>
      </c>
      <c r="B1089" t="s">
        <v>2223</v>
      </c>
      <c r="C1089" s="33"/>
      <c r="D1089" s="33"/>
      <c r="E1089" s="33"/>
    </row>
    <row r="1090" spans="1:5" x14ac:dyDescent="0.25">
      <c r="A1090" t="s">
        <v>2224</v>
      </c>
      <c r="B1090" t="s">
        <v>2225</v>
      </c>
      <c r="C1090" s="33"/>
      <c r="D1090" s="33"/>
      <c r="E1090" s="33"/>
    </row>
    <row r="1091" spans="1:5" x14ac:dyDescent="0.25">
      <c r="A1091" t="s">
        <v>2226</v>
      </c>
      <c r="B1091" t="s">
        <v>2227</v>
      </c>
      <c r="C1091" s="33"/>
      <c r="D1091" s="33"/>
      <c r="E1091" s="33"/>
    </row>
    <row r="1092" spans="1:5" x14ac:dyDescent="0.25">
      <c r="A1092" t="s">
        <v>2228</v>
      </c>
      <c r="B1092" t="s">
        <v>2229</v>
      </c>
      <c r="C1092" s="33"/>
      <c r="D1092" s="33"/>
      <c r="E1092" s="33"/>
    </row>
    <row r="1093" spans="1:5" x14ac:dyDescent="0.25">
      <c r="A1093" t="s">
        <v>2230</v>
      </c>
      <c r="B1093" t="s">
        <v>2231</v>
      </c>
      <c r="C1093" s="33"/>
      <c r="D1093" s="33"/>
      <c r="E1093" s="33"/>
    </row>
    <row r="1094" spans="1:5" x14ac:dyDescent="0.25">
      <c r="A1094" t="s">
        <v>2232</v>
      </c>
      <c r="B1094" t="s">
        <v>2233</v>
      </c>
      <c r="C1094" s="33"/>
      <c r="D1094" s="33"/>
      <c r="E1094" s="33"/>
    </row>
    <row r="1095" spans="1:5" x14ac:dyDescent="0.25">
      <c r="A1095" t="s">
        <v>2234</v>
      </c>
      <c r="B1095" t="s">
        <v>2235</v>
      </c>
      <c r="C1095" s="33"/>
      <c r="D1095" s="33"/>
      <c r="E1095" s="33"/>
    </row>
    <row r="1096" spans="1:5" x14ac:dyDescent="0.25">
      <c r="A1096" t="s">
        <v>2236</v>
      </c>
      <c r="B1096" t="s">
        <v>2237</v>
      </c>
      <c r="C1096" s="33"/>
      <c r="D1096" s="33"/>
      <c r="E1096" s="33"/>
    </row>
    <row r="1097" spans="1:5" x14ac:dyDescent="0.25">
      <c r="A1097" t="s">
        <v>2238</v>
      </c>
      <c r="B1097" t="s">
        <v>2239</v>
      </c>
      <c r="C1097" s="33"/>
      <c r="D1097" s="33"/>
      <c r="E1097" s="33"/>
    </row>
    <row r="1098" spans="1:5" x14ac:dyDescent="0.25">
      <c r="A1098" t="s">
        <v>2240</v>
      </c>
      <c r="B1098" t="s">
        <v>2241</v>
      </c>
      <c r="C1098" s="33"/>
      <c r="D1098" s="33"/>
      <c r="E1098" s="33"/>
    </row>
    <row r="1099" spans="1:5" x14ac:dyDescent="0.25">
      <c r="A1099" t="s">
        <v>2242</v>
      </c>
      <c r="B1099" t="s">
        <v>2243</v>
      </c>
      <c r="C1099" s="33"/>
      <c r="D1099" s="33"/>
      <c r="E1099" s="33"/>
    </row>
    <row r="1100" spans="1:5" x14ac:dyDescent="0.25">
      <c r="A1100" t="s">
        <v>2244</v>
      </c>
      <c r="B1100" t="s">
        <v>2245</v>
      </c>
      <c r="C1100" s="33"/>
      <c r="D1100" s="33"/>
      <c r="E1100" s="33"/>
    </row>
    <row r="1101" spans="1:5" x14ac:dyDescent="0.25">
      <c r="A1101" t="s">
        <v>2246</v>
      </c>
      <c r="B1101" t="s">
        <v>2247</v>
      </c>
      <c r="C1101" s="33"/>
      <c r="D1101" s="33"/>
      <c r="E1101" s="33"/>
    </row>
    <row r="1102" spans="1:5" x14ac:dyDescent="0.25">
      <c r="A1102" t="s">
        <v>2248</v>
      </c>
      <c r="B1102" t="s">
        <v>2249</v>
      </c>
      <c r="C1102" s="33"/>
      <c r="D1102" s="33"/>
      <c r="E1102" s="33"/>
    </row>
    <row r="1103" spans="1:5" x14ac:dyDescent="0.25">
      <c r="A1103" t="s">
        <v>2250</v>
      </c>
      <c r="B1103" t="s">
        <v>2251</v>
      </c>
      <c r="C1103" s="33"/>
      <c r="D1103" s="33"/>
      <c r="E1103" s="33"/>
    </row>
    <row r="1104" spans="1:5" x14ac:dyDescent="0.25">
      <c r="A1104" t="s">
        <v>2252</v>
      </c>
      <c r="B1104" t="s">
        <v>2253</v>
      </c>
      <c r="C1104" s="33"/>
      <c r="D1104" s="33"/>
      <c r="E1104" s="33"/>
    </row>
    <row r="1105" spans="1:5" x14ac:dyDescent="0.25">
      <c r="A1105" t="s">
        <v>2254</v>
      </c>
      <c r="B1105" t="s">
        <v>2255</v>
      </c>
      <c r="C1105" s="33"/>
      <c r="D1105" s="33"/>
      <c r="E1105" s="33"/>
    </row>
    <row r="1106" spans="1:5" x14ac:dyDescent="0.25">
      <c r="A1106" t="s">
        <v>2256</v>
      </c>
      <c r="B1106" t="s">
        <v>2257</v>
      </c>
      <c r="C1106" s="33"/>
      <c r="D1106" s="33"/>
      <c r="E1106" s="33"/>
    </row>
    <row r="1107" spans="1:5" x14ac:dyDescent="0.25">
      <c r="A1107" t="s">
        <v>2258</v>
      </c>
      <c r="B1107" t="s">
        <v>2259</v>
      </c>
      <c r="C1107" s="33"/>
      <c r="D1107" s="33"/>
      <c r="E1107" s="33"/>
    </row>
    <row r="1108" spans="1:5" x14ac:dyDescent="0.25">
      <c r="A1108" t="s">
        <v>2260</v>
      </c>
      <c r="B1108" t="s">
        <v>2261</v>
      </c>
      <c r="C1108" s="33"/>
      <c r="D1108" s="33"/>
      <c r="E1108" s="33"/>
    </row>
    <row r="1109" spans="1:5" x14ac:dyDescent="0.25">
      <c r="A1109" t="s">
        <v>2262</v>
      </c>
      <c r="B1109" t="s">
        <v>2263</v>
      </c>
      <c r="C1109" s="33"/>
      <c r="D1109" s="33"/>
      <c r="E1109" s="33"/>
    </row>
    <row r="1110" spans="1:5" x14ac:dyDescent="0.25">
      <c r="A1110" t="s">
        <v>2264</v>
      </c>
      <c r="B1110" t="s">
        <v>2265</v>
      </c>
      <c r="C1110" s="33"/>
      <c r="D1110" s="33"/>
      <c r="E1110" s="33"/>
    </row>
    <row r="1111" spans="1:5" x14ac:dyDescent="0.25">
      <c r="A1111" t="s">
        <v>2266</v>
      </c>
      <c r="B1111" t="s">
        <v>2267</v>
      </c>
      <c r="C1111" s="33"/>
      <c r="D1111" s="33"/>
      <c r="E1111" s="33"/>
    </row>
    <row r="1112" spans="1:5" x14ac:dyDescent="0.25">
      <c r="A1112" t="s">
        <v>2268</v>
      </c>
      <c r="B1112" t="s">
        <v>2269</v>
      </c>
      <c r="C1112" s="33"/>
      <c r="D1112" s="33"/>
      <c r="E1112" s="33"/>
    </row>
    <row r="1113" spans="1:5" x14ac:dyDescent="0.25">
      <c r="A1113" t="s">
        <v>2270</v>
      </c>
      <c r="B1113" t="s">
        <v>2271</v>
      </c>
      <c r="C1113" s="33"/>
      <c r="D1113" s="33"/>
      <c r="E1113" s="33"/>
    </row>
    <row r="1114" spans="1:5" x14ac:dyDescent="0.25">
      <c r="A1114" t="s">
        <v>2272</v>
      </c>
      <c r="B1114" t="s">
        <v>2273</v>
      </c>
      <c r="C1114" s="33"/>
      <c r="D1114" s="33"/>
      <c r="E1114" s="33"/>
    </row>
    <row r="1115" spans="1:5" x14ac:dyDescent="0.25">
      <c r="A1115" t="s">
        <v>2274</v>
      </c>
      <c r="B1115" t="s">
        <v>2275</v>
      </c>
      <c r="C1115" s="33"/>
      <c r="D1115" s="33"/>
      <c r="E1115" s="33"/>
    </row>
    <row r="1116" spans="1:5" x14ac:dyDescent="0.25">
      <c r="A1116" t="s">
        <v>2276</v>
      </c>
      <c r="B1116" t="s">
        <v>2277</v>
      </c>
      <c r="C1116" s="33"/>
      <c r="D1116" s="33"/>
      <c r="E1116" s="33"/>
    </row>
    <row r="1117" spans="1:5" x14ac:dyDescent="0.25">
      <c r="A1117" t="s">
        <v>2278</v>
      </c>
      <c r="B1117" t="s">
        <v>2279</v>
      </c>
      <c r="C1117" s="33"/>
      <c r="D1117" s="33"/>
      <c r="E1117" s="33"/>
    </row>
    <row r="1118" spans="1:5" x14ac:dyDescent="0.25">
      <c r="A1118" t="s">
        <v>2280</v>
      </c>
      <c r="B1118" t="s">
        <v>2281</v>
      </c>
      <c r="C1118" s="33"/>
      <c r="D1118" s="33"/>
      <c r="E1118" s="33"/>
    </row>
    <row r="1119" spans="1:5" x14ac:dyDescent="0.25">
      <c r="A1119" t="s">
        <v>2282</v>
      </c>
      <c r="B1119" t="s">
        <v>2283</v>
      </c>
      <c r="C1119" s="33"/>
      <c r="D1119" s="33"/>
      <c r="E1119" s="33"/>
    </row>
    <row r="1120" spans="1:5" x14ac:dyDescent="0.25">
      <c r="A1120" t="s">
        <v>2284</v>
      </c>
      <c r="B1120" t="s">
        <v>2285</v>
      </c>
      <c r="C1120" s="33"/>
      <c r="D1120" s="33"/>
      <c r="E1120" s="33"/>
    </row>
    <row r="1121" spans="1:5" x14ac:dyDescent="0.25">
      <c r="A1121" t="s">
        <v>2286</v>
      </c>
      <c r="B1121" t="s">
        <v>2287</v>
      </c>
      <c r="C1121" s="33"/>
      <c r="D1121" s="33"/>
      <c r="E1121" s="33"/>
    </row>
    <row r="1122" spans="1:5" x14ac:dyDescent="0.25">
      <c r="A1122" t="s">
        <v>2288</v>
      </c>
      <c r="B1122" t="s">
        <v>2289</v>
      </c>
      <c r="C1122" s="33"/>
      <c r="D1122" s="33"/>
      <c r="E1122" s="33"/>
    </row>
    <row r="1123" spans="1:5" x14ac:dyDescent="0.25">
      <c r="A1123" t="s">
        <v>2290</v>
      </c>
      <c r="B1123" t="s">
        <v>2291</v>
      </c>
      <c r="C1123" s="33"/>
      <c r="D1123" s="33"/>
      <c r="E1123" s="33"/>
    </row>
    <row r="1124" spans="1:5" x14ac:dyDescent="0.25">
      <c r="A1124" t="s">
        <v>2292</v>
      </c>
      <c r="B1124" t="s">
        <v>2293</v>
      </c>
      <c r="C1124" s="33"/>
      <c r="D1124" s="33"/>
      <c r="E1124" s="33"/>
    </row>
    <row r="1125" spans="1:5" x14ac:dyDescent="0.25">
      <c r="A1125" t="s">
        <v>2294</v>
      </c>
      <c r="B1125" t="s">
        <v>2295</v>
      </c>
      <c r="C1125" s="33"/>
      <c r="D1125" s="33"/>
      <c r="E1125" s="33"/>
    </row>
    <row r="1126" spans="1:5" x14ac:dyDescent="0.25">
      <c r="A1126" t="s">
        <v>2296</v>
      </c>
      <c r="B1126" t="s">
        <v>2297</v>
      </c>
      <c r="C1126" s="33"/>
      <c r="D1126" s="33"/>
      <c r="E1126" s="33"/>
    </row>
    <row r="1127" spans="1:5" x14ac:dyDescent="0.25">
      <c r="A1127" t="s">
        <v>2298</v>
      </c>
      <c r="B1127" t="s">
        <v>2299</v>
      </c>
      <c r="C1127" s="33"/>
      <c r="D1127" s="33"/>
      <c r="E1127" s="33"/>
    </row>
    <row r="1128" spans="1:5" x14ac:dyDescent="0.25">
      <c r="A1128" t="s">
        <v>2300</v>
      </c>
      <c r="B1128" t="s">
        <v>2301</v>
      </c>
      <c r="C1128" s="33"/>
      <c r="D1128" s="33"/>
      <c r="E1128" s="33"/>
    </row>
    <row r="1129" spans="1:5" x14ac:dyDescent="0.25">
      <c r="A1129" t="s">
        <v>2302</v>
      </c>
      <c r="B1129" t="s">
        <v>2303</v>
      </c>
      <c r="C1129" s="33"/>
      <c r="D1129" s="33"/>
      <c r="E1129" s="33"/>
    </row>
    <row r="1130" spans="1:5" x14ac:dyDescent="0.25">
      <c r="A1130" t="s">
        <v>2304</v>
      </c>
      <c r="B1130" t="s">
        <v>2305</v>
      </c>
      <c r="C1130" s="33"/>
      <c r="D1130" s="33"/>
      <c r="E1130" s="33"/>
    </row>
    <row r="1131" spans="1:5" x14ac:dyDescent="0.25">
      <c r="A1131" t="s">
        <v>2306</v>
      </c>
      <c r="B1131" t="s">
        <v>2307</v>
      </c>
      <c r="C1131" s="33"/>
      <c r="D1131" s="33"/>
      <c r="E1131" s="33"/>
    </row>
    <row r="1132" spans="1:5" x14ac:dyDescent="0.25">
      <c r="A1132" t="s">
        <v>2308</v>
      </c>
      <c r="B1132" t="s">
        <v>2309</v>
      </c>
      <c r="C1132" s="33"/>
      <c r="D1132" s="33"/>
      <c r="E1132" s="33"/>
    </row>
    <row r="1133" spans="1:5" x14ac:dyDescent="0.25">
      <c r="A1133" t="s">
        <v>2310</v>
      </c>
      <c r="B1133" t="s">
        <v>2311</v>
      </c>
      <c r="C1133" s="33"/>
      <c r="D1133" s="33"/>
      <c r="E1133" s="33"/>
    </row>
    <row r="1134" spans="1:5" x14ac:dyDescent="0.25">
      <c r="A1134" t="s">
        <v>2312</v>
      </c>
      <c r="B1134" t="s">
        <v>2313</v>
      </c>
      <c r="C1134" s="33"/>
      <c r="D1134" s="33"/>
      <c r="E1134" s="33"/>
    </row>
    <row r="1135" spans="1:5" x14ac:dyDescent="0.25">
      <c r="A1135" t="s">
        <v>2314</v>
      </c>
      <c r="B1135" t="s">
        <v>2315</v>
      </c>
      <c r="C1135" s="33"/>
      <c r="D1135" s="33"/>
      <c r="E1135" s="33"/>
    </row>
    <row r="1136" spans="1:5" x14ac:dyDescent="0.25">
      <c r="A1136" t="s">
        <v>2316</v>
      </c>
      <c r="B1136" t="s">
        <v>2317</v>
      </c>
      <c r="C1136" s="33"/>
      <c r="D1136" s="33"/>
      <c r="E1136" s="33"/>
    </row>
    <row r="1137" spans="1:5" x14ac:dyDescent="0.25">
      <c r="A1137" t="s">
        <v>2318</v>
      </c>
      <c r="B1137" t="s">
        <v>2319</v>
      </c>
      <c r="C1137" s="33"/>
      <c r="D1137" s="33"/>
      <c r="E1137" s="33"/>
    </row>
    <row r="1138" spans="1:5" x14ac:dyDescent="0.25">
      <c r="A1138" t="s">
        <v>2320</v>
      </c>
      <c r="B1138" t="s">
        <v>2321</v>
      </c>
      <c r="C1138" s="33"/>
      <c r="D1138" s="33"/>
      <c r="E1138" s="33"/>
    </row>
    <row r="1139" spans="1:5" x14ac:dyDescent="0.25">
      <c r="A1139" t="s">
        <v>2322</v>
      </c>
      <c r="B1139" t="s">
        <v>2323</v>
      </c>
      <c r="C1139" s="33"/>
      <c r="D1139" s="33"/>
      <c r="E1139" s="33"/>
    </row>
    <row r="1140" spans="1:5" x14ac:dyDescent="0.25">
      <c r="A1140" t="s">
        <v>2324</v>
      </c>
      <c r="B1140" t="s">
        <v>2325</v>
      </c>
      <c r="C1140" s="33"/>
      <c r="D1140" s="33"/>
      <c r="E1140" s="33"/>
    </row>
    <row r="1141" spans="1:5" x14ac:dyDescent="0.25">
      <c r="A1141" t="s">
        <v>2326</v>
      </c>
      <c r="B1141" t="s">
        <v>2327</v>
      </c>
      <c r="C1141" s="33"/>
      <c r="D1141" s="33"/>
      <c r="E1141" s="33"/>
    </row>
    <row r="1142" spans="1:5" x14ac:dyDescent="0.25">
      <c r="A1142" t="s">
        <v>2328</v>
      </c>
      <c r="B1142" t="s">
        <v>2329</v>
      </c>
      <c r="C1142" s="33"/>
      <c r="D1142" s="33"/>
      <c r="E1142" s="33"/>
    </row>
    <row r="1143" spans="1:5" x14ac:dyDescent="0.25">
      <c r="A1143" t="s">
        <v>2330</v>
      </c>
      <c r="B1143" t="s">
        <v>2331</v>
      </c>
      <c r="C1143" s="33"/>
      <c r="D1143" s="33"/>
      <c r="E1143" s="33"/>
    </row>
    <row r="1144" spans="1:5" x14ac:dyDescent="0.25">
      <c r="A1144" t="s">
        <v>2332</v>
      </c>
      <c r="B1144" t="s">
        <v>2333</v>
      </c>
      <c r="C1144" s="33"/>
      <c r="D1144" s="33"/>
      <c r="E1144" s="33"/>
    </row>
    <row r="1145" spans="1:5" x14ac:dyDescent="0.25">
      <c r="A1145" t="s">
        <v>2334</v>
      </c>
      <c r="B1145" t="s">
        <v>2335</v>
      </c>
      <c r="C1145" s="33"/>
      <c r="D1145" s="33"/>
      <c r="E1145" s="33"/>
    </row>
    <row r="1146" spans="1:5" x14ac:dyDescent="0.25">
      <c r="A1146" t="s">
        <v>2336</v>
      </c>
      <c r="B1146" t="s">
        <v>2337</v>
      </c>
      <c r="C1146" s="33"/>
      <c r="D1146" s="33"/>
      <c r="E1146" s="33"/>
    </row>
    <row r="1147" spans="1:5" x14ac:dyDescent="0.25">
      <c r="A1147" t="s">
        <v>2338</v>
      </c>
      <c r="B1147" t="s">
        <v>2339</v>
      </c>
      <c r="C1147" s="33"/>
      <c r="D1147" s="33"/>
      <c r="E1147" s="33"/>
    </row>
    <row r="1148" spans="1:5" x14ac:dyDescent="0.25">
      <c r="A1148" t="s">
        <v>2340</v>
      </c>
      <c r="B1148" t="s">
        <v>2341</v>
      </c>
      <c r="C1148" s="33"/>
      <c r="D1148" s="33"/>
      <c r="E1148" s="33"/>
    </row>
    <row r="1149" spans="1:5" x14ac:dyDescent="0.25">
      <c r="A1149" t="s">
        <v>2342</v>
      </c>
      <c r="B1149" t="s">
        <v>2343</v>
      </c>
      <c r="C1149" s="33"/>
      <c r="D1149" s="33"/>
      <c r="E1149" s="33"/>
    </row>
    <row r="1150" spans="1:5" x14ac:dyDescent="0.25">
      <c r="A1150" t="s">
        <v>2344</v>
      </c>
      <c r="B1150" t="s">
        <v>2345</v>
      </c>
      <c r="C1150" s="33"/>
      <c r="D1150" s="33"/>
      <c r="E1150" s="33"/>
    </row>
  </sheetData>
  <autoFilter ref="A1:E1150"/>
  <customSheetViews>
    <customSheetView guid="{B149D5D7-3DD6-40A4-A771-394512B503EB}" showAutoFilter="1" state="hidden">
      <selection activeCell="B35" sqref="B35"/>
      <pageMargins left="0.7" right="0.7" top="0.75" bottom="0.75" header="0.3" footer="0.3"/>
      <autoFilter ref="A1:E1150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Q221"/>
  <sheetViews>
    <sheetView topLeftCell="I28" workbookViewId="0">
      <selection activeCell="K59" sqref="K59"/>
    </sheetView>
  </sheetViews>
  <sheetFormatPr defaultRowHeight="15" x14ac:dyDescent="0.25"/>
  <cols>
    <col min="1" max="1" width="11.28515625" bestFit="1" customWidth="1"/>
    <col min="2" max="2" width="27.7109375" bestFit="1" customWidth="1"/>
    <col min="3" max="3" width="27.5703125" bestFit="1" customWidth="1"/>
    <col min="4" max="4" width="38" bestFit="1" customWidth="1"/>
    <col min="5" max="5" width="46.5703125" bestFit="1" customWidth="1"/>
    <col min="6" max="6" width="23.28515625" bestFit="1" customWidth="1"/>
    <col min="7" max="7" width="11.140625" customWidth="1"/>
    <col min="8" max="8" width="21" style="38" bestFit="1" customWidth="1"/>
    <col min="9" max="9" width="11.7109375" style="4" customWidth="1"/>
    <col min="10" max="10" width="13.28515625" style="4" bestFit="1" customWidth="1"/>
    <col min="11" max="11" width="13.7109375" bestFit="1" customWidth="1"/>
    <col min="12" max="12" width="14" bestFit="1" customWidth="1"/>
    <col min="13" max="13" width="13.5703125" customWidth="1"/>
    <col min="14" max="14" width="14.28515625" bestFit="1" customWidth="1"/>
    <col min="15" max="15" width="13.42578125" customWidth="1"/>
    <col min="16" max="16" width="13.28515625" customWidth="1"/>
    <col min="17" max="17" width="13.85546875" customWidth="1"/>
    <col min="18" max="18" width="14" customWidth="1"/>
    <col min="19" max="19" width="13.5703125" customWidth="1"/>
    <col min="20" max="20" width="14.28515625" customWidth="1"/>
    <col min="21" max="21" width="13.42578125" customWidth="1"/>
    <col min="22" max="22" width="12.7109375" customWidth="1"/>
    <col min="23" max="23" width="13.28515625" customWidth="1"/>
    <col min="24" max="24" width="13.7109375" customWidth="1"/>
    <col min="25" max="25" width="14" customWidth="1"/>
    <col min="26" max="26" width="13.5703125" customWidth="1"/>
    <col min="27" max="27" width="14.28515625" customWidth="1"/>
    <col min="28" max="28" width="13.42578125" customWidth="1"/>
    <col min="29" max="29" width="12.7109375" customWidth="1"/>
    <col min="30" max="30" width="13.28515625" customWidth="1"/>
    <col min="31" max="31" width="13.7109375" customWidth="1"/>
    <col min="32" max="32" width="14" customWidth="1"/>
    <col min="33" max="33" width="13.5703125" customWidth="1"/>
    <col min="34" max="34" width="14.28515625" customWidth="1"/>
    <col min="35" max="35" width="13.42578125" customWidth="1"/>
    <col min="36" max="36" width="12.7109375" customWidth="1"/>
    <col min="37" max="37" width="13.28515625" customWidth="1"/>
    <col min="38" max="38" width="13.7109375" customWidth="1"/>
    <col min="39" max="39" width="14" customWidth="1"/>
    <col min="40" max="40" width="13.5703125" customWidth="1"/>
    <col min="41" max="41" width="14.28515625" customWidth="1"/>
    <col min="42" max="42" width="13.42578125" customWidth="1"/>
    <col min="43" max="43" width="12.7109375" customWidth="1"/>
    <col min="44" max="44" width="13.28515625" customWidth="1"/>
    <col min="45" max="45" width="13.7109375" customWidth="1"/>
    <col min="46" max="46" width="14" customWidth="1"/>
    <col min="47" max="47" width="13.5703125" customWidth="1"/>
    <col min="48" max="48" width="14.28515625" customWidth="1"/>
    <col min="49" max="49" width="13.42578125" customWidth="1"/>
    <col min="50" max="50" width="12.7109375" customWidth="1"/>
    <col min="51" max="51" width="18.28515625" customWidth="1"/>
    <col min="52" max="52" width="18.7109375" customWidth="1"/>
    <col min="53" max="53" width="19" customWidth="1"/>
    <col min="54" max="54" width="18.5703125" customWidth="1"/>
    <col min="55" max="55" width="19.28515625" customWidth="1"/>
    <col min="56" max="56" width="18.42578125" customWidth="1"/>
    <col min="57" max="57" width="17.85546875" customWidth="1"/>
    <col min="58" max="58" width="14" customWidth="1"/>
    <col min="59" max="59" width="15" customWidth="1"/>
    <col min="60" max="60" width="15.7109375" customWidth="1"/>
    <col min="61" max="61" width="14.85546875" customWidth="1"/>
    <col min="62" max="62" width="13.28515625" customWidth="1"/>
    <col min="63" max="63" width="13.7109375" customWidth="1"/>
    <col min="64" max="64" width="14" customWidth="1"/>
    <col min="65" max="65" width="15" customWidth="1"/>
    <col min="66" max="66" width="15.7109375" customWidth="1"/>
    <col min="67" max="67" width="14.85546875" customWidth="1"/>
    <col min="68" max="68" width="13.28515625" customWidth="1"/>
    <col min="69" max="69" width="13.7109375" customWidth="1"/>
    <col min="70" max="70" width="14" customWidth="1"/>
    <col min="71" max="71" width="15" customWidth="1"/>
    <col min="72" max="72" width="15.7109375" customWidth="1"/>
    <col min="73" max="73" width="14.85546875" customWidth="1"/>
    <col min="74" max="74" width="18.28515625" customWidth="1"/>
    <col min="75" max="75" width="18.7109375" customWidth="1"/>
    <col min="76" max="76" width="19" customWidth="1"/>
    <col min="77" max="77" width="20" customWidth="1"/>
    <col min="78" max="78" width="20.7109375" customWidth="1"/>
    <col min="79" max="79" width="19.85546875" customWidth="1"/>
    <col min="80" max="80" width="15" customWidth="1"/>
    <col min="81" max="81" width="15.7109375" customWidth="1"/>
    <col min="82" max="82" width="13.28515625" customWidth="1"/>
    <col min="83" max="83" width="13.7109375" customWidth="1"/>
    <col min="84" max="84" width="14" customWidth="1"/>
    <col min="85" max="85" width="15" customWidth="1"/>
    <col min="86" max="86" width="15.7109375" customWidth="1"/>
    <col min="87" max="87" width="20.140625" customWidth="1"/>
    <col min="88" max="88" width="20.5703125" customWidth="1"/>
    <col min="89" max="89" width="20.85546875" customWidth="1"/>
    <col min="90" max="90" width="22" customWidth="1"/>
    <col min="91" max="91" width="22.7109375" customWidth="1"/>
    <col min="92" max="92" width="18.28515625" customWidth="1"/>
    <col min="93" max="93" width="18.7109375" customWidth="1"/>
    <col min="94" max="94" width="19" customWidth="1"/>
    <col min="95" max="95" width="20" customWidth="1"/>
    <col min="96" max="96" width="20.7109375" customWidth="1"/>
    <col min="97" max="97" width="20" customWidth="1"/>
    <col min="98" max="98" width="12" customWidth="1"/>
    <col min="99" max="99" width="14.7109375" customWidth="1"/>
    <col min="100" max="100" width="15.140625" customWidth="1"/>
    <col min="101" max="101" width="15.42578125" customWidth="1"/>
    <col min="102" max="102" width="19" customWidth="1"/>
    <col min="103" max="103" width="21.7109375" customWidth="1"/>
    <col min="104" max="104" width="22.140625" customWidth="1"/>
    <col min="105" max="105" width="22.42578125" customWidth="1"/>
    <col min="106" max="106" width="19" customWidth="1"/>
    <col min="107" max="107" width="21.7109375" customWidth="1"/>
    <col min="108" max="108" width="22.140625" customWidth="1"/>
    <col min="109" max="109" width="22.42578125" customWidth="1"/>
    <col min="110" max="110" width="19" customWidth="1"/>
    <col min="111" max="111" width="21.7109375" customWidth="1"/>
    <col min="112" max="112" width="22.140625" customWidth="1"/>
    <col min="113" max="113" width="22.42578125" customWidth="1"/>
    <col min="114" max="114" width="17" customWidth="1"/>
    <col min="115" max="115" width="19.7109375" customWidth="1"/>
    <col min="116" max="116" width="20.140625" customWidth="1"/>
    <col min="117" max="117" width="20.42578125" customWidth="1"/>
    <col min="118" max="119" width="12.42578125" customWidth="1"/>
    <col min="120" max="120" width="13.85546875" customWidth="1"/>
    <col min="121" max="121" width="12.140625" customWidth="1"/>
    <col min="122" max="122" width="21.85546875" customWidth="1"/>
    <col min="123" max="126" width="12.42578125" customWidth="1"/>
    <col min="127" max="127" width="9.85546875" customWidth="1"/>
    <col min="128" max="130" width="12.140625" customWidth="1"/>
    <col min="131" max="131" width="12.42578125" bestFit="1" customWidth="1"/>
    <col min="132" max="133" width="12.42578125" customWidth="1"/>
    <col min="134" max="134" width="13.85546875" customWidth="1"/>
    <col min="135" max="136" width="21.85546875" customWidth="1"/>
    <col min="137" max="140" width="12" customWidth="1"/>
    <col min="141" max="141" width="11.85546875" customWidth="1"/>
    <col min="142" max="143" width="14.5703125" customWidth="1"/>
    <col min="144" max="145" width="12.140625" customWidth="1"/>
    <col min="146" max="147" width="12.42578125" customWidth="1"/>
    <col min="148" max="148" width="13.85546875" customWidth="1"/>
    <col min="149" max="150" width="21.85546875" customWidth="1"/>
    <col min="151" max="154" width="12.42578125" customWidth="1"/>
    <col min="155" max="155" width="6.85546875" customWidth="1"/>
    <col min="156" max="161" width="9.85546875" customWidth="1"/>
    <col min="162" max="162" width="13.85546875" customWidth="1"/>
    <col min="163" max="164" width="21.85546875" customWidth="1"/>
    <col min="165" max="168" width="12" customWidth="1"/>
    <col min="169" max="169" width="11.85546875" customWidth="1"/>
    <col min="170" max="171" width="14.5703125" customWidth="1"/>
    <col min="172" max="175" width="12.42578125" customWidth="1"/>
    <col min="176" max="176" width="13.85546875" customWidth="1"/>
    <col min="177" max="177" width="21.85546875" bestFit="1" customWidth="1"/>
    <col min="178" max="178" width="21.85546875" customWidth="1"/>
    <col min="179" max="182" width="12.42578125" customWidth="1"/>
    <col min="183" max="183" width="9.85546875" customWidth="1"/>
    <col min="184" max="185" width="12.140625" customWidth="1"/>
    <col min="186" max="186" width="12.42578125" customWidth="1"/>
    <col min="187" max="189" width="11.42578125" customWidth="1"/>
    <col min="190" max="190" width="9.85546875" customWidth="1"/>
    <col min="191" max="195" width="11.42578125" customWidth="1"/>
    <col min="196" max="196" width="12.42578125" customWidth="1"/>
    <col min="197" max="197" width="13.85546875" bestFit="1" customWidth="1"/>
    <col min="198" max="198" width="21.85546875" customWidth="1"/>
    <col min="199" max="199" width="21.85546875" bestFit="1" customWidth="1"/>
    <col min="200" max="203" width="11.42578125" customWidth="1"/>
    <col min="204" max="204" width="9.85546875" customWidth="1"/>
    <col min="205" max="207" width="12.140625" customWidth="1"/>
    <col min="208" max="210" width="12.42578125" customWidth="1"/>
    <col min="211" max="211" width="9.140625" customWidth="1"/>
    <col min="212" max="215" width="12.140625" customWidth="1"/>
    <col min="216" max="217" width="9.85546875" customWidth="1"/>
    <col min="218" max="218" width="10.85546875" customWidth="1"/>
    <col min="219" max="221" width="12.140625" customWidth="1"/>
    <col min="222" max="222" width="13.5703125" customWidth="1"/>
    <col min="223" max="224" width="12.42578125" customWidth="1"/>
    <col min="225" max="225" width="11.85546875" customWidth="1"/>
    <col min="226" max="227" width="14.5703125" customWidth="1"/>
    <col min="228" max="231" width="12.42578125" customWidth="1"/>
    <col min="232" max="232" width="9.85546875" customWidth="1"/>
    <col min="233" max="238" width="12.42578125" customWidth="1"/>
    <col min="239" max="239" width="9.85546875" customWidth="1"/>
    <col min="240" max="242" width="12.140625" customWidth="1"/>
    <col min="243" max="245" width="12.42578125" customWidth="1"/>
    <col min="246" max="246" width="13.85546875" customWidth="1"/>
    <col min="247" max="247" width="12.140625" customWidth="1"/>
    <col min="248" max="248" width="21.85546875" customWidth="1"/>
    <col min="249" max="252" width="12.42578125" customWidth="1"/>
    <col min="253" max="253" width="9.85546875" customWidth="1"/>
    <col min="254" max="255" width="12.42578125" customWidth="1"/>
    <col min="256" max="257" width="11.42578125" customWidth="1"/>
    <col min="258" max="259" width="12.42578125" customWidth="1"/>
    <col min="260" max="260" width="13.85546875" customWidth="1"/>
    <col min="261" max="262" width="21.85546875" customWidth="1"/>
    <col min="263" max="266" width="12.42578125" customWidth="1"/>
    <col min="267" max="267" width="9.85546875" customWidth="1"/>
    <col min="268" max="270" width="12.140625" customWidth="1"/>
    <col min="271" max="273" width="12.42578125" customWidth="1"/>
    <col min="274" max="274" width="13.85546875" customWidth="1"/>
    <col min="275" max="276" width="21.85546875" customWidth="1"/>
    <col min="277" max="280" width="12.42578125" customWidth="1"/>
    <col min="281" max="281" width="10.85546875" customWidth="1"/>
    <col min="282" max="282" width="12.140625" customWidth="1"/>
    <col min="283" max="283" width="9.42578125" customWidth="1"/>
    <col min="284" max="285" width="13.5703125" customWidth="1"/>
    <col min="286" max="287" width="11.42578125" customWidth="1"/>
    <col min="288" max="288" width="9.140625" customWidth="1"/>
    <col min="289" max="291" width="12.140625" customWidth="1"/>
    <col min="292" max="294" width="9.85546875" customWidth="1"/>
    <col min="295" max="295" width="13.85546875" bestFit="1" customWidth="1"/>
    <col min="296" max="297" width="21.85546875" customWidth="1"/>
    <col min="298" max="300" width="12.140625" customWidth="1"/>
    <col min="301" max="301" width="12.42578125" customWidth="1"/>
    <col min="302" max="302" width="13.85546875" customWidth="1"/>
    <col min="303" max="304" width="21.85546875" customWidth="1"/>
    <col min="305" max="307" width="12.42578125" customWidth="1"/>
    <col min="308" max="308" width="12.42578125" bestFit="1" customWidth="1"/>
    <col min="309" max="309" width="11.85546875" customWidth="1"/>
    <col min="310" max="310" width="13.5703125" customWidth="1"/>
    <col min="311" max="311" width="14.5703125" bestFit="1" customWidth="1"/>
    <col min="312" max="313" width="12.140625" customWidth="1"/>
    <col min="314" max="315" width="12.42578125" customWidth="1"/>
    <col min="316" max="316" width="9.85546875" customWidth="1"/>
    <col min="317" max="319" width="12.140625" customWidth="1"/>
    <col min="320" max="322" width="12.42578125" customWidth="1"/>
    <col min="323" max="323" width="9.140625" customWidth="1"/>
    <col min="324" max="326" width="12.140625" customWidth="1"/>
    <col min="327" max="328" width="11.42578125" customWidth="1"/>
    <col min="329" max="329" width="11.42578125" bestFit="1" customWidth="1"/>
    <col min="330" max="330" width="9.85546875" customWidth="1"/>
    <col min="331" max="332" width="12.140625" customWidth="1"/>
    <col min="333" max="336" width="12.42578125" customWidth="1"/>
    <col min="337" max="337" width="9.140625" customWidth="1"/>
    <col min="338" max="342" width="12.140625" customWidth="1"/>
    <col min="343" max="343" width="11.42578125" customWidth="1"/>
    <col min="344" max="344" width="9.85546875" customWidth="1"/>
    <col min="345" max="347" width="12.140625" customWidth="1"/>
    <col min="348" max="350" width="12.42578125" customWidth="1"/>
    <col min="351" max="351" width="13.85546875" customWidth="1"/>
    <col min="352" max="353" width="21.85546875" customWidth="1"/>
    <col min="354" max="357" width="12.42578125" customWidth="1"/>
    <col min="358" max="358" width="9.85546875" customWidth="1"/>
    <col min="359" max="361" width="12.140625" customWidth="1"/>
    <col min="362" max="364" width="12.42578125" customWidth="1"/>
    <col min="365" max="365" width="11.5703125" customWidth="1"/>
    <col min="366" max="366" width="6.85546875" customWidth="1"/>
    <col min="367" max="367" width="14.28515625" customWidth="1"/>
    <col min="368" max="369" width="11.42578125" customWidth="1"/>
    <col min="370" max="370" width="12.42578125" customWidth="1"/>
    <col min="371" max="371" width="13.5703125" customWidth="1"/>
    <col min="372" max="372" width="13.85546875" customWidth="1"/>
    <col min="373" max="374" width="21.85546875" customWidth="1"/>
    <col min="375" max="378" width="13.5703125" customWidth="1"/>
    <col min="379" max="379" width="11.5703125" customWidth="1"/>
    <col min="380" max="380" width="6.85546875" customWidth="1"/>
    <col min="381" max="381" width="14.28515625" customWidth="1"/>
    <col min="382" max="383" width="13.5703125" customWidth="1"/>
    <col min="384" max="384" width="12.42578125" customWidth="1"/>
    <col min="385" max="385" width="10.85546875" customWidth="1"/>
    <col min="386" max="386" width="7.85546875" customWidth="1"/>
    <col min="387" max="392" width="10.85546875" customWidth="1"/>
    <col min="393" max="393" width="9.85546875" customWidth="1"/>
    <col min="394" max="398" width="12.140625" customWidth="1"/>
    <col min="399" max="399" width="12.42578125" customWidth="1"/>
    <col min="400" max="400" width="9.85546875" customWidth="1"/>
    <col min="401" max="403" width="12.140625" customWidth="1"/>
    <col min="404" max="406" width="12.42578125" customWidth="1"/>
    <col min="407" max="407" width="9.140625" customWidth="1"/>
    <col min="408" max="409" width="12.140625" customWidth="1"/>
    <col min="410" max="410" width="12.140625" bestFit="1" customWidth="1"/>
    <col min="411" max="413" width="10.85546875" customWidth="1"/>
    <col min="414" max="414" width="13.85546875" customWidth="1"/>
    <col min="415" max="415" width="21.85546875" customWidth="1"/>
    <col min="416" max="416" width="21.85546875" bestFit="1" customWidth="1"/>
    <col min="417" max="419" width="13.5703125" customWidth="1"/>
    <col min="420" max="420" width="13.5703125" bestFit="1" customWidth="1"/>
    <col min="421" max="421" width="11.5703125" customWidth="1"/>
    <col min="422" max="422" width="10" customWidth="1"/>
    <col min="423" max="423" width="14.28515625" customWidth="1"/>
    <col min="424" max="425" width="13.5703125" customWidth="1"/>
    <col min="426" max="427" width="12.42578125" customWidth="1"/>
    <col min="428" max="428" width="13.85546875" customWidth="1"/>
    <col min="429" max="430" width="21.85546875" customWidth="1"/>
    <col min="431" max="431" width="12.140625" customWidth="1"/>
    <col min="432" max="432" width="12.140625" bestFit="1" customWidth="1"/>
    <col min="433" max="433" width="12.140625" customWidth="1"/>
    <col min="434" max="434" width="14.5703125" bestFit="1" customWidth="1"/>
    <col min="435" max="435" width="10.85546875" customWidth="1"/>
    <col min="436" max="438" width="12.140625" customWidth="1"/>
    <col min="439" max="439" width="9.42578125" customWidth="1"/>
    <col min="440" max="441" width="13.5703125" customWidth="1"/>
    <col min="442" max="442" width="9.85546875" customWidth="1"/>
    <col min="443" max="443" width="12.140625" customWidth="1"/>
    <col min="444" max="444" width="12.140625" bestFit="1" customWidth="1"/>
    <col min="445" max="445" width="12.140625" customWidth="1"/>
    <col min="446" max="448" width="12.42578125" customWidth="1"/>
    <col min="449" max="449" width="13.85546875" customWidth="1"/>
    <col min="450" max="450" width="21.85546875" bestFit="1" customWidth="1"/>
    <col min="451" max="451" width="21.85546875" customWidth="1"/>
    <col min="452" max="452" width="6.85546875" customWidth="1"/>
    <col min="453" max="453" width="12.42578125" customWidth="1"/>
    <col min="454" max="454" width="12.140625" customWidth="1"/>
    <col min="455" max="455" width="13.5703125" bestFit="1" customWidth="1"/>
    <col min="456" max="456" width="9.140625" customWidth="1"/>
    <col min="457" max="457" width="12.140625" customWidth="1"/>
    <col min="458" max="458" width="12.140625" bestFit="1" customWidth="1"/>
    <col min="459" max="459" width="12.140625" customWidth="1"/>
    <col min="460" max="462" width="10.85546875" customWidth="1"/>
    <col min="463" max="463" width="9.140625" customWidth="1"/>
    <col min="464" max="464" width="6.85546875" customWidth="1"/>
    <col min="465" max="468" width="12.140625" customWidth="1"/>
    <col min="469" max="469" width="10.85546875" customWidth="1"/>
    <col min="470" max="470" width="13.85546875" bestFit="1" customWidth="1"/>
    <col min="471" max="472" width="16.5703125" bestFit="1" customWidth="1"/>
    <col min="473" max="476" width="14.5703125" bestFit="1" customWidth="1"/>
    <col min="477" max="477" width="13.85546875" bestFit="1" customWidth="1"/>
    <col min="478" max="478" width="21.85546875" customWidth="1"/>
    <col min="479" max="479" width="21.85546875" bestFit="1" customWidth="1"/>
    <col min="480" max="480" width="12" customWidth="1"/>
    <col min="481" max="482" width="21.85546875" bestFit="1" customWidth="1"/>
    <col min="483" max="483" width="13.85546875" bestFit="1" customWidth="1"/>
    <col min="484" max="485" width="21.85546875" bestFit="1" customWidth="1"/>
    <col min="486" max="486" width="12" customWidth="1"/>
    <col min="487" max="487" width="21.85546875" bestFit="1" customWidth="1"/>
    <col min="488" max="488" width="21.85546875" customWidth="1"/>
    <col min="489" max="489" width="13.85546875" customWidth="1"/>
    <col min="490" max="491" width="21.85546875" customWidth="1"/>
    <col min="492" max="492" width="12.42578125" customWidth="1"/>
    <col min="493" max="493" width="13.28515625" customWidth="1"/>
    <col min="494" max="494" width="21.85546875" bestFit="1" customWidth="1"/>
    <col min="495" max="495" width="13.85546875" customWidth="1"/>
    <col min="496" max="497" width="21.85546875" customWidth="1"/>
    <col min="498" max="498" width="12.42578125" customWidth="1"/>
    <col min="499" max="499" width="21.85546875" customWidth="1"/>
    <col min="500" max="500" width="21.85546875" bestFit="1" customWidth="1"/>
    <col min="501" max="501" width="9.5703125" customWidth="1"/>
    <col min="502" max="502" width="11.42578125" customWidth="1"/>
    <col min="503" max="503" width="12.140625" customWidth="1"/>
    <col min="504" max="505" width="11.42578125" customWidth="1"/>
    <col min="506" max="506" width="9.85546875" customWidth="1"/>
    <col min="507" max="507" width="10.5703125" customWidth="1"/>
    <col min="508" max="509" width="12.42578125" customWidth="1"/>
    <col min="510" max="510" width="6.85546875" customWidth="1"/>
    <col min="511" max="511" width="13.28515625" bestFit="1" customWidth="1"/>
    <col min="512" max="512" width="12.42578125" customWidth="1"/>
    <col min="513" max="513" width="13.85546875" customWidth="1"/>
    <col min="514" max="515" width="21.85546875" customWidth="1"/>
    <col min="516" max="516" width="12" customWidth="1"/>
    <col min="517" max="517" width="21.85546875" bestFit="1" customWidth="1"/>
    <col min="518" max="518" width="21.85546875" customWidth="1"/>
    <col min="519" max="519" width="8.85546875" customWidth="1"/>
    <col min="520" max="523" width="11.42578125" customWidth="1"/>
    <col min="524" max="524" width="9.85546875" customWidth="1"/>
    <col min="525" max="525" width="11.5703125" customWidth="1"/>
    <col min="526" max="526" width="12.140625" customWidth="1"/>
    <col min="527" max="527" width="14.28515625" customWidth="1"/>
    <col min="528" max="529" width="12.42578125" customWidth="1"/>
    <col min="530" max="530" width="12.42578125" bestFit="1" customWidth="1"/>
    <col min="531" max="531" width="13.85546875" bestFit="1" customWidth="1"/>
    <col min="532" max="532" width="21.85546875" customWidth="1"/>
    <col min="533" max="533" width="21.85546875" bestFit="1" customWidth="1"/>
    <col min="534" max="534" width="12.42578125" customWidth="1"/>
    <col min="535" max="535" width="21.85546875" customWidth="1"/>
    <col min="536" max="536" width="21.85546875" bestFit="1" customWidth="1"/>
    <col min="537" max="537" width="11.85546875" customWidth="1"/>
    <col min="538" max="539" width="14.5703125" customWidth="1"/>
    <col min="540" max="540" width="12.42578125" customWidth="1"/>
    <col min="541" max="541" width="14.5703125" bestFit="1" customWidth="1"/>
    <col min="542" max="542" width="13.5703125" customWidth="1"/>
    <col min="543" max="543" width="13.85546875" customWidth="1"/>
    <col min="544" max="544" width="21.85546875" bestFit="1" customWidth="1"/>
    <col min="545" max="545" width="21.85546875" customWidth="1"/>
    <col min="546" max="546" width="13.28515625" customWidth="1"/>
    <col min="547" max="547" width="21.85546875" bestFit="1" customWidth="1"/>
    <col min="548" max="548" width="21.85546875" customWidth="1"/>
    <col min="549" max="549" width="9.85546875" customWidth="1"/>
    <col min="550" max="552" width="12.140625" customWidth="1"/>
    <col min="553" max="553" width="11.42578125" customWidth="1"/>
    <col min="554" max="554" width="12.42578125" customWidth="1"/>
    <col min="555" max="555" width="11.5703125" customWidth="1"/>
    <col min="556" max="556" width="12.140625" customWidth="1"/>
    <col min="557" max="557" width="14.28515625" customWidth="1"/>
    <col min="558" max="558" width="12.42578125" customWidth="1"/>
    <col min="559" max="559" width="12.42578125" bestFit="1" customWidth="1"/>
    <col min="560" max="560" width="13.5703125" bestFit="1" customWidth="1"/>
    <col min="561" max="561" width="11.85546875" customWidth="1"/>
    <col min="562" max="562" width="14.5703125" customWidth="1"/>
    <col min="563" max="563" width="14.5703125" bestFit="1" customWidth="1"/>
    <col min="564" max="564" width="12.42578125" bestFit="1" customWidth="1"/>
    <col min="565" max="565" width="14.5703125" bestFit="1" customWidth="1"/>
    <col min="566" max="566" width="14.5703125" customWidth="1"/>
    <col min="567" max="567" width="12.5703125" customWidth="1"/>
    <col min="568" max="568" width="12.140625" customWidth="1"/>
    <col min="569" max="569" width="15.28515625" bestFit="1" customWidth="1"/>
    <col min="570" max="570" width="13.5703125" bestFit="1" customWidth="1"/>
    <col min="571" max="571" width="13.5703125" customWidth="1"/>
    <col min="572" max="572" width="14.5703125" bestFit="1" customWidth="1"/>
    <col min="573" max="573" width="9.140625" customWidth="1"/>
    <col min="574" max="574" width="12.140625" bestFit="1" customWidth="1"/>
    <col min="575" max="575" width="12.140625" customWidth="1"/>
    <col min="576" max="576" width="10.85546875" customWidth="1"/>
    <col min="577" max="577" width="10.85546875" bestFit="1" customWidth="1"/>
    <col min="578" max="578" width="10.85546875" customWidth="1"/>
    <col min="579" max="579" width="9.140625" customWidth="1"/>
    <col min="580" max="580" width="12.140625" bestFit="1" customWidth="1"/>
    <col min="581" max="582" width="12.140625" customWidth="1"/>
    <col min="583" max="584" width="10.85546875" customWidth="1"/>
    <col min="585" max="585" width="13.85546875" customWidth="1"/>
    <col min="586" max="587" width="12.140625" customWidth="1"/>
    <col min="588" max="588" width="12.140625" bestFit="1" customWidth="1"/>
    <col min="589" max="590" width="21.85546875" bestFit="1" customWidth="1"/>
    <col min="591" max="591" width="10.85546875" customWidth="1"/>
    <col min="592" max="592" width="13.5703125" bestFit="1" customWidth="1"/>
    <col min="593" max="594" width="13.5703125" customWidth="1"/>
    <col min="595" max="595" width="11.5703125" customWidth="1"/>
    <col min="596" max="596" width="13.5703125" customWidth="1"/>
    <col min="597" max="597" width="11.85546875" customWidth="1"/>
    <col min="598" max="601" width="12.140625" customWidth="1"/>
    <col min="602" max="602" width="14.5703125" bestFit="1" customWidth="1"/>
    <col min="603" max="603" width="9.140625" customWidth="1"/>
    <col min="604" max="607" width="8.85546875" customWidth="1"/>
    <col min="608" max="608" width="13.85546875" bestFit="1" customWidth="1"/>
    <col min="609" max="610" width="21.85546875" bestFit="1" customWidth="1"/>
    <col min="611" max="611" width="11.42578125" bestFit="1" customWidth="1"/>
    <col min="612" max="612" width="21.85546875" bestFit="1" customWidth="1"/>
    <col min="613" max="613" width="6.85546875" customWidth="1"/>
    <col min="614" max="616" width="8.85546875" customWidth="1"/>
    <col min="617" max="617" width="9.85546875" customWidth="1"/>
    <col min="618" max="618" width="13.85546875" customWidth="1"/>
    <col min="619" max="620" width="21.85546875" bestFit="1" customWidth="1"/>
    <col min="621" max="621" width="12" customWidth="1"/>
    <col min="622" max="622" width="21.85546875" bestFit="1" customWidth="1"/>
    <col min="623" max="623" width="9.85546875" customWidth="1"/>
    <col min="624" max="624" width="12.140625" bestFit="1" customWidth="1"/>
    <col min="625" max="625" width="12.42578125" bestFit="1" customWidth="1"/>
    <col min="626" max="627" width="12.42578125" customWidth="1"/>
    <col min="628" max="628" width="13.85546875" bestFit="1" customWidth="1"/>
    <col min="629" max="629" width="12.140625" bestFit="1" customWidth="1"/>
    <col min="630" max="630" width="21.85546875" bestFit="1" customWidth="1"/>
    <col min="631" max="631" width="12.42578125" bestFit="1" customWidth="1"/>
    <col min="632" max="632" width="21.85546875" bestFit="1" customWidth="1"/>
    <col min="633" max="633" width="9.140625" customWidth="1"/>
    <col min="634" max="634" width="12.140625" customWidth="1"/>
    <col min="635" max="637" width="9.85546875" customWidth="1"/>
    <col min="638" max="638" width="13.85546875" bestFit="1" customWidth="1"/>
    <col min="639" max="640" width="21.85546875" bestFit="1" customWidth="1"/>
    <col min="641" max="641" width="12.42578125" customWidth="1"/>
    <col min="642" max="642" width="21.85546875" bestFit="1" customWidth="1"/>
    <col min="643" max="643" width="13.85546875" bestFit="1" customWidth="1"/>
    <col min="644" max="645" width="21.85546875" bestFit="1" customWidth="1"/>
    <col min="646" max="646" width="12.42578125" bestFit="1" customWidth="1"/>
    <col min="647" max="647" width="12" customWidth="1"/>
    <col min="648" max="648" width="13.85546875" bestFit="1" customWidth="1"/>
    <col min="649" max="650" width="21.85546875" bestFit="1" customWidth="1"/>
    <col min="651" max="651" width="12.42578125" bestFit="1" customWidth="1"/>
    <col min="652" max="652" width="21.85546875" bestFit="1" customWidth="1"/>
    <col min="653" max="653" width="8.85546875" customWidth="1"/>
    <col min="654" max="655" width="11.42578125" customWidth="1"/>
    <col min="656" max="656" width="11.42578125" bestFit="1" customWidth="1"/>
    <col min="657" max="657" width="11.42578125" customWidth="1"/>
    <col min="658" max="658" width="9.85546875" customWidth="1"/>
    <col min="659" max="659" width="11.42578125" bestFit="1" customWidth="1"/>
    <col min="660" max="661" width="11.42578125" customWidth="1"/>
    <col min="662" max="662" width="12.42578125" bestFit="1" customWidth="1"/>
    <col min="663" max="663" width="13.85546875" bestFit="1" customWidth="1"/>
    <col min="664" max="665" width="21.85546875" bestFit="1" customWidth="1"/>
    <col min="666" max="666" width="12.42578125" bestFit="1" customWidth="1"/>
    <col min="667" max="667" width="12" customWidth="1"/>
    <col min="668" max="668" width="13.85546875" bestFit="1" customWidth="1"/>
    <col min="669" max="670" width="21.85546875" bestFit="1" customWidth="1"/>
    <col min="671" max="671" width="13.5703125" bestFit="1" customWidth="1"/>
    <col min="672" max="672" width="14.5703125" bestFit="1" customWidth="1"/>
    <col min="673" max="673" width="9.140625" customWidth="1"/>
    <col min="674" max="674" width="12.140625" bestFit="1" customWidth="1"/>
    <col min="675" max="675" width="12.140625" customWidth="1"/>
    <col min="676" max="676" width="6.85546875" customWidth="1"/>
    <col min="677" max="677" width="13.85546875" customWidth="1"/>
    <col min="678" max="678" width="21.85546875" customWidth="1"/>
    <col min="679" max="679" width="21.85546875" bestFit="1" customWidth="1"/>
    <col min="680" max="680" width="12" customWidth="1"/>
    <col min="681" max="681" width="13.85546875" customWidth="1"/>
    <col min="682" max="683" width="21.85546875" bestFit="1" customWidth="1"/>
    <col min="684" max="684" width="12" customWidth="1"/>
    <col min="685" max="685" width="13.85546875" customWidth="1"/>
    <col min="686" max="687" width="21.85546875" bestFit="1" customWidth="1"/>
    <col min="688" max="688" width="12" bestFit="1" customWidth="1"/>
    <col min="689" max="689" width="13.85546875" bestFit="1" customWidth="1"/>
    <col min="690" max="691" width="21.85546875" bestFit="1" customWidth="1"/>
    <col min="692" max="692" width="12" bestFit="1" customWidth="1"/>
    <col min="693" max="693" width="11.85546875" customWidth="1"/>
    <col min="694" max="695" width="14.5703125" bestFit="1" customWidth="1"/>
    <col min="696" max="696" width="12.42578125" customWidth="1"/>
    <col min="697" max="697" width="7.28515625" customWidth="1"/>
    <col min="698" max="699" width="9.85546875" customWidth="1"/>
    <col min="700" max="700" width="9.85546875" bestFit="1" customWidth="1"/>
    <col min="701" max="701" width="13.85546875" bestFit="1" customWidth="1"/>
    <col min="702" max="702" width="21.85546875" customWidth="1"/>
    <col min="703" max="703" width="21.85546875" bestFit="1" customWidth="1"/>
    <col min="704" max="704" width="12.42578125" bestFit="1" customWidth="1"/>
    <col min="705" max="705" width="13.85546875" bestFit="1" customWidth="1"/>
    <col min="706" max="707" width="21.85546875" bestFit="1" customWidth="1"/>
    <col min="708" max="708" width="12.42578125" bestFit="1" customWidth="1"/>
    <col min="709" max="709" width="13.85546875" customWidth="1"/>
    <col min="710" max="711" width="21.85546875" bestFit="1" customWidth="1"/>
    <col min="712" max="712" width="12.42578125" bestFit="1" customWidth="1"/>
    <col min="713" max="713" width="13.85546875" customWidth="1"/>
    <col min="714" max="715" width="21.85546875" customWidth="1"/>
    <col min="716" max="716" width="12.42578125" customWidth="1"/>
    <col min="717" max="717" width="13.85546875" customWidth="1"/>
    <col min="718" max="719" width="21.85546875" customWidth="1"/>
    <col min="720" max="720" width="12.42578125" customWidth="1"/>
    <col min="721" max="721" width="13.85546875" customWidth="1"/>
    <col min="722" max="723" width="21.85546875" customWidth="1"/>
    <col min="724" max="724" width="12.42578125" customWidth="1"/>
    <col min="725" max="725" width="13.85546875" customWidth="1"/>
    <col min="726" max="726" width="21.85546875" bestFit="1" customWidth="1"/>
    <col min="727" max="727" width="21.85546875" customWidth="1"/>
    <col min="728" max="728" width="12.42578125" bestFit="1" customWidth="1"/>
    <col min="729" max="729" width="9.85546875" customWidth="1"/>
    <col min="730" max="732" width="12.42578125" bestFit="1" customWidth="1"/>
    <col min="733" max="733" width="13.85546875" bestFit="1" customWidth="1"/>
    <col min="734" max="735" width="21.85546875" bestFit="1" customWidth="1"/>
    <col min="736" max="736" width="12.42578125" bestFit="1" customWidth="1"/>
    <col min="737" max="737" width="13.85546875" bestFit="1" customWidth="1"/>
    <col min="738" max="739" width="21.85546875" bestFit="1" customWidth="1"/>
    <col min="740" max="740" width="12.42578125" bestFit="1" customWidth="1"/>
    <col min="741" max="741" width="13.85546875" bestFit="1" customWidth="1"/>
    <col min="742" max="743" width="21.85546875" bestFit="1" customWidth="1"/>
    <col min="744" max="744" width="12.42578125" bestFit="1" customWidth="1"/>
    <col min="745" max="745" width="8.85546875" customWidth="1"/>
    <col min="746" max="748" width="11.42578125" bestFit="1" customWidth="1"/>
    <col min="749" max="749" width="13.85546875" bestFit="1" customWidth="1"/>
    <col min="750" max="751" width="21.85546875" bestFit="1" customWidth="1"/>
    <col min="752" max="752" width="12.42578125" bestFit="1" customWidth="1"/>
    <col min="753" max="753" width="9.85546875" bestFit="1" customWidth="1"/>
    <col min="754" max="756" width="12.42578125" bestFit="1" customWidth="1"/>
    <col min="757" max="757" width="13.85546875" bestFit="1" customWidth="1"/>
    <col min="758" max="759" width="21.85546875" bestFit="1" customWidth="1"/>
    <col min="760" max="760" width="12.42578125" bestFit="1" customWidth="1"/>
    <col min="761" max="761" width="8.85546875" customWidth="1"/>
    <col min="762" max="764" width="11.42578125" bestFit="1" customWidth="1"/>
    <col min="765" max="765" width="13.85546875" bestFit="1" customWidth="1"/>
    <col min="766" max="767" width="21.85546875" bestFit="1" customWidth="1"/>
    <col min="768" max="768" width="12.42578125" bestFit="1" customWidth="1"/>
    <col min="769" max="769" width="13.85546875" bestFit="1" customWidth="1"/>
    <col min="770" max="771" width="21.85546875" bestFit="1" customWidth="1"/>
    <col min="772" max="772" width="12.42578125" bestFit="1" customWidth="1"/>
    <col min="773" max="773" width="13.85546875" bestFit="1" customWidth="1"/>
    <col min="774" max="775" width="21.85546875" bestFit="1" customWidth="1"/>
    <col min="776" max="776" width="12.42578125" bestFit="1" customWidth="1"/>
    <col min="777" max="777" width="7.85546875" customWidth="1"/>
    <col min="778" max="780" width="10.85546875" bestFit="1" customWidth="1"/>
    <col min="781" max="781" width="9.85546875" bestFit="1" customWidth="1"/>
    <col min="782" max="782" width="8" customWidth="1"/>
    <col min="783" max="783" width="12.140625" bestFit="1" customWidth="1"/>
    <col min="784" max="784" width="12.42578125" bestFit="1" customWidth="1"/>
    <col min="785" max="785" width="10.85546875" bestFit="1" customWidth="1"/>
    <col min="786" max="787" width="12.140625" bestFit="1" customWidth="1"/>
    <col min="788" max="788" width="13.5703125" bestFit="1" customWidth="1"/>
    <col min="789" max="789" width="10.85546875" bestFit="1" customWidth="1"/>
    <col min="790" max="791" width="12.140625" bestFit="1" customWidth="1"/>
    <col min="792" max="792" width="13.5703125" bestFit="1" customWidth="1"/>
    <col min="793" max="793" width="9.85546875" bestFit="1" customWidth="1"/>
    <col min="794" max="794" width="8" customWidth="1"/>
    <col min="795" max="795" width="12.140625" bestFit="1" customWidth="1"/>
    <col min="796" max="796" width="12.42578125" bestFit="1" customWidth="1"/>
    <col min="797" max="797" width="10.85546875" bestFit="1" customWidth="1"/>
    <col min="798" max="799" width="13.5703125" bestFit="1" customWidth="1"/>
    <col min="800" max="800" width="12.42578125" bestFit="1" customWidth="1"/>
    <col min="801" max="801" width="9.85546875" bestFit="1" customWidth="1"/>
    <col min="802" max="804" width="12.42578125" bestFit="1" customWidth="1"/>
    <col min="806" max="807" width="12.140625" bestFit="1" customWidth="1"/>
    <col min="808" max="808" width="10.85546875" bestFit="1" customWidth="1"/>
    <col min="809" max="809" width="11.85546875" bestFit="1" customWidth="1"/>
    <col min="810" max="811" width="12.140625" bestFit="1" customWidth="1"/>
    <col min="812" max="812" width="14.5703125" bestFit="1" customWidth="1"/>
    <col min="813" max="813" width="10.5703125" bestFit="1" customWidth="1"/>
    <col min="814" max="814" width="12.140625" bestFit="1" customWidth="1"/>
    <col min="815" max="815" width="13.28515625" bestFit="1" customWidth="1"/>
    <col min="817" max="817" width="12.140625" bestFit="1" customWidth="1"/>
    <col min="818" max="818" width="7.85546875" customWidth="1"/>
    <col min="819" max="819" width="8.85546875" customWidth="1"/>
    <col min="820" max="821" width="11.42578125" bestFit="1" customWidth="1"/>
    <col min="822" max="822" width="13.85546875" bestFit="1" customWidth="1"/>
    <col min="823" max="824" width="21.85546875" bestFit="1" customWidth="1"/>
    <col min="825" max="825" width="9.85546875" bestFit="1" customWidth="1"/>
    <col min="826" max="827" width="12.42578125" bestFit="1" customWidth="1"/>
    <col min="828" max="828" width="13.85546875" bestFit="1" customWidth="1"/>
    <col min="829" max="830" width="21.85546875" bestFit="1" customWidth="1"/>
    <col min="831" max="831" width="13.85546875" bestFit="1" customWidth="1"/>
    <col min="832" max="833" width="21.85546875" bestFit="1" customWidth="1"/>
    <col min="834" max="834" width="9.85546875" bestFit="1" customWidth="1"/>
    <col min="835" max="835" width="11.42578125" bestFit="1" customWidth="1"/>
    <col min="836" max="836" width="12.42578125" bestFit="1" customWidth="1"/>
    <col min="837" max="837" width="13.85546875" bestFit="1" customWidth="1"/>
    <col min="838" max="839" width="21.85546875" bestFit="1" customWidth="1"/>
    <col min="840" max="840" width="9.85546875" bestFit="1" customWidth="1"/>
    <col min="841" max="842" width="12.42578125" bestFit="1" customWidth="1"/>
    <col min="843" max="843" width="9.85546875" bestFit="1" customWidth="1"/>
    <col min="844" max="845" width="12.42578125" bestFit="1" customWidth="1"/>
    <col min="846" max="846" width="13.85546875" bestFit="1" customWidth="1"/>
    <col min="847" max="848" width="21.85546875" bestFit="1" customWidth="1"/>
    <col min="849" max="849" width="13.85546875" bestFit="1" customWidth="1"/>
    <col min="850" max="851" width="21.85546875" bestFit="1" customWidth="1"/>
    <col min="852" max="852" width="9.85546875" bestFit="1" customWidth="1"/>
    <col min="853" max="854" width="12.42578125" bestFit="1" customWidth="1"/>
    <col min="855" max="855" width="7.85546875" customWidth="1"/>
    <col min="856" max="857" width="10.85546875" bestFit="1" customWidth="1"/>
    <col min="858" max="858" width="9.85546875" bestFit="1" customWidth="1"/>
    <col min="859" max="860" width="12.42578125" bestFit="1" customWidth="1"/>
    <col min="861" max="861" width="13.85546875" bestFit="1" customWidth="1"/>
    <col min="862" max="863" width="21.85546875" bestFit="1" customWidth="1"/>
    <col min="864" max="864" width="11.85546875" bestFit="1" customWidth="1"/>
    <col min="865" max="866" width="14.5703125" bestFit="1" customWidth="1"/>
    <col min="867" max="867" width="12" bestFit="1" customWidth="1"/>
    <col min="868" max="868" width="12.42578125" bestFit="1" customWidth="1"/>
    <col min="869" max="869" width="13.85546875" bestFit="1" customWidth="1"/>
    <col min="870" max="870" width="21.85546875" bestFit="1" customWidth="1"/>
    <col min="871" max="871" width="13.85546875" bestFit="1" customWidth="1"/>
    <col min="872" max="872" width="21.85546875" bestFit="1" customWidth="1"/>
    <col min="873" max="873" width="9.85546875" bestFit="1" customWidth="1"/>
    <col min="874" max="874" width="12.42578125" bestFit="1" customWidth="1"/>
    <col min="875" max="875" width="6.85546875" customWidth="1"/>
    <col min="876" max="877" width="9.85546875" bestFit="1" customWidth="1"/>
    <col min="878" max="878" width="12.42578125" bestFit="1" customWidth="1"/>
    <col min="879" max="879" width="9.85546875" bestFit="1" customWidth="1"/>
    <col min="880" max="880" width="12.42578125" bestFit="1" customWidth="1"/>
    <col min="881" max="881" width="8.85546875" customWidth="1"/>
    <col min="882" max="882" width="11.42578125" bestFit="1" customWidth="1"/>
    <col min="883" max="883" width="8.85546875" customWidth="1"/>
    <col min="884" max="884" width="11.42578125" bestFit="1" customWidth="1"/>
    <col min="885" max="885" width="6.85546875" customWidth="1"/>
    <col min="886" max="886" width="9.85546875" bestFit="1" customWidth="1"/>
    <col min="887" max="887" width="6.85546875" customWidth="1"/>
    <col min="888" max="888" width="9.85546875" bestFit="1" customWidth="1"/>
    <col min="889" max="889" width="7.28515625" customWidth="1"/>
    <col min="890" max="890" width="9.85546875" bestFit="1" customWidth="1"/>
    <col min="891" max="891" width="7.28515625" customWidth="1"/>
    <col min="892" max="892" width="9.85546875" bestFit="1" customWidth="1"/>
    <col min="893" max="893" width="10.85546875" bestFit="1" customWidth="1"/>
    <col min="894" max="894" width="13.5703125" bestFit="1" customWidth="1"/>
    <col min="895" max="895" width="10.85546875" bestFit="1" customWidth="1"/>
    <col min="896" max="896" width="13.5703125" bestFit="1" customWidth="1"/>
    <col min="897" max="897" width="10.85546875" bestFit="1" customWidth="1"/>
    <col min="898" max="898" width="13.5703125" bestFit="1" customWidth="1"/>
    <col min="899" max="899" width="13.85546875" bestFit="1" customWidth="1"/>
    <col min="900" max="900" width="21.85546875" bestFit="1" customWidth="1"/>
    <col min="901" max="901" width="7.85546875" customWidth="1"/>
    <col min="902" max="902" width="10.85546875" bestFit="1" customWidth="1"/>
    <col min="903" max="903" width="11.85546875" bestFit="1" customWidth="1"/>
    <col min="904" max="904" width="14.5703125" bestFit="1" customWidth="1"/>
    <col min="906" max="906" width="7" customWidth="1"/>
    <col min="907" max="908" width="8" customWidth="1"/>
    <col min="909" max="910" width="12" bestFit="1" customWidth="1"/>
    <col min="911" max="911" width="6" customWidth="1"/>
    <col min="912" max="912" width="12" bestFit="1" customWidth="1"/>
    <col min="913" max="914" width="6" customWidth="1"/>
    <col min="915" max="917" width="12" bestFit="1" customWidth="1"/>
    <col min="918" max="919" width="8" customWidth="1"/>
    <col min="920" max="920" width="6" customWidth="1"/>
    <col min="921" max="921" width="11" customWidth="1"/>
    <col min="922" max="922" width="12" customWidth="1"/>
    <col min="923" max="923" width="8" customWidth="1"/>
    <col min="924" max="925" width="6" customWidth="1"/>
    <col min="926" max="926" width="12" bestFit="1" customWidth="1"/>
    <col min="927" max="927" width="6" customWidth="1"/>
    <col min="928" max="928" width="12" bestFit="1" customWidth="1"/>
    <col min="929" max="929" width="6" customWidth="1"/>
    <col min="930" max="930" width="12" bestFit="1" customWidth="1"/>
    <col min="931" max="932" width="9" customWidth="1"/>
    <col min="933" max="933" width="12" bestFit="1" customWidth="1"/>
    <col min="934" max="934" width="12" customWidth="1"/>
    <col min="935" max="940" width="12.140625" bestFit="1" customWidth="1"/>
    <col min="941" max="941" width="12" bestFit="1" customWidth="1"/>
  </cols>
  <sheetData>
    <row r="3" spans="1:17" x14ac:dyDescent="0.25">
      <c r="A3" s="36" t="s">
        <v>22</v>
      </c>
      <c r="B3" s="36" t="s">
        <v>23</v>
      </c>
      <c r="C3" s="36" t="s">
        <v>21</v>
      </c>
      <c r="D3" s="36" t="s">
        <v>6</v>
      </c>
      <c r="E3" s="36" t="s">
        <v>10</v>
      </c>
      <c r="F3" s="36" t="s">
        <v>11</v>
      </c>
      <c r="G3" s="36" t="s">
        <v>8</v>
      </c>
      <c r="H3" s="37" t="s">
        <v>14</v>
      </c>
      <c r="I3" s="37" t="s">
        <v>15</v>
      </c>
      <c r="J3" s="39" t="s">
        <v>2350</v>
      </c>
      <c r="K3" s="39" t="s">
        <v>2351</v>
      </c>
      <c r="L3" s="39" t="s">
        <v>2352</v>
      </c>
      <c r="M3" s="39" t="s">
        <v>2353</v>
      </c>
      <c r="N3" s="39" t="s">
        <v>2354</v>
      </c>
      <c r="O3" s="39" t="s">
        <v>2355</v>
      </c>
      <c r="P3" s="39" t="s">
        <v>2356</v>
      </c>
      <c r="Q3" s="39" t="s">
        <v>2379</v>
      </c>
    </row>
    <row r="4" spans="1:17" x14ac:dyDescent="0.25">
      <c r="A4" s="39">
        <v>6216</v>
      </c>
      <c r="B4" s="39" t="s">
        <v>265</v>
      </c>
      <c r="C4" s="39" t="s">
        <v>299</v>
      </c>
      <c r="D4" s="39" t="s">
        <v>41</v>
      </c>
      <c r="E4" s="39" t="s">
        <v>42</v>
      </c>
      <c r="F4" s="39">
        <v>11478</v>
      </c>
      <c r="G4" s="39" t="s">
        <v>31</v>
      </c>
      <c r="H4" s="40">
        <v>42186</v>
      </c>
      <c r="I4" s="40">
        <v>42217</v>
      </c>
      <c r="J4" s="1"/>
      <c r="K4" s="1"/>
      <c r="L4" s="1"/>
      <c r="M4" s="1"/>
      <c r="N4" s="1"/>
      <c r="O4" s="1"/>
      <c r="P4" s="1">
        <v>243.14</v>
      </c>
      <c r="Q4" s="1"/>
    </row>
    <row r="5" spans="1:17" x14ac:dyDescent="0.25">
      <c r="G5" s="39" t="s">
        <v>29</v>
      </c>
      <c r="H5" s="40">
        <v>42186</v>
      </c>
      <c r="I5" s="40">
        <v>42217</v>
      </c>
      <c r="J5" s="1"/>
      <c r="K5" s="1"/>
      <c r="L5" s="1"/>
      <c r="M5" s="1"/>
      <c r="N5" s="1"/>
      <c r="O5" s="1"/>
      <c r="P5" s="1">
        <v>5833</v>
      </c>
      <c r="Q5" s="1">
        <v>5833</v>
      </c>
    </row>
    <row r="6" spans="1:17" x14ac:dyDescent="0.25">
      <c r="A6" s="39">
        <v>6306</v>
      </c>
      <c r="B6" s="39" t="s">
        <v>287</v>
      </c>
      <c r="C6" s="39" t="s">
        <v>299</v>
      </c>
      <c r="D6" s="39" t="s">
        <v>37</v>
      </c>
      <c r="E6" s="39" t="s">
        <v>2375</v>
      </c>
      <c r="F6" s="39" t="s">
        <v>39</v>
      </c>
      <c r="G6" s="39" t="s">
        <v>31</v>
      </c>
      <c r="H6" s="40">
        <v>42095</v>
      </c>
      <c r="I6" s="40">
        <v>42430</v>
      </c>
      <c r="J6" s="1"/>
      <c r="K6" s="1">
        <v>4594.18</v>
      </c>
      <c r="L6" s="1">
        <v>-4594.18</v>
      </c>
      <c r="M6" s="1">
        <v>0</v>
      </c>
      <c r="N6" s="1">
        <v>4594.18</v>
      </c>
      <c r="O6" s="1">
        <v>2297.09</v>
      </c>
      <c r="P6" s="1">
        <v>-6891.27</v>
      </c>
      <c r="Q6" s="1"/>
    </row>
    <row r="7" spans="1:17" x14ac:dyDescent="0.25">
      <c r="G7" s="39" t="s">
        <v>29</v>
      </c>
      <c r="H7" s="40">
        <v>42095</v>
      </c>
      <c r="I7" s="40">
        <v>42430</v>
      </c>
      <c r="J7" s="1"/>
      <c r="K7" s="1"/>
      <c r="L7" s="1"/>
      <c r="M7" s="1"/>
      <c r="N7" s="1"/>
      <c r="O7" s="1"/>
      <c r="P7" s="1">
        <v>13800</v>
      </c>
      <c r="Q7" s="1">
        <v>3450</v>
      </c>
    </row>
    <row r="8" spans="1:17" x14ac:dyDescent="0.25">
      <c r="A8" s="39">
        <v>6316</v>
      </c>
      <c r="B8" s="39" t="s">
        <v>297</v>
      </c>
      <c r="C8" s="39" t="s">
        <v>299</v>
      </c>
      <c r="D8" s="39" t="s">
        <v>165</v>
      </c>
      <c r="E8" s="39" t="s">
        <v>167</v>
      </c>
      <c r="F8" s="39">
        <v>123283</v>
      </c>
      <c r="G8" s="39" t="s">
        <v>31</v>
      </c>
      <c r="H8" s="40">
        <v>42095</v>
      </c>
      <c r="I8" s="40">
        <v>42430</v>
      </c>
      <c r="J8" s="1"/>
      <c r="K8" s="1"/>
      <c r="L8" s="1"/>
      <c r="M8" s="1">
        <v>1818.08</v>
      </c>
      <c r="N8" s="1">
        <v>1818.0833333333333</v>
      </c>
      <c r="O8" s="1">
        <v>1818.0833333333333</v>
      </c>
      <c r="P8" s="1">
        <v>1818.0833333333333</v>
      </c>
      <c r="Q8" s="1">
        <v>1818.0833333333333</v>
      </c>
    </row>
    <row r="9" spans="1:17" x14ac:dyDescent="0.25">
      <c r="A9" s="39">
        <v>6349</v>
      </c>
      <c r="B9" s="39" t="s">
        <v>326</v>
      </c>
      <c r="C9" s="39" t="s">
        <v>299</v>
      </c>
      <c r="D9" s="39" t="s">
        <v>131</v>
      </c>
      <c r="E9" s="39" t="s">
        <v>232</v>
      </c>
      <c r="F9" s="39" t="s">
        <v>133</v>
      </c>
      <c r="G9" s="39" t="s">
        <v>31</v>
      </c>
      <c r="H9" s="40">
        <v>41974</v>
      </c>
      <c r="I9" s="40">
        <v>42064</v>
      </c>
      <c r="J9" s="1"/>
      <c r="K9" s="1">
        <v>25000</v>
      </c>
      <c r="L9" s="1">
        <v>12500</v>
      </c>
      <c r="M9" s="1">
        <v>12500</v>
      </c>
      <c r="N9" s="1"/>
      <c r="O9" s="1"/>
      <c r="P9" s="1"/>
      <c r="Q9" s="1"/>
    </row>
    <row r="10" spans="1:17" x14ac:dyDescent="0.25">
      <c r="D10" s="39" t="s">
        <v>2376</v>
      </c>
      <c r="E10" s="39" t="s">
        <v>2370</v>
      </c>
      <c r="F10" s="39">
        <v>335318</v>
      </c>
      <c r="G10" s="39" t="s">
        <v>31</v>
      </c>
      <c r="H10" s="40">
        <v>41760</v>
      </c>
      <c r="I10" s="40">
        <v>42095</v>
      </c>
      <c r="J10" s="1">
        <v>4657.3999999999996</v>
      </c>
      <c r="K10" s="1">
        <v>4657.3999999999996</v>
      </c>
      <c r="L10" s="1">
        <v>29108.74</v>
      </c>
      <c r="M10" s="1">
        <v>12807.83</v>
      </c>
      <c r="N10" s="1">
        <v>0.01</v>
      </c>
      <c r="O10" s="1"/>
      <c r="P10" s="1"/>
      <c r="Q10" s="1"/>
    </row>
    <row r="11" spans="1:17" x14ac:dyDescent="0.25">
      <c r="A11" s="39">
        <v>6350</v>
      </c>
      <c r="B11" s="39" t="s">
        <v>50</v>
      </c>
      <c r="C11" s="39" t="s">
        <v>299</v>
      </c>
      <c r="D11" s="39" t="s">
        <v>49</v>
      </c>
      <c r="E11" s="39" t="s">
        <v>51</v>
      </c>
      <c r="F11" s="39" t="s">
        <v>52</v>
      </c>
      <c r="G11" s="39" t="s">
        <v>31</v>
      </c>
      <c r="H11" s="40">
        <v>42005</v>
      </c>
      <c r="I11" s="40">
        <v>42156</v>
      </c>
      <c r="J11" s="1">
        <v>4020.83</v>
      </c>
      <c r="K11" s="1">
        <v>4020.83</v>
      </c>
      <c r="L11" s="1">
        <v>4020.83</v>
      </c>
      <c r="M11" s="1">
        <v>4020.83</v>
      </c>
      <c r="N11" s="1">
        <v>-16180.823333333334</v>
      </c>
      <c r="O11" s="1"/>
      <c r="P11" s="1"/>
      <c r="Q11" s="1"/>
    </row>
    <row r="12" spans="1:17" x14ac:dyDescent="0.25">
      <c r="F12" s="39" t="s">
        <v>127</v>
      </c>
      <c r="G12" s="39" t="s">
        <v>31</v>
      </c>
      <c r="H12" s="40">
        <v>42064</v>
      </c>
      <c r="I12" s="40">
        <v>42401</v>
      </c>
      <c r="J12" s="1"/>
      <c r="K12" s="1">
        <v>2731</v>
      </c>
      <c r="L12" s="1">
        <v>1365.5</v>
      </c>
      <c r="M12" s="1">
        <v>1365.5</v>
      </c>
      <c r="N12" s="1">
        <v>-1365.5</v>
      </c>
      <c r="O12" s="1">
        <v>1365.5</v>
      </c>
      <c r="P12" s="1">
        <v>1365.5</v>
      </c>
      <c r="Q12" s="1">
        <v>1365.5</v>
      </c>
    </row>
    <row r="13" spans="1:17" x14ac:dyDescent="0.25">
      <c r="D13" s="39" t="s">
        <v>121</v>
      </c>
      <c r="E13" s="39" t="s">
        <v>122</v>
      </c>
      <c r="F13" s="39" t="s">
        <v>123</v>
      </c>
      <c r="G13" s="39" t="s">
        <v>31</v>
      </c>
      <c r="H13" s="40">
        <v>42005</v>
      </c>
      <c r="I13" s="40">
        <v>42339</v>
      </c>
      <c r="J13" s="1">
        <v>11458.33</v>
      </c>
      <c r="K13" s="1">
        <v>11458.33</v>
      </c>
      <c r="L13" s="1">
        <v>11458.33</v>
      </c>
      <c r="M13" s="1">
        <v>11458.33</v>
      </c>
      <c r="N13" s="1">
        <v>11458.333333333334</v>
      </c>
      <c r="O13" s="1">
        <v>11458.333333333334</v>
      </c>
      <c r="P13" s="1">
        <v>11458.333333333334</v>
      </c>
      <c r="Q13" s="1">
        <v>11458.333333333334</v>
      </c>
    </row>
    <row r="14" spans="1:17" x14ac:dyDescent="0.25">
      <c r="D14" s="39" t="s">
        <v>182</v>
      </c>
      <c r="E14" s="39" t="s">
        <v>2364</v>
      </c>
      <c r="F14" s="39" t="s">
        <v>68</v>
      </c>
      <c r="G14" s="39" t="s">
        <v>31</v>
      </c>
      <c r="H14" s="40">
        <v>41730</v>
      </c>
      <c r="I14" s="40">
        <v>42064</v>
      </c>
      <c r="J14" s="1">
        <v>5040</v>
      </c>
      <c r="K14" s="1">
        <v>5040</v>
      </c>
      <c r="L14" s="1">
        <v>5040</v>
      </c>
      <c r="M14" s="1"/>
      <c r="N14" s="1"/>
      <c r="O14" s="1"/>
      <c r="P14" s="1"/>
      <c r="Q14" s="1"/>
    </row>
    <row r="15" spans="1:17" x14ac:dyDescent="0.25">
      <c r="E15" s="39" t="s">
        <v>2365</v>
      </c>
      <c r="F15" s="39" t="s">
        <v>183</v>
      </c>
      <c r="G15" s="39" t="s">
        <v>31</v>
      </c>
      <c r="H15" s="40">
        <v>42095</v>
      </c>
      <c r="I15" s="40">
        <v>42430</v>
      </c>
      <c r="J15" s="1"/>
      <c r="K15" s="1"/>
      <c r="L15" s="1"/>
      <c r="M15" s="1"/>
      <c r="N15" s="1"/>
      <c r="O15" s="1">
        <v>1500</v>
      </c>
      <c r="P15" s="1">
        <v>1500</v>
      </c>
      <c r="Q15" s="1">
        <v>1500</v>
      </c>
    </row>
    <row r="16" spans="1:17" x14ac:dyDescent="0.25">
      <c r="E16" s="39" t="s">
        <v>2366</v>
      </c>
      <c r="F16" s="39" t="s">
        <v>184</v>
      </c>
      <c r="G16" s="39" t="s">
        <v>31</v>
      </c>
      <c r="H16" s="40">
        <v>42095</v>
      </c>
      <c r="I16" s="40">
        <v>42430</v>
      </c>
      <c r="J16" s="1"/>
      <c r="K16" s="1"/>
      <c r="L16" s="1"/>
      <c r="M16" s="1"/>
      <c r="N16" s="1"/>
      <c r="O16" s="1">
        <v>3287.5</v>
      </c>
      <c r="P16" s="1">
        <v>3287.5</v>
      </c>
      <c r="Q16" s="1">
        <v>3287.5</v>
      </c>
    </row>
    <row r="17" spans="4:17" x14ac:dyDescent="0.25">
      <c r="E17" s="39" t="s">
        <v>2367</v>
      </c>
      <c r="F17" s="39">
        <v>8100464</v>
      </c>
      <c r="G17" s="39" t="s">
        <v>31</v>
      </c>
      <c r="H17" s="40">
        <v>42095</v>
      </c>
      <c r="I17" s="40">
        <v>42430</v>
      </c>
      <c r="J17" s="1"/>
      <c r="K17" s="1"/>
      <c r="L17" s="1"/>
      <c r="M17" s="1"/>
      <c r="N17" s="1"/>
      <c r="O17" s="1">
        <v>5040</v>
      </c>
      <c r="P17" s="1">
        <v>5040</v>
      </c>
      <c r="Q17" s="1">
        <v>5040</v>
      </c>
    </row>
    <row r="18" spans="4:17" x14ac:dyDescent="0.25">
      <c r="D18" s="39" t="s">
        <v>138</v>
      </c>
      <c r="E18" s="39" t="s">
        <v>231</v>
      </c>
      <c r="F18" s="39">
        <v>245968</v>
      </c>
      <c r="G18" s="39" t="s">
        <v>31</v>
      </c>
      <c r="H18" s="40">
        <v>42005</v>
      </c>
      <c r="I18" s="40">
        <v>42339</v>
      </c>
      <c r="J18" s="1"/>
      <c r="K18" s="1">
        <v>4615.3916666666664</v>
      </c>
      <c r="L18" s="1">
        <v>2307.6958333333332</v>
      </c>
      <c r="M18" s="1">
        <v>2307.6999999999998</v>
      </c>
      <c r="N18" s="1">
        <v>2307.6958333333332</v>
      </c>
      <c r="O18" s="1">
        <v>2307.6958333333332</v>
      </c>
      <c r="P18" s="1">
        <v>2307.6958333333332</v>
      </c>
      <c r="Q18" s="1">
        <v>2307.6958333333332</v>
      </c>
    </row>
    <row r="19" spans="4:17" x14ac:dyDescent="0.25">
      <c r="D19" s="39" t="s">
        <v>136</v>
      </c>
      <c r="E19" s="39" t="s">
        <v>233</v>
      </c>
      <c r="F19" s="39">
        <v>70736</v>
      </c>
      <c r="G19" s="39" t="s">
        <v>31</v>
      </c>
      <c r="H19" s="40">
        <v>42036</v>
      </c>
      <c r="I19" s="40">
        <v>42370</v>
      </c>
      <c r="J19" s="1"/>
      <c r="K19" s="1">
        <v>679.58333333333337</v>
      </c>
      <c r="L19" s="1">
        <v>679.58333333333337</v>
      </c>
      <c r="M19" s="1">
        <v>679.58</v>
      </c>
      <c r="N19" s="1">
        <v>679.58333333333337</v>
      </c>
      <c r="O19" s="1">
        <v>679.58333333333337</v>
      </c>
      <c r="P19" s="1">
        <v>679.58333333333337</v>
      </c>
      <c r="Q19" s="1">
        <v>679.58333333333337</v>
      </c>
    </row>
    <row r="20" spans="4:17" x14ac:dyDescent="0.25">
      <c r="D20" s="39" t="s">
        <v>189</v>
      </c>
      <c r="E20" s="39" t="s">
        <v>2370</v>
      </c>
      <c r="F20" s="39" t="s">
        <v>190</v>
      </c>
      <c r="G20" s="39" t="s">
        <v>31</v>
      </c>
      <c r="H20" s="40">
        <v>42186</v>
      </c>
      <c r="I20" s="40">
        <v>42248</v>
      </c>
      <c r="J20" s="1"/>
      <c r="K20" s="1"/>
      <c r="L20" s="1"/>
      <c r="M20" s="1"/>
      <c r="N20" s="1"/>
      <c r="O20" s="1"/>
      <c r="P20" s="1">
        <v>3333.3333333333335</v>
      </c>
      <c r="Q20" s="1">
        <v>3333.3333333333335</v>
      </c>
    </row>
    <row r="21" spans="4:17" x14ac:dyDescent="0.25">
      <c r="E21" s="39" t="s">
        <v>2368</v>
      </c>
      <c r="F21" s="39" t="s">
        <v>92</v>
      </c>
      <c r="G21" s="39" t="s">
        <v>31</v>
      </c>
      <c r="H21" s="40">
        <v>42005</v>
      </c>
      <c r="I21" s="40">
        <v>42339</v>
      </c>
      <c r="J21" s="1">
        <v>4166.67</v>
      </c>
      <c r="K21" s="1">
        <v>4166.67</v>
      </c>
      <c r="L21" s="1">
        <v>4166.67</v>
      </c>
      <c r="M21" s="1">
        <v>4166.67</v>
      </c>
      <c r="N21" s="1">
        <v>4166.666666666667</v>
      </c>
      <c r="O21" s="1">
        <v>4166.666666666667</v>
      </c>
      <c r="P21" s="1">
        <v>4166.666666666667</v>
      </c>
      <c r="Q21" s="1">
        <v>4166.666666666667</v>
      </c>
    </row>
    <row r="22" spans="4:17" x14ac:dyDescent="0.25">
      <c r="E22" s="39" t="s">
        <v>232</v>
      </c>
      <c r="F22" s="39" t="s">
        <v>93</v>
      </c>
      <c r="G22" s="39" t="s">
        <v>31</v>
      </c>
      <c r="H22" s="40">
        <v>42005</v>
      </c>
      <c r="I22" s="40">
        <v>42339</v>
      </c>
      <c r="J22" s="1">
        <v>833.33</v>
      </c>
      <c r="K22" s="1">
        <v>833.33</v>
      </c>
      <c r="L22" s="1">
        <v>833.33</v>
      </c>
      <c r="M22" s="1">
        <v>833.33</v>
      </c>
      <c r="N22" s="1">
        <v>833.33333333333337</v>
      </c>
      <c r="O22" s="1">
        <v>833.33333333333337</v>
      </c>
      <c r="P22" s="1">
        <v>833.33333333333337</v>
      </c>
      <c r="Q22" s="1">
        <v>833.33333333333337</v>
      </c>
    </row>
    <row r="23" spans="4:17" x14ac:dyDescent="0.25">
      <c r="E23" s="39" t="s">
        <v>2369</v>
      </c>
      <c r="F23" s="39" t="s">
        <v>158</v>
      </c>
      <c r="G23" s="39" t="s">
        <v>31</v>
      </c>
      <c r="H23" s="40">
        <v>42095</v>
      </c>
      <c r="I23" s="40">
        <v>42156</v>
      </c>
      <c r="J23" s="1"/>
      <c r="K23" s="1"/>
      <c r="L23" s="1"/>
      <c r="M23" s="1">
        <v>3333.33</v>
      </c>
      <c r="N23" s="1">
        <v>3333.3333333333335</v>
      </c>
      <c r="O23" s="1">
        <v>3333.3333333333335</v>
      </c>
      <c r="P23" s="1"/>
      <c r="Q23" s="1"/>
    </row>
    <row r="24" spans="4:17" x14ac:dyDescent="0.25">
      <c r="D24" s="39" t="s">
        <v>116</v>
      </c>
      <c r="E24" s="39" t="s">
        <v>179</v>
      </c>
      <c r="F24" s="39">
        <v>8333</v>
      </c>
      <c r="G24" s="39" t="s">
        <v>31</v>
      </c>
      <c r="H24" s="40">
        <v>42005</v>
      </c>
      <c r="I24" s="40">
        <v>42339</v>
      </c>
      <c r="J24" s="1"/>
      <c r="K24" s="1"/>
      <c r="L24" s="1"/>
      <c r="M24" s="1"/>
      <c r="N24" s="1">
        <v>39744.166666666664</v>
      </c>
      <c r="O24" s="1">
        <v>7948.833333333333</v>
      </c>
      <c r="P24" s="1">
        <v>7948.833333333333</v>
      </c>
      <c r="Q24" s="1">
        <v>7948.833333333333</v>
      </c>
    </row>
    <row r="25" spans="4:17" x14ac:dyDescent="0.25">
      <c r="D25" s="39" t="s">
        <v>102</v>
      </c>
      <c r="E25" s="39" t="s">
        <v>103</v>
      </c>
      <c r="F25" s="39" t="s">
        <v>104</v>
      </c>
      <c r="G25" s="39" t="s">
        <v>31</v>
      </c>
      <c r="H25" s="40">
        <v>42005</v>
      </c>
      <c r="I25" s="40">
        <v>42339</v>
      </c>
      <c r="J25" s="1">
        <v>11928</v>
      </c>
      <c r="K25" s="1">
        <v>11928</v>
      </c>
      <c r="L25" s="1">
        <v>11928</v>
      </c>
      <c r="M25" s="1">
        <v>11928</v>
      </c>
      <c r="N25" s="1">
        <v>11928</v>
      </c>
      <c r="O25" s="1">
        <v>11928</v>
      </c>
      <c r="P25" s="1">
        <v>-48742.044166666667</v>
      </c>
      <c r="Q25" s="1">
        <v>3260.8508333333334</v>
      </c>
    </row>
    <row r="26" spans="4:17" x14ac:dyDescent="0.25">
      <c r="E26" s="39" t="s">
        <v>170</v>
      </c>
      <c r="F26" s="39">
        <v>6666</v>
      </c>
      <c r="G26" s="39" t="s">
        <v>31</v>
      </c>
      <c r="H26" s="40">
        <v>42005</v>
      </c>
      <c r="I26" s="40">
        <v>42339</v>
      </c>
      <c r="J26" s="1"/>
      <c r="K26" s="1"/>
      <c r="L26" s="1"/>
      <c r="M26" s="1">
        <v>9654.83</v>
      </c>
      <c r="N26" s="1">
        <v>2413.7066666666665</v>
      </c>
      <c r="O26" s="1">
        <v>2413.7066666666665</v>
      </c>
      <c r="P26" s="1">
        <v>2413.7066666666665</v>
      </c>
      <c r="Q26" s="1">
        <v>2413.7066666666665</v>
      </c>
    </row>
    <row r="27" spans="4:17" x14ac:dyDescent="0.25">
      <c r="D27" s="39" t="s">
        <v>171</v>
      </c>
      <c r="E27" s="39" t="s">
        <v>172</v>
      </c>
      <c r="F27" s="39">
        <v>36544</v>
      </c>
      <c r="G27" s="39" t="s">
        <v>31</v>
      </c>
      <c r="H27" s="40">
        <v>42095</v>
      </c>
      <c r="I27" s="40">
        <v>42430</v>
      </c>
      <c r="J27" s="1"/>
      <c r="K27" s="1"/>
      <c r="L27" s="1"/>
      <c r="M27" s="1">
        <v>1839.23</v>
      </c>
      <c r="N27" s="1">
        <v>1839.2333333333333</v>
      </c>
      <c r="O27" s="1">
        <v>1839.2333333333333</v>
      </c>
      <c r="P27" s="1">
        <v>1839.2333333333333</v>
      </c>
      <c r="Q27" s="1">
        <v>1839.2333333333333</v>
      </c>
    </row>
    <row r="28" spans="4:17" x14ac:dyDescent="0.25">
      <c r="E28" s="39" t="s">
        <v>173</v>
      </c>
      <c r="F28" s="39">
        <v>36545</v>
      </c>
      <c r="G28" s="39" t="s">
        <v>31</v>
      </c>
      <c r="H28" s="40">
        <v>42095</v>
      </c>
      <c r="I28" s="40">
        <v>42430</v>
      </c>
      <c r="J28" s="1"/>
      <c r="K28" s="1"/>
      <c r="L28" s="1"/>
      <c r="M28" s="1">
        <v>7810.16</v>
      </c>
      <c r="N28" s="1">
        <v>7810.16</v>
      </c>
      <c r="O28" s="1">
        <v>7810.16</v>
      </c>
      <c r="P28" s="1">
        <v>7810.16</v>
      </c>
      <c r="Q28" s="1">
        <v>7810.16</v>
      </c>
    </row>
    <row r="29" spans="4:17" x14ac:dyDescent="0.25">
      <c r="D29" s="39" t="s">
        <v>168</v>
      </c>
      <c r="E29" s="39" t="s">
        <v>169</v>
      </c>
      <c r="F29" s="39">
        <v>172792</v>
      </c>
      <c r="G29" s="39" t="s">
        <v>31</v>
      </c>
      <c r="H29" s="40">
        <v>42064</v>
      </c>
      <c r="I29" s="40">
        <v>42401</v>
      </c>
      <c r="J29" s="1"/>
      <c r="K29" s="1"/>
      <c r="L29" s="1"/>
      <c r="M29" s="1">
        <v>26187.5</v>
      </c>
      <c r="N29" s="1">
        <v>13093.75</v>
      </c>
      <c r="O29" s="1">
        <v>13093.75</v>
      </c>
      <c r="P29" s="1">
        <v>13093.75</v>
      </c>
      <c r="Q29" s="1">
        <v>13093.75</v>
      </c>
    </row>
    <row r="30" spans="4:17" x14ac:dyDescent="0.25">
      <c r="H30" s="40">
        <v>42095</v>
      </c>
      <c r="I30" s="40">
        <v>42430</v>
      </c>
      <c r="J30" s="1"/>
      <c r="K30" s="1"/>
      <c r="L30" s="1"/>
      <c r="M30" s="1">
        <v>3801.78</v>
      </c>
      <c r="N30" s="1">
        <v>3801.7816666666663</v>
      </c>
      <c r="O30" s="1">
        <v>3801.7816666666663</v>
      </c>
      <c r="P30" s="1">
        <v>3801.7816666666663</v>
      </c>
      <c r="Q30" s="1">
        <v>3801.7816666666663</v>
      </c>
    </row>
    <row r="31" spans="4:17" x14ac:dyDescent="0.25">
      <c r="D31" s="39" t="s">
        <v>2359</v>
      </c>
      <c r="E31" s="39" t="s">
        <v>2361</v>
      </c>
      <c r="F31" s="39">
        <v>1415</v>
      </c>
      <c r="G31" s="39" t="s">
        <v>31</v>
      </c>
      <c r="H31" s="40">
        <v>41944</v>
      </c>
      <c r="I31" s="40">
        <v>42278</v>
      </c>
      <c r="J31" s="1"/>
      <c r="K31" s="1">
        <v>93890.25</v>
      </c>
      <c r="L31" s="1">
        <v>-41729</v>
      </c>
      <c r="M31" s="1">
        <v>10432.25</v>
      </c>
      <c r="N31" s="1">
        <v>10432.25</v>
      </c>
      <c r="O31" s="1">
        <v>10432.25</v>
      </c>
      <c r="P31" s="1">
        <v>10432.25</v>
      </c>
      <c r="Q31" s="1">
        <v>10432.25</v>
      </c>
    </row>
    <row r="32" spans="4:17" x14ac:dyDescent="0.25">
      <c r="D32" s="39" t="s">
        <v>2371</v>
      </c>
      <c r="E32" s="39" t="s">
        <v>2372</v>
      </c>
      <c r="F32" s="39">
        <v>4370</v>
      </c>
      <c r="G32" s="39" t="s">
        <v>31</v>
      </c>
      <c r="H32" s="40">
        <v>42005</v>
      </c>
      <c r="I32" s="40">
        <v>42339</v>
      </c>
      <c r="J32" s="1"/>
      <c r="K32" s="1"/>
      <c r="L32" s="1">
        <v>1500</v>
      </c>
      <c r="M32" s="1">
        <v>500</v>
      </c>
      <c r="N32" s="1">
        <v>500</v>
      </c>
      <c r="O32" s="1">
        <v>500</v>
      </c>
      <c r="P32" s="1">
        <v>500</v>
      </c>
      <c r="Q32" s="1">
        <v>500</v>
      </c>
    </row>
    <row r="33" spans="1:17" x14ac:dyDescent="0.25">
      <c r="D33" s="39" t="s">
        <v>522</v>
      </c>
      <c r="E33" s="39" t="s">
        <v>2377</v>
      </c>
      <c r="F33" s="39">
        <v>1111114858</v>
      </c>
      <c r="G33" s="39" t="s">
        <v>31</v>
      </c>
      <c r="H33" s="40">
        <v>41852</v>
      </c>
      <c r="I33" s="40">
        <v>42186</v>
      </c>
      <c r="J33" s="1">
        <v>935.17</v>
      </c>
      <c r="K33" s="1">
        <v>935.17</v>
      </c>
      <c r="L33" s="1">
        <v>935.17</v>
      </c>
      <c r="M33" s="1">
        <v>935.17</v>
      </c>
      <c r="N33" s="1">
        <v>935.16666666666674</v>
      </c>
      <c r="O33" s="1">
        <v>935.16666666666674</v>
      </c>
      <c r="P33" s="1">
        <v>935.15666666666675</v>
      </c>
      <c r="Q33" s="1"/>
    </row>
    <row r="34" spans="1:17" x14ac:dyDescent="0.25">
      <c r="A34" s="39">
        <v>6351</v>
      </c>
      <c r="B34" s="39" t="s">
        <v>107</v>
      </c>
      <c r="C34" s="39" t="s">
        <v>299</v>
      </c>
      <c r="D34" s="39" t="s">
        <v>2358</v>
      </c>
      <c r="E34" s="39" t="s">
        <v>235</v>
      </c>
      <c r="F34" s="39" t="s">
        <v>156</v>
      </c>
      <c r="G34" s="39" t="s">
        <v>31</v>
      </c>
      <c r="H34" s="40">
        <v>41913</v>
      </c>
      <c r="I34" s="40">
        <v>42248</v>
      </c>
      <c r="J34" s="1"/>
      <c r="K34" s="1"/>
      <c r="L34" s="1">
        <v>256458.25</v>
      </c>
      <c r="M34" s="1">
        <v>42743.040000000001</v>
      </c>
      <c r="N34" s="1">
        <v>42743.041666666664</v>
      </c>
      <c r="O34" s="1">
        <v>42743.041666666664</v>
      </c>
      <c r="P34" s="1">
        <v>42743.041666666664</v>
      </c>
      <c r="Q34" s="1">
        <v>42743.041666666664</v>
      </c>
    </row>
    <row r="35" spans="1:17" x14ac:dyDescent="0.25">
      <c r="D35" s="39" t="s">
        <v>106</v>
      </c>
      <c r="E35" s="39" t="s">
        <v>108</v>
      </c>
      <c r="F35" s="39" t="s">
        <v>109</v>
      </c>
      <c r="G35" s="39" t="s">
        <v>31</v>
      </c>
      <c r="H35" s="40">
        <v>42036</v>
      </c>
      <c r="I35" s="40">
        <v>42339</v>
      </c>
      <c r="J35" s="1"/>
      <c r="K35" s="1">
        <v>854.05181818181813</v>
      </c>
      <c r="L35" s="1">
        <v>854.05181818181813</v>
      </c>
      <c r="M35" s="1">
        <v>854.05</v>
      </c>
      <c r="N35" s="1">
        <v>854.05181818181813</v>
      </c>
      <c r="O35" s="1">
        <v>854.05181818181813</v>
      </c>
      <c r="P35" s="1">
        <v>854.05181818181813</v>
      </c>
      <c r="Q35" s="1">
        <v>854.05181818181813</v>
      </c>
    </row>
    <row r="36" spans="1:17" x14ac:dyDescent="0.25">
      <c r="D36" s="39" t="s">
        <v>35</v>
      </c>
      <c r="E36" s="39" t="s">
        <v>36</v>
      </c>
      <c r="F36" s="39">
        <v>200514</v>
      </c>
      <c r="G36" s="39" t="s">
        <v>31</v>
      </c>
      <c r="H36" s="40">
        <v>41974</v>
      </c>
      <c r="I36" s="40">
        <v>42309</v>
      </c>
      <c r="J36" s="1">
        <v>169044.54</v>
      </c>
      <c r="K36" s="1">
        <v>169044.54</v>
      </c>
      <c r="L36" s="1">
        <v>169044.54</v>
      </c>
      <c r="M36" s="1">
        <v>190175.11</v>
      </c>
      <c r="N36" s="1">
        <v>190175.10749999998</v>
      </c>
      <c r="O36" s="1">
        <v>190175.10749999998</v>
      </c>
      <c r="P36" s="1">
        <v>-1077658.9449999998</v>
      </c>
      <c r="Q36" s="1"/>
    </row>
    <row r="37" spans="1:17" x14ac:dyDescent="0.25">
      <c r="G37" s="39" t="s">
        <v>29</v>
      </c>
      <c r="H37" s="40">
        <v>41974</v>
      </c>
      <c r="I37" s="40">
        <v>42309</v>
      </c>
      <c r="J37" s="1"/>
      <c r="K37" s="1"/>
      <c r="L37" s="1"/>
      <c r="M37" s="1"/>
      <c r="N37" s="1"/>
      <c r="O37" s="1"/>
      <c r="P37" s="1">
        <v>2043333.3333333333</v>
      </c>
      <c r="Q37" s="1">
        <v>255416.66666666666</v>
      </c>
    </row>
    <row r="38" spans="1:17" x14ac:dyDescent="0.25">
      <c r="E38" s="39" t="s">
        <v>32</v>
      </c>
      <c r="F38" s="39">
        <v>200514</v>
      </c>
      <c r="G38" s="39" t="s">
        <v>31</v>
      </c>
      <c r="H38" s="40">
        <v>41974</v>
      </c>
      <c r="I38" s="40">
        <v>42309</v>
      </c>
      <c r="J38" s="1"/>
      <c r="K38" s="1"/>
      <c r="L38" s="1"/>
      <c r="M38" s="1"/>
      <c r="N38" s="1"/>
      <c r="O38" s="1"/>
      <c r="P38" s="1">
        <v>62908.880000000005</v>
      </c>
      <c r="Q38" s="1"/>
    </row>
    <row r="39" spans="1:17" x14ac:dyDescent="0.25">
      <c r="A39" s="39">
        <v>6354</v>
      </c>
      <c r="B39" s="39" t="s">
        <v>334</v>
      </c>
      <c r="C39" s="39" t="s">
        <v>299</v>
      </c>
      <c r="D39" s="39" t="s">
        <v>562</v>
      </c>
      <c r="E39" s="39" t="s">
        <v>71</v>
      </c>
      <c r="F39" s="39" t="s">
        <v>71</v>
      </c>
      <c r="G39" s="39" t="s">
        <v>31</v>
      </c>
      <c r="H39" s="40">
        <v>41730</v>
      </c>
      <c r="I39" s="40">
        <v>42064</v>
      </c>
      <c r="J39" s="1">
        <v>1583.34</v>
      </c>
      <c r="K39" s="1">
        <v>1583.34</v>
      </c>
      <c r="L39" s="1">
        <v>1583.04</v>
      </c>
      <c r="M39" s="1"/>
      <c r="N39" s="1"/>
      <c r="O39" s="1"/>
      <c r="P39" s="1"/>
      <c r="Q39" s="1"/>
    </row>
    <row r="40" spans="1:17" x14ac:dyDescent="0.25">
      <c r="A40" s="39">
        <v>6367</v>
      </c>
      <c r="B40" s="39" t="s">
        <v>358</v>
      </c>
      <c r="C40" s="39" t="s">
        <v>299</v>
      </c>
      <c r="D40" s="39" t="s">
        <v>2371</v>
      </c>
      <c r="E40" s="39" t="s">
        <v>236</v>
      </c>
      <c r="F40" s="39">
        <v>4430</v>
      </c>
      <c r="G40" s="39" t="s">
        <v>31</v>
      </c>
      <c r="H40" s="40">
        <v>42036</v>
      </c>
      <c r="I40" s="40">
        <v>42370</v>
      </c>
      <c r="J40" s="1"/>
      <c r="K40" s="1"/>
      <c r="L40" s="1">
        <v>4240.0883333333331</v>
      </c>
      <c r="M40" s="1">
        <v>2120.04</v>
      </c>
      <c r="N40" s="1">
        <v>2120.0441666666666</v>
      </c>
      <c r="O40" s="1">
        <v>2120.0441666666666</v>
      </c>
      <c r="P40" s="1">
        <v>2120.0441666666666</v>
      </c>
      <c r="Q40" s="1">
        <v>2120.0441666666666</v>
      </c>
    </row>
    <row r="41" spans="1:17" x14ac:dyDescent="0.25">
      <c r="A41" s="39">
        <v>6371</v>
      </c>
      <c r="B41" s="39" t="s">
        <v>366</v>
      </c>
      <c r="C41" s="39" t="s">
        <v>299</v>
      </c>
      <c r="D41" s="39" t="s">
        <v>2359</v>
      </c>
      <c r="E41" s="39" t="s">
        <v>2360</v>
      </c>
      <c r="F41" s="39">
        <v>32120</v>
      </c>
      <c r="G41" s="39" t="s">
        <v>31</v>
      </c>
      <c r="H41" s="40">
        <v>41974</v>
      </c>
      <c r="I41" s="40">
        <v>42675</v>
      </c>
      <c r="J41" s="1">
        <v>765</v>
      </c>
      <c r="K41" s="1">
        <v>765</v>
      </c>
      <c r="L41" s="1">
        <v>765</v>
      </c>
      <c r="M41" s="1">
        <v>765</v>
      </c>
      <c r="N41" s="1">
        <v>765.00000000000011</v>
      </c>
      <c r="O41" s="1">
        <v>765.00000000000011</v>
      </c>
      <c r="P41" s="1">
        <v>765.00000000000011</v>
      </c>
      <c r="Q41" s="1">
        <v>765.00000000000011</v>
      </c>
    </row>
    <row r="42" spans="1:17" x14ac:dyDescent="0.25">
      <c r="A42" s="39">
        <v>6374</v>
      </c>
      <c r="B42" s="39" t="s">
        <v>100</v>
      </c>
      <c r="C42" s="39" t="s">
        <v>299</v>
      </c>
      <c r="D42" s="39" t="s">
        <v>130</v>
      </c>
      <c r="E42" s="39" t="s">
        <v>149</v>
      </c>
      <c r="F42" s="39">
        <v>8770</v>
      </c>
      <c r="G42" s="39" t="s">
        <v>31</v>
      </c>
      <c r="H42" s="40">
        <v>42036</v>
      </c>
      <c r="I42" s="40">
        <v>42370</v>
      </c>
      <c r="J42" s="1"/>
      <c r="K42" s="1"/>
      <c r="L42" s="1"/>
      <c r="M42" s="1"/>
      <c r="N42" s="1">
        <v>6538.6399999999994</v>
      </c>
      <c r="O42" s="1">
        <v>1634.6599999999999</v>
      </c>
      <c r="P42" s="1">
        <v>1634.6599999999999</v>
      </c>
      <c r="Q42" s="1">
        <v>1634.6599999999999</v>
      </c>
    </row>
    <row r="43" spans="1:17" x14ac:dyDescent="0.25">
      <c r="E43" s="39" t="s">
        <v>154</v>
      </c>
      <c r="F43" s="39">
        <v>8759</v>
      </c>
      <c r="G43" s="39" t="s">
        <v>31</v>
      </c>
      <c r="H43" s="40">
        <v>42064</v>
      </c>
      <c r="I43" s="40">
        <v>42401</v>
      </c>
      <c r="J43" s="1"/>
      <c r="K43" s="1"/>
      <c r="L43" s="1">
        <v>466</v>
      </c>
      <c r="M43" s="1">
        <v>466</v>
      </c>
      <c r="N43" s="1">
        <v>466</v>
      </c>
      <c r="O43" s="1">
        <v>466</v>
      </c>
      <c r="P43" s="1">
        <v>466</v>
      </c>
      <c r="Q43" s="1">
        <v>466</v>
      </c>
    </row>
    <row r="44" spans="1:17" x14ac:dyDescent="0.25">
      <c r="E44" s="39" t="s">
        <v>153</v>
      </c>
      <c r="F44" s="39">
        <v>8696</v>
      </c>
      <c r="G44" s="39" t="s">
        <v>31</v>
      </c>
      <c r="H44" s="40">
        <v>42036</v>
      </c>
      <c r="I44" s="40">
        <v>42370</v>
      </c>
      <c r="J44" s="1"/>
      <c r="K44" s="1"/>
      <c r="L44" s="1">
        <v>5891.4930555555547</v>
      </c>
      <c r="M44" s="1">
        <v>2945.75</v>
      </c>
      <c r="N44" s="1">
        <v>535.5865277777757</v>
      </c>
      <c r="O44" s="1">
        <v>3481.3416666666667</v>
      </c>
      <c r="P44" s="1">
        <v>3213.5416666666665</v>
      </c>
      <c r="Q44" s="1">
        <v>3213.5416666666665</v>
      </c>
    </row>
    <row r="45" spans="1:17" x14ac:dyDescent="0.25">
      <c r="E45" s="39" t="s">
        <v>187</v>
      </c>
      <c r="F45" s="39">
        <v>9156</v>
      </c>
      <c r="G45" s="39" t="s">
        <v>31</v>
      </c>
      <c r="H45" s="40">
        <v>42125</v>
      </c>
      <c r="I45" s="40">
        <v>42461</v>
      </c>
      <c r="J45" s="1"/>
      <c r="K45" s="1"/>
      <c r="L45" s="1"/>
      <c r="M45" s="1"/>
      <c r="N45" s="1">
        <v>1007.7000000000002</v>
      </c>
      <c r="O45" s="1">
        <v>1007.7000000000002</v>
      </c>
      <c r="P45" s="1">
        <v>1007.7000000000002</v>
      </c>
      <c r="Q45" s="1">
        <v>1007.7000000000002</v>
      </c>
    </row>
    <row r="46" spans="1:17" x14ac:dyDescent="0.25">
      <c r="E46" s="39" t="s">
        <v>150</v>
      </c>
      <c r="F46" s="39">
        <v>8770</v>
      </c>
      <c r="G46" s="39" t="s">
        <v>31</v>
      </c>
      <c r="H46" s="40">
        <v>42036</v>
      </c>
      <c r="I46" s="40">
        <v>42370</v>
      </c>
      <c r="J46" s="1"/>
      <c r="K46" s="1"/>
      <c r="L46" s="1"/>
      <c r="M46" s="1"/>
      <c r="N46" s="1">
        <v>6383.44</v>
      </c>
      <c r="O46" s="1">
        <v>1595.86</v>
      </c>
      <c r="P46" s="1">
        <v>1595.86</v>
      </c>
      <c r="Q46" s="1">
        <v>1595.86</v>
      </c>
    </row>
    <row r="47" spans="1:17" x14ac:dyDescent="0.25">
      <c r="E47" s="39" t="s">
        <v>151</v>
      </c>
      <c r="F47" s="39">
        <v>8770</v>
      </c>
      <c r="G47" s="39" t="s">
        <v>31</v>
      </c>
      <c r="H47" s="40">
        <v>42036</v>
      </c>
      <c r="I47" s="40">
        <v>43405</v>
      </c>
      <c r="J47" s="1"/>
      <c r="K47" s="1"/>
      <c r="L47" s="1"/>
      <c r="M47" s="1"/>
      <c r="N47" s="1">
        <v>1629.8258823529413</v>
      </c>
      <c r="O47" s="1">
        <v>407.45647058823533</v>
      </c>
      <c r="P47" s="1">
        <v>407.45647058823533</v>
      </c>
      <c r="Q47" s="1">
        <v>407.45647058823533</v>
      </c>
    </row>
    <row r="48" spans="1:17" x14ac:dyDescent="0.25">
      <c r="E48" s="39" t="s">
        <v>152</v>
      </c>
      <c r="F48" s="39">
        <v>8770</v>
      </c>
      <c r="G48" s="39" t="s">
        <v>31</v>
      </c>
      <c r="H48" s="40">
        <v>42036</v>
      </c>
      <c r="I48" s="40">
        <v>42370</v>
      </c>
      <c r="J48" s="1"/>
      <c r="K48" s="1"/>
      <c r="L48" s="1"/>
      <c r="M48" s="1"/>
      <c r="N48" s="1">
        <v>2222.16</v>
      </c>
      <c r="O48" s="1">
        <v>555.54</v>
      </c>
      <c r="P48" s="1">
        <v>555.54</v>
      </c>
      <c r="Q48" s="1">
        <v>555.54</v>
      </c>
    </row>
    <row r="49" spans="1:17" x14ac:dyDescent="0.25">
      <c r="E49" s="39" t="s">
        <v>234</v>
      </c>
      <c r="F49" s="39">
        <v>8770</v>
      </c>
      <c r="G49" s="39" t="s">
        <v>31</v>
      </c>
      <c r="H49" s="40">
        <v>42005</v>
      </c>
      <c r="I49" s="40">
        <v>42339</v>
      </c>
      <c r="J49" s="1"/>
      <c r="K49" s="1">
        <v>12751.32</v>
      </c>
      <c r="L49" s="1">
        <v>6375.66</v>
      </c>
      <c r="M49" s="1">
        <v>6375.66</v>
      </c>
      <c r="N49" s="1">
        <v>-25502.639999999999</v>
      </c>
      <c r="O49" s="1"/>
      <c r="P49" s="1"/>
      <c r="Q49" s="1"/>
    </row>
    <row r="50" spans="1:17" x14ac:dyDescent="0.25">
      <c r="D50" s="39" t="s">
        <v>99</v>
      </c>
      <c r="E50" s="39" t="s">
        <v>2374</v>
      </c>
      <c r="F50" s="39" t="s">
        <v>83</v>
      </c>
      <c r="G50" s="39" t="s">
        <v>31</v>
      </c>
      <c r="H50" s="40">
        <v>42064</v>
      </c>
      <c r="I50" s="40">
        <v>42125</v>
      </c>
      <c r="J50" s="1">
        <v>0</v>
      </c>
      <c r="K50" s="1">
        <v>0</v>
      </c>
      <c r="L50" s="1">
        <v>31871.506666666668</v>
      </c>
      <c r="M50" s="1">
        <v>31871.51</v>
      </c>
      <c r="N50" s="1">
        <v>31871.506666666668</v>
      </c>
      <c r="O50" s="1"/>
      <c r="P50" s="1"/>
      <c r="Q50" s="1"/>
    </row>
    <row r="51" spans="1:17" x14ac:dyDescent="0.25">
      <c r="A51" s="39">
        <v>6397</v>
      </c>
      <c r="B51" s="39" t="s">
        <v>391</v>
      </c>
      <c r="C51" s="39" t="s">
        <v>299</v>
      </c>
      <c r="D51" s="39" t="s">
        <v>102</v>
      </c>
      <c r="E51" s="39" t="s">
        <v>103</v>
      </c>
      <c r="F51" s="39" t="s">
        <v>104</v>
      </c>
      <c r="G51" s="39" t="s">
        <v>31</v>
      </c>
      <c r="H51" s="40">
        <v>42005</v>
      </c>
      <c r="I51" s="40">
        <v>42339</v>
      </c>
      <c r="J51" s="1"/>
      <c r="K51" s="1"/>
      <c r="L51" s="1"/>
      <c r="M51" s="1"/>
      <c r="N51" s="1"/>
      <c r="O51" s="1"/>
      <c r="P51" s="1">
        <v>60670.090833333328</v>
      </c>
      <c r="Q51" s="1">
        <v>8667.1558333333323</v>
      </c>
    </row>
    <row r="52" spans="1:17" x14ac:dyDescent="0.25">
      <c r="A52" s="39">
        <v>6505</v>
      </c>
      <c r="B52" s="39" t="s">
        <v>98</v>
      </c>
      <c r="C52" s="39" t="s">
        <v>299</v>
      </c>
      <c r="D52" s="39" t="s">
        <v>171</v>
      </c>
      <c r="E52" s="39" t="s">
        <v>2362</v>
      </c>
      <c r="F52" s="39">
        <v>33125</v>
      </c>
      <c r="G52" s="39" t="s">
        <v>31</v>
      </c>
      <c r="H52" s="40">
        <v>41730</v>
      </c>
      <c r="I52" s="40">
        <v>42064</v>
      </c>
      <c r="J52" s="1">
        <v>8459.3799999999992</v>
      </c>
      <c r="K52" s="1">
        <v>8459.3799999999992</v>
      </c>
      <c r="L52" s="1">
        <v>8459.3799999999992</v>
      </c>
      <c r="M52" s="1"/>
      <c r="N52" s="1"/>
      <c r="O52" s="1"/>
      <c r="P52" s="1"/>
      <c r="Q52" s="1"/>
    </row>
    <row r="53" spans="1:17" x14ac:dyDescent="0.25">
      <c r="E53" s="39" t="s">
        <v>2363</v>
      </c>
      <c r="F53" s="39">
        <v>33126</v>
      </c>
      <c r="G53" s="39" t="s">
        <v>31</v>
      </c>
      <c r="H53" s="40">
        <v>41730</v>
      </c>
      <c r="I53" s="40">
        <v>42064</v>
      </c>
      <c r="J53" s="1">
        <v>9184.27</v>
      </c>
      <c r="K53" s="1">
        <v>9184.27</v>
      </c>
      <c r="L53" s="1">
        <v>9184.26</v>
      </c>
      <c r="M53" s="1"/>
      <c r="N53" s="1"/>
      <c r="O53" s="1"/>
      <c r="P53" s="1"/>
      <c r="Q53" s="1"/>
    </row>
    <row r="54" spans="1:17" x14ac:dyDescent="0.25">
      <c r="A54" s="39" t="s">
        <v>2349</v>
      </c>
      <c r="H54"/>
      <c r="I54"/>
      <c r="J54" s="1">
        <v>232076.26</v>
      </c>
      <c r="K54" s="1">
        <v>377192.03681818192</v>
      </c>
      <c r="L54" s="1">
        <v>534713.93904040393</v>
      </c>
      <c r="M54" s="1">
        <v>406696.25999999989</v>
      </c>
      <c r="N54" s="1">
        <v>365952.57506164582</v>
      </c>
      <c r="O54" s="1">
        <v>344595.80412210332</v>
      </c>
      <c r="P54" s="1">
        <v>1193423.9816221034</v>
      </c>
      <c r="Q54" s="1">
        <v>415620.31328876998</v>
      </c>
    </row>
    <row r="55" spans="1:17" x14ac:dyDescent="0.25">
      <c r="H55"/>
      <c r="I55"/>
      <c r="J55"/>
    </row>
    <row r="56" spans="1:17" x14ac:dyDescent="0.25">
      <c r="H56"/>
      <c r="I56"/>
      <c r="J56"/>
    </row>
    <row r="57" spans="1:17" x14ac:dyDescent="0.25">
      <c r="H57"/>
      <c r="I57"/>
      <c r="J57"/>
    </row>
    <row r="58" spans="1:17" x14ac:dyDescent="0.25">
      <c r="H58"/>
      <c r="I58"/>
      <c r="J58"/>
    </row>
    <row r="59" spans="1:17" x14ac:dyDescent="0.25">
      <c r="H59"/>
      <c r="I59"/>
      <c r="J59"/>
    </row>
    <row r="60" spans="1:17" x14ac:dyDescent="0.25">
      <c r="H60"/>
      <c r="I60"/>
      <c r="J60"/>
    </row>
    <row r="61" spans="1:17" x14ac:dyDescent="0.25">
      <c r="H61"/>
      <c r="I61"/>
      <c r="J61"/>
    </row>
    <row r="62" spans="1:17" x14ac:dyDescent="0.25">
      <c r="H62"/>
      <c r="I62"/>
      <c r="J62"/>
    </row>
    <row r="63" spans="1:17" x14ac:dyDescent="0.25">
      <c r="H63"/>
      <c r="I63"/>
      <c r="J63"/>
    </row>
    <row r="64" spans="1:17" x14ac:dyDescent="0.25">
      <c r="H64"/>
      <c r="I64"/>
      <c r="J64"/>
    </row>
    <row r="65" spans="8:10" x14ac:dyDescent="0.25">
      <c r="H65"/>
      <c r="I65"/>
      <c r="J65"/>
    </row>
    <row r="66" spans="8:10" x14ac:dyDescent="0.25">
      <c r="H66"/>
      <c r="I66"/>
      <c r="J66"/>
    </row>
    <row r="67" spans="8:10" x14ac:dyDescent="0.25">
      <c r="H67"/>
      <c r="I67"/>
      <c r="J67"/>
    </row>
    <row r="68" spans="8:10" x14ac:dyDescent="0.25">
      <c r="H68"/>
      <c r="I68"/>
      <c r="J68"/>
    </row>
    <row r="69" spans="8:10" x14ac:dyDescent="0.25">
      <c r="H69"/>
      <c r="I69"/>
      <c r="J69"/>
    </row>
    <row r="70" spans="8:10" x14ac:dyDescent="0.25">
      <c r="H70"/>
      <c r="I70"/>
      <c r="J70"/>
    </row>
    <row r="71" spans="8:10" x14ac:dyDescent="0.25">
      <c r="H71"/>
      <c r="I71"/>
      <c r="J71"/>
    </row>
    <row r="72" spans="8:10" x14ac:dyDescent="0.25">
      <c r="H72"/>
      <c r="I72"/>
      <c r="J72"/>
    </row>
    <row r="73" spans="8:10" x14ac:dyDescent="0.25">
      <c r="H73"/>
      <c r="I73"/>
      <c r="J73"/>
    </row>
    <row r="74" spans="8:10" x14ac:dyDescent="0.25">
      <c r="H74"/>
      <c r="I74"/>
      <c r="J74"/>
    </row>
    <row r="75" spans="8:10" x14ac:dyDescent="0.25">
      <c r="H75"/>
      <c r="I75"/>
      <c r="J75"/>
    </row>
    <row r="76" spans="8:10" x14ac:dyDescent="0.25">
      <c r="H76"/>
      <c r="I76"/>
      <c r="J76"/>
    </row>
    <row r="77" spans="8:10" x14ac:dyDescent="0.25">
      <c r="H77"/>
      <c r="I77"/>
      <c r="J77"/>
    </row>
    <row r="78" spans="8:10" x14ac:dyDescent="0.25">
      <c r="H78"/>
      <c r="I78"/>
      <c r="J78"/>
    </row>
    <row r="79" spans="8:10" x14ac:dyDescent="0.25">
      <c r="H79"/>
      <c r="I79"/>
      <c r="J79"/>
    </row>
    <row r="80" spans="8:10" x14ac:dyDescent="0.25">
      <c r="H80"/>
      <c r="I80"/>
      <c r="J80"/>
    </row>
    <row r="81" spans="8:10" x14ac:dyDescent="0.25">
      <c r="H81"/>
      <c r="I81"/>
      <c r="J81"/>
    </row>
    <row r="82" spans="8:10" x14ac:dyDescent="0.25">
      <c r="H82"/>
      <c r="I82"/>
      <c r="J82"/>
    </row>
    <row r="83" spans="8:10" x14ac:dyDescent="0.25">
      <c r="H83"/>
      <c r="I83"/>
      <c r="J83"/>
    </row>
    <row r="84" spans="8:10" x14ac:dyDescent="0.25">
      <c r="H84"/>
      <c r="I84"/>
      <c r="J84"/>
    </row>
    <row r="85" spans="8:10" x14ac:dyDescent="0.25">
      <c r="H85"/>
      <c r="I85"/>
      <c r="J85"/>
    </row>
    <row r="86" spans="8:10" x14ac:dyDescent="0.25">
      <c r="H86"/>
      <c r="I86"/>
      <c r="J86"/>
    </row>
    <row r="87" spans="8:10" x14ac:dyDescent="0.25">
      <c r="H87"/>
      <c r="I87"/>
      <c r="J87"/>
    </row>
    <row r="88" spans="8:10" x14ac:dyDescent="0.25">
      <c r="H88"/>
      <c r="I88"/>
      <c r="J88"/>
    </row>
    <row r="89" spans="8:10" x14ac:dyDescent="0.25">
      <c r="H89"/>
      <c r="I89"/>
      <c r="J89"/>
    </row>
    <row r="90" spans="8:10" x14ac:dyDescent="0.25">
      <c r="H90"/>
      <c r="I90"/>
      <c r="J90"/>
    </row>
    <row r="91" spans="8:10" x14ac:dyDescent="0.25">
      <c r="H91"/>
      <c r="I91"/>
      <c r="J91"/>
    </row>
    <row r="92" spans="8:10" x14ac:dyDescent="0.25">
      <c r="H92"/>
      <c r="I92"/>
      <c r="J92"/>
    </row>
    <row r="93" spans="8:10" x14ac:dyDescent="0.25">
      <c r="H93"/>
      <c r="I93"/>
      <c r="J93"/>
    </row>
    <row r="94" spans="8:10" x14ac:dyDescent="0.25">
      <c r="H94"/>
      <c r="I94"/>
      <c r="J94"/>
    </row>
    <row r="95" spans="8:10" x14ac:dyDescent="0.25">
      <c r="H95"/>
      <c r="I95"/>
      <c r="J95"/>
    </row>
    <row r="96" spans="8:10" x14ac:dyDescent="0.25">
      <c r="H96"/>
      <c r="I96"/>
      <c r="J96"/>
    </row>
    <row r="97" spans="8:10" x14ac:dyDescent="0.25">
      <c r="H97"/>
      <c r="I97"/>
      <c r="J97"/>
    </row>
    <row r="98" spans="8:10" x14ac:dyDescent="0.25">
      <c r="H98"/>
      <c r="I98"/>
      <c r="J98"/>
    </row>
    <row r="99" spans="8:10" x14ac:dyDescent="0.25">
      <c r="H99"/>
      <c r="I99"/>
      <c r="J99"/>
    </row>
    <row r="100" spans="8:10" x14ac:dyDescent="0.25">
      <c r="H100"/>
      <c r="I100"/>
      <c r="J100"/>
    </row>
    <row r="101" spans="8:10" x14ac:dyDescent="0.25">
      <c r="H101"/>
      <c r="I101"/>
      <c r="J101"/>
    </row>
    <row r="102" spans="8:10" x14ac:dyDescent="0.25">
      <c r="H102"/>
      <c r="I102"/>
      <c r="J102"/>
    </row>
    <row r="103" spans="8:10" x14ac:dyDescent="0.25">
      <c r="H103"/>
      <c r="I103"/>
      <c r="J103"/>
    </row>
    <row r="104" spans="8:10" x14ac:dyDescent="0.25">
      <c r="H104"/>
      <c r="I104"/>
      <c r="J104"/>
    </row>
    <row r="105" spans="8:10" x14ac:dyDescent="0.25">
      <c r="H105"/>
      <c r="I105"/>
      <c r="J105"/>
    </row>
    <row r="106" spans="8:10" x14ac:dyDescent="0.25">
      <c r="H106"/>
      <c r="I106"/>
      <c r="J106"/>
    </row>
    <row r="107" spans="8:10" x14ac:dyDescent="0.25">
      <c r="H107"/>
      <c r="I107"/>
      <c r="J107"/>
    </row>
    <row r="108" spans="8:10" x14ac:dyDescent="0.25">
      <c r="H108"/>
      <c r="I108"/>
      <c r="J108"/>
    </row>
    <row r="109" spans="8:10" x14ac:dyDescent="0.25">
      <c r="H109"/>
      <c r="I109"/>
      <c r="J109"/>
    </row>
    <row r="110" spans="8:10" x14ac:dyDescent="0.25">
      <c r="H110"/>
      <c r="I110"/>
      <c r="J110"/>
    </row>
    <row r="111" spans="8:10" x14ac:dyDescent="0.25">
      <c r="H111"/>
      <c r="I111"/>
      <c r="J111"/>
    </row>
    <row r="112" spans="8:10" x14ac:dyDescent="0.25">
      <c r="H112"/>
      <c r="I112"/>
      <c r="J112"/>
    </row>
    <row r="113" spans="8:10" x14ac:dyDescent="0.25">
      <c r="H113"/>
      <c r="I113"/>
      <c r="J113"/>
    </row>
    <row r="114" spans="8:10" x14ac:dyDescent="0.25">
      <c r="H114"/>
      <c r="I114"/>
      <c r="J114"/>
    </row>
    <row r="115" spans="8:10" x14ac:dyDescent="0.25">
      <c r="H115"/>
      <c r="I115"/>
      <c r="J115"/>
    </row>
    <row r="116" spans="8:10" x14ac:dyDescent="0.25">
      <c r="H116"/>
      <c r="I116"/>
      <c r="J116"/>
    </row>
    <row r="117" spans="8:10" x14ac:dyDescent="0.25">
      <c r="H117"/>
      <c r="I117"/>
      <c r="J117"/>
    </row>
    <row r="118" spans="8:10" x14ac:dyDescent="0.25">
      <c r="H118"/>
      <c r="I118"/>
      <c r="J118"/>
    </row>
    <row r="119" spans="8:10" x14ac:dyDescent="0.25">
      <c r="H119"/>
      <c r="I119"/>
      <c r="J119"/>
    </row>
    <row r="120" spans="8:10" x14ac:dyDescent="0.25">
      <c r="H120"/>
      <c r="I120"/>
      <c r="J120"/>
    </row>
    <row r="121" spans="8:10" x14ac:dyDescent="0.25">
      <c r="H121"/>
      <c r="I121"/>
      <c r="J121"/>
    </row>
    <row r="122" spans="8:10" x14ac:dyDescent="0.25">
      <c r="H122"/>
      <c r="I122"/>
      <c r="J122"/>
    </row>
    <row r="123" spans="8:10" x14ac:dyDescent="0.25">
      <c r="H123"/>
      <c r="I123"/>
      <c r="J123"/>
    </row>
    <row r="124" spans="8:10" x14ac:dyDescent="0.25">
      <c r="H124"/>
      <c r="I124"/>
      <c r="J124"/>
    </row>
    <row r="125" spans="8:10" x14ac:dyDescent="0.25">
      <c r="H125"/>
      <c r="I125"/>
      <c r="J125"/>
    </row>
    <row r="126" spans="8:10" x14ac:dyDescent="0.25">
      <c r="H126"/>
      <c r="I126"/>
      <c r="J126"/>
    </row>
    <row r="127" spans="8:10" x14ac:dyDescent="0.25">
      <c r="H127"/>
      <c r="I127"/>
      <c r="J127"/>
    </row>
    <row r="128" spans="8:10" x14ac:dyDescent="0.25">
      <c r="H128"/>
      <c r="I128"/>
      <c r="J128"/>
    </row>
    <row r="129" spans="8:10" x14ac:dyDescent="0.25">
      <c r="H129"/>
      <c r="I129"/>
      <c r="J129"/>
    </row>
    <row r="130" spans="8:10" x14ac:dyDescent="0.25">
      <c r="H130"/>
      <c r="I130"/>
      <c r="J130"/>
    </row>
    <row r="131" spans="8:10" x14ac:dyDescent="0.25">
      <c r="H131"/>
      <c r="I131"/>
      <c r="J131"/>
    </row>
    <row r="132" spans="8:10" x14ac:dyDescent="0.25">
      <c r="H132"/>
      <c r="I132"/>
      <c r="J132"/>
    </row>
    <row r="133" spans="8:10" x14ac:dyDescent="0.25">
      <c r="H133"/>
      <c r="I133"/>
      <c r="J133"/>
    </row>
    <row r="134" spans="8:10" x14ac:dyDescent="0.25">
      <c r="H134"/>
      <c r="I134"/>
      <c r="J134"/>
    </row>
    <row r="135" spans="8:10" x14ac:dyDescent="0.25">
      <c r="H135"/>
      <c r="I135"/>
      <c r="J135"/>
    </row>
    <row r="136" spans="8:10" x14ac:dyDescent="0.25">
      <c r="H136"/>
      <c r="I136"/>
      <c r="J136"/>
    </row>
    <row r="137" spans="8:10" x14ac:dyDescent="0.25">
      <c r="H137"/>
      <c r="I137"/>
      <c r="J137"/>
    </row>
    <row r="138" spans="8:10" x14ac:dyDescent="0.25">
      <c r="H138"/>
      <c r="I138"/>
      <c r="J138"/>
    </row>
    <row r="139" spans="8:10" x14ac:dyDescent="0.25">
      <c r="H139"/>
      <c r="I139"/>
      <c r="J139"/>
    </row>
    <row r="140" spans="8:10" x14ac:dyDescent="0.25">
      <c r="H140"/>
      <c r="I140"/>
      <c r="J140"/>
    </row>
    <row r="141" spans="8:10" x14ac:dyDescent="0.25">
      <c r="H141"/>
      <c r="I141"/>
      <c r="J141"/>
    </row>
    <row r="142" spans="8:10" x14ac:dyDescent="0.25">
      <c r="H142"/>
      <c r="I142"/>
      <c r="J142"/>
    </row>
    <row r="143" spans="8:10" x14ac:dyDescent="0.25">
      <c r="H143"/>
      <c r="I143"/>
      <c r="J143"/>
    </row>
    <row r="144" spans="8:10" x14ac:dyDescent="0.25">
      <c r="H144"/>
      <c r="I144"/>
      <c r="J144"/>
    </row>
    <row r="145" spans="8:10" x14ac:dyDescent="0.25">
      <c r="H145"/>
      <c r="I145"/>
      <c r="J145"/>
    </row>
    <row r="146" spans="8:10" x14ac:dyDescent="0.25">
      <c r="H146"/>
      <c r="I146"/>
      <c r="J146"/>
    </row>
    <row r="147" spans="8:10" x14ac:dyDescent="0.25">
      <c r="H147"/>
      <c r="I147"/>
      <c r="J147"/>
    </row>
    <row r="148" spans="8:10" x14ac:dyDescent="0.25">
      <c r="H148"/>
      <c r="I148"/>
      <c r="J148"/>
    </row>
    <row r="149" spans="8:10" x14ac:dyDescent="0.25">
      <c r="H149"/>
      <c r="I149"/>
      <c r="J149"/>
    </row>
    <row r="150" spans="8:10" x14ac:dyDescent="0.25">
      <c r="H150"/>
      <c r="I150"/>
      <c r="J150"/>
    </row>
    <row r="151" spans="8:10" x14ac:dyDescent="0.25">
      <c r="H151"/>
      <c r="I151"/>
      <c r="J151"/>
    </row>
    <row r="152" spans="8:10" x14ac:dyDescent="0.25">
      <c r="H152"/>
      <c r="I152"/>
      <c r="J152"/>
    </row>
    <row r="153" spans="8:10" x14ac:dyDescent="0.25">
      <c r="H153"/>
      <c r="I153"/>
      <c r="J153"/>
    </row>
    <row r="154" spans="8:10" x14ac:dyDescent="0.25">
      <c r="H154"/>
      <c r="I154"/>
      <c r="J154"/>
    </row>
    <row r="155" spans="8:10" x14ac:dyDescent="0.25">
      <c r="H155"/>
      <c r="I155"/>
      <c r="J155"/>
    </row>
    <row r="156" spans="8:10" x14ac:dyDescent="0.25">
      <c r="H156"/>
      <c r="I156"/>
      <c r="J156"/>
    </row>
    <row r="157" spans="8:10" x14ac:dyDescent="0.25">
      <c r="H157"/>
      <c r="I157"/>
      <c r="J157"/>
    </row>
    <row r="158" spans="8:10" x14ac:dyDescent="0.25">
      <c r="H158"/>
      <c r="I158"/>
      <c r="J158"/>
    </row>
    <row r="159" spans="8:10" x14ac:dyDescent="0.25">
      <c r="H159"/>
      <c r="I159"/>
      <c r="J159"/>
    </row>
    <row r="160" spans="8:10" x14ac:dyDescent="0.25">
      <c r="H160"/>
      <c r="I160"/>
      <c r="J160"/>
    </row>
    <row r="161" spans="8:10" x14ac:dyDescent="0.25">
      <c r="H161"/>
      <c r="I161"/>
      <c r="J161"/>
    </row>
    <row r="162" spans="8:10" x14ac:dyDescent="0.25">
      <c r="H162"/>
      <c r="I162"/>
      <c r="J162"/>
    </row>
    <row r="163" spans="8:10" x14ac:dyDescent="0.25">
      <c r="H163"/>
      <c r="I163"/>
      <c r="J163"/>
    </row>
    <row r="164" spans="8:10" x14ac:dyDescent="0.25">
      <c r="H164"/>
      <c r="I164"/>
      <c r="J164"/>
    </row>
    <row r="165" spans="8:10" x14ac:dyDescent="0.25">
      <c r="H165"/>
      <c r="I165"/>
      <c r="J165"/>
    </row>
    <row r="166" spans="8:10" x14ac:dyDescent="0.25">
      <c r="H166"/>
      <c r="I166"/>
      <c r="J166"/>
    </row>
    <row r="167" spans="8:10" x14ac:dyDescent="0.25">
      <c r="H167"/>
      <c r="I167"/>
      <c r="J167"/>
    </row>
    <row r="168" spans="8:10" x14ac:dyDescent="0.25">
      <c r="H168"/>
      <c r="I168"/>
      <c r="J168"/>
    </row>
    <row r="169" spans="8:10" x14ac:dyDescent="0.25">
      <c r="H169"/>
      <c r="I169"/>
      <c r="J169"/>
    </row>
    <row r="170" spans="8:10" x14ac:dyDescent="0.25">
      <c r="H170"/>
      <c r="I170"/>
      <c r="J170"/>
    </row>
    <row r="171" spans="8:10" x14ac:dyDescent="0.25">
      <c r="H171"/>
      <c r="I171"/>
      <c r="J171"/>
    </row>
    <row r="172" spans="8:10" x14ac:dyDescent="0.25">
      <c r="H172"/>
      <c r="I172"/>
      <c r="J172"/>
    </row>
    <row r="173" spans="8:10" x14ac:dyDescent="0.25">
      <c r="H173"/>
      <c r="I173"/>
      <c r="J173"/>
    </row>
    <row r="174" spans="8:10" x14ac:dyDescent="0.25">
      <c r="H174"/>
      <c r="I174"/>
      <c r="J174"/>
    </row>
    <row r="175" spans="8:10" x14ac:dyDescent="0.25">
      <c r="H175"/>
      <c r="I175"/>
      <c r="J175"/>
    </row>
    <row r="176" spans="8:10" x14ac:dyDescent="0.25">
      <c r="H176"/>
      <c r="I176"/>
      <c r="J176"/>
    </row>
    <row r="177" spans="8:10" x14ac:dyDescent="0.25">
      <c r="H177"/>
      <c r="I177"/>
      <c r="J177"/>
    </row>
    <row r="178" spans="8:10" x14ac:dyDescent="0.25">
      <c r="H178"/>
      <c r="I178"/>
      <c r="J178"/>
    </row>
    <row r="179" spans="8:10" x14ac:dyDescent="0.25">
      <c r="H179"/>
      <c r="I179"/>
      <c r="J179"/>
    </row>
    <row r="180" spans="8:10" x14ac:dyDescent="0.25">
      <c r="H180"/>
      <c r="I180"/>
      <c r="J180"/>
    </row>
    <row r="181" spans="8:10" x14ac:dyDescent="0.25">
      <c r="H181"/>
      <c r="I181"/>
      <c r="J181"/>
    </row>
    <row r="182" spans="8:10" x14ac:dyDescent="0.25">
      <c r="H182"/>
      <c r="I182"/>
      <c r="J182"/>
    </row>
    <row r="183" spans="8:10" x14ac:dyDescent="0.25">
      <c r="H183"/>
      <c r="I183"/>
      <c r="J183"/>
    </row>
    <row r="184" spans="8:10" x14ac:dyDescent="0.25">
      <c r="H184"/>
      <c r="I184"/>
      <c r="J184"/>
    </row>
    <row r="185" spans="8:10" x14ac:dyDescent="0.25">
      <c r="H185"/>
      <c r="I185"/>
      <c r="J185"/>
    </row>
    <row r="186" spans="8:10" x14ac:dyDescent="0.25">
      <c r="H186"/>
      <c r="I186"/>
      <c r="J186"/>
    </row>
    <row r="187" spans="8:10" x14ac:dyDescent="0.25">
      <c r="H187"/>
      <c r="I187"/>
      <c r="J187"/>
    </row>
    <row r="188" spans="8:10" x14ac:dyDescent="0.25">
      <c r="H188"/>
      <c r="I188"/>
      <c r="J188"/>
    </row>
    <row r="189" spans="8:10" x14ac:dyDescent="0.25">
      <c r="H189"/>
      <c r="I189"/>
      <c r="J189"/>
    </row>
    <row r="190" spans="8:10" x14ac:dyDescent="0.25">
      <c r="H190"/>
      <c r="I190"/>
      <c r="J190"/>
    </row>
    <row r="191" spans="8:10" x14ac:dyDescent="0.25">
      <c r="H191"/>
      <c r="I191"/>
      <c r="J191"/>
    </row>
    <row r="192" spans="8:10" x14ac:dyDescent="0.25">
      <c r="H192"/>
      <c r="I192"/>
      <c r="J192"/>
    </row>
    <row r="193" spans="8:10" x14ac:dyDescent="0.25">
      <c r="H193"/>
      <c r="I193"/>
      <c r="J193"/>
    </row>
    <row r="194" spans="8:10" x14ac:dyDescent="0.25">
      <c r="H194"/>
      <c r="I194"/>
      <c r="J194"/>
    </row>
    <row r="195" spans="8:10" x14ac:dyDescent="0.25">
      <c r="H195"/>
      <c r="I195"/>
      <c r="J195"/>
    </row>
    <row r="196" spans="8:10" x14ac:dyDescent="0.25">
      <c r="H196"/>
      <c r="I196"/>
      <c r="J196"/>
    </row>
    <row r="197" spans="8:10" x14ac:dyDescent="0.25">
      <c r="H197"/>
      <c r="I197"/>
      <c r="J197"/>
    </row>
    <row r="198" spans="8:10" x14ac:dyDescent="0.25">
      <c r="H198"/>
      <c r="I198"/>
      <c r="J198"/>
    </row>
    <row r="199" spans="8:10" x14ac:dyDescent="0.25">
      <c r="H199"/>
      <c r="I199"/>
      <c r="J199"/>
    </row>
    <row r="200" spans="8:10" x14ac:dyDescent="0.25">
      <c r="H200"/>
      <c r="I200"/>
      <c r="J200"/>
    </row>
    <row r="201" spans="8:10" x14ac:dyDescent="0.25">
      <c r="H201"/>
      <c r="I201"/>
      <c r="J201"/>
    </row>
    <row r="202" spans="8:10" x14ac:dyDescent="0.25">
      <c r="H202"/>
      <c r="I202"/>
      <c r="J202"/>
    </row>
    <row r="203" spans="8:10" x14ac:dyDescent="0.25">
      <c r="H203"/>
      <c r="I203"/>
      <c r="J203"/>
    </row>
    <row r="204" spans="8:10" x14ac:dyDescent="0.25">
      <c r="H204"/>
      <c r="I204"/>
      <c r="J204"/>
    </row>
    <row r="205" spans="8:10" x14ac:dyDescent="0.25">
      <c r="H205"/>
      <c r="I205"/>
      <c r="J205"/>
    </row>
    <row r="206" spans="8:10" x14ac:dyDescent="0.25">
      <c r="H206"/>
      <c r="I206"/>
      <c r="J206"/>
    </row>
    <row r="207" spans="8:10" x14ac:dyDescent="0.25">
      <c r="H207"/>
      <c r="I207"/>
      <c r="J207"/>
    </row>
    <row r="208" spans="8:10" x14ac:dyDescent="0.25">
      <c r="H208"/>
      <c r="I208"/>
      <c r="J208"/>
    </row>
    <row r="209" spans="8:10" x14ac:dyDescent="0.25">
      <c r="H209"/>
      <c r="I209"/>
      <c r="J209"/>
    </row>
    <row r="210" spans="8:10" x14ac:dyDescent="0.25">
      <c r="H210"/>
      <c r="I210"/>
      <c r="J210"/>
    </row>
    <row r="211" spans="8:10" x14ac:dyDescent="0.25">
      <c r="H211"/>
      <c r="I211"/>
      <c r="J211"/>
    </row>
    <row r="212" spans="8:10" x14ac:dyDescent="0.25">
      <c r="H212"/>
      <c r="I212"/>
      <c r="J212"/>
    </row>
    <row r="213" spans="8:10" x14ac:dyDescent="0.25">
      <c r="H213"/>
      <c r="I213"/>
      <c r="J213"/>
    </row>
    <row r="214" spans="8:10" x14ac:dyDescent="0.25">
      <c r="H214"/>
      <c r="I214"/>
      <c r="J214"/>
    </row>
    <row r="215" spans="8:10" x14ac:dyDescent="0.25">
      <c r="H215"/>
      <c r="I215"/>
      <c r="J215"/>
    </row>
    <row r="216" spans="8:10" x14ac:dyDescent="0.25">
      <c r="H216"/>
      <c r="I216"/>
      <c r="J216"/>
    </row>
    <row r="217" spans="8:10" x14ac:dyDescent="0.25">
      <c r="H217"/>
      <c r="I217"/>
      <c r="J217"/>
    </row>
    <row r="218" spans="8:10" x14ac:dyDescent="0.25">
      <c r="H218"/>
      <c r="I218"/>
      <c r="J218"/>
    </row>
    <row r="219" spans="8:10" x14ac:dyDescent="0.25">
      <c r="H219"/>
      <c r="I219"/>
      <c r="J219"/>
    </row>
    <row r="220" spans="8:10" x14ac:dyDescent="0.25">
      <c r="H220"/>
      <c r="I220"/>
      <c r="J220"/>
    </row>
    <row r="221" spans="8:10" x14ac:dyDescent="0.25">
      <c r="H221"/>
      <c r="I221"/>
      <c r="J221"/>
    </row>
  </sheetData>
  <customSheetViews>
    <customSheetView guid="{B149D5D7-3DD6-40A4-A771-394512B503EB}" state="hidden" topLeftCell="I28">
      <selection activeCell="K59" sqref="K59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9"/>
  <sheetViews>
    <sheetView zoomScale="90" zoomScaleNormal="90" workbookViewId="0">
      <selection activeCell="B43" sqref="B43"/>
    </sheetView>
  </sheetViews>
  <sheetFormatPr defaultRowHeight="15" x14ac:dyDescent="0.25"/>
  <cols>
    <col min="1" max="1" width="21.5703125" bestFit="1" customWidth="1"/>
    <col min="2" max="2" width="83.28515625" bestFit="1" customWidth="1"/>
  </cols>
  <sheetData>
    <row r="1" spans="1:2" s="135" customFormat="1" x14ac:dyDescent="0.25">
      <c r="A1" s="216" t="s">
        <v>2453</v>
      </c>
    </row>
    <row r="3" spans="1:2" x14ac:dyDescent="0.25">
      <c r="A3" t="s">
        <v>2447</v>
      </c>
      <c r="B3" s="371" t="s">
        <v>2451</v>
      </c>
    </row>
    <row r="4" spans="1:2" x14ac:dyDescent="0.25">
      <c r="A4" s="135" t="s">
        <v>2448</v>
      </c>
      <c r="B4" s="371"/>
    </row>
    <row r="5" spans="1:2" x14ac:dyDescent="0.25">
      <c r="A5" s="135" t="s">
        <v>2449</v>
      </c>
      <c r="B5" s="371"/>
    </row>
    <row r="6" spans="1:2" x14ac:dyDescent="0.25">
      <c r="A6" s="135" t="s">
        <v>2450</v>
      </c>
      <c r="B6" t="s">
        <v>2452</v>
      </c>
    </row>
    <row r="8" spans="1:2" x14ac:dyDescent="0.25">
      <c r="A8" t="s">
        <v>406</v>
      </c>
      <c r="B8" t="s">
        <v>2620</v>
      </c>
    </row>
    <row r="9" spans="1:2" x14ac:dyDescent="0.25">
      <c r="B9" t="s">
        <v>2621</v>
      </c>
    </row>
  </sheetData>
  <customSheetViews>
    <customSheetView guid="{B149D5D7-3DD6-40A4-A771-394512B503EB}" scale="90">
      <selection activeCell="B43" sqref="B43"/>
      <pageMargins left="0.7" right="0.7" top="0.75" bottom="0.75" header="0.3" footer="0.3"/>
    </customSheetView>
  </customSheetViews>
  <mergeCells count="1">
    <mergeCell ref="B3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"/>
  <sheetViews>
    <sheetView workbookViewId="0">
      <selection activeCell="B23" sqref="B23"/>
    </sheetView>
  </sheetViews>
  <sheetFormatPr defaultRowHeight="15.75" x14ac:dyDescent="0.25"/>
  <cols>
    <col min="1" max="1" width="24.28515625" style="230" customWidth="1"/>
    <col min="2" max="2" width="83.28515625" style="230" bestFit="1" customWidth="1"/>
    <col min="3" max="16384" width="9.140625" style="230"/>
  </cols>
  <sheetData>
    <row r="1" spans="1:2" x14ac:dyDescent="0.25">
      <c r="A1" s="229" t="s">
        <v>2683</v>
      </c>
    </row>
    <row r="2" spans="1:2" x14ac:dyDescent="0.25">
      <c r="A2" s="230" t="s">
        <v>2684</v>
      </c>
    </row>
    <row r="3" spans="1:2" x14ac:dyDescent="0.25">
      <c r="A3" s="230" t="s">
        <v>2685</v>
      </c>
    </row>
    <row r="4" spans="1:2" x14ac:dyDescent="0.25">
      <c r="A4" s="229"/>
    </row>
    <row r="5" spans="1:2" x14ac:dyDescent="0.25">
      <c r="A5" s="231" t="s">
        <v>2686</v>
      </c>
    </row>
    <row r="6" spans="1:2" x14ac:dyDescent="0.25">
      <c r="A6" s="231" t="s">
        <v>2691</v>
      </c>
      <c r="B6" s="230" t="s">
        <v>2693</v>
      </c>
    </row>
    <row r="7" spans="1:2" x14ac:dyDescent="0.25">
      <c r="B7" s="230" t="s">
        <v>2682</v>
      </c>
    </row>
    <row r="9" spans="1:2" x14ac:dyDescent="0.25">
      <c r="A9" s="231" t="s">
        <v>2692</v>
      </c>
      <c r="B9" s="230" t="s">
        <v>2687</v>
      </c>
    </row>
    <row r="10" spans="1:2" x14ac:dyDescent="0.25">
      <c r="B10" s="230" t="s">
        <v>2688</v>
      </c>
    </row>
    <row r="12" spans="1:2" x14ac:dyDescent="0.25">
      <c r="A12" s="230" t="s">
        <v>2689</v>
      </c>
    </row>
    <row r="14" spans="1:2" x14ac:dyDescent="0.25">
      <c r="A14" s="230" t="s">
        <v>2690</v>
      </c>
    </row>
    <row r="17" spans="1:3" x14ac:dyDescent="0.25">
      <c r="A17" s="231" t="s">
        <v>2700</v>
      </c>
    </row>
    <row r="18" spans="1:3" x14ac:dyDescent="0.25">
      <c r="A18" s="232" t="s">
        <v>2447</v>
      </c>
      <c r="B18" s="372" t="s">
        <v>2701</v>
      </c>
      <c r="C18" s="230" t="s">
        <v>2799</v>
      </c>
    </row>
    <row r="19" spans="1:3" x14ac:dyDescent="0.25">
      <c r="A19" s="232" t="s">
        <v>2448</v>
      </c>
      <c r="B19" s="372"/>
    </row>
    <row r="20" spans="1:3" x14ac:dyDescent="0.25">
      <c r="A20" s="232" t="s">
        <v>2449</v>
      </c>
      <c r="B20" s="372"/>
    </row>
    <row r="21" spans="1:3" x14ac:dyDescent="0.25">
      <c r="A21" s="233" t="s">
        <v>2450</v>
      </c>
      <c r="B21" s="233" t="s">
        <v>2702</v>
      </c>
    </row>
    <row r="22" spans="1:3" x14ac:dyDescent="0.25">
      <c r="A22" s="230" t="s">
        <v>2703</v>
      </c>
      <c r="B22" s="230" t="s">
        <v>2704</v>
      </c>
    </row>
    <row r="23" spans="1:3" x14ac:dyDescent="0.25">
      <c r="A23" s="230" t="s">
        <v>2432</v>
      </c>
      <c r="B23" s="230" t="s">
        <v>2705</v>
      </c>
    </row>
  </sheetData>
  <customSheetViews>
    <customSheetView guid="{B149D5D7-3DD6-40A4-A771-394512B503EB}">
      <selection activeCell="B23" sqref="B23"/>
      <pageMargins left="0.7" right="0.7" top="0.75" bottom="0.75" header="0.3" footer="0.3"/>
      <pageSetup paperSize="9" orientation="portrait" r:id="rId1"/>
    </customSheetView>
  </customSheetViews>
  <mergeCells count="1">
    <mergeCell ref="B18:B20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Amortisaiton Schedule</vt:lpstr>
      <vt:lpstr>Transaction list- GL Transation</vt:lpstr>
      <vt:lpstr>Pru Health</vt:lpstr>
      <vt:lpstr>Account&amp;cc codes</vt:lpstr>
      <vt:lpstr>Pivot</vt:lpstr>
      <vt:lpstr>Notes</vt:lpstr>
      <vt:lpstr>Process 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Csoppus, Gabriella</dc:creator>
  <cp:lastModifiedBy>Kolla, DurgaMahesh</cp:lastModifiedBy>
  <cp:lastPrinted>2016-08-24T11:22:58Z</cp:lastPrinted>
  <dcterms:created xsi:type="dcterms:W3CDTF">2015-08-07T10:03:52Z</dcterms:created>
  <dcterms:modified xsi:type="dcterms:W3CDTF">2017-04-12T14:08:42Z</dcterms:modified>
</cp:coreProperties>
</file>