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acity\term3\P2\CarND-Functional-Safety-Project\Template_Files\"/>
    </mc:Choice>
  </mc:AlternateContent>
  <xr:revisionPtr revIDLastSave="0" documentId="13_ncr:1_{3618F111-9B9A-4089-B42C-807B463DE2C0}" xr6:coauthVersionLast="33" xr6:coauthVersionMax="33" xr10:uidLastSave="{00000000-0000-0000-0000-000000000000}"/>
  <bookViews>
    <workbookView xWindow="0" yWindow="0" windowWidth="21570" windowHeight="843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1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A38" i="4"/>
  <c r="D38" i="4" s="1"/>
  <c r="A37" i="4"/>
  <c r="D37" i="4" s="1"/>
  <c r="D36" i="4"/>
  <c r="A36" i="4"/>
  <c r="A35" i="4"/>
  <c r="D35" i="4" s="1"/>
  <c r="A34" i="4"/>
  <c r="D34" i="4" s="1"/>
  <c r="A33" i="4"/>
  <c r="D33" i="4" s="1"/>
  <c r="D32" i="4"/>
  <c r="A32" i="4"/>
  <c r="A31" i="4"/>
  <c r="D31" i="4" s="1"/>
  <c r="A30" i="4"/>
  <c r="D30" i="4" s="1"/>
  <c r="A29" i="4"/>
  <c r="D29" i="4" s="1"/>
  <c r="D28" i="4"/>
  <c r="A28" i="4"/>
  <c r="A23" i="4"/>
  <c r="D23" i="4" s="1"/>
  <c r="A22" i="4"/>
  <c r="D22" i="4" s="1"/>
  <c r="A21" i="4"/>
  <c r="D21" i="4" s="1"/>
  <c r="D20" i="4"/>
  <c r="A20" i="4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<sst xmlns="http://schemas.openxmlformats.org/spreadsheetml/2006/main" count="597" uniqueCount="281">
  <si>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</si>
  <si>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</si>
  <si>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</si>
  <si>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</si>
  <si>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</si>
  <si>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</si>
  <si>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</si>
  <si>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</si>
  <si>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</si>
  <si>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</si>
  <si>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</si>
  <si>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</si>
  <si>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</si>
  <si>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</si>
  <si>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</si>
  <si>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</si>
  <si>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</si>
  <si>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</si>
  <si>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</si>
  <si>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</si>
  <si>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</si>
  <si>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</si>
  <si>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</si>
  <si>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</si>
  <si>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</si>
  <si>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</si>
  <si>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</si>
  <si>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</si>
  <si>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</si>
  <si>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</si>
  <si>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</si>
  <si>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</si>
  <si>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</si>
  <si>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</si>
  <si>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</si>
  <si>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</si>
  <si>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</si>
  <si>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</si>
  <si>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</si>
  <si>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</si>
  <si>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</si>
  <si>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</si>
  <si>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</si>
  <si>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</si>
  <si>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</si>
  <si>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</si>
  <si>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</si>
  <si>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</si>
  <si>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</si>
  <si>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</si>
  <si>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</si>
  <si>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</si>
  <si>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</si>
  <si>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</si>
  <si>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</si>
  <si>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</si>
  <si>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</si>
  <si>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</si>
  <si>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</si>
  <si>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</si>
  <si>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</si>
  <si>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</si>
  <si>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</si>
  <si>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</si>
  <si>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</si>
  <si>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</si>
  <si>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</si>
  <si>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</si>
  <si>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</si>
  <si>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</si>
  <si>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</si>
  <si>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</si>
  <si>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</si>
  <si>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</si>
  <si>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</si>
  <si>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</si>
  <si>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</si>
  <si>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</si>
  <si>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</si>
  <si>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</si>
  <si>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</si>
  <si>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</si>
  <si>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</si>
  <si>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</si>
  <si>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</si>
  <si>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</si>
  <si>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</si>
  <si>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</si>
  <si>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</si>
  <si>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</si>
  <si>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</si>
  <si>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</si>
  <si>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</si>
  <si>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</si>
  <si>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</si>
  <si>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</si>
  <si>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</si>
  <si>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</si>
  <si>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</si>
  <si>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</si>
  <si>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</si>
  <si>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</si>
  <si>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</si>
  <si>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</si>
  <si>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</si>
  <si>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</si>
  <si>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</si>
  <si>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</si>
  <si>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</si>
  <si>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</si>
  <si>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</si>
  <si>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</si>
  <si>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</si>
  <si>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</si>
  <si>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</si>
  <si>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</si>
  <si>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</si>
  <si>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</si>
  <si>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</si>
  <si>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</si>
  <si>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</si>
  <si>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</si>
  <si>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</si>
  <si>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</si>
  <si>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</si>
  <si>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</si>
  <si>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</si>
  <si>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</si>
  <si>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</si>
  <si>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</si>
  <si>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</si>
  <si>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</si>
  <si>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</si>
  <si>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</si>
  <si>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</si>
  <si>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</si>
  <si>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</si>
  <si>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</si>
  <si>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</si>
  <si>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</si>
  <si>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</si>
  <si>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</si>
  <si>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</si>
  <si>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</si>
  <si>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</si>
  <si>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</si>
  <si>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</si>
  <si>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</si>
  <si>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</si>
  <si>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</si>
  <si>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</si>
  <si>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</si>
  <si>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</si>
  <si>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</si>
  <si>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</si>
  <si>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</si>
  <si>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</si>
  <si>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</si>
  <si>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</si>
  <si>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</si>
  <si>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</si>
  <si>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</si>
  <si>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</si>
  <si>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</si>
  <si>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</si>
  <si>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</si>
  <si>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</si>
  <si>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</si>
  <si>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</si>
  <si>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</si>
  <si>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</si>
  <si>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</si>
  <si>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</si>
  <si>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</si>
  <si>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</si>
  <si>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</si>
  <si>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</si>
  <si>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</si>
  <si>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</si>
  <si>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</si>
  <si>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</si>
  <si>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</si>
  <si>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</si>
  <si>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</si>
  <si>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</si>
  <si>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</si>
  <si>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</si>
  <si>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</si>
  <si>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</si>
  <si>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</si>
  <si>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</si>
  <si>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</si>
  <si>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</si>
  <si>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</si>
  <si>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</si>
  <si>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</si>
  <si>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</si>
  <si>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</si>
  <si>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</si>
  <si>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</si>
  <si>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</si>
  <si>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</si>
  <si>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</si>
  <si>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</si>
  <si>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</si>
  <si>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</si>
  <si>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</si>
  <si>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</si>
  <si>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</si>
  <si>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</si>
  <si>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</si>
  <si>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</si>
  <si>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</si>
  <si>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</si>
  <si>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</si>
  <si>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</si>
  <si>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</si>
  <si>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</si>
  <si>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</si>
  <si>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</si>
  <si>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</si>
  <si>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</si>
  <si>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</si>
  <si>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</si>
  <si>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</si>
  <si>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</si>
  <si>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</si>
  <si>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</si>
  <si>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</si>
  <si>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</si>
  <si>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</si>
  <si>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</si>
  <si>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</si>
  <si>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</si>
  <si>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</si>
  <si>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</si>
  <si>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</si>
  <si>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</si>
  <si>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</si>
  <si>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</si>
  <si>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</si>
  <si>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</si>
  <si>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</si>
  <si>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</si>
  <si>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</si>
  <si>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</si>
  <si>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</si>
  <si>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Normal driving on a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</si>
  <si>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</si>
  <si>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</si>
  <si>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</si>
  <si>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</si>
  <si>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</si>
  <si>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It is difficult to stay calm and react properly when the steering well is moving too much.</t>
  </si>
  <si>
    <t>The oscillating steering torque from the Lane Departure Warning function shall be limited.</t>
  </si>
  <si>
    <t>OS03 - Country Road</t>
  </si>
  <si>
    <t>IU02 - Incorrectly used</t>
  </si>
  <si>
    <t>Normal driving on a country road during normal conditions with high speed and incorrectly used systam.</t>
  </si>
  <si>
    <t>DV03 - Function is always activated</t>
  </si>
  <si>
    <t>The Lane Keeping Assistance function shall be time limited, and additional steering torque shall end after a given time interval so the driver cannot misuse the system for autonomous driving.</t>
  </si>
  <si>
    <t>The combination beween driving at a country road and misusing system should not happen often. Less than 1% of the time operating the vehicle.</t>
  </si>
  <si>
    <t>Driver uses the function as if the car was a self-driving car and loose driving attention.</t>
  </si>
  <si>
    <t>Because hands aren't on the wheel at high speeds, a vehicle accident would not be controllable</t>
  </si>
  <si>
    <t>EN07 - Snow(slippery road)</t>
  </si>
  <si>
    <t>Normal driving on a highway on snow (slippery road) with high speed and correctly used system.</t>
  </si>
  <si>
    <t>The driver does not use the function properly.</t>
  </si>
  <si>
    <t>Driving on a highway with snow could happen between 1% and 10% of the time operating the vehicle.</t>
  </si>
  <si>
    <t>The lane keeping function acts aggressively</t>
  </si>
  <si>
    <t>Normal driving on a highway during normal conditions with high speed and incorrectly used systam.</t>
  </si>
  <si>
    <t>DV02 - Function unexpectedly activated</t>
  </si>
  <si>
    <t>The camera sensor stop working and the Lane Keeping Assistance function continue to be activated.</t>
  </si>
  <si>
    <t>Lane Keeping function generates a high motor torque</t>
  </si>
  <si>
    <t>EV00 - Collision with other vehicle</t>
  </si>
  <si>
    <t>Collisions at high speed could cause fatal injuries.</t>
  </si>
  <si>
    <t>When the driver looses control of the vehicle, it is very difficult to realize the situation and act accordingly</t>
  </si>
  <si>
    <t>The Assistance provided by the Lane Keeping System shall be limited.</t>
  </si>
  <si>
    <t>The Lane Keeping function is always activated</t>
  </si>
  <si>
    <t>The Lane Keeping function generates a high motor torque</t>
  </si>
  <si>
    <t>The Lane Departure Warning continue to be activated starting executing random torque to the vehicle making the driver to loose control with potential collision with other vehicle.</t>
  </si>
  <si>
    <t>The Lane Departure Warning start acting randomly when the camera sensor is not working.</t>
  </si>
  <si>
    <t>The Lane Departure Warning function shall be deactivated when the camera sensor stop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</si>
</sst>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tabSelected="1" topLeftCell="S1" workbookViewId="0">
      <selection activeCell="V9" sqref="V9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2"/>
      <c r="C1" s="2"/>
      <c r="D1" s="2"/>
      <c r="E1" s="2"/>
      <c r="F1" s="2"/>
      <c r="G1" s="2"/>
      <c r="H1" s="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/>
      <c r="X1" s="12"/>
      <c r="Y1" s="12"/>
      <c r="Z1" s="12"/>
      <c r="AA1" s="12"/>
      <c r="AB1" s="12"/>
    </row>
    <row r="2" spans="1:28" ht="12.75" x14ac:dyDescent="0.2">
      <c r="A2" s="2"/>
      <c r="B2" s="2"/>
      <c r="C2" s="2"/>
      <c r="D2" s="2"/>
      <c r="E2" s="2"/>
      <c r="F2" s="2"/>
      <c r="G2" s="2"/>
      <c r="H2" s="2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2"/>
      <c r="X2" s="12"/>
      <c r="Y2" s="12"/>
      <c r="Z2" s="12"/>
      <c r="AA2" s="12"/>
      <c r="AB2" s="12"/>
    </row>
    <row r="3" spans="1:28" ht="12.75" x14ac:dyDescent="0.2">
      <c r="A3" s="15" t="s">
        <v>9</v>
      </c>
      <c r="B3" s="68" t="s">
        <v>12</v>
      </c>
      <c r="C3" s="67"/>
      <c r="D3" s="67"/>
      <c r="E3" s="67"/>
      <c r="F3" s="67"/>
      <c r="G3" s="67"/>
      <c r="H3" s="67"/>
      <c r="I3" s="69" t="s">
        <v>22</v>
      </c>
      <c r="J3" s="67"/>
      <c r="K3" s="67"/>
      <c r="L3" s="67"/>
      <c r="M3" s="67"/>
      <c r="N3" s="67"/>
      <c r="O3" s="69" t="s">
        <v>27</v>
      </c>
      <c r="P3" s="67"/>
      <c r="Q3" s="67"/>
      <c r="R3" s="67"/>
      <c r="S3" s="67"/>
      <c r="T3" s="67"/>
      <c r="U3" s="66" t="s">
        <v>28</v>
      </c>
      <c r="V3" s="67"/>
      <c r="W3" s="12"/>
      <c r="X3" s="12"/>
      <c r="Y3" s="12"/>
      <c r="Z3" s="12"/>
      <c r="AA3" s="12"/>
      <c r="AB3" s="12"/>
    </row>
    <row r="4" spans="1:28" ht="26.25" thickTop="1" x14ac:dyDescent="0.2">
      <c r="A4" s="17"/>
      <c r="B4" s="18" t="s">
        <v>1</v>
      </c>
      <c r="C4" s="18" t="s">
        <v>29</v>
      </c>
      <c r="D4" s="18" t="s">
        <v>31</v>
      </c>
      <c r="E4" s="18" t="s">
        <v>52</v>
      </c>
      <c r="F4" s="18" t="s">
        <v>33</v>
      </c>
      <c r="G4" s="18" t="s">
        <v>34</v>
      </c>
      <c r="H4" s="18" t="s">
        <v>35</v>
      </c>
      <c r="I4" s="18" t="s">
        <v>36</v>
      </c>
      <c r="J4" s="18" t="s">
        <v>37</v>
      </c>
      <c r="K4" s="18" t="s">
        <v>38</v>
      </c>
      <c r="L4" s="18" t="s">
        <v>39</v>
      </c>
      <c r="M4" s="18" t="s">
        <v>40</v>
      </c>
      <c r="N4" s="18" t="s">
        <v>41</v>
      </c>
      <c r="O4" s="18" t="s">
        <v>42</v>
      </c>
      <c r="P4" s="18" t="s">
        <v>44</v>
      </c>
      <c r="Q4" s="18" t="s">
        <v>46</v>
      </c>
      <c r="R4" s="18" t="s">
        <v>47</v>
      </c>
      <c r="S4" s="18" t="s">
        <v>48</v>
      </c>
      <c r="T4" s="18" t="s">
        <v>49</v>
      </c>
      <c r="U4" s="18" t="s">
        <v>50</v>
      </c>
      <c r="V4" s="17" t="s">
        <v>51</v>
      </c>
      <c r="W4" s="19"/>
      <c r="X4" s="19"/>
      <c r="Y4" s="19"/>
      <c r="Z4" s="19"/>
      <c r="AA4" s="19"/>
      <c r="AB4" s="19"/>
    </row>
    <row r="5" spans="1:28" ht="15.75" customHeight="1" x14ac:dyDescent="0.2">
      <c r="A5" s="22" t="s">
        <v>53</v>
      </c>
      <c r="B5" s="60" t="s">
        <v>98</v>
      </c>
      <c r="C5" s="60" t="s">
        <v>245</v>
      </c>
      <c r="D5" s="23" t="s">
        <v>246</v>
      </c>
      <c r="E5" s="60" t="s">
        <v>157</v>
      </c>
      <c r="F5" s="60"/>
      <c r="G5" s="60" t="s">
        <v>102</v>
      </c>
      <c r="H5" s="60" t="s">
        <v>247</v>
      </c>
      <c r="I5" s="60" t="s">
        <v>80</v>
      </c>
      <c r="J5" s="60" t="s">
        <v>248</v>
      </c>
      <c r="K5" s="27" t="s">
        <v>249</v>
      </c>
      <c r="L5" s="60" t="s">
        <v>272</v>
      </c>
      <c r="M5" s="60" t="s">
        <v>250</v>
      </c>
      <c r="N5" s="60" t="s">
        <v>249</v>
      </c>
      <c r="O5" s="60" t="s">
        <v>251</v>
      </c>
      <c r="P5" s="60" t="s">
        <v>252</v>
      </c>
      <c r="Q5" s="60" t="s">
        <v>126</v>
      </c>
      <c r="R5" s="60" t="s">
        <v>273</v>
      </c>
      <c r="S5" s="60" t="s">
        <v>175</v>
      </c>
      <c r="T5" s="60" t="s">
        <v>253</v>
      </c>
      <c r="U5" s="59" t="s">
        <v>243</v>
      </c>
      <c r="V5" s="61" t="s">
        <v>254</v>
      </c>
      <c r="W5" s="26"/>
      <c r="X5" s="26"/>
      <c r="Y5" s="26"/>
      <c r="Z5" s="27"/>
      <c r="AA5" s="27"/>
      <c r="AB5" s="27"/>
    </row>
    <row r="6" spans="1:28" ht="12.75" customHeight="1" x14ac:dyDescent="0.2">
      <c r="A6" s="22" t="s">
        <v>85</v>
      </c>
      <c r="B6" s="60" t="s">
        <v>98</v>
      </c>
      <c r="C6" s="60" t="s">
        <v>255</v>
      </c>
      <c r="D6" s="60" t="s">
        <v>100</v>
      </c>
      <c r="E6" s="60" t="s">
        <v>157</v>
      </c>
      <c r="F6" s="60"/>
      <c r="G6" s="60" t="s">
        <v>256</v>
      </c>
      <c r="H6" s="60" t="s">
        <v>257</v>
      </c>
      <c r="I6" s="60" t="s">
        <v>86</v>
      </c>
      <c r="J6" s="60" t="s">
        <v>258</v>
      </c>
      <c r="K6" s="60" t="s">
        <v>276</v>
      </c>
      <c r="L6" s="60" t="s">
        <v>272</v>
      </c>
      <c r="M6" s="60" t="s">
        <v>261</v>
      </c>
      <c r="N6" s="60" t="s">
        <v>265</v>
      </c>
      <c r="O6" s="60" t="s">
        <v>124</v>
      </c>
      <c r="P6" s="60" t="s">
        <v>260</v>
      </c>
      <c r="Q6" s="60" t="s">
        <v>126</v>
      </c>
      <c r="R6" s="64" t="s">
        <v>273</v>
      </c>
      <c r="S6" s="60" t="s">
        <v>175</v>
      </c>
      <c r="T6" s="60" t="s">
        <v>262</v>
      </c>
      <c r="U6" s="59" t="s">
        <v>166</v>
      </c>
      <c r="V6" s="61" t="s">
        <v>259</v>
      </c>
      <c r="W6" s="26"/>
      <c r="X6" s="26"/>
      <c r="Y6" s="26"/>
      <c r="Z6" s="27"/>
      <c r="AA6" s="27"/>
      <c r="AB6" s="27"/>
    </row>
    <row r="7" spans="1:28" ht="12.75" customHeight="1" x14ac:dyDescent="0.2">
      <c r="A7" s="21" t="s">
        <v>87</v>
      </c>
      <c r="B7" s="60" t="s">
        <v>98</v>
      </c>
      <c r="C7" s="60" t="s">
        <v>245</v>
      </c>
      <c r="D7" s="58" t="s">
        <v>263</v>
      </c>
      <c r="E7" s="60" t="s">
        <v>157</v>
      </c>
      <c r="F7" s="21"/>
      <c r="G7" s="60" t="s">
        <v>102</v>
      </c>
      <c r="H7" s="60" t="s">
        <v>264</v>
      </c>
      <c r="I7" s="64" t="s">
        <v>86</v>
      </c>
      <c r="J7" s="64" t="s">
        <v>258</v>
      </c>
      <c r="K7" s="64" t="s">
        <v>277</v>
      </c>
      <c r="L7" s="60" t="s">
        <v>272</v>
      </c>
      <c r="M7" s="60" t="s">
        <v>267</v>
      </c>
      <c r="N7" s="64" t="s">
        <v>271</v>
      </c>
      <c r="O7" s="60" t="s">
        <v>251</v>
      </c>
      <c r="P7" s="60" t="s">
        <v>266</v>
      </c>
      <c r="Q7" s="60" t="s">
        <v>126</v>
      </c>
      <c r="R7" s="64" t="s">
        <v>273</v>
      </c>
      <c r="S7" s="60" t="s">
        <v>175</v>
      </c>
      <c r="T7" s="21" t="s">
        <v>274</v>
      </c>
      <c r="U7" s="21" t="s">
        <v>243</v>
      </c>
      <c r="V7" s="65" t="s">
        <v>275</v>
      </c>
      <c r="W7" s="25"/>
      <c r="X7" s="25"/>
      <c r="Y7" s="25"/>
      <c r="Z7" s="20"/>
      <c r="AA7" s="20"/>
      <c r="AB7" s="20"/>
    </row>
    <row r="8" spans="1:28" ht="12.75" customHeight="1" x14ac:dyDescent="0.2">
      <c r="A8" s="21" t="s">
        <v>88</v>
      </c>
      <c r="B8" s="60" t="s">
        <v>98</v>
      </c>
      <c r="C8" s="60" t="s">
        <v>245</v>
      </c>
      <c r="D8" s="60" t="s">
        <v>100</v>
      </c>
      <c r="E8" s="60" t="s">
        <v>157</v>
      </c>
      <c r="F8" s="21"/>
      <c r="G8" s="60" t="s">
        <v>256</v>
      </c>
      <c r="H8" s="60" t="s">
        <v>268</v>
      </c>
      <c r="I8" s="60" t="s">
        <v>80</v>
      </c>
      <c r="J8" s="62" t="s">
        <v>269</v>
      </c>
      <c r="K8" s="64" t="s">
        <v>270</v>
      </c>
      <c r="L8" s="64" t="s">
        <v>272</v>
      </c>
      <c r="M8" s="64" t="s">
        <v>278</v>
      </c>
      <c r="N8" s="64" t="s">
        <v>279</v>
      </c>
      <c r="O8" s="64" t="s">
        <v>251</v>
      </c>
      <c r="P8" s="64" t="s">
        <v>252</v>
      </c>
      <c r="Q8" s="64" t="s">
        <v>126</v>
      </c>
      <c r="R8" s="64" t="s">
        <v>273</v>
      </c>
      <c r="S8" s="64" t="s">
        <v>175</v>
      </c>
      <c r="T8" s="64" t="s">
        <v>274</v>
      </c>
      <c r="U8" s="63" t="s">
        <v>243</v>
      </c>
      <c r="V8" s="65" t="s">
        <v>280</v>
      </c>
      <c r="W8" s="25"/>
      <c r="X8" s="25"/>
      <c r="Y8" s="25"/>
      <c r="Z8" s="20"/>
      <c r="AA8" s="20"/>
      <c r="AB8" s="20"/>
    </row>
  </sheetData>
  <mergeCells count="4">
    <mergeCell ref="U3:V3"/>
    <mergeCell ref="B3:H3"/>
    <mergeCell ref="I3:N3"/>
    <mergeCell ref="O3:T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9</v>
      </c>
      <c r="C4" s="68" t="s">
        <v>12</v>
      </c>
      <c r="D4" s="67"/>
      <c r="E4" s="67"/>
      <c r="F4" s="67"/>
      <c r="G4" s="67"/>
      <c r="H4" s="67"/>
      <c r="I4" s="70"/>
      <c r="J4" s="69" t="s">
        <v>22</v>
      </c>
      <c r="K4" s="67"/>
      <c r="L4" s="67"/>
      <c r="M4" s="67"/>
      <c r="N4" s="67"/>
      <c r="O4" s="70"/>
      <c r="P4" s="69" t="s">
        <v>27</v>
      </c>
      <c r="Q4" s="67"/>
      <c r="R4" s="67"/>
      <c r="S4" s="67"/>
      <c r="T4" s="67"/>
      <c r="U4" s="70"/>
      <c r="V4" s="66" t="s">
        <v>28</v>
      </c>
      <c r="W4" s="70"/>
    </row>
    <row r="5" spans="1:29" ht="25.5" x14ac:dyDescent="0.2">
      <c r="B5" s="17"/>
      <c r="C5" s="18" t="s">
        <v>1</v>
      </c>
      <c r="D5" s="18" t="s">
        <v>29</v>
      </c>
      <c r="E5" s="18" t="s">
        <v>31</v>
      </c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44</v>
      </c>
      <c r="R5" s="18" t="s">
        <v>46</v>
      </c>
      <c r="S5" s="18" t="s">
        <v>47</v>
      </c>
      <c r="T5" s="18" t="s">
        <v>48</v>
      </c>
      <c r="U5" s="18" t="s">
        <v>49</v>
      </c>
      <c r="V5" s="18" t="s">
        <v>50</v>
      </c>
      <c r="W5" s="17" t="s">
        <v>51</v>
      </c>
      <c r="X5" s="19"/>
      <c r="Y5" s="19"/>
      <c r="Z5" s="19"/>
      <c r="AA5" s="19"/>
      <c r="AB5" s="19"/>
      <c r="AC5" s="19"/>
    </row>
    <row r="6" spans="1:29" ht="12.75" customHeight="1" x14ac:dyDescent="0.2">
      <c r="A6" s="20"/>
      <c r="B6" s="21" t="s">
        <v>53</v>
      </c>
      <c r="C6" s="21" t="s">
        <v>55</v>
      </c>
      <c r="D6" s="21" t="s">
        <v>54</v>
      </c>
      <c r="E6" s="21" t="s">
        <v>56</v>
      </c>
      <c r="F6" s="21" t="s">
        <v>57</v>
      </c>
      <c r="G6" s="21" t="s">
        <v>58</v>
      </c>
      <c r="H6" s="21" t="s">
        <v>59</v>
      </c>
      <c r="I6" s="21" t="s">
        <v>61</v>
      </c>
      <c r="J6" s="21" t="s">
        <v>62</v>
      </c>
      <c r="K6" s="21" t="s">
        <v>63</v>
      </c>
      <c r="L6" s="21" t="s">
        <v>64</v>
      </c>
      <c r="M6" s="21" t="s">
        <v>65</v>
      </c>
      <c r="N6" s="21" t="s">
        <v>66</v>
      </c>
      <c r="O6" s="21" t="s">
        <v>67</v>
      </c>
      <c r="P6" s="21" t="s">
        <v>68</v>
      </c>
      <c r="Q6" s="21" t="s">
        <v>69</v>
      </c>
      <c r="R6" s="21" t="s">
        <v>70</v>
      </c>
      <c r="S6" s="21" t="s">
        <v>71</v>
      </c>
      <c r="T6" s="21" t="s">
        <v>73</v>
      </c>
      <c r="U6" s="21" t="s">
        <v>74</v>
      </c>
      <c r="V6" s="21" t="s">
        <v>75</v>
      </c>
      <c r="W6" s="24" t="s">
        <v>76</v>
      </c>
      <c r="X6" s="25"/>
      <c r="Y6" s="25"/>
      <c r="Z6" s="25"/>
      <c r="AA6" s="20"/>
      <c r="AB6" s="20"/>
      <c r="AC6" s="20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9</v>
      </c>
      <c r="C12" s="68" t="s">
        <v>92</v>
      </c>
      <c r="D12" s="67"/>
      <c r="E12" s="67"/>
      <c r="F12" s="67"/>
      <c r="G12" s="67"/>
      <c r="H12" s="67"/>
      <c r="I12" s="67"/>
      <c r="J12" s="69" t="s">
        <v>22</v>
      </c>
      <c r="K12" s="67"/>
      <c r="L12" s="67"/>
      <c r="M12" s="67"/>
      <c r="N12" s="67"/>
      <c r="O12" s="67"/>
      <c r="P12" s="69" t="s">
        <v>27</v>
      </c>
      <c r="Q12" s="67"/>
      <c r="R12" s="67"/>
      <c r="S12" s="67"/>
      <c r="T12" s="67"/>
      <c r="U12" s="67"/>
      <c r="V12" s="66" t="s">
        <v>28</v>
      </c>
      <c r="W12" s="67"/>
      <c r="X12" s="12"/>
      <c r="Y12" s="12"/>
      <c r="Z12" s="12"/>
      <c r="AA12" s="12"/>
      <c r="AB12" s="12"/>
      <c r="AC12" s="12"/>
    </row>
    <row r="13" spans="1:29" ht="25.5" x14ac:dyDescent="0.2">
      <c r="B13" s="17"/>
      <c r="C13" s="18" t="s">
        <v>1</v>
      </c>
      <c r="D13" s="18" t="s">
        <v>29</v>
      </c>
      <c r="E13" s="18" t="s">
        <v>31</v>
      </c>
      <c r="F13" s="18" t="s">
        <v>32</v>
      </c>
      <c r="G13" s="18" t="s">
        <v>33</v>
      </c>
      <c r="H13" s="18" t="s">
        <v>34</v>
      </c>
      <c r="I13" s="18" t="s">
        <v>35</v>
      </c>
      <c r="J13" s="18" t="s">
        <v>36</v>
      </c>
      <c r="K13" s="18" t="s">
        <v>37</v>
      </c>
      <c r="L13" s="18" t="s">
        <v>38</v>
      </c>
      <c r="M13" s="18" t="s">
        <v>39</v>
      </c>
      <c r="N13" s="18" t="s">
        <v>40</v>
      </c>
      <c r="O13" s="18" t="s">
        <v>41</v>
      </c>
      <c r="P13" s="18" t="s">
        <v>42</v>
      </c>
      <c r="Q13" s="18" t="s">
        <v>44</v>
      </c>
      <c r="R13" s="18" t="s">
        <v>46</v>
      </c>
      <c r="S13" s="18" t="s">
        <v>47</v>
      </c>
      <c r="T13" s="18" t="s">
        <v>48</v>
      </c>
      <c r="U13" s="18" t="s">
        <v>49</v>
      </c>
      <c r="V13" s="18" t="s">
        <v>50</v>
      </c>
      <c r="W13" s="17" t="s">
        <v>51</v>
      </c>
      <c r="X13" s="19"/>
      <c r="Y13" s="19"/>
      <c r="Z13" s="19"/>
      <c r="AA13" s="19"/>
      <c r="AB13" s="19"/>
      <c r="AC13" s="19"/>
    </row>
    <row r="14" spans="1:29" ht="12.75" customHeight="1" x14ac:dyDescent="0.2">
      <c r="B14" s="21" t="s">
        <v>53</v>
      </c>
      <c r="C14" s="21" t="s">
        <v>98</v>
      </c>
      <c r="D14" s="21" t="s">
        <v>99</v>
      </c>
      <c r="E14" s="21" t="s">
        <v>100</v>
      </c>
      <c r="F14" s="21" t="s">
        <v>101</v>
      </c>
      <c r="G14" s="21" t="s">
        <v>58</v>
      </c>
      <c r="H14" s="21" t="s">
        <v>102</v>
      </c>
      <c r="I14" s="21" t="s">
        <v>103</v>
      </c>
      <c r="J14" s="21" t="s">
        <v>62</v>
      </c>
      <c r="K14" s="21" t="s">
        <v>104</v>
      </c>
      <c r="L14" s="21" t="s">
        <v>64</v>
      </c>
      <c r="M14" s="21" t="s">
        <v>106</v>
      </c>
      <c r="N14" s="21" t="s">
        <v>66</v>
      </c>
      <c r="O14" s="21" t="s">
        <v>67</v>
      </c>
      <c r="P14" s="21" t="s">
        <v>68</v>
      </c>
      <c r="Q14" s="21" t="s">
        <v>69</v>
      </c>
      <c r="R14" s="21" t="s">
        <v>70</v>
      </c>
      <c r="S14" s="21" t="s">
        <v>71</v>
      </c>
      <c r="T14" s="21" t="s">
        <v>73</v>
      </c>
      <c r="U14" s="21" t="s">
        <v>74</v>
      </c>
      <c r="V14" s="21" t="s">
        <v>75</v>
      </c>
      <c r="W14" s="24" t="s">
        <v>107</v>
      </c>
      <c r="X14" s="25"/>
      <c r="Y14" s="25"/>
      <c r="Z14" s="25"/>
      <c r="AA14" s="20"/>
      <c r="AB14" s="20"/>
      <c r="AC14" s="20"/>
    </row>
    <row r="15" spans="1:29" ht="12.75" customHeight="1" x14ac:dyDescent="0.2">
      <c r="B15" s="21" t="s">
        <v>85</v>
      </c>
      <c r="C15" s="21" t="s">
        <v>98</v>
      </c>
      <c r="D15" s="21" t="s">
        <v>99</v>
      </c>
      <c r="E15" s="21" t="s">
        <v>108</v>
      </c>
      <c r="F15" s="21" t="s">
        <v>101</v>
      </c>
      <c r="G15" s="21" t="s">
        <v>109</v>
      </c>
      <c r="H15" s="21" t="s">
        <v>102</v>
      </c>
      <c r="I15" s="21" t="s">
        <v>110</v>
      </c>
      <c r="J15" s="21" t="s">
        <v>62</v>
      </c>
      <c r="K15" s="21" t="s">
        <v>104</v>
      </c>
      <c r="L15" s="21" t="s">
        <v>64</v>
      </c>
      <c r="M15" s="21" t="s">
        <v>106</v>
      </c>
      <c r="N15" s="21" t="s">
        <v>66</v>
      </c>
      <c r="O15" s="21" t="s">
        <v>67</v>
      </c>
      <c r="P15" s="21" t="s">
        <v>113</v>
      </c>
      <c r="Q15" s="21" t="s">
        <v>114</v>
      </c>
      <c r="R15" s="21" t="s">
        <v>70</v>
      </c>
      <c r="S15" s="21" t="s">
        <v>71</v>
      </c>
      <c r="T15" s="21" t="s">
        <v>115</v>
      </c>
      <c r="U15" s="21" t="s">
        <v>116</v>
      </c>
      <c r="V15" s="21" t="s">
        <v>75</v>
      </c>
      <c r="W15" s="24" t="s">
        <v>107</v>
      </c>
      <c r="X15" s="25"/>
      <c r="Y15" s="25"/>
      <c r="Z15" s="25"/>
      <c r="AA15" s="20"/>
      <c r="AB15" s="20"/>
      <c r="AC15" s="20"/>
    </row>
    <row r="16" spans="1:29" ht="12.75" customHeight="1" x14ac:dyDescent="0.2">
      <c r="B16" s="21" t="s">
        <v>87</v>
      </c>
      <c r="C16" s="21" t="s">
        <v>98</v>
      </c>
      <c r="D16" s="21" t="s">
        <v>117</v>
      </c>
      <c r="E16" s="21" t="s">
        <v>108</v>
      </c>
      <c r="F16" s="21" t="s">
        <v>118</v>
      </c>
      <c r="G16" s="21" t="s">
        <v>119</v>
      </c>
      <c r="H16" s="21" t="s">
        <v>102</v>
      </c>
      <c r="I16" s="21" t="s">
        <v>121</v>
      </c>
      <c r="J16" s="21" t="s">
        <v>62</v>
      </c>
      <c r="K16" s="21" t="s">
        <v>104</v>
      </c>
      <c r="L16" s="21" t="s">
        <v>64</v>
      </c>
      <c r="M16" s="21" t="s">
        <v>106</v>
      </c>
      <c r="N16" s="21" t="s">
        <v>123</v>
      </c>
      <c r="O16" s="21" t="s">
        <v>67</v>
      </c>
      <c r="P16" s="21" t="s">
        <v>124</v>
      </c>
      <c r="Q16" s="21" t="s">
        <v>125</v>
      </c>
      <c r="R16" s="21" t="s">
        <v>126</v>
      </c>
      <c r="S16" s="21" t="s">
        <v>127</v>
      </c>
      <c r="T16" s="21" t="s">
        <v>128</v>
      </c>
      <c r="U16" s="21" t="s">
        <v>153</v>
      </c>
      <c r="V16" s="21" t="s">
        <v>154</v>
      </c>
      <c r="W16" s="24" t="s">
        <v>107</v>
      </c>
      <c r="X16" s="25"/>
      <c r="Y16" s="25"/>
      <c r="Z16" s="25"/>
      <c r="AA16" s="20"/>
      <c r="AB16" s="20"/>
      <c r="AC16" s="20"/>
    </row>
    <row r="17" spans="1:29" ht="12.75" customHeight="1" x14ac:dyDescent="0.2">
      <c r="B17" s="21" t="s">
        <v>88</v>
      </c>
      <c r="C17" s="21" t="s">
        <v>98</v>
      </c>
      <c r="D17" s="21" t="s">
        <v>156</v>
      </c>
      <c r="E17" s="21" t="s">
        <v>100</v>
      </c>
      <c r="F17" s="21" t="s">
        <v>157</v>
      </c>
      <c r="G17" s="21" t="s">
        <v>158</v>
      </c>
      <c r="H17" s="21" t="s">
        <v>102</v>
      </c>
      <c r="I17" s="21" t="s">
        <v>159</v>
      </c>
      <c r="J17" s="21" t="s">
        <v>62</v>
      </c>
      <c r="K17" s="21" t="s">
        <v>104</v>
      </c>
      <c r="L17" s="21" t="s">
        <v>64</v>
      </c>
      <c r="M17" s="21" t="s">
        <v>161</v>
      </c>
      <c r="N17" s="21" t="s">
        <v>162</v>
      </c>
      <c r="O17" s="21" t="s">
        <v>67</v>
      </c>
      <c r="P17" s="21" t="s">
        <v>68</v>
      </c>
      <c r="Q17" s="21" t="s">
        <v>163</v>
      </c>
      <c r="R17" s="21" t="s">
        <v>126</v>
      </c>
      <c r="S17" s="21" t="s">
        <v>164</v>
      </c>
      <c r="T17" s="21" t="s">
        <v>115</v>
      </c>
      <c r="U17" s="21" t="s">
        <v>165</v>
      </c>
      <c r="V17" s="21" t="s">
        <v>166</v>
      </c>
      <c r="W17" s="24" t="s">
        <v>107</v>
      </c>
      <c r="X17" s="25"/>
      <c r="Y17" s="25"/>
      <c r="Z17" s="25"/>
      <c r="AA17" s="20"/>
      <c r="AB17" s="20"/>
      <c r="AC17" s="20"/>
    </row>
    <row r="18" spans="1:29" ht="12.75" customHeight="1" x14ac:dyDescent="0.2">
      <c r="B18" s="21" t="s">
        <v>168</v>
      </c>
      <c r="C18" s="21" t="s">
        <v>98</v>
      </c>
      <c r="D18" s="21" t="s">
        <v>156</v>
      </c>
      <c r="E18" s="21" t="s">
        <v>108</v>
      </c>
      <c r="F18" s="21" t="s">
        <v>169</v>
      </c>
      <c r="G18" s="21" t="s">
        <v>109</v>
      </c>
      <c r="H18" s="21" t="s">
        <v>102</v>
      </c>
      <c r="I18" s="21" t="s">
        <v>171</v>
      </c>
      <c r="J18" s="21" t="s">
        <v>62</v>
      </c>
      <c r="K18" s="21" t="s">
        <v>104</v>
      </c>
      <c r="L18" s="21" t="s">
        <v>64</v>
      </c>
      <c r="M18" s="21" t="s">
        <v>106</v>
      </c>
      <c r="N18" s="21" t="s">
        <v>123</v>
      </c>
      <c r="O18" s="21" t="s">
        <v>67</v>
      </c>
      <c r="P18" s="21" t="s">
        <v>124</v>
      </c>
      <c r="Q18" s="21" t="s">
        <v>173</v>
      </c>
      <c r="R18" s="21" t="s">
        <v>126</v>
      </c>
      <c r="S18" s="21" t="s">
        <v>164</v>
      </c>
      <c r="T18" s="21" t="s">
        <v>175</v>
      </c>
      <c r="U18" s="21" t="s">
        <v>165</v>
      </c>
      <c r="V18" s="21" t="s">
        <v>166</v>
      </c>
      <c r="W18" s="24" t="s">
        <v>107</v>
      </c>
      <c r="X18" s="25"/>
      <c r="Y18" s="25"/>
      <c r="Z18" s="25"/>
      <c r="AA18" s="20"/>
      <c r="AB18" s="20"/>
      <c r="AC18" s="20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43" workbookViewId="0">
      <selection activeCell="B57" sqref="B5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9" t="str">
        <f t="shared" ref="A5:A13" si="0">"OM" &amp; TEXT(ROW()-ROW($A$4), "00")</f>
        <v>OM01</v>
      </c>
      <c r="B5" s="11" t="s">
        <v>7</v>
      </c>
      <c r="C5" s="11" t="s">
        <v>8</v>
      </c>
      <c r="D5" s="14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9" t="str">
        <f t="shared" si="0"/>
        <v>OM02</v>
      </c>
      <c r="B6" s="11" t="s">
        <v>10</v>
      </c>
      <c r="C6" s="11" t="s">
        <v>11</v>
      </c>
      <c r="D6" s="14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9" t="str">
        <f t="shared" si="0"/>
        <v>OM03</v>
      </c>
      <c r="B7" s="11" t="s">
        <v>13</v>
      </c>
      <c r="C7" s="11" t="s">
        <v>14</v>
      </c>
      <c r="D7" s="14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9" t="str">
        <f t="shared" si="0"/>
        <v>OM04</v>
      </c>
      <c r="B8" s="11" t="s">
        <v>15</v>
      </c>
      <c r="C8" s="11" t="s">
        <v>14</v>
      </c>
      <c r="D8" s="14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9" t="str">
        <f t="shared" si="0"/>
        <v>OM05</v>
      </c>
      <c r="B9" s="11" t="s">
        <v>16</v>
      </c>
      <c r="C9" s="11" t="s">
        <v>17</v>
      </c>
      <c r="D9" s="14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9" t="str">
        <f t="shared" si="0"/>
        <v>OM06</v>
      </c>
      <c r="B10" s="11" t="s">
        <v>18</v>
      </c>
      <c r="C10" s="11" t="s">
        <v>19</v>
      </c>
      <c r="D10" s="14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9" t="str">
        <f t="shared" si="0"/>
        <v>OM07</v>
      </c>
      <c r="B11" s="11" t="s">
        <v>20</v>
      </c>
      <c r="C11" s="11" t="s">
        <v>21</v>
      </c>
      <c r="D11" s="14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9" t="str">
        <f t="shared" si="0"/>
        <v>OM08</v>
      </c>
      <c r="B12" s="11" t="s">
        <v>23</v>
      </c>
      <c r="C12" s="11" t="s">
        <v>24</v>
      </c>
      <c r="D12" s="14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9" t="str">
        <f t="shared" si="0"/>
        <v>OM09</v>
      </c>
      <c r="B13" s="11" t="s">
        <v>25</v>
      </c>
      <c r="C13" s="11" t="s">
        <v>26</v>
      </c>
      <c r="D13" s="14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6"/>
      <c r="B14" s="16"/>
      <c r="C14" s="16"/>
      <c r="D14" s="1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9" t="str">
        <f t="shared" ref="A18:A28" si="2">"OS" &amp; TEXT(ROW()-ROW($A$17), "00")</f>
        <v>OS01</v>
      </c>
      <c r="B18" s="11" t="s">
        <v>43</v>
      </c>
      <c r="C18" s="11" t="s">
        <v>45</v>
      </c>
      <c r="D18" s="14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9" t="str">
        <f t="shared" si="2"/>
        <v>OS02</v>
      </c>
      <c r="B19" s="11" t="s">
        <v>54</v>
      </c>
      <c r="C19" s="11" t="s">
        <v>45</v>
      </c>
      <c r="D19" s="14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9" t="str">
        <f t="shared" si="2"/>
        <v>OS03</v>
      </c>
      <c r="B20" s="11" t="s">
        <v>60</v>
      </c>
      <c r="C20" s="11" t="s">
        <v>45</v>
      </c>
      <c r="D20" s="14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9" t="str">
        <f t="shared" si="2"/>
        <v>OS04</v>
      </c>
      <c r="B21" s="11" t="s">
        <v>72</v>
      </c>
      <c r="C21" s="11" t="s">
        <v>45</v>
      </c>
      <c r="D21" s="14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9" t="str">
        <f t="shared" si="2"/>
        <v>OS05</v>
      </c>
      <c r="B22" s="11" t="s">
        <v>77</v>
      </c>
      <c r="C22" s="11" t="s">
        <v>45</v>
      </c>
      <c r="D22" s="14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9" t="str">
        <f t="shared" si="2"/>
        <v>OS06</v>
      </c>
      <c r="B23" s="11" t="s">
        <v>78</v>
      </c>
      <c r="C23" s="11" t="s">
        <v>45</v>
      </c>
      <c r="D23" s="14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9" t="str">
        <f t="shared" si="2"/>
        <v>OS07</v>
      </c>
      <c r="B24" s="11" t="s">
        <v>79</v>
      </c>
      <c r="C24" s="11" t="s">
        <v>81</v>
      </c>
      <c r="D24" s="14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9" t="str">
        <f t="shared" si="2"/>
        <v>OS08</v>
      </c>
      <c r="B25" s="11" t="s">
        <v>82</v>
      </c>
      <c r="C25" s="11" t="s">
        <v>81</v>
      </c>
      <c r="D25" s="14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9" t="str">
        <f t="shared" si="2"/>
        <v>OS09</v>
      </c>
      <c r="B26" s="11" t="s">
        <v>83</v>
      </c>
      <c r="C26" s="11" t="s">
        <v>81</v>
      </c>
      <c r="D26" s="14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9" t="str">
        <f t="shared" si="2"/>
        <v>OS10</v>
      </c>
      <c r="B27" s="11" t="s">
        <v>84</v>
      </c>
      <c r="C27" s="11" t="s">
        <v>81</v>
      </c>
      <c r="D27" s="14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9" t="str">
        <f t="shared" si="2"/>
        <v>OS11</v>
      </c>
      <c r="B28" s="11" t="s">
        <v>25</v>
      </c>
      <c r="C28" s="11" t="s">
        <v>26</v>
      </c>
      <c r="D28" s="14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6"/>
      <c r="B29" s="16"/>
      <c r="C29" s="16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9" t="str">
        <f t="shared" ref="A33:A39" si="4">"SD" &amp; TEXT(ROW()-ROW($A$32), "00")</f>
        <v>SD01</v>
      </c>
      <c r="B33" s="11" t="s">
        <v>90</v>
      </c>
      <c r="C33" s="11" t="s">
        <v>91</v>
      </c>
      <c r="D33" s="14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9" t="str">
        <f t="shared" si="4"/>
        <v>SD02</v>
      </c>
      <c r="B34" s="11" t="s">
        <v>93</v>
      </c>
      <c r="C34" s="11" t="s">
        <v>91</v>
      </c>
      <c r="D34" s="14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9" t="str">
        <f t="shared" si="4"/>
        <v>SD03</v>
      </c>
      <c r="B35" s="11" t="s">
        <v>94</v>
      </c>
      <c r="C35" s="11" t="s">
        <v>91</v>
      </c>
      <c r="D35" s="14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9" t="str">
        <f t="shared" si="4"/>
        <v>SD04</v>
      </c>
      <c r="B36" s="11" t="s">
        <v>95</v>
      </c>
      <c r="C36" s="11" t="s">
        <v>91</v>
      </c>
      <c r="D36" s="14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9" t="str">
        <f t="shared" si="4"/>
        <v>SD05</v>
      </c>
      <c r="B37" s="11" t="s">
        <v>96</v>
      </c>
      <c r="C37" s="11" t="s">
        <v>91</v>
      </c>
      <c r="D37" s="14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9" t="str">
        <f t="shared" si="4"/>
        <v>SD06</v>
      </c>
      <c r="B38" s="11" t="s">
        <v>97</v>
      </c>
      <c r="C38" s="11" t="s">
        <v>91</v>
      </c>
      <c r="D38" s="14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9" t="str">
        <f t="shared" si="4"/>
        <v>SD07</v>
      </c>
      <c r="B39" s="11" t="s">
        <v>25</v>
      </c>
      <c r="C39" s="11" t="s">
        <v>26</v>
      </c>
      <c r="D39" s="14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6"/>
      <c r="B40" s="16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9" t="str">
        <f t="shared" ref="A44:A46" si="6">"IU" &amp; TEXT(ROW()-ROW($A$43), "00")</f>
        <v>IU01</v>
      </c>
      <c r="B44" s="11" t="s">
        <v>111</v>
      </c>
      <c r="C44" s="11" t="s">
        <v>112</v>
      </c>
      <c r="D44" s="14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9" t="str">
        <f t="shared" si="6"/>
        <v>IU02</v>
      </c>
      <c r="B45" s="11" t="s">
        <v>120</v>
      </c>
      <c r="C45" s="11" t="s">
        <v>122</v>
      </c>
      <c r="D45" s="14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9" t="str">
        <f t="shared" si="6"/>
        <v>IU03</v>
      </c>
      <c r="B46" s="11" t="s">
        <v>25</v>
      </c>
      <c r="C46" s="11" t="s">
        <v>26</v>
      </c>
      <c r="D46" s="14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6"/>
      <c r="B47" s="16"/>
      <c r="C47" s="16"/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9" t="str">
        <f t="shared" ref="A51:A59" si="8">"EN" &amp; TEXT(ROW()-ROW($A$50), "00")</f>
        <v>EN01</v>
      </c>
      <c r="B51" s="11" t="s">
        <v>131</v>
      </c>
      <c r="C51" s="11" t="s">
        <v>132</v>
      </c>
      <c r="D51" s="14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9" t="str">
        <f t="shared" si="8"/>
        <v>EN02</v>
      </c>
      <c r="B52" s="11" t="s">
        <v>135</v>
      </c>
      <c r="C52" s="11" t="s">
        <v>132</v>
      </c>
      <c r="D52" s="14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9" t="str">
        <f t="shared" si="8"/>
        <v>EN03</v>
      </c>
      <c r="B53" s="11" t="s">
        <v>138</v>
      </c>
      <c r="C53" s="11" t="s">
        <v>132</v>
      </c>
      <c r="D53" s="14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9" t="str">
        <f t="shared" si="8"/>
        <v>EN04</v>
      </c>
      <c r="B54" s="11" t="s">
        <v>142</v>
      </c>
      <c r="C54" s="11" t="s">
        <v>132</v>
      </c>
      <c r="D54" s="14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9" t="str">
        <f t="shared" si="8"/>
        <v>EN05</v>
      </c>
      <c r="B55" s="11" t="s">
        <v>144</v>
      </c>
      <c r="C55" s="11" t="s">
        <v>132</v>
      </c>
      <c r="D55" s="14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9" t="str">
        <f t="shared" si="8"/>
        <v>EN06</v>
      </c>
      <c r="B56" s="11" t="s">
        <v>147</v>
      </c>
      <c r="C56" s="11" t="s">
        <v>81</v>
      </c>
      <c r="D56" s="14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9" t="str">
        <f t="shared" si="8"/>
        <v>EN07</v>
      </c>
      <c r="B57" s="11" t="s">
        <v>149</v>
      </c>
      <c r="C57" s="11" t="s">
        <v>81</v>
      </c>
      <c r="D57" s="14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9" t="str">
        <f t="shared" si="8"/>
        <v>EN08</v>
      </c>
      <c r="B58" s="11" t="s">
        <v>152</v>
      </c>
      <c r="C58" s="11" t="s">
        <v>81</v>
      </c>
      <c r="D58" s="14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9" t="str">
        <f t="shared" si="8"/>
        <v>EN09</v>
      </c>
      <c r="B59" s="11" t="s">
        <v>25</v>
      </c>
      <c r="C59" s="11" t="s">
        <v>26</v>
      </c>
      <c r="D59" s="14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6"/>
      <c r="B60" s="16"/>
      <c r="C60" s="16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19" workbookViewId="0">
      <selection activeCell="B35" sqref="B35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customHeight="1" x14ac:dyDescent="0.2">
      <c r="A2" s="5" t="s">
        <v>37</v>
      </c>
      <c r="B2" s="3"/>
      <c r="C2" s="3"/>
      <c r="D2" s="3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">
      <c r="A3" s="7" t="s">
        <v>3</v>
      </c>
      <c r="B3" s="8" t="s">
        <v>129</v>
      </c>
      <c r="C3" s="8" t="s">
        <v>5</v>
      </c>
      <c r="D3" s="8" t="s">
        <v>6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">
      <c r="A4" s="9" t="str">
        <f t="shared" ref="A4:A23" si="0">"DV" &amp; TEXT(ROW()-ROW($A$3), "00")</f>
        <v>DV01</v>
      </c>
      <c r="B4" s="11" t="s">
        <v>63</v>
      </c>
      <c r="C4" s="11" t="s">
        <v>130</v>
      </c>
      <c r="D4" s="14" t="str">
        <f t="shared" ref="D4:D23" si="1">$A4 &amp; " - " &amp; $B4</f>
        <v>DV01 - Function not activated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75" customHeight="1" x14ac:dyDescent="0.2">
      <c r="A5" s="9" t="str">
        <f t="shared" si="0"/>
        <v>DV02</v>
      </c>
      <c r="B5" s="11" t="s">
        <v>133</v>
      </c>
      <c r="C5" s="11" t="s">
        <v>130</v>
      </c>
      <c r="D5" s="14" t="str">
        <f t="shared" si="1"/>
        <v>DV02 - Function unexpectedly activated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5.75" customHeight="1" x14ac:dyDescent="0.2">
      <c r="A6" s="9" t="str">
        <f t="shared" si="0"/>
        <v>DV03</v>
      </c>
      <c r="B6" s="11" t="s">
        <v>134</v>
      </c>
      <c r="C6" s="11" t="s">
        <v>130</v>
      </c>
      <c r="D6" s="14" t="str">
        <f t="shared" si="1"/>
        <v>DV03 - Function always activated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5.75" customHeight="1" x14ac:dyDescent="0.2">
      <c r="A7" s="9" t="str">
        <f t="shared" si="0"/>
        <v>DV04</v>
      </c>
      <c r="B7" s="11" t="s">
        <v>136</v>
      </c>
      <c r="C7" s="11" t="s">
        <v>137</v>
      </c>
      <c r="D7" s="14" t="str">
        <f t="shared" si="1"/>
        <v>DV04 - Actor effect is too much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5.75" customHeight="1" x14ac:dyDescent="0.2">
      <c r="A8" s="9" t="str">
        <f t="shared" si="0"/>
        <v>DV05</v>
      </c>
      <c r="B8" s="11" t="s">
        <v>139</v>
      </c>
      <c r="C8" s="11" t="s">
        <v>137</v>
      </c>
      <c r="D8" s="14" t="str">
        <f t="shared" si="1"/>
        <v>DV05 - Actor effect is too less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.75" customHeight="1" x14ac:dyDescent="0.2">
      <c r="A9" s="9" t="str">
        <f t="shared" si="0"/>
        <v>DV06</v>
      </c>
      <c r="B9" s="11" t="s">
        <v>140</v>
      </c>
      <c r="C9" s="11" t="s">
        <v>141</v>
      </c>
      <c r="D9" s="14" t="str">
        <f t="shared" si="1"/>
        <v>DV06 - Actor action too early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5.75" customHeight="1" x14ac:dyDescent="0.2">
      <c r="A10" s="9" t="str">
        <f t="shared" si="0"/>
        <v>DV07</v>
      </c>
      <c r="B10" s="11" t="s">
        <v>143</v>
      </c>
      <c r="C10" s="11" t="s">
        <v>141</v>
      </c>
      <c r="D10" s="14" t="str">
        <f t="shared" si="1"/>
        <v>DV07 - Actor action too late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5.75" customHeight="1" x14ac:dyDescent="0.2">
      <c r="A11" s="9" t="str">
        <f t="shared" si="0"/>
        <v>DV08</v>
      </c>
      <c r="B11" s="11" t="s">
        <v>145</v>
      </c>
      <c r="C11" s="11" t="s">
        <v>146</v>
      </c>
      <c r="D11" s="14" t="str">
        <f t="shared" si="1"/>
        <v>DV08 - Actor action before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5.75" customHeight="1" x14ac:dyDescent="0.2">
      <c r="A12" s="9" t="str">
        <f t="shared" si="0"/>
        <v>DV09</v>
      </c>
      <c r="B12" s="11" t="s">
        <v>148</v>
      </c>
      <c r="C12" s="11" t="s">
        <v>146</v>
      </c>
      <c r="D12" s="14" t="str">
        <f t="shared" si="1"/>
        <v>DV09 - Actor action after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5.75" customHeight="1" x14ac:dyDescent="0.2">
      <c r="A13" s="9" t="str">
        <f t="shared" si="0"/>
        <v>DV10</v>
      </c>
      <c r="B13" s="11" t="s">
        <v>150</v>
      </c>
      <c r="C13" s="11" t="s">
        <v>151</v>
      </c>
      <c r="D13" s="14" t="str">
        <f t="shared" si="1"/>
        <v>DV10 - Actor effect is reverse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5.75" customHeight="1" x14ac:dyDescent="0.2">
      <c r="A14" s="9" t="str">
        <f t="shared" si="0"/>
        <v>DV11</v>
      </c>
      <c r="B14" s="11" t="s">
        <v>155</v>
      </c>
      <c r="C14" s="11" t="s">
        <v>151</v>
      </c>
      <c r="D14" s="14" t="str">
        <f t="shared" si="1"/>
        <v>DV11 - Actor effect is wrong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5.75" customHeight="1" x14ac:dyDescent="0.2">
      <c r="A15" s="9" t="str">
        <f t="shared" si="0"/>
        <v>DV12</v>
      </c>
      <c r="B15" s="11" t="s">
        <v>160</v>
      </c>
      <c r="C15" s="11" t="s">
        <v>137</v>
      </c>
      <c r="D15" s="14" t="str">
        <f t="shared" si="1"/>
        <v>DV12 - Sensor sensitivity is too high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5.75" customHeight="1" x14ac:dyDescent="0.2">
      <c r="A16" s="9" t="str">
        <f t="shared" si="0"/>
        <v>DV13</v>
      </c>
      <c r="B16" s="11" t="s">
        <v>167</v>
      </c>
      <c r="C16" s="11" t="s">
        <v>137</v>
      </c>
      <c r="D16" s="14" t="str">
        <f t="shared" si="1"/>
        <v>DV13 - Sensor sensitivity is too low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5.75" customHeight="1" x14ac:dyDescent="0.2">
      <c r="A17" s="9" t="str">
        <f t="shared" si="0"/>
        <v>DV14</v>
      </c>
      <c r="B17" s="11" t="s">
        <v>170</v>
      </c>
      <c r="C17" s="11" t="s">
        <v>141</v>
      </c>
      <c r="D17" s="14" t="str">
        <f t="shared" si="1"/>
        <v>DV14 - Sensor detection too early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5.75" customHeight="1" x14ac:dyDescent="0.2">
      <c r="A18" s="9" t="str">
        <f t="shared" si="0"/>
        <v>DV15</v>
      </c>
      <c r="B18" s="11" t="s">
        <v>172</v>
      </c>
      <c r="C18" s="11" t="s">
        <v>141</v>
      </c>
      <c r="D18" s="14" t="str">
        <f t="shared" si="1"/>
        <v>DV15 - Sensor detection too late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.75" customHeight="1" x14ac:dyDescent="0.2">
      <c r="A19" s="9" t="str">
        <f t="shared" si="0"/>
        <v>DV16</v>
      </c>
      <c r="B19" s="11" t="s">
        <v>174</v>
      </c>
      <c r="C19" s="11" t="s">
        <v>146</v>
      </c>
      <c r="D19" s="14" t="str">
        <f t="shared" si="1"/>
        <v>DV16 - Sensor detection before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.75" customHeight="1" x14ac:dyDescent="0.2">
      <c r="A20" s="9" t="str">
        <f t="shared" si="0"/>
        <v>DV17</v>
      </c>
      <c r="B20" s="11" t="s">
        <v>176</v>
      </c>
      <c r="C20" s="11" t="s">
        <v>146</v>
      </c>
      <c r="D20" s="14" t="str">
        <f t="shared" si="1"/>
        <v>DV17 - Sensor detection after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.75" customHeight="1" x14ac:dyDescent="0.2">
      <c r="A21" s="9" t="str">
        <f t="shared" si="0"/>
        <v>DV18</v>
      </c>
      <c r="B21" s="11" t="s">
        <v>177</v>
      </c>
      <c r="C21" s="11" t="s">
        <v>151</v>
      </c>
      <c r="D21" s="14" t="str">
        <f t="shared" si="1"/>
        <v>DV18 - Sensor detection is reverse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 x14ac:dyDescent="0.2">
      <c r="A22" s="9" t="str">
        <f t="shared" si="0"/>
        <v>DV19</v>
      </c>
      <c r="B22" s="11" t="s">
        <v>178</v>
      </c>
      <c r="C22" s="11" t="s">
        <v>151</v>
      </c>
      <c r="D22" s="14" t="str">
        <f t="shared" si="1"/>
        <v>DV19 - Sensor detection is wrong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 x14ac:dyDescent="0.2">
      <c r="A23" s="9" t="str">
        <f t="shared" si="0"/>
        <v>DV20</v>
      </c>
      <c r="B23" s="11" t="s">
        <v>25</v>
      </c>
      <c r="C23" s="11" t="s">
        <v>26</v>
      </c>
      <c r="D23" s="14" t="str">
        <f t="shared" si="1"/>
        <v>DV20 - N/A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 x14ac:dyDescent="0.2">
      <c r="A24" s="16"/>
      <c r="B24" s="16"/>
      <c r="C24" s="16"/>
      <c r="D24" s="16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customHeight="1" x14ac:dyDescent="0.2">
      <c r="A25" s="30"/>
      <c r="B25" s="31"/>
      <c r="C25" s="29"/>
      <c r="D25" s="31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2.75" x14ac:dyDescent="0.2">
      <c r="A26" s="32" t="s">
        <v>179</v>
      </c>
      <c r="B26" s="33"/>
      <c r="C26" s="34"/>
      <c r="D26" s="33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2.75" x14ac:dyDescent="0.2">
      <c r="A27" s="35" t="s">
        <v>3</v>
      </c>
      <c r="B27" s="36" t="s">
        <v>180</v>
      </c>
      <c r="C27" s="37" t="s">
        <v>5</v>
      </c>
      <c r="D27" s="36" t="s">
        <v>6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2.75" x14ac:dyDescent="0.2">
      <c r="A28" s="38" t="str">
        <f t="shared" ref="A28:A41" si="2">"EV" &amp; TEXT(ROW()-ROW($A$35), "00")</f>
        <v>EV-07</v>
      </c>
      <c r="B28" s="39" t="s">
        <v>181</v>
      </c>
      <c r="C28" s="40"/>
      <c r="D28" s="41" t="str">
        <f t="shared" ref="D28:D41" si="3">$A28 &amp; " - " &amp; $B28</f>
        <v>EV-07 - None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2.75" x14ac:dyDescent="0.2">
      <c r="A29" s="42" t="str">
        <f t="shared" si="2"/>
        <v>EV-06</v>
      </c>
      <c r="B29" s="43" t="s">
        <v>182</v>
      </c>
      <c r="C29" s="40"/>
      <c r="D29" s="44" t="str">
        <f t="shared" si="3"/>
        <v>EV-06 - Front collision with oncoming traffic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2.75" x14ac:dyDescent="0.2">
      <c r="A30" s="42" t="str">
        <f t="shared" si="2"/>
        <v>EV-05</v>
      </c>
      <c r="B30" s="43" t="s">
        <v>183</v>
      </c>
      <c r="C30" s="40"/>
      <c r="D30" s="44" t="str">
        <f t="shared" si="3"/>
        <v>EV-05 - Front collision with ahead traffic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2.75" x14ac:dyDescent="0.2">
      <c r="A31" s="38" t="str">
        <f t="shared" si="2"/>
        <v>EV-04</v>
      </c>
      <c r="B31" s="43" t="s">
        <v>65</v>
      </c>
      <c r="C31" s="40"/>
      <c r="D31" s="44" t="str">
        <f t="shared" si="3"/>
        <v>EV-04 - Front collision with obstacle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x14ac:dyDescent="0.2">
      <c r="A32" s="38" t="str">
        <f t="shared" si="2"/>
        <v>EV-03</v>
      </c>
      <c r="B32" s="39" t="s">
        <v>184</v>
      </c>
      <c r="C32" s="45"/>
      <c r="D32" s="41" t="str">
        <f t="shared" si="3"/>
        <v>EV-03 - Rear collision with trailing traffic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2.75" x14ac:dyDescent="0.2">
      <c r="A33" s="38" t="str">
        <f t="shared" si="2"/>
        <v>EV-02</v>
      </c>
      <c r="B33" s="39" t="s">
        <v>185</v>
      </c>
      <c r="C33" s="40"/>
      <c r="D33" s="41" t="str">
        <f t="shared" si="3"/>
        <v>EV-02 - Side collision with other traffic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2.75" x14ac:dyDescent="0.2">
      <c r="A34" s="38" t="str">
        <f t="shared" si="2"/>
        <v>EV-01</v>
      </c>
      <c r="B34" s="39" t="s">
        <v>186</v>
      </c>
      <c r="C34" s="40"/>
      <c r="D34" s="41" t="str">
        <f t="shared" si="3"/>
        <v>EV-01 - Side collision with obstacle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2.75" x14ac:dyDescent="0.2">
      <c r="A35" s="38" t="str">
        <f t="shared" si="2"/>
        <v>EV00</v>
      </c>
      <c r="B35" s="39" t="s">
        <v>187</v>
      </c>
      <c r="C35" s="40"/>
      <c r="D35" s="41" t="str">
        <f t="shared" si="3"/>
        <v>EV00 - Collision with other vehicle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2.75" x14ac:dyDescent="0.2">
      <c r="A36" s="38" t="str">
        <f t="shared" si="2"/>
        <v>EV01</v>
      </c>
      <c r="B36" s="39" t="s">
        <v>188</v>
      </c>
      <c r="C36" s="40"/>
      <c r="D36" s="41" t="str">
        <f t="shared" si="3"/>
        <v>EV01 - Collision with train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2.75" x14ac:dyDescent="0.2">
      <c r="A37" s="38" t="str">
        <f t="shared" si="2"/>
        <v>EV02</v>
      </c>
      <c r="B37" s="39" t="s">
        <v>189</v>
      </c>
      <c r="C37" s="40"/>
      <c r="D37" s="41" t="str">
        <f t="shared" si="3"/>
        <v>EV02 - Collision with pedestrian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2.75" x14ac:dyDescent="0.2">
      <c r="A38" s="38" t="str">
        <f t="shared" si="2"/>
        <v>EV03</v>
      </c>
      <c r="B38" s="39" t="s">
        <v>190</v>
      </c>
      <c r="C38" s="40"/>
      <c r="D38" s="41" t="str">
        <f t="shared" si="3"/>
        <v>EV03 - Car spins out of control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2.75" x14ac:dyDescent="0.2">
      <c r="A39" s="38" t="str">
        <f t="shared" si="2"/>
        <v>EV04</v>
      </c>
      <c r="B39" s="39" t="s">
        <v>191</v>
      </c>
      <c r="C39" s="40"/>
      <c r="D39" s="41" t="str">
        <f t="shared" si="3"/>
        <v>EV04 - Car comes off the road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2.75" x14ac:dyDescent="0.2">
      <c r="A40" s="38" t="str">
        <f t="shared" si="2"/>
        <v>EV05</v>
      </c>
      <c r="B40" s="39" t="s">
        <v>192</v>
      </c>
      <c r="C40" s="40"/>
      <c r="D40" s="41" t="str">
        <f t="shared" si="3"/>
        <v>EV05 - Car catches file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2.75" x14ac:dyDescent="0.2">
      <c r="A41" s="38" t="str">
        <f t="shared" si="2"/>
        <v>EV06</v>
      </c>
      <c r="B41" s="39" t="s">
        <v>25</v>
      </c>
      <c r="C41" s="40"/>
      <c r="D41" s="41" t="str">
        <f t="shared" si="3"/>
        <v>EV06 - N/A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 x14ac:dyDescent="0.2">
      <c r="A42" s="46"/>
      <c r="B42" s="47"/>
      <c r="C42" s="48"/>
      <c r="D42" s="47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2.75" x14ac:dyDescent="0.2">
      <c r="A43" s="31"/>
      <c r="B43" s="31"/>
      <c r="C43" s="29"/>
      <c r="D43" s="31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2.75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2.7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2.75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2.75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2.75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2.75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2.75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2.75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2.75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2.75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2.75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75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2.75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2.75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2.75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75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2.75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2.75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2.75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2.75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2.7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2.75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2.75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2.75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2.75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2.75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2.75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2.75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2.75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2.75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2.75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2.75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2.75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2.75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2.75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2.75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2.75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2.75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2.75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2.75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2.75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2.75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2.75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2.75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2.75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2.75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2.75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2.75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2.75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2.75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2.75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2.75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2.75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2.75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2.75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2.75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2.75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2.75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2.75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2.75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2.75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2.75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2.75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2.75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2.75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2.75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2.75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2.75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2.75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2.75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2.75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2.75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2.75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2.75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2.75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2.75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2.75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2.75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2.75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2.75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2.75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2.75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2.75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2.75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2.75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2.75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2.75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2.75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2.75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2.75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2.75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2.75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2.75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2.75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2.75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2.75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2.75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2.75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2.75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2.75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2.75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2.75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2.75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2.75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2.75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2.75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2.75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2.75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2.75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2.75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2.75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2.75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2.75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2.75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2.75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2.75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2.75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2.75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2.75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2.75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2.75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2.75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2.75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2.75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2.75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2.75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2.75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2.75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2.75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2.75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2.75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2.75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2.75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2.75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2.75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2.75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2.75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2.75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2.75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2.75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2.75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2.75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2.75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2.75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2.75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2.75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2.75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2.75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2.75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2.75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2.75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2.75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2.75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2.75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2.75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2.75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2.75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2.75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2.75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2.75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2.75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2.75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2.75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2.75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2.75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2.75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2.75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2.75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2.75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2.75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2.75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2.75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2.75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2.75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2.75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2.75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2.75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2.75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2.75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2.75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2.75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2.75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2.75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2.75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2.75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2.75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2.75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2.75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2.75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2.75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2.75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2.75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2.75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2.75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2.75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2.75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2.75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2.75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2.75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2.75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2.75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2.75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2.75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2.75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2.75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2.75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2.75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2.75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2.75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2.75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2.75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2.75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2.75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2.75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2.75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2.75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2.75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2.75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2.75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2.75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2.75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2.75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2.75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2.75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2.75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2.75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2.75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2.75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2.75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2.75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2.75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2.75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2.75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2.75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2.75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2.75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2.75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2.75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2.75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2.75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2.75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2.75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2.75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2.75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2.75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2.75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2.75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2.75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2.75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2.75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2.75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2.75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2.75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2.75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2.75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2.75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2.75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2.75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2.75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2.75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2.75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2.75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2.75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2.75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2.75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2.75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2.75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2.75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2.75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2.75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2.75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2.75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2.75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2.75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2.75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2.75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2.75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2.75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2.75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2.75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2.75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2.75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2.75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2.75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2.75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2.75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2.75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2.75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2.75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2.75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2.75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2.75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2.75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2.75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2.75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2.75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2.75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2.75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2.75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2.75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2.75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2.75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2.75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2.75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2.75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2.75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2.75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2.75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2.75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2.75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2.75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2.75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2.75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2.75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2.75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2.75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2.75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2.75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2.75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2.75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2.75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2.75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2.75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2.75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2.75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2.75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2.75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2.75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2.75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2.75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2.75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2.75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2.75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2.75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2.75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2.75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2.75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2.75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2.75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2.75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2.75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2.75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2.75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2.75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2.75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2.75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2.75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2.75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2.75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2.75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2.75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2.75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2.75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2.75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2.75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2.75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2.75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2.75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2.75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2.75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2.75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2.75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2.75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2.75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2.75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2.75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2.75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2.75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2.75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2.75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2.75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2.75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2.75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2.75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2.75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2.75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2.75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2.75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2.75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2.75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2.75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2.75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2.75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2.75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2.75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2.75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2.75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2.75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2.75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2.75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2.75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2.75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2.75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2.75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2.75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2.75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2.75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2.75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2.75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2.75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2.75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2.75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2.75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2.75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2.75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2.75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2.75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2.75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2.75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2.75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2.75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2.75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2.75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2.75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2.75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2.75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2.75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2.75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2.75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2.75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2.75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2.75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2.75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2.75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2.75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2.75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2.75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2.75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2.75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2.75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2.75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2.75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2.75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2.75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2.75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2.75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2.75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2.75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2.75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2.75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2.75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2.75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2.75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2.75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2.75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2.75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2.75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2.75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2.75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2.75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2.75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2.75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2.75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2.75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2.75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2.75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2.75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2.75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2.75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2.75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2.75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2.75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2.75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2.75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2.75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2.75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2.75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2.75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2.75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2.75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2.75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2.75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2.75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2.75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2.75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2.75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2.75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2.75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2.75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2.75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2.75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2.75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2.75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2.75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2.75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2.75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2.75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2.75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2.75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2.75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2.75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2.75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2.75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2.75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2.75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2.75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2.75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2.75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2.75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2.75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2.75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2.75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2.75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2.75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2.75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2.75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2.75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2.75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2.75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2.75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2.75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2.75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2.75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2.75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2.75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2.75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2.75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2.75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2.75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2.75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2.75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2.75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2.75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2.75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2.75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2.75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2.75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2.75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2.75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2.75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2.75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2.75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2.75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2.75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2.75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2.75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2.75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2.75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2.75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2.75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2.75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2.75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2.75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2.75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2.75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2.75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2.75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2.75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2.75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2.75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2.75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2.75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2.75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2.75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2.75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2.75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2.75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2.75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2.75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2.75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2.75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2.75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2.75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2.75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2.75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2.75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2.75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2.75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2.75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2.75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2.75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2.75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2.75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2.75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2.75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2.75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2.75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2.75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2.75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2.75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2.75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2.75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2.75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2.75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2.75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2.75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2.75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2.75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2.75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2.75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2.75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2.75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2.75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2.75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2.75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2.75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2.75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2.75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2.75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2.75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2.75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2.75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2.75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2.75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2.75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2.75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2.75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2.75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2.75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2.75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2.75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2.75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2.75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2.75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2.75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2.75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2.75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2.75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2.75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2.75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2.75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2.75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2.75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2.75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2.75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2.75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2.75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2.75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2.75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2.75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2.75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2.75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2.75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2.75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2.75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2.75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2.75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2.75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2.75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2.75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2.75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2.75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2.75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2.75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2.75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2.75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2.75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2.75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2.75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2.75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2.75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2.75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2.75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2.75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2.75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2.75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2.75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2.75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2.75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2.75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2.75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2.75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2.75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2.75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2.75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2.75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2.75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2.75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2.75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2.75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2.75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2.75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2.75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2.75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2.75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2.75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2.75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2.75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2.75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2.75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2.75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2.75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2.75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2.75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2.75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2.75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2.75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2.75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2.75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2.75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2.75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2.75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2.75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2.75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2.75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2.75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2.75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2.75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2.75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2.75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2.75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2.75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2.75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2.75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2.75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2.75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2.75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2.75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2.75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2.75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2.75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2.75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2.75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2.75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2.75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2.75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2.75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2.75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2.75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2.75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2.75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2.75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2.75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2.75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2.75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2.75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2.75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2.75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2.75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2.75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2.75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2.75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2.75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2.75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2.75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2.75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2.75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2.75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2.75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2.75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2.75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2.75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2.75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2.75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2.75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2.75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2.75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2.75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2.75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2.75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2.75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2.75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2.75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2.75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2.75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2.75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2.75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2.75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2.75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2.75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2.75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2.75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2.75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2.75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2.75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2.75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2.75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2.75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2.75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2.75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2.75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2.75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2.75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2.75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2.75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2.75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2.75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2.75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2.75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2.75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2.75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2.75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2.75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2.75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2.75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2.75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2.75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2.75" x14ac:dyDescent="0.2"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2.75" x14ac:dyDescent="0.2"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2.75" x14ac:dyDescent="0.2"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2.75" x14ac:dyDescent="0.2"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2.75" x14ac:dyDescent="0.2"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2.75" x14ac:dyDescent="0.2"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5:26" ht="12.75" x14ac:dyDescent="0.2"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5:26" ht="12.75" x14ac:dyDescent="0.2"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5:26" ht="12.75" x14ac:dyDescent="0.2"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5:26" ht="12.75" x14ac:dyDescent="0.2"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5:26" ht="12.75" x14ac:dyDescent="0.2"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5:26" ht="12.75" x14ac:dyDescent="0.2"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5:26" ht="12.75" x14ac:dyDescent="0.2"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5:26" ht="12.75" x14ac:dyDescent="0.2"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5:26" ht="12.75" x14ac:dyDescent="0.2"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spans="5:26" ht="12.75" x14ac:dyDescent="0.2"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spans="5:26" ht="12.75" x14ac:dyDescent="0.2"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topLeftCell="A10" workbookViewId="0">
      <selection activeCell="B3" sqref="B3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9" t="s">
        <v>197</v>
      </c>
      <c r="B3" s="11" t="s">
        <v>198</v>
      </c>
      <c r="C3" s="11"/>
      <c r="D3" s="11"/>
      <c r="E3" s="14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9" t="s">
        <v>199</v>
      </c>
      <c r="B4" s="11" t="s">
        <v>200</v>
      </c>
      <c r="C4" s="11" t="s">
        <v>201</v>
      </c>
      <c r="D4" s="11" t="s">
        <v>202</v>
      </c>
      <c r="E4" s="14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9" t="s">
        <v>203</v>
      </c>
      <c r="B5" s="11" t="s">
        <v>204</v>
      </c>
      <c r="C5" s="11" t="s">
        <v>205</v>
      </c>
      <c r="D5" s="11" t="s">
        <v>206</v>
      </c>
      <c r="E5" s="14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9" t="s">
        <v>207</v>
      </c>
      <c r="B6" s="11" t="s">
        <v>208</v>
      </c>
      <c r="C6" s="11" t="s">
        <v>209</v>
      </c>
      <c r="D6" s="11" t="s">
        <v>210</v>
      </c>
      <c r="E6" s="14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9" t="s">
        <v>211</v>
      </c>
      <c r="B7" s="11" t="s">
        <v>212</v>
      </c>
      <c r="C7" s="11" t="s">
        <v>213</v>
      </c>
      <c r="D7" s="11" t="s">
        <v>214</v>
      </c>
      <c r="E7" s="14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/>
      <c r="B8" s="16"/>
      <c r="C8" s="16"/>
      <c r="D8" s="16"/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9" t="s">
        <v>217</v>
      </c>
      <c r="B12" s="11" t="s">
        <v>218</v>
      </c>
      <c r="C12" s="11" t="s">
        <v>218</v>
      </c>
      <c r="D12" s="11" t="s">
        <v>219</v>
      </c>
      <c r="E12" s="14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9" t="s">
        <v>221</v>
      </c>
      <c r="B13" s="11" t="s">
        <v>222</v>
      </c>
      <c r="C13" s="11" t="s">
        <v>222</v>
      </c>
      <c r="D13" s="11" t="s">
        <v>223</v>
      </c>
      <c r="E13" s="14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9" t="s">
        <v>224</v>
      </c>
      <c r="B14" s="11" t="s">
        <v>225</v>
      </c>
      <c r="C14" s="11" t="s">
        <v>226</v>
      </c>
      <c r="D14" s="11" t="s">
        <v>227</v>
      </c>
      <c r="E14" s="14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9" t="s">
        <v>228</v>
      </c>
      <c r="B15" s="11" t="s">
        <v>229</v>
      </c>
      <c r="C15" s="11" t="s">
        <v>230</v>
      </c>
      <c r="D15" s="11" t="s">
        <v>231</v>
      </c>
      <c r="E15" s="14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6"/>
      <c r="B16" s="16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50" t="s">
        <v>5</v>
      </c>
      <c r="D19" s="51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9" t="s">
        <v>232</v>
      </c>
      <c r="B20" s="11" t="s">
        <v>233</v>
      </c>
      <c r="C20" s="52" t="s">
        <v>233</v>
      </c>
      <c r="D20" s="53"/>
      <c r="E20" s="14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9" t="s">
        <v>234</v>
      </c>
      <c r="B21" s="11" t="s">
        <v>235</v>
      </c>
      <c r="C21" s="52" t="s">
        <v>236</v>
      </c>
      <c r="D21" s="53"/>
      <c r="E21" s="14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9" t="s">
        <v>237</v>
      </c>
      <c r="B22" s="11" t="s">
        <v>238</v>
      </c>
      <c r="C22" s="52" t="s">
        <v>239</v>
      </c>
      <c r="D22" s="53"/>
      <c r="E22" s="14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9" t="s">
        <v>240</v>
      </c>
      <c r="B23" s="11" t="s">
        <v>241</v>
      </c>
      <c r="C23" s="52" t="s">
        <v>242</v>
      </c>
      <c r="D23" s="53"/>
      <c r="E23" s="14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/>
      <c r="B24" s="16"/>
      <c r="C24" s="55"/>
      <c r="D24" s="56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4" t="s">
        <v>220</v>
      </c>
      <c r="C2" s="75" t="s">
        <v>193</v>
      </c>
      <c r="D2" s="77" t="s">
        <v>215</v>
      </c>
      <c r="E2" s="78"/>
      <c r="F2" s="78"/>
      <c r="G2" s="79"/>
    </row>
    <row r="3" spans="2:7" ht="15.75" customHeight="1" x14ac:dyDescent="0.2">
      <c r="B3" s="73"/>
      <c r="C3" s="76"/>
      <c r="D3" s="54" t="s">
        <v>217</v>
      </c>
      <c r="E3" s="54" t="s">
        <v>221</v>
      </c>
      <c r="F3" s="54" t="s">
        <v>224</v>
      </c>
      <c r="G3" s="54" t="s">
        <v>228</v>
      </c>
    </row>
    <row r="4" spans="2:7" ht="15.75" customHeight="1" x14ac:dyDescent="0.2">
      <c r="B4" s="71" t="s">
        <v>234</v>
      </c>
      <c r="C4" s="57" t="s">
        <v>199</v>
      </c>
      <c r="D4" s="57" t="s">
        <v>75</v>
      </c>
      <c r="E4" s="57" t="s">
        <v>75</v>
      </c>
      <c r="F4" s="57" t="s">
        <v>75</v>
      </c>
      <c r="G4" s="57" t="s">
        <v>75</v>
      </c>
    </row>
    <row r="5" spans="2:7" ht="15.75" customHeight="1" x14ac:dyDescent="0.2">
      <c r="B5" s="72"/>
      <c r="C5" s="57" t="s">
        <v>203</v>
      </c>
      <c r="D5" s="57" t="s">
        <v>75</v>
      </c>
      <c r="E5" s="57" t="s">
        <v>75</v>
      </c>
      <c r="F5" s="57" t="s">
        <v>75</v>
      </c>
      <c r="G5" s="57" t="s">
        <v>75</v>
      </c>
    </row>
    <row r="6" spans="2:7" ht="15.75" customHeight="1" x14ac:dyDescent="0.2">
      <c r="B6" s="72"/>
      <c r="C6" s="57" t="s">
        <v>207</v>
      </c>
      <c r="D6" s="57" t="s">
        <v>75</v>
      </c>
      <c r="E6" s="57" t="s">
        <v>75</v>
      </c>
      <c r="F6" s="57" t="s">
        <v>75</v>
      </c>
      <c r="G6" s="57" t="s">
        <v>154</v>
      </c>
    </row>
    <row r="7" spans="2:7" ht="15.75" customHeight="1" x14ac:dyDescent="0.2">
      <c r="B7" s="73"/>
      <c r="C7" s="57" t="s">
        <v>211</v>
      </c>
      <c r="D7" s="57" t="s">
        <v>75</v>
      </c>
      <c r="E7" s="57" t="s">
        <v>75</v>
      </c>
      <c r="F7" s="57" t="s">
        <v>154</v>
      </c>
      <c r="G7" s="57" t="s">
        <v>166</v>
      </c>
    </row>
    <row r="8" spans="2:7" ht="15.75" customHeight="1" x14ac:dyDescent="0.2">
      <c r="B8" s="71" t="s">
        <v>237</v>
      </c>
      <c r="C8" s="57" t="s">
        <v>199</v>
      </c>
      <c r="D8" s="57" t="s">
        <v>75</v>
      </c>
      <c r="E8" s="57" t="s">
        <v>75</v>
      </c>
      <c r="F8" s="57" t="s">
        <v>75</v>
      </c>
      <c r="G8" s="57" t="s">
        <v>75</v>
      </c>
    </row>
    <row r="9" spans="2:7" ht="15.75" customHeight="1" x14ac:dyDescent="0.2">
      <c r="B9" s="72"/>
      <c r="C9" s="57" t="s">
        <v>203</v>
      </c>
      <c r="D9" s="57" t="s">
        <v>75</v>
      </c>
      <c r="E9" s="57" t="s">
        <v>75</v>
      </c>
      <c r="F9" s="57" t="s">
        <v>75</v>
      </c>
      <c r="G9" s="57" t="s">
        <v>154</v>
      </c>
    </row>
    <row r="10" spans="2:7" ht="15.75" customHeight="1" x14ac:dyDescent="0.2">
      <c r="B10" s="72"/>
      <c r="C10" s="57" t="s">
        <v>207</v>
      </c>
      <c r="D10" s="57" t="s">
        <v>75</v>
      </c>
      <c r="E10" s="57" t="s">
        <v>75</v>
      </c>
      <c r="F10" s="57" t="s">
        <v>154</v>
      </c>
      <c r="G10" s="57" t="s">
        <v>166</v>
      </c>
    </row>
    <row r="11" spans="2:7" ht="15.75" customHeight="1" x14ac:dyDescent="0.2">
      <c r="B11" s="73"/>
      <c r="C11" s="57" t="s">
        <v>211</v>
      </c>
      <c r="D11" s="57" t="s">
        <v>75</v>
      </c>
      <c r="E11" s="57" t="s">
        <v>154</v>
      </c>
      <c r="F11" s="57" t="s">
        <v>166</v>
      </c>
      <c r="G11" s="57" t="s">
        <v>243</v>
      </c>
    </row>
    <row r="12" spans="2:7" ht="15.75" customHeight="1" x14ac:dyDescent="0.2">
      <c r="B12" s="71" t="s">
        <v>240</v>
      </c>
      <c r="C12" s="57" t="s">
        <v>199</v>
      </c>
      <c r="D12" s="57" t="s">
        <v>75</v>
      </c>
      <c r="E12" s="57" t="s">
        <v>75</v>
      </c>
      <c r="F12" s="57" t="s">
        <v>75</v>
      </c>
      <c r="G12" s="57" t="s">
        <v>154</v>
      </c>
    </row>
    <row r="13" spans="2:7" ht="15.75" customHeight="1" x14ac:dyDescent="0.2">
      <c r="B13" s="72"/>
      <c r="C13" s="57" t="s">
        <v>203</v>
      </c>
      <c r="D13" s="57" t="s">
        <v>75</v>
      </c>
      <c r="E13" s="57" t="s">
        <v>75</v>
      </c>
      <c r="F13" s="57" t="s">
        <v>154</v>
      </c>
      <c r="G13" s="57" t="s">
        <v>166</v>
      </c>
    </row>
    <row r="14" spans="2:7" ht="15.75" customHeight="1" x14ac:dyDescent="0.2">
      <c r="B14" s="72"/>
      <c r="C14" s="57" t="s">
        <v>207</v>
      </c>
      <c r="D14" s="57" t="s">
        <v>75</v>
      </c>
      <c r="E14" s="57" t="s">
        <v>154</v>
      </c>
      <c r="F14" s="57" t="s">
        <v>166</v>
      </c>
      <c r="G14" s="57" t="s">
        <v>243</v>
      </c>
    </row>
    <row r="15" spans="2:7" ht="15.75" customHeight="1" x14ac:dyDescent="0.2">
      <c r="B15" s="73"/>
      <c r="C15" s="57" t="s">
        <v>211</v>
      </c>
      <c r="D15" s="57" t="s">
        <v>75</v>
      </c>
      <c r="E15" s="57" t="s">
        <v>166</v>
      </c>
      <c r="F15" s="57" t="s">
        <v>243</v>
      </c>
      <c r="G15" s="57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More</dc:creator>
  <cp:lastModifiedBy>Swapnil More</cp:lastModifiedBy>
  <cp:lastPrinted>2018-06-14T00:13:01Z</cp:lastPrinted>
  <dcterms:modified xsi:type="dcterms:W3CDTF">2018-06-14T00:40:31Z</dcterms:modified>
</cp:coreProperties>
</file>