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eekant Rane\Desktop\import validation secenerio file\Electricity contract\"/>
    </mc:Choice>
  </mc:AlternateContent>
  <bookViews>
    <workbookView xWindow="0" yWindow="0" windowWidth="20490" windowHeight="7755"/>
  </bookViews>
  <sheets>
    <sheet name="Elec Contract Import Template" sheetId="2" r:id="rId1"/>
    <sheet name="Sheet1" sheetId="1" r:id="rId2"/>
  </sheets>
  <externalReferences>
    <externalReference r:id="rId3"/>
  </externalReferences>
  <definedNames>
    <definedName name="_xlnm._FilterDatabase" localSheetId="0" hidden="1">'Elec Contract Import Template'!$AA$10:$AA$30</definedName>
    <definedName name="Capacity_kVA">'[1]Cost Input'!$E$13</definedName>
    <definedName name="DUoS_rates">'[1]Cost Input'!$E$16:$P$19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V5" i="2" l="1"/>
  <c r="FU5" i="2"/>
  <c r="FT5" i="2"/>
  <c r="FS5" i="2"/>
  <c r="FQ5" i="2"/>
  <c r="FP5" i="2"/>
  <c r="FO5" i="2"/>
  <c r="FK5" i="2"/>
  <c r="FJ5" i="2"/>
  <c r="FI5" i="2"/>
  <c r="FH5" i="2"/>
  <c r="FV4" i="2"/>
  <c r="FU4" i="2"/>
  <c r="FT4" i="2"/>
  <c r="FS4" i="2"/>
  <c r="FQ4" i="2"/>
  <c r="FP4" i="2"/>
  <c r="FO4" i="2"/>
  <c r="FK4" i="2"/>
  <c r="FJ4" i="2"/>
  <c r="FI4" i="2"/>
  <c r="FH4" i="2"/>
  <c r="FV3" i="2"/>
  <c r="FU3" i="2"/>
  <c r="FT3" i="2"/>
  <c r="FS3" i="2"/>
  <c r="FQ3" i="2"/>
  <c r="FP3" i="2"/>
  <c r="FO3" i="2"/>
  <c r="FK3" i="2"/>
  <c r="FJ3" i="2"/>
  <c r="FI3" i="2"/>
  <c r="FH3" i="2"/>
  <c r="FV2" i="2"/>
  <c r="FU2" i="2"/>
  <c r="FT2" i="2"/>
  <c r="FS2" i="2"/>
  <c r="FR2" i="2"/>
  <c r="FQ2" i="2"/>
  <c r="FP2" i="2"/>
  <c r="FO2" i="2"/>
  <c r="FN2" i="2"/>
  <c r="FM2" i="2"/>
  <c r="FL2" i="2"/>
  <c r="FK2" i="2"/>
  <c r="FJ2" i="2"/>
  <c r="FI2" i="2"/>
  <c r="FH2" i="2"/>
</calcChain>
</file>

<file path=xl/sharedStrings.xml><?xml version="1.0" encoding="utf-8"?>
<sst xmlns="http://schemas.openxmlformats.org/spreadsheetml/2006/main" count="372" uniqueCount="150">
  <si>
    <t>MPAN</t>
  </si>
  <si>
    <t>Supplier</t>
  </si>
  <si>
    <t>Start Date</t>
  </si>
  <si>
    <t>End Date</t>
  </si>
  <si>
    <t>Pay Cycle Start Month</t>
  </si>
  <si>
    <t>Pay Term</t>
  </si>
  <si>
    <t>Energy Rate 1</t>
  </si>
  <si>
    <t>Price Point</t>
  </si>
  <si>
    <t>Energy Rate 2</t>
  </si>
  <si>
    <t>Energy rate 3</t>
  </si>
  <si>
    <t>Energy Rate 4</t>
  </si>
  <si>
    <t>Energy rate 5</t>
  </si>
  <si>
    <t>Energy rate 6</t>
  </si>
  <si>
    <t>Energy rate 7</t>
  </si>
  <si>
    <t>Energy rate 8</t>
  </si>
  <si>
    <t>AAHEDC</t>
  </si>
  <si>
    <t>Account Management Fee</t>
  </si>
  <si>
    <t>Administration</t>
  </si>
  <si>
    <t>AMR Charge</t>
  </si>
  <si>
    <t>Broker Recovery</t>
  </si>
  <si>
    <t>BSC (Elexon)</t>
  </si>
  <si>
    <t>BSUoS</t>
  </si>
  <si>
    <t>Capacity Charge</t>
  </si>
  <si>
    <t>CCL</t>
  </si>
  <si>
    <t>CfD (Operational costs Levy)</t>
  </si>
  <si>
    <t>CfD (Supplier Levy)</t>
  </si>
  <si>
    <t>CFD Combined Charge</t>
  </si>
  <si>
    <t>CFD Interim Rate Exemption Discount</t>
  </si>
  <si>
    <t>CFD Interim Rate Levy</t>
  </si>
  <si>
    <t>CfD Legislation Change Uplift</t>
  </si>
  <si>
    <t>CFD Operational Exemption Discount</t>
  </si>
  <si>
    <t>Club Membership</t>
  </si>
  <si>
    <t>CM (Obligation Levy)</t>
  </si>
  <si>
    <t>CM (Operational costs Levy)</t>
  </si>
  <si>
    <t>CM Combined Charge</t>
  </si>
  <si>
    <t>Combined HH Data Charges</t>
  </si>
  <si>
    <t>Communications Charge</t>
  </si>
  <si>
    <t>Contract Management Fee</t>
  </si>
  <si>
    <t>Data Collection (DC/DA) Agent Charge</t>
  </si>
  <si>
    <t>Data Processing Charge</t>
  </si>
  <si>
    <t>Data Retrieval Charge</t>
  </si>
  <si>
    <t>Day Ahead Premium</t>
  </si>
  <si>
    <t>De-energisation Charge</t>
  </si>
  <si>
    <t>Demand Charge</t>
  </si>
  <si>
    <t>Distribution Charges</t>
  </si>
  <si>
    <t>Distribution Losses</t>
  </si>
  <si>
    <t>Distribution Losses - Day</t>
  </si>
  <si>
    <t>Distribution Losses - Night</t>
  </si>
  <si>
    <t>DUOS Standing Charge</t>
  </si>
  <si>
    <t>EEOS</t>
  </si>
  <si>
    <t>EMR Levy</t>
  </si>
  <si>
    <t>EMR Set-up</t>
  </si>
  <si>
    <t>Energy Intensive Industry Exemption</t>
  </si>
  <si>
    <t>Excess Capacity</t>
  </si>
  <si>
    <t>FIT</t>
  </si>
  <si>
    <t>Fuel Cost Adjustment</t>
  </si>
  <si>
    <t>Imbalance Charge</t>
  </si>
  <si>
    <t>Meter Service Charge</t>
  </si>
  <si>
    <t>Non DD Surcharge</t>
  </si>
  <si>
    <t>Non Energy Charge</t>
  </si>
  <si>
    <t>Non Energy Charges - Day</t>
  </si>
  <si>
    <t>Non Energy Charges - Night</t>
  </si>
  <si>
    <t>Non Firm Provision</t>
  </si>
  <si>
    <t>Online Reward</t>
  </si>
  <si>
    <t>Paper Billing</t>
  </si>
  <si>
    <t>Portfolio Benefit</t>
  </si>
  <si>
    <t>Prompt Payment Discount</t>
  </si>
  <si>
    <t>PSO Levy</t>
  </si>
  <si>
    <t>Reactive power charge
p/kVArh</t>
  </si>
  <si>
    <t>RCRC</t>
  </si>
  <si>
    <t>REGO</t>
  </si>
  <si>
    <t>Residual Volume Charge</t>
  </si>
  <si>
    <t>RO</t>
  </si>
  <si>
    <t>RO Exemption</t>
  </si>
  <si>
    <t>RO Legislation Change Uplift</t>
  </si>
  <si>
    <t>Shape Fee</t>
  </si>
  <si>
    <t>Supplier Margin</t>
  </si>
  <si>
    <t>Third Party Support</t>
  </si>
  <si>
    <t>Transmission Charge Estimate</t>
  </si>
  <si>
    <t>Transmission Losses</t>
  </si>
  <si>
    <t>TRIAD Charges (£/kW)</t>
  </si>
  <si>
    <t>Triads Months Charged</t>
  </si>
  <si>
    <t>Start Month</t>
  </si>
  <si>
    <t>Voltage Optimisation</t>
  </si>
  <si>
    <t>Zero Carbon Power</t>
  </si>
  <si>
    <t>Flexible Purchase Charge</t>
  </si>
  <si>
    <t>Duplicate Contract and Meter</t>
  </si>
  <si>
    <t>Invalid MPAN</t>
  </si>
  <si>
    <t>Missing Contract ref</t>
  </si>
  <si>
    <t>Invalid/Missing Supplier</t>
  </si>
  <si>
    <t>Invalid Start Date</t>
  </si>
  <si>
    <t>Invalid End Date</t>
  </si>
  <si>
    <t>Invalid Pay Month</t>
  </si>
  <si>
    <t>Invalid Triad Pay Month</t>
  </si>
  <si>
    <t>Pay Term Not valid</t>
  </si>
  <si>
    <t>Price Point not valid</t>
  </si>
  <si>
    <t>Rates not numeric</t>
  </si>
  <si>
    <t>Rates not numeric and not Published or Inspired View</t>
  </si>
  <si>
    <t>All energy rates missing</t>
  </si>
  <si>
    <t>Inspired/Published missing Rates</t>
  </si>
  <si>
    <t xml:space="preserve"> Duplicate meter for the same period</t>
  </si>
  <si>
    <t>Charge Type</t>
  </si>
  <si>
    <t>Triads</t>
  </si>
  <si>
    <t>00-845-115 1234567891011</t>
  </si>
  <si>
    <t>t</t>
  </si>
  <si>
    <t>Monthly</t>
  </si>
  <si>
    <t>Per unit at NBP</t>
  </si>
  <si>
    <t>Published View</t>
  </si>
  <si>
    <t>Per Day</t>
  </si>
  <si>
    <t>Inspired/Published View</t>
  </si>
  <si>
    <t>Per Bill Period</t>
  </si>
  <si>
    <t>00-845-115 1234567891012</t>
  </si>
  <si>
    <t>Eon</t>
  </si>
  <si>
    <t>Inspired View</t>
  </si>
  <si>
    <t>Quarterly</t>
  </si>
  <si>
    <t>00-845-115 1234567891013</t>
  </si>
  <si>
    <t>Per unit at Meter</t>
  </si>
  <si>
    <t>Per unit at GSP</t>
  </si>
  <si>
    <t>Per unit of Distribution Loss</t>
  </si>
  <si>
    <t>To be repeated for every price point</t>
  </si>
  <si>
    <t>To be completed for all energy rates and non published/inspired charges</t>
  </si>
  <si>
    <t>To be completed for columns, X, AJ, AL, AN, AP, AR, BF, BH, CD, CL, CV, CX, DZ, EB, EH, EX, EZ</t>
  </si>
  <si>
    <t>Per unit of Transmission Loss</t>
  </si>
  <si>
    <t>Mappings to Inspired and published charges</t>
  </si>
  <si>
    <t>Column O</t>
  </si>
  <si>
    <t>Column N</t>
  </si>
  <si>
    <t>Column G</t>
  </si>
  <si>
    <t>Column K</t>
  </si>
  <si>
    <t>Column S</t>
  </si>
  <si>
    <t>Column T</t>
  </si>
  <si>
    <t>Column Q</t>
  </si>
  <si>
    <t>Column R</t>
  </si>
  <si>
    <t>Columns C, D and E</t>
  </si>
  <si>
    <t>Column F</t>
  </si>
  <si>
    <t>Column H</t>
  </si>
  <si>
    <t>Column M</t>
  </si>
  <si>
    <t>Column I</t>
  </si>
  <si>
    <t>Column P</t>
  </si>
  <si>
    <t>Column L</t>
  </si>
  <si>
    <t>Column J</t>
  </si>
  <si>
    <t>Header Validation should fail import and stop all further checks</t>
  </si>
  <si>
    <t>Per unit of Dist. Loss rate 1</t>
  </si>
  <si>
    <t>Per unit of Dist. Loss rate 2</t>
  </si>
  <si>
    <t>Per unit of Dist. Loss rate 3</t>
  </si>
  <si>
    <t>Per unit of Dist. Loss rate 4</t>
  </si>
  <si>
    <t>Per unit of Dist. Loss rate 5</t>
  </si>
  <si>
    <t>Per unit of Dist. Loss rate 6</t>
  </si>
  <si>
    <t>Per unit of Dist. Loss rate 7</t>
  </si>
  <si>
    <t>Per unit of Dist. Loss rate 8</t>
  </si>
  <si>
    <t>eqwq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</si>
</sst>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17" fontId="1" fillId="5" borderId="1" xfId="0" applyNumberFormat="1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1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1" xfId="0" applyFont="1" applyBorder="1"/>
    <xf numFmtId="1" fontId="2" fillId="0" borderId="0" xfId="0" applyNumberFormat="1" applyFont="1" applyAlignment="1">
      <alignment horizontal="center"/>
    </xf>
    <xf numFmtId="14" fontId="2" fillId="0" borderId="0" xfId="0" applyNumberFormat="1" applyFont="1"/>
    <xf numFmtId="17" fontId="2" fillId="0" borderId="0" xfId="0" applyNumberFormat="1" applyFont="1"/>
    <xf numFmtId="0" fontId="3" fillId="0" borderId="0" xfId="0" applyFont="1"/>
    <xf numFmtId="0" fontId="2" fillId="0" borderId="0" xfId="0" applyFont="1" applyAlignment="1">
      <alignment horizontal="center"/>
    </xf>
    <xf numFmtId="1" fontId="1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drew.jackman\AppData\Local\Microsoft\Windows\INetCache\Content.Outlook\ASNX9FNT\Inspired%20Energy%20Data%20File%20LV%20MPAN%20LLF58%20Area%20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Input"/>
      <sheetName val="Cost Sheet"/>
      <sheetName val="Summary"/>
      <sheetName val="EnergyPriceFile"/>
      <sheetName val="Vol at MSP"/>
      <sheetName val="Vol at GSP"/>
      <sheetName val="Vol at GSP kW"/>
      <sheetName val="Vol at NBP"/>
      <sheetName val="DUoS Losses"/>
      <sheetName val="Transmission Losses"/>
      <sheetName val="DNOs, TSO"/>
      <sheetName val="Example LLF Area 11 LLF 58"/>
      <sheetName val="Example TLM Zone 2"/>
      <sheetName val="AAHEDC"/>
      <sheetName val="BSUoS"/>
      <sheetName val="CM OL"/>
      <sheetName val="CM OcL"/>
      <sheetName val="CfD OL"/>
      <sheetName val="CfD SL"/>
      <sheetName val="ELEXON"/>
      <sheetName val="ss-FiT"/>
      <sheetName val="RO"/>
      <sheetName val="RCRC"/>
      <sheetName val="DUoS Rates"/>
    </sheetNames>
    <sheetDataSet>
      <sheetData sheetId="0">
        <row r="13">
          <cell r="E13">
            <v>250</v>
          </cell>
        </row>
        <row r="16">
          <cell r="E16" t="str">
            <v>Date</v>
          </cell>
          <cell r="F16" t="str">
            <v>Tariff name</v>
          </cell>
          <cell r="G16" t="str">
            <v>Open LLFCs</v>
          </cell>
          <cell r="H16" t="str">
            <v>PCs</v>
          </cell>
          <cell r="I16" t="str">
            <v>Unit charge 1 (NHH)
or red/black charge (HH)
p/kWh</v>
          </cell>
          <cell r="J16" t="str">
            <v>Unit charge 2 (NHH)
or amber/yellow charge (HH)
p/kWh</v>
          </cell>
          <cell r="K16" t="str">
            <v>Green charge(HH)
p/kWh</v>
          </cell>
          <cell r="L16" t="str">
            <v>Fixed charge p/MPAN/day</v>
          </cell>
          <cell r="M16" t="str">
            <v>Capacity charge p/kVA/day</v>
          </cell>
          <cell r="N16" t="str">
            <v>Exceeded capacity charge
p/kVA/day</v>
          </cell>
          <cell r="O16" t="str">
            <v>Reactive power charge
p/kVArh</v>
          </cell>
          <cell r="P16" t="str">
            <v>Closed LLFCs</v>
          </cell>
        </row>
        <row r="17">
          <cell r="E17">
            <v>43922</v>
          </cell>
          <cell r="F17" t="str">
            <v>LV HH Metered</v>
          </cell>
          <cell r="G17" t="str">
            <v>58, 990</v>
          </cell>
          <cell r="I17">
            <v>5.7190000000000003</v>
          </cell>
          <cell r="J17">
            <v>1.31</v>
          </cell>
          <cell r="K17">
            <v>0.81299999999999994</v>
          </cell>
          <cell r="L17">
            <v>9.9600000000000009</v>
          </cell>
          <cell r="M17">
            <v>2.76</v>
          </cell>
          <cell r="N17">
            <v>5.79</v>
          </cell>
          <cell r="O17">
            <v>0.14599999999999999</v>
          </cell>
        </row>
        <row r="18">
          <cell r="E18">
            <v>44287</v>
          </cell>
          <cell r="F18" t="str">
            <v>LV HH Metered</v>
          </cell>
          <cell r="G18" t="str">
            <v>58, 991</v>
          </cell>
          <cell r="I18">
            <v>6.0049500000000009</v>
          </cell>
          <cell r="J18">
            <v>1.3755000000000002</v>
          </cell>
          <cell r="K18">
            <v>0.85365000000000002</v>
          </cell>
          <cell r="L18">
            <v>10.458000000000002</v>
          </cell>
          <cell r="M18">
            <v>2.8979999999999997</v>
          </cell>
          <cell r="N18">
            <v>6.0795000000000003</v>
          </cell>
          <cell r="O18">
            <v>0.15329999999999999</v>
          </cell>
        </row>
        <row r="19">
          <cell r="E19">
            <v>44652</v>
          </cell>
          <cell r="F19" t="str">
            <v>LV HH Metered</v>
          </cell>
          <cell r="G19" t="str">
            <v>58, 992</v>
          </cell>
          <cell r="I19">
            <v>6.3051975000000011</v>
          </cell>
          <cell r="J19">
            <v>1.4442750000000002</v>
          </cell>
          <cell r="K19">
            <v>0.89633250000000009</v>
          </cell>
          <cell r="L19">
            <v>10.980900000000002</v>
          </cell>
          <cell r="M19">
            <v>3.0428999999999999</v>
          </cell>
          <cell r="N19">
            <v>6.3834750000000007</v>
          </cell>
          <cell r="O19">
            <v>0.160965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D16"/>
  <sheetViews>
    <sheetView showGridLines="0" tabSelected="1" zoomScaleNormal="100" workbookViewId="0">
      <selection activeCell="B13" sqref="B13"/>
    </sheetView>
  </sheetViews>
  <sheetFormatPr defaultColWidth="9.140625" defaultRowHeight="11.25" x14ac:dyDescent="0.2"/>
  <cols>
    <col min="1" max="1" width="20.42578125" style="22" bestFit="1" customWidth="1"/>
    <col min="2" max="2" width="9.140625" style="22" bestFit="1" customWidth="1"/>
    <col min="3" max="3" width="6.5703125" style="12" bestFit="1" customWidth="1"/>
    <col min="4" max="5" width="9" style="23" bestFit="1" customWidth="1"/>
    <col min="6" max="6" width="15" style="23" bestFit="1" customWidth="1"/>
    <col min="7" max="7" width="15" style="23" customWidth="1"/>
    <col min="8" max="8" width="9.85546875" style="23" bestFit="1" customWidth="1"/>
    <col min="9" max="9" width="11" style="23" bestFit="1" customWidth="1"/>
    <col min="10" max="10" width="9.85546875" style="23" bestFit="1" customWidth="1"/>
    <col min="11" max="11" width="21" style="23" customWidth="1"/>
    <col min="12" max="12" width="9.5703125" style="23" bestFit="1" customWidth="1"/>
    <col min="13" max="13" width="11" style="23" bestFit="1" customWidth="1"/>
    <col min="14" max="14" width="9.85546875" style="23" bestFit="1" customWidth="1"/>
    <col min="15" max="15" width="11" style="23" bestFit="1" customWidth="1"/>
    <col min="16" max="16" width="9.5703125" style="23" bestFit="1" customWidth="1"/>
    <col min="17" max="17" width="11" style="23" bestFit="1" customWidth="1"/>
    <col min="18" max="23" width="11" style="23" customWidth="1"/>
    <col min="24" max="24" width="18.140625" style="12" bestFit="1" customWidth="1"/>
    <col min="25" max="25" width="8.28515625" style="12" bestFit="1" customWidth="1"/>
    <col min="26" max="26" width="18.7109375" style="12" bestFit="1" customWidth="1"/>
    <col min="27" max="27" width="8.28515625" style="12" bestFit="1" customWidth="1"/>
    <col min="28" max="29" width="11" style="12" bestFit="1" customWidth="1"/>
    <col min="30" max="30" width="9.42578125" style="12" bestFit="1" customWidth="1"/>
    <col min="31" max="31" width="11" style="12" customWidth="1"/>
    <col min="32" max="32" width="11.85546875" style="12" bestFit="1" customWidth="1"/>
    <col min="33" max="33" width="8.28515625" style="12" bestFit="1" customWidth="1"/>
    <col min="34" max="34" width="9.42578125" style="12" bestFit="1" customWidth="1"/>
    <col min="35" max="35" width="19.140625" style="12" bestFit="1" customWidth="1"/>
    <col min="36" max="36" width="16.85546875" style="12" bestFit="1" customWidth="1"/>
    <col min="37" max="37" width="11" style="12" bestFit="1" customWidth="1"/>
    <col min="38" max="38" width="11.42578125" style="12" bestFit="1" customWidth="1"/>
    <col min="39" max="39" width="11" style="12" customWidth="1"/>
    <col min="40" max="40" width="9.42578125" style="12" bestFit="1" customWidth="1"/>
    <col min="41" max="41" width="11" style="12" customWidth="1"/>
    <col min="42" max="42" width="19.42578125" style="12" bestFit="1" customWidth="1"/>
    <col min="43" max="43" width="11" style="12" bestFit="1" customWidth="1"/>
    <col min="44" max="44" width="13.42578125" style="12" bestFit="1" customWidth="1"/>
    <col min="45" max="45" width="11" style="12" bestFit="1" customWidth="1"/>
    <col min="46" max="46" width="15.7109375" style="12" bestFit="1" customWidth="1"/>
    <col min="47" max="47" width="11" style="12" bestFit="1" customWidth="1"/>
    <col min="48" max="48" width="26.28515625" style="12" bestFit="1" customWidth="1"/>
    <col min="49" max="49" width="11" style="12" bestFit="1" customWidth="1"/>
    <col min="50" max="50" width="15.5703125" style="12" bestFit="1" customWidth="1"/>
    <col min="51" max="51" width="11" style="12" bestFit="1" customWidth="1"/>
    <col min="52" max="52" width="20.140625" style="12" bestFit="1" customWidth="1"/>
    <col min="53" max="53" width="11" style="12" bestFit="1" customWidth="1"/>
    <col min="54" max="54" width="25.85546875" style="12" bestFit="1" customWidth="1"/>
    <col min="55" max="55" width="11" style="12" bestFit="1" customWidth="1"/>
    <col min="56" max="56" width="12.85546875" style="12" bestFit="1" customWidth="1"/>
    <col min="57" max="57" width="8.28515625" style="12" bestFit="1" customWidth="1"/>
    <col min="58" max="58" width="14.7109375" style="12" bestFit="1" customWidth="1"/>
    <col min="59" max="59" width="11" style="12" bestFit="1" customWidth="1"/>
    <col min="60" max="60" width="19.42578125" style="12" bestFit="1" customWidth="1"/>
    <col min="61" max="61" width="12.42578125" style="12" bestFit="1" customWidth="1"/>
    <col min="62" max="62" width="15.42578125" style="12" bestFit="1" customWidth="1"/>
    <col min="63" max="63" width="8.28515625" style="12" bestFit="1" customWidth="1"/>
    <col min="64" max="64" width="19.140625" style="12" bestFit="1" customWidth="1"/>
    <col min="65" max="65" width="11" style="12" bestFit="1" customWidth="1"/>
    <col min="66" max="66" width="17.28515625" style="12" bestFit="1" customWidth="1"/>
    <col min="67" max="67" width="11" style="12" bestFit="1" customWidth="1"/>
    <col min="68" max="68" width="18.85546875" style="12" bestFit="1" customWidth="1"/>
    <col min="69" max="69" width="8.28515625" style="12" bestFit="1" customWidth="1"/>
    <col min="70" max="70" width="26.5703125" style="12" bestFit="1" customWidth="1"/>
    <col min="71" max="71" width="11" style="12" bestFit="1" customWidth="1"/>
    <col min="72" max="72" width="16.28515625" style="12" bestFit="1" customWidth="1"/>
    <col min="73" max="73" width="11" style="12" bestFit="1" customWidth="1"/>
    <col min="74" max="74" width="15.28515625" style="12" bestFit="1" customWidth="1"/>
    <col min="75" max="75" width="11" style="12" customWidth="1"/>
    <col min="76" max="76" width="14.5703125" style="12" bestFit="1" customWidth="1"/>
    <col min="77" max="77" width="8.28515625" style="12" bestFit="1" customWidth="1"/>
    <col min="78" max="78" width="16.5703125" style="12" bestFit="1" customWidth="1"/>
    <col min="79" max="79" width="11" style="12" bestFit="1" customWidth="1"/>
    <col min="80" max="80" width="11.42578125" style="12" bestFit="1" customWidth="1"/>
    <col min="81" max="81" width="11" style="12" bestFit="1" customWidth="1"/>
    <col min="82" max="82" width="13.85546875" style="12" bestFit="1" customWidth="1"/>
    <col min="83" max="83" width="11" style="12" customWidth="1"/>
    <col min="84" max="84" width="13.5703125" style="12" bestFit="1" customWidth="1"/>
    <col min="85" max="85" width="8.28515625" style="12" bestFit="1" customWidth="1"/>
    <col min="86" max="86" width="17" style="12" bestFit="1" customWidth="1"/>
    <col min="87" max="87" width="10.42578125" style="12" bestFit="1" customWidth="1"/>
    <col min="88" max="88" width="18.28515625" style="12" bestFit="1" customWidth="1"/>
    <col min="89" max="89" width="8.28515625" style="12" bestFit="1" customWidth="1"/>
    <col min="90" max="90" width="15.7109375" style="12" bestFit="1" customWidth="1"/>
    <col min="91" max="91" width="8.28515625" style="12" bestFit="1" customWidth="1"/>
    <col min="92" max="92" width="4.140625" style="12" bestFit="1" customWidth="1"/>
    <col min="93" max="93" width="8.28515625" style="12" bestFit="1" customWidth="1"/>
    <col min="94" max="94" width="7.28515625" style="12" bestFit="1" customWidth="1"/>
    <col min="95" max="95" width="8.28515625" style="12" bestFit="1" customWidth="1"/>
    <col min="96" max="96" width="8.5703125" style="12" bestFit="1" customWidth="1"/>
    <col min="97" max="97" width="8.28515625" style="12" bestFit="1" customWidth="1"/>
    <col min="98" max="98" width="25.5703125" style="12" bestFit="1" customWidth="1"/>
    <col min="99" max="99" width="8.28515625" style="12" bestFit="1" customWidth="1"/>
    <col min="100" max="100" width="11" style="12" bestFit="1" customWidth="1"/>
    <col min="101" max="101" width="16" style="12" customWidth="1"/>
    <col min="102" max="102" width="10.140625" style="12" bestFit="1" customWidth="1"/>
    <col min="103" max="103" width="11" style="12" bestFit="1" customWidth="1"/>
    <col min="104" max="104" width="15.28515625" style="12" bestFit="1" customWidth="1"/>
    <col min="105" max="105" width="8.28515625" style="12" bestFit="1" customWidth="1"/>
    <col min="106" max="106" width="12.7109375" style="12" bestFit="1" customWidth="1"/>
    <col min="107" max="107" width="8.28515625" style="12" bestFit="1" customWidth="1"/>
    <col min="108" max="108" width="15.42578125" style="12" bestFit="1" customWidth="1"/>
    <col min="109" max="109" width="8.28515625" style="12" bestFit="1" customWidth="1"/>
    <col min="110" max="110" width="12.85546875" style="12" bestFit="1" customWidth="1"/>
    <col min="111" max="111" width="8.28515625" style="12" bestFit="1" customWidth="1"/>
    <col min="112" max="112" width="13.42578125" style="12" bestFit="1" customWidth="1"/>
    <col min="113" max="113" width="8.28515625" style="12" bestFit="1" customWidth="1"/>
    <col min="114" max="114" width="17.5703125" style="12" bestFit="1" customWidth="1"/>
    <col min="115" max="115" width="8.28515625" style="12" bestFit="1" customWidth="1"/>
    <col min="116" max="116" width="18.7109375" style="12" bestFit="1" customWidth="1"/>
    <col min="117" max="117" width="8.28515625" style="12" bestFit="1" customWidth="1"/>
    <col min="118" max="118" width="13.5703125" style="12" bestFit="1" customWidth="1"/>
    <col min="119" max="119" width="8.28515625" style="12" bestFit="1" customWidth="1"/>
    <col min="120" max="120" width="10.7109375" style="12" bestFit="1" customWidth="1"/>
    <col min="121" max="121" width="8.28515625" style="12" bestFit="1" customWidth="1"/>
    <col min="122" max="122" width="9.28515625" style="12" bestFit="1" customWidth="1"/>
    <col min="123" max="123" width="8.28515625" style="12" bestFit="1" customWidth="1"/>
    <col min="124" max="124" width="12" style="12" bestFit="1" customWidth="1"/>
    <col min="125" max="125" width="8.28515625" style="12" bestFit="1" customWidth="1"/>
    <col min="126" max="126" width="18.5703125" style="12" bestFit="1" customWidth="1"/>
    <col min="127" max="127" width="8.28515625" style="12" bestFit="1" customWidth="1"/>
    <col min="128" max="128" width="6.85546875" style="12" bestFit="1" customWidth="1"/>
    <col min="129" max="129" width="8.28515625" style="12" bestFit="1" customWidth="1"/>
    <col min="130" max="130" width="23" style="12" bestFit="1" customWidth="1"/>
    <col min="131" max="131" width="11" style="12" bestFit="1" customWidth="1"/>
    <col min="132" max="132" width="10.140625" style="12" bestFit="1" customWidth="1"/>
    <col min="133" max="133" width="11" style="12" bestFit="1" customWidth="1"/>
    <col min="134" max="134" width="4.5703125" style="12" bestFit="1" customWidth="1"/>
    <col min="135" max="135" width="8.28515625" style="12" bestFit="1" customWidth="1"/>
    <col min="136" max="136" width="17.28515625" style="12" bestFit="1" customWidth="1"/>
    <col min="137" max="137" width="8.28515625" style="12" bestFit="1" customWidth="1"/>
    <col min="138" max="138" width="10.140625" style="12" bestFit="1" customWidth="1"/>
    <col min="139" max="139" width="11" style="12" bestFit="1" customWidth="1"/>
    <col min="140" max="140" width="10.28515625" style="12" bestFit="1" customWidth="1"/>
    <col min="141" max="141" width="8.28515625" style="12" bestFit="1" customWidth="1"/>
    <col min="142" max="142" width="19.7109375" style="12" bestFit="1" customWidth="1"/>
    <col min="143" max="143" width="8.28515625" style="12" bestFit="1" customWidth="1"/>
    <col min="144" max="144" width="7.7109375" style="12" bestFit="1" customWidth="1"/>
    <col min="145" max="145" width="8.28515625" style="12" bestFit="1" customWidth="1"/>
    <col min="146" max="146" width="11.5703125" style="12" bestFit="1" customWidth="1"/>
    <col min="147" max="147" width="8.28515625" style="12" bestFit="1" customWidth="1"/>
    <col min="148" max="148" width="13.85546875" style="12" bestFit="1" customWidth="1"/>
    <col min="149" max="149" width="8.28515625" style="12" bestFit="1" customWidth="1"/>
    <col min="150" max="150" width="20.5703125" style="12" bestFit="1" customWidth="1"/>
    <col min="151" max="151" width="8.28515625" style="12" bestFit="1" customWidth="1"/>
    <col min="152" max="152" width="14" style="12" bestFit="1" customWidth="1"/>
    <col min="153" max="153" width="8.28515625" style="12" bestFit="1" customWidth="1"/>
    <col min="154" max="154" width="16.85546875" style="12" bestFit="1" customWidth="1"/>
    <col min="155" max="155" width="15.42578125" style="12" customWidth="1"/>
    <col min="156" max="156" width="15.42578125" style="24" customWidth="1"/>
    <col min="157" max="157" width="11" style="12" bestFit="1" customWidth="1"/>
    <col min="158" max="158" width="15.140625" style="12" bestFit="1" customWidth="1"/>
    <col min="159" max="159" width="8.28515625" style="12" bestFit="1" customWidth="1"/>
    <col min="160" max="160" width="13.7109375" style="12" bestFit="1" customWidth="1"/>
    <col min="161" max="161" width="8.28515625" style="12" bestFit="1" customWidth="1"/>
    <col min="162" max="162" width="17.28515625" style="12" bestFit="1" customWidth="1"/>
    <col min="163" max="163" width="17.28515625" style="12" customWidth="1"/>
    <col min="164" max="164" width="21" style="12" bestFit="1" customWidth="1"/>
    <col min="165" max="173" width="17.28515625" style="12" customWidth="1"/>
    <col min="174" max="175" width="37.140625" style="12" bestFit="1" customWidth="1"/>
    <col min="176" max="176" width="16.5703125" style="12" bestFit="1" customWidth="1"/>
    <col min="177" max="177" width="30.42578125" style="12" bestFit="1" customWidth="1"/>
    <col min="178" max="178" width="25.85546875" style="12" bestFit="1" customWidth="1"/>
    <col min="179" max="179" width="8.42578125" style="12" bestFit="1" customWidth="1"/>
    <col min="180" max="180" width="20.7109375" style="12" bestFit="1" customWidth="1"/>
    <col min="181" max="181" width="7.140625" style="12" bestFit="1" customWidth="1"/>
    <col min="182" max="182" width="30.140625" style="12" bestFit="1" customWidth="1"/>
    <col min="183" max="183" width="26.5703125" style="12" bestFit="1" customWidth="1"/>
    <col min="184" max="184" width="10.28515625" style="12" bestFit="1" customWidth="1"/>
    <col min="185" max="185" width="26.28515625" style="12" bestFit="1" customWidth="1"/>
    <col min="186" max="186" width="11.7109375" style="12" bestFit="1" customWidth="1"/>
    <col min="187" max="187" width="11.28515625" style="12" bestFit="1" customWidth="1"/>
    <col min="188" max="188" width="17.5703125" style="12" bestFit="1" customWidth="1"/>
    <col min="189" max="189" width="20.42578125" style="12" bestFit="1" customWidth="1"/>
    <col min="190" max="190" width="4.140625" style="12" bestFit="1" customWidth="1"/>
    <col min="191" max="191" width="21.85546875" style="12" bestFit="1" customWidth="1"/>
    <col min="192" max="192" width="13.42578125" style="12" bestFit="1" customWidth="1"/>
    <col min="193" max="16384" width="9.140625" style="12"/>
  </cols>
  <sheetData>
    <row r="1" spans="1:186" x14ac:dyDescent="0.2">
      <c r="A1" s="1" t="s">
        <v>0</v>
      </c>
      <c r="B1" s="27" t="s">
        <v>149</v>
      </c>
      <c r="C1" s="2" t="s">
        <v>1</v>
      </c>
      <c r="D1" s="3" t="s">
        <v>2</v>
      </c>
      <c r="E1" s="3" t="s">
        <v>3</v>
      </c>
      <c r="F1" s="5" t="s">
        <v>5</v>
      </c>
      <c r="G1" s="4" t="s">
        <v>4</v>
      </c>
      <c r="H1" s="6" t="s">
        <v>6</v>
      </c>
      <c r="I1" s="6" t="s">
        <v>7</v>
      </c>
      <c r="J1" s="6" t="s">
        <v>8</v>
      </c>
      <c r="K1" s="6" t="s">
        <v>7</v>
      </c>
      <c r="L1" s="6" t="s">
        <v>9</v>
      </c>
      <c r="M1" s="6" t="s">
        <v>7</v>
      </c>
      <c r="N1" s="6" t="s">
        <v>10</v>
      </c>
      <c r="O1" s="6" t="s">
        <v>7</v>
      </c>
      <c r="P1" s="6" t="s">
        <v>11</v>
      </c>
      <c r="Q1" s="6" t="s">
        <v>7</v>
      </c>
      <c r="R1" s="6" t="s">
        <v>12</v>
      </c>
      <c r="S1" s="6" t="s">
        <v>7</v>
      </c>
      <c r="T1" s="6" t="s">
        <v>13</v>
      </c>
      <c r="U1" s="6" t="s">
        <v>7</v>
      </c>
      <c r="V1" s="6" t="s">
        <v>14</v>
      </c>
      <c r="W1" s="6" t="s">
        <v>7</v>
      </c>
      <c r="X1" s="7" t="s">
        <v>15</v>
      </c>
      <c r="Y1" s="7" t="s">
        <v>7</v>
      </c>
      <c r="Z1" s="7" t="s">
        <v>16</v>
      </c>
      <c r="AA1" s="7" t="s">
        <v>7</v>
      </c>
      <c r="AB1" s="7" t="s">
        <v>17</v>
      </c>
      <c r="AC1" s="7" t="s">
        <v>7</v>
      </c>
      <c r="AD1" s="7" t="s">
        <v>18</v>
      </c>
      <c r="AE1" s="7" t="s">
        <v>7</v>
      </c>
      <c r="AF1" s="7" t="s">
        <v>19</v>
      </c>
      <c r="AG1" s="7" t="s">
        <v>7</v>
      </c>
      <c r="AH1" s="7" t="s">
        <v>20</v>
      </c>
      <c r="AI1" s="7" t="s">
        <v>7</v>
      </c>
      <c r="AJ1" s="7" t="s">
        <v>21</v>
      </c>
      <c r="AK1" s="7" t="s">
        <v>7</v>
      </c>
      <c r="AL1" s="7" t="s">
        <v>22</v>
      </c>
      <c r="AM1" s="7" t="s">
        <v>7</v>
      </c>
      <c r="AN1" s="7" t="s">
        <v>23</v>
      </c>
      <c r="AO1" s="7" t="s">
        <v>7</v>
      </c>
      <c r="AP1" s="7" t="s">
        <v>24</v>
      </c>
      <c r="AQ1" s="7" t="s">
        <v>7</v>
      </c>
      <c r="AR1" s="7" t="s">
        <v>25</v>
      </c>
      <c r="AS1" s="7" t="s">
        <v>7</v>
      </c>
      <c r="AT1" s="7" t="s">
        <v>26</v>
      </c>
      <c r="AU1" s="7" t="s">
        <v>7</v>
      </c>
      <c r="AV1" s="7" t="s">
        <v>27</v>
      </c>
      <c r="AW1" s="7" t="s">
        <v>7</v>
      </c>
      <c r="AX1" s="7" t="s">
        <v>28</v>
      </c>
      <c r="AY1" s="7" t="s">
        <v>7</v>
      </c>
      <c r="AZ1" s="7" t="s">
        <v>29</v>
      </c>
      <c r="BA1" s="7" t="s">
        <v>7</v>
      </c>
      <c r="BB1" s="7" t="s">
        <v>30</v>
      </c>
      <c r="BC1" s="7" t="s">
        <v>7</v>
      </c>
      <c r="BD1" s="7" t="s">
        <v>31</v>
      </c>
      <c r="BE1" s="7" t="s">
        <v>7</v>
      </c>
      <c r="BF1" s="7" t="s">
        <v>32</v>
      </c>
      <c r="BG1" s="7" t="s">
        <v>7</v>
      </c>
      <c r="BH1" s="7" t="s">
        <v>33</v>
      </c>
      <c r="BI1" s="7" t="s">
        <v>7</v>
      </c>
      <c r="BJ1" s="7" t="s">
        <v>34</v>
      </c>
      <c r="BK1" s="7" t="s">
        <v>7</v>
      </c>
      <c r="BL1" s="7" t="s">
        <v>35</v>
      </c>
      <c r="BM1" s="7" t="s">
        <v>7</v>
      </c>
      <c r="BN1" s="7" t="s">
        <v>36</v>
      </c>
      <c r="BO1" s="7" t="s">
        <v>7</v>
      </c>
      <c r="BP1" s="7" t="s">
        <v>37</v>
      </c>
      <c r="BQ1" s="7" t="s">
        <v>7</v>
      </c>
      <c r="BR1" s="7" t="s">
        <v>38</v>
      </c>
      <c r="BS1" s="7" t="s">
        <v>7</v>
      </c>
      <c r="BT1" s="7" t="s">
        <v>39</v>
      </c>
      <c r="BU1" s="7" t="s">
        <v>7</v>
      </c>
      <c r="BV1" s="7" t="s">
        <v>40</v>
      </c>
      <c r="BW1" s="7" t="s">
        <v>7</v>
      </c>
      <c r="BX1" s="7" t="s">
        <v>41</v>
      </c>
      <c r="BY1" s="7" t="s">
        <v>7</v>
      </c>
      <c r="BZ1" s="7" t="s">
        <v>42</v>
      </c>
      <c r="CA1" s="7" t="s">
        <v>7</v>
      </c>
      <c r="CB1" s="7" t="s">
        <v>43</v>
      </c>
      <c r="CC1" s="7" t="s">
        <v>7</v>
      </c>
      <c r="CD1" s="7" t="s">
        <v>44</v>
      </c>
      <c r="CE1" s="7" t="s">
        <v>7</v>
      </c>
      <c r="CF1" s="7" t="s">
        <v>45</v>
      </c>
      <c r="CG1" s="7" t="s">
        <v>7</v>
      </c>
      <c r="CH1" s="7" t="s">
        <v>46</v>
      </c>
      <c r="CI1" s="7" t="s">
        <v>7</v>
      </c>
      <c r="CJ1" s="7" t="s">
        <v>47</v>
      </c>
      <c r="CK1" s="7" t="s">
        <v>7</v>
      </c>
      <c r="CL1" s="7" t="s">
        <v>48</v>
      </c>
      <c r="CM1" s="7" t="s">
        <v>7</v>
      </c>
      <c r="CN1" s="7" t="s">
        <v>49</v>
      </c>
      <c r="CO1" s="7" t="s">
        <v>7</v>
      </c>
      <c r="CP1" s="7" t="s">
        <v>50</v>
      </c>
      <c r="CQ1" s="7" t="s">
        <v>7</v>
      </c>
      <c r="CR1" s="7" t="s">
        <v>51</v>
      </c>
      <c r="CS1" s="7" t="s">
        <v>7</v>
      </c>
      <c r="CT1" s="7" t="s">
        <v>52</v>
      </c>
      <c r="CU1" s="7" t="s">
        <v>7</v>
      </c>
      <c r="CV1" s="7" t="s">
        <v>53</v>
      </c>
      <c r="CW1" s="7" t="s">
        <v>7</v>
      </c>
      <c r="CX1" s="7" t="s">
        <v>54</v>
      </c>
      <c r="CY1" s="7" t="s">
        <v>7</v>
      </c>
      <c r="CZ1" s="7" t="s">
        <v>55</v>
      </c>
      <c r="DA1" s="7" t="s">
        <v>7</v>
      </c>
      <c r="DB1" s="7" t="s">
        <v>56</v>
      </c>
      <c r="DC1" s="7" t="s">
        <v>7</v>
      </c>
      <c r="DD1" s="7" t="s">
        <v>57</v>
      </c>
      <c r="DE1" s="7" t="s">
        <v>7</v>
      </c>
      <c r="DF1" s="7" t="s">
        <v>58</v>
      </c>
      <c r="DG1" s="7" t="s">
        <v>7</v>
      </c>
      <c r="DH1" s="7" t="s">
        <v>59</v>
      </c>
      <c r="DI1" s="7" t="s">
        <v>7</v>
      </c>
      <c r="DJ1" s="7" t="s">
        <v>60</v>
      </c>
      <c r="DK1" s="7" t="s">
        <v>7</v>
      </c>
      <c r="DL1" s="7" t="s">
        <v>61</v>
      </c>
      <c r="DM1" s="7" t="s">
        <v>7</v>
      </c>
      <c r="DN1" s="7" t="s">
        <v>62</v>
      </c>
      <c r="DO1" s="7" t="s">
        <v>7</v>
      </c>
      <c r="DP1" s="7" t="s">
        <v>63</v>
      </c>
      <c r="DQ1" s="7" t="s">
        <v>7</v>
      </c>
      <c r="DR1" s="7" t="s">
        <v>64</v>
      </c>
      <c r="DS1" s="7" t="s">
        <v>7</v>
      </c>
      <c r="DT1" s="7" t="s">
        <v>65</v>
      </c>
      <c r="DU1" s="7" t="s">
        <v>7</v>
      </c>
      <c r="DV1" s="7" t="s">
        <v>66</v>
      </c>
      <c r="DW1" s="7" t="s">
        <v>7</v>
      </c>
      <c r="DX1" s="7" t="s">
        <v>67</v>
      </c>
      <c r="DY1" s="7" t="s">
        <v>7</v>
      </c>
      <c r="DZ1" s="7" t="s">
        <v>68</v>
      </c>
      <c r="EA1" s="7" t="s">
        <v>7</v>
      </c>
      <c r="EB1" s="7" t="s">
        <v>69</v>
      </c>
      <c r="EC1" s="7" t="s">
        <v>7</v>
      </c>
      <c r="ED1" s="7" t="s">
        <v>70</v>
      </c>
      <c r="EE1" s="7" t="s">
        <v>7</v>
      </c>
      <c r="EF1" s="7" t="s">
        <v>71</v>
      </c>
      <c r="EG1" s="7" t="s">
        <v>7</v>
      </c>
      <c r="EH1" s="7" t="s">
        <v>72</v>
      </c>
      <c r="EI1" s="7" t="s">
        <v>7</v>
      </c>
      <c r="EJ1" s="7" t="s">
        <v>73</v>
      </c>
      <c r="EK1" s="7" t="s">
        <v>7</v>
      </c>
      <c r="EL1" s="7" t="s">
        <v>74</v>
      </c>
      <c r="EM1" s="7" t="s">
        <v>7</v>
      </c>
      <c r="EN1" s="7" t="s">
        <v>75</v>
      </c>
      <c r="EO1" s="7" t="s">
        <v>7</v>
      </c>
      <c r="EP1" s="7" t="s">
        <v>76</v>
      </c>
      <c r="EQ1" s="7" t="s">
        <v>7</v>
      </c>
      <c r="ER1" s="7" t="s">
        <v>77</v>
      </c>
      <c r="ES1" s="7" t="s">
        <v>7</v>
      </c>
      <c r="ET1" s="7" t="s">
        <v>78</v>
      </c>
      <c r="EU1" s="7" t="s">
        <v>7</v>
      </c>
      <c r="EV1" s="7" t="s">
        <v>79</v>
      </c>
      <c r="EW1" s="7" t="s">
        <v>7</v>
      </c>
      <c r="EX1" s="7" t="s">
        <v>80</v>
      </c>
      <c r="EY1" s="7" t="s">
        <v>81</v>
      </c>
      <c r="EZ1" s="8" t="s">
        <v>82</v>
      </c>
      <c r="FA1" s="7" t="s">
        <v>7</v>
      </c>
      <c r="FB1" s="7" t="s">
        <v>83</v>
      </c>
      <c r="FC1" s="9" t="s">
        <v>7</v>
      </c>
      <c r="FD1" s="7" t="s">
        <v>84</v>
      </c>
      <c r="FE1" s="7" t="s">
        <v>7</v>
      </c>
      <c r="FF1" s="7" t="s">
        <v>85</v>
      </c>
      <c r="FG1" s="7" t="s">
        <v>7</v>
      </c>
      <c r="FH1" s="10" t="s">
        <v>86</v>
      </c>
      <c r="FI1" s="10" t="s">
        <v>87</v>
      </c>
      <c r="FJ1" s="10" t="s">
        <v>88</v>
      </c>
      <c r="FK1" s="10" t="s">
        <v>89</v>
      </c>
      <c r="FL1" s="10" t="s">
        <v>90</v>
      </c>
      <c r="FM1" s="10" t="s">
        <v>91</v>
      </c>
      <c r="FN1" s="10" t="s">
        <v>92</v>
      </c>
      <c r="FO1" s="10" t="s">
        <v>93</v>
      </c>
      <c r="FP1" s="10" t="s">
        <v>94</v>
      </c>
      <c r="FQ1" s="10" t="s">
        <v>95</v>
      </c>
      <c r="FR1" s="10" t="s">
        <v>96</v>
      </c>
      <c r="FS1" s="10" t="s">
        <v>97</v>
      </c>
      <c r="FT1" s="10" t="s">
        <v>98</v>
      </c>
      <c r="FU1" s="11" t="s">
        <v>99</v>
      </c>
      <c r="FV1" s="11" t="s">
        <v>100</v>
      </c>
      <c r="FX1" s="13" t="s">
        <v>101</v>
      </c>
      <c r="FZ1" s="14" t="s">
        <v>5</v>
      </c>
      <c r="GB1" s="12" t="s">
        <v>102</v>
      </c>
    </row>
    <row r="2" spans="1:186" x14ac:dyDescent="0.2">
      <c r="A2" s="15" t="s">
        <v>103</v>
      </c>
      <c r="B2" s="15"/>
      <c r="C2" s="15"/>
      <c r="D2" s="16" t="s">
        <v>104</v>
      </c>
      <c r="E2" s="16" t="s">
        <v>104</v>
      </c>
      <c r="F2" s="15" t="s">
        <v>105</v>
      </c>
      <c r="G2" s="15" t="s">
        <v>104</v>
      </c>
      <c r="H2" s="17">
        <v>5.12</v>
      </c>
      <c r="I2" s="15" t="s">
        <v>106</v>
      </c>
      <c r="J2" s="17">
        <v>3.456</v>
      </c>
      <c r="K2" s="15" t="s">
        <v>106</v>
      </c>
      <c r="L2" s="17"/>
      <c r="M2" s="15"/>
      <c r="N2" s="17"/>
      <c r="O2" s="15"/>
      <c r="P2" s="17"/>
      <c r="Q2" s="15"/>
      <c r="R2" s="17"/>
      <c r="S2" s="15"/>
      <c r="T2" s="17"/>
      <c r="U2" s="15"/>
      <c r="V2" s="17"/>
      <c r="W2" s="15"/>
      <c r="X2" s="18" t="s">
        <v>107</v>
      </c>
      <c r="Y2" s="15" t="s">
        <v>108</v>
      </c>
      <c r="Z2" s="17"/>
      <c r="AA2" s="15"/>
      <c r="AB2" s="15"/>
      <c r="AC2" s="15"/>
      <c r="AD2" s="15"/>
      <c r="AE2" s="15"/>
      <c r="AF2" s="15"/>
      <c r="AG2" s="15"/>
      <c r="AH2" s="15"/>
      <c r="AI2" s="15"/>
      <c r="AJ2" s="15" t="s">
        <v>109</v>
      </c>
      <c r="AK2" s="15" t="s">
        <v>106</v>
      </c>
      <c r="AL2" s="15" t="s">
        <v>109</v>
      </c>
      <c r="AM2" s="15" t="s">
        <v>106</v>
      </c>
      <c r="AN2" s="15" t="s">
        <v>109</v>
      </c>
      <c r="AO2" s="15" t="s">
        <v>106</v>
      </c>
      <c r="AP2" s="15" t="s">
        <v>109</v>
      </c>
      <c r="AQ2" s="15" t="s">
        <v>106</v>
      </c>
      <c r="AR2" s="15" t="s">
        <v>109</v>
      </c>
      <c r="AS2" s="15" t="s">
        <v>106</v>
      </c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 t="s">
        <v>109</v>
      </c>
      <c r="BG2" s="15" t="s">
        <v>106</v>
      </c>
      <c r="BH2" s="15" t="s">
        <v>109</v>
      </c>
      <c r="BI2" s="15" t="s">
        <v>106</v>
      </c>
      <c r="BJ2" s="15"/>
      <c r="BK2" s="15"/>
      <c r="BL2" s="17"/>
      <c r="BM2" s="15"/>
      <c r="BN2" s="15"/>
      <c r="BO2" s="15"/>
      <c r="BP2" s="17"/>
      <c r="BQ2" s="15"/>
      <c r="BR2" s="17"/>
      <c r="BS2" s="15"/>
      <c r="BT2" s="17"/>
      <c r="BU2" s="15"/>
      <c r="BV2" s="15"/>
      <c r="BW2" s="15"/>
      <c r="BX2" s="15"/>
      <c r="BY2" s="15"/>
      <c r="BZ2" s="15"/>
      <c r="CA2" s="15"/>
      <c r="CB2" s="17"/>
      <c r="CC2" s="15"/>
      <c r="CD2" s="15" t="s">
        <v>109</v>
      </c>
      <c r="CE2" s="15" t="s">
        <v>106</v>
      </c>
      <c r="CF2" s="15"/>
      <c r="CG2" s="15"/>
      <c r="CH2" s="17"/>
      <c r="CI2" s="15"/>
      <c r="CJ2" s="15"/>
      <c r="CK2" s="15"/>
      <c r="CL2" s="15" t="s">
        <v>109</v>
      </c>
      <c r="CM2" s="15" t="s">
        <v>108</v>
      </c>
      <c r="CN2" s="15"/>
      <c r="CO2" s="15"/>
      <c r="CP2" s="15"/>
      <c r="CQ2" s="15"/>
      <c r="CR2" s="15"/>
      <c r="CS2" s="15"/>
      <c r="CT2" s="15"/>
      <c r="CU2" s="15"/>
      <c r="CV2" s="15" t="s">
        <v>109</v>
      </c>
      <c r="CW2" s="15" t="s">
        <v>108</v>
      </c>
      <c r="CX2" s="15" t="s">
        <v>109</v>
      </c>
      <c r="CY2" s="15" t="s">
        <v>106</v>
      </c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 t="s">
        <v>109</v>
      </c>
      <c r="EA2" s="15" t="s">
        <v>106</v>
      </c>
      <c r="EB2" s="15" t="s">
        <v>109</v>
      </c>
      <c r="EC2" s="15" t="s">
        <v>106</v>
      </c>
      <c r="ED2" s="15"/>
      <c r="EE2" s="15"/>
      <c r="EF2" s="15"/>
      <c r="EG2" s="15"/>
      <c r="EH2" s="15" t="s">
        <v>109</v>
      </c>
      <c r="EI2" s="15" t="s">
        <v>106</v>
      </c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 t="s">
        <v>109</v>
      </c>
      <c r="EY2" s="15">
        <v>3</v>
      </c>
      <c r="EZ2" s="19" t="s">
        <v>104</v>
      </c>
      <c r="FA2" s="15" t="s">
        <v>106</v>
      </c>
      <c r="FB2" s="15"/>
      <c r="FC2" s="20"/>
      <c r="FD2" s="15"/>
      <c r="FE2" s="15"/>
      <c r="FF2" s="21"/>
      <c r="FG2" s="15"/>
      <c r="FH2" s="15" t="str">
        <f>IF(COUNTIFS(A:A,A2,B:B,B2)&gt;1,"Duplicate Meter and Contract","")</f>
        <v/>
      </c>
      <c r="FI2" s="21" t="str">
        <f>IF(AND(LEN(A2)=24,ISNUMBER(VALUE(RIGHT(A2,13))),ISNUMBER(VALUE(LEFT(A2,2))),ISNUMBER(VALUE(MID(A2,3,3))),ISNUMBER(VALUE(MID(A2,8,3))),MID(A2,3,1)="-",MID(A2,7,1)="-",MID(A2,11,1)=" "),"","Invalid MPAN")</f>
        <v/>
      </c>
      <c r="FJ2" s="15" t="str">
        <f>IF(B2="","Missing Contract Ref","")</f>
        <v>Missing Contract Ref</v>
      </c>
      <c r="FK2" s="15" t="str">
        <f>IF(C2="","Missing Supplier","")</f>
        <v>Missing Supplier</v>
      </c>
      <c r="FL2" s="21" t="str">
        <f>IF(ISERROR(DATE(YEAR(D2),MONTH(D2),DAY(D2))),"Invalid Date","")</f>
        <v>Invalid Date</v>
      </c>
      <c r="FM2" s="21" t="str">
        <f t="shared" ref="FM2:FN2" si="0">IF(ISERROR(DATE(YEAR(E2),MONTH(E2),DAY(E2))),"Invalid Date","")</f>
        <v>Invalid Date</v>
      </c>
      <c r="FN2" s="21" t="str">
        <f t="shared" si="0"/>
        <v>Invalid Date</v>
      </c>
      <c r="FO2" s="21" t="str">
        <f>IF(ISERROR(DATE(YEAR(EZ2),MONTH(EZ2),DAY(EZ2))),"Invalid Date","")</f>
        <v>Invalid Date</v>
      </c>
      <c r="FP2" s="15" t="str">
        <f>IF(IFERROR(VLOOKUP(G2,$FZ$2:$FZ$5,1,0),1)=1,"Invalid Pay Term","")</f>
        <v>Invalid Pay Term</v>
      </c>
      <c r="FQ2" s="15" t="str">
        <f>IF(IFERROR(VLOOKUP(I2,$FX$2:$FX$19,1,0),1)=1,"Invalid Price Point","")</f>
        <v/>
      </c>
      <c r="FR2" s="15" t="str">
        <f>IF(OR(ISNUMBER(H2),H2=""),"","Rates not numeric")</f>
        <v/>
      </c>
      <c r="FS2" s="15" t="str">
        <f>IF(OR(ISNUMBER(X2),X2=""),"",IF(IFERROR(VLOOKUP(X2,$GD$2:$GD$3,1,0),1)&lt;&gt;1,"","Invalid Rates or Lookup"))</f>
        <v/>
      </c>
      <c r="FT2" s="15" t="str">
        <f>IF(COUNT(H2,J2,L2,N2,P2,R2,T2,V2)&lt;1,"Missing Energy Rates","")</f>
        <v/>
      </c>
      <c r="FU2" s="15" t="str">
        <f>IF(X2="","Missing Published/Inspired Charge","")</f>
        <v/>
      </c>
      <c r="FV2" s="15" t="str">
        <f t="shared" ref="FV2:FV4" si="1">IF(COUNTIFS($E:$E,"&gt;="&amp;D2,$D:$D,"&lt;="&amp;E2,$A:$A,A2)&gt;1,"Duplicate Meter for same period","")</f>
        <v/>
      </c>
      <c r="FX2" s="21" t="s">
        <v>110</v>
      </c>
      <c r="FZ2" s="21" t="s">
        <v>105</v>
      </c>
      <c r="GB2" s="12">
        <v>1</v>
      </c>
      <c r="GD2" s="12" t="s">
        <v>107</v>
      </c>
    </row>
    <row r="3" spans="1:186" x14ac:dyDescent="0.2">
      <c r="A3" s="15" t="s">
        <v>111</v>
      </c>
      <c r="B3" s="15">
        <v>11112</v>
      </c>
      <c r="C3" s="15" t="s">
        <v>112</v>
      </c>
      <c r="D3" s="16">
        <v>43556</v>
      </c>
      <c r="E3" s="16">
        <v>43921</v>
      </c>
      <c r="F3" s="15" t="s">
        <v>105</v>
      </c>
      <c r="G3" s="16">
        <v>43556</v>
      </c>
      <c r="H3" s="17"/>
      <c r="I3" s="15" t="s">
        <v>106</v>
      </c>
      <c r="J3" s="17"/>
      <c r="K3" s="15" t="s">
        <v>106</v>
      </c>
      <c r="L3" s="17"/>
      <c r="M3" s="15"/>
      <c r="N3" s="17"/>
      <c r="O3" s="15"/>
      <c r="P3" s="17"/>
      <c r="Q3" s="15"/>
      <c r="R3" s="17"/>
      <c r="S3" s="15"/>
      <c r="T3" s="17"/>
      <c r="U3" s="15"/>
      <c r="V3" s="17"/>
      <c r="W3" s="15"/>
      <c r="X3" s="15" t="s">
        <v>113</v>
      </c>
      <c r="Y3" s="15" t="s">
        <v>108</v>
      </c>
      <c r="Z3" s="17"/>
      <c r="AA3" s="15"/>
      <c r="AB3" s="15"/>
      <c r="AC3" s="15"/>
      <c r="AD3" s="15"/>
      <c r="AE3" s="15"/>
      <c r="AF3" s="15"/>
      <c r="AG3" s="15"/>
      <c r="AH3" s="15"/>
      <c r="AI3" s="15"/>
      <c r="AJ3" s="15" t="s">
        <v>109</v>
      </c>
      <c r="AK3" s="15" t="s">
        <v>106</v>
      </c>
      <c r="AL3" s="15" t="s">
        <v>109</v>
      </c>
      <c r="AM3" s="15" t="s">
        <v>106</v>
      </c>
      <c r="AN3" s="15" t="s">
        <v>109</v>
      </c>
      <c r="AO3" s="15" t="s">
        <v>106</v>
      </c>
      <c r="AP3" s="15" t="s">
        <v>109</v>
      </c>
      <c r="AQ3" s="15" t="s">
        <v>106</v>
      </c>
      <c r="AR3" s="15" t="s">
        <v>109</v>
      </c>
      <c r="AS3" s="15" t="s">
        <v>106</v>
      </c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 t="s">
        <v>109</v>
      </c>
      <c r="BG3" s="15" t="s">
        <v>106</v>
      </c>
      <c r="BH3" s="15" t="s">
        <v>109</v>
      </c>
      <c r="BI3" s="15" t="s">
        <v>106</v>
      </c>
      <c r="BJ3" s="15"/>
      <c r="BK3" s="15"/>
      <c r="BL3" s="17"/>
      <c r="BM3" s="15"/>
      <c r="BN3" s="15"/>
      <c r="BO3" s="15"/>
      <c r="BP3" s="17"/>
      <c r="BQ3" s="15"/>
      <c r="BR3" s="17"/>
      <c r="BS3" s="15"/>
      <c r="BT3" s="17"/>
      <c r="BU3" s="15"/>
      <c r="BV3" s="15"/>
      <c r="BW3" s="15"/>
      <c r="BX3" s="15"/>
      <c r="BY3" s="15"/>
      <c r="BZ3" s="15"/>
      <c r="CA3" s="15"/>
      <c r="CB3" s="17"/>
      <c r="CC3" s="15"/>
      <c r="CD3" s="15" t="s">
        <v>109</v>
      </c>
      <c r="CE3" s="15" t="s">
        <v>106</v>
      </c>
      <c r="CF3" s="15"/>
      <c r="CG3" s="15"/>
      <c r="CH3" s="17"/>
      <c r="CI3" s="15"/>
      <c r="CJ3" s="15"/>
      <c r="CK3" s="15"/>
      <c r="CL3" s="15" t="s">
        <v>109</v>
      </c>
      <c r="CM3" s="15" t="s">
        <v>108</v>
      </c>
      <c r="CN3" s="15"/>
      <c r="CO3" s="15"/>
      <c r="CP3" s="15"/>
      <c r="CQ3" s="15"/>
      <c r="CR3" s="15"/>
      <c r="CS3" s="15"/>
      <c r="CT3" s="15"/>
      <c r="CU3" s="15"/>
      <c r="CV3" s="15" t="s">
        <v>109</v>
      </c>
      <c r="CW3" s="15" t="s">
        <v>108</v>
      </c>
      <c r="CX3" s="15" t="s">
        <v>109</v>
      </c>
      <c r="CY3" s="15" t="s">
        <v>106</v>
      </c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 t="s">
        <v>109</v>
      </c>
      <c r="EA3" s="15" t="s">
        <v>106</v>
      </c>
      <c r="EB3" s="15" t="s">
        <v>109</v>
      </c>
      <c r="EC3" s="15" t="s">
        <v>106</v>
      </c>
      <c r="ED3" s="15"/>
      <c r="EE3" s="15"/>
      <c r="EF3" s="15"/>
      <c r="EG3" s="15"/>
      <c r="EH3" s="15" t="s">
        <v>109</v>
      </c>
      <c r="EI3" s="15" t="s">
        <v>106</v>
      </c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 t="s">
        <v>109</v>
      </c>
      <c r="EY3" s="15">
        <v>6</v>
      </c>
      <c r="EZ3" s="19">
        <v>43344</v>
      </c>
      <c r="FA3" s="15" t="s">
        <v>106</v>
      </c>
      <c r="FB3" s="15"/>
      <c r="FC3" s="20"/>
      <c r="FD3" s="15"/>
      <c r="FE3" s="15"/>
      <c r="FF3" s="21"/>
      <c r="FG3" s="15"/>
      <c r="FH3" s="15" t="str">
        <f t="shared" ref="FH3:FH5" si="2">IF(COUNTIFS(A:A,A3,B:B,B3)&gt;1,"Duplicate Meter and Contract","")</f>
        <v/>
      </c>
      <c r="FI3" s="21" t="str">
        <f t="shared" ref="FI3:FI5" si="3">IF(AND(LEN(A3)=24,ISNUMBER(VALUE(RIGHT(A3,13))),ISNUMBER(VALUE(LEFT(A3,2))),ISNUMBER(VALUE(MID(A3,3,3))),ISNUMBER(VALUE(MID(A3,8,3))),MID(A3,3,1)="-",MID(A3,7,1)="-",MID(A3,11,1)=" "),"","Invalid MPAN")</f>
        <v/>
      </c>
      <c r="FJ3" s="15" t="str">
        <f t="shared" ref="FJ3:FJ5" si="4">IF(B3="","Missing Contract Ref","")</f>
        <v/>
      </c>
      <c r="FK3" s="15" t="str">
        <f t="shared" ref="FK3:FK5" si="5">IF(C3="","Missing Supplier","")</f>
        <v/>
      </c>
      <c r="FL3" s="15"/>
      <c r="FM3" s="15"/>
      <c r="FN3" s="15"/>
      <c r="FO3" s="21" t="str">
        <f t="shared" ref="FO3:FO5" si="6">IF(ISERROR(DATE(YEAR(EZ3),MONTH(EZ3),DAY(EZ3))),"Invald Date","")</f>
        <v/>
      </c>
      <c r="FP3" s="15" t="str">
        <f t="shared" ref="FP3:FP5" si="7">IF(IFERROR(VLOOKUP(G3,$FZ$2:$FZ$5,1,0),1)=1,"Invalid Pay Term","")</f>
        <v>Invalid Pay Term</v>
      </c>
      <c r="FQ3" s="15" t="str">
        <f t="shared" ref="FQ3:FQ5" si="8">IF(IFERROR(VLOOKUP(I3,$FX$2:$FX$19,1,0),1)=1,"Invalid Price Point","")</f>
        <v/>
      </c>
      <c r="FR3" s="15"/>
      <c r="FS3" s="15" t="str">
        <f t="shared" ref="FS3:FS5" si="9">IF(OR(ISNUMBER(X3),X3=""),"",IF(IFERROR(VLOOKUP(X3,$GD$2:$GD$3,1,0),1)&lt;&gt;1,"","Invalid Rates or Lookup"))</f>
        <v/>
      </c>
      <c r="FT3" s="15" t="str">
        <f t="shared" ref="FT3:FT5" si="10">IF(COUNT(H3,J3,L3,N3,P3,R3,T3,V3)&lt;1,"Missing Energy Rates","")</f>
        <v>Missing Energy Rates</v>
      </c>
      <c r="FU3" s="15" t="str">
        <f t="shared" ref="FU3:FU5" si="11">IF(X3="","Missing Published/Inspired Charge","")</f>
        <v/>
      </c>
      <c r="FV3" s="15" t="str">
        <f t="shared" si="1"/>
        <v/>
      </c>
      <c r="FX3" s="21" t="s">
        <v>108</v>
      </c>
      <c r="FZ3" s="21" t="s">
        <v>114</v>
      </c>
      <c r="GB3" s="12">
        <v>3</v>
      </c>
      <c r="GD3" s="12" t="s">
        <v>113</v>
      </c>
    </row>
    <row r="4" spans="1:186" x14ac:dyDescent="0.2">
      <c r="A4" s="15" t="s">
        <v>115</v>
      </c>
      <c r="B4" s="15">
        <v>11113</v>
      </c>
      <c r="C4" s="15" t="s">
        <v>112</v>
      </c>
      <c r="D4" s="16">
        <v>43556</v>
      </c>
      <c r="E4" s="16">
        <v>43921</v>
      </c>
      <c r="F4" s="15" t="s">
        <v>105</v>
      </c>
      <c r="G4" s="16">
        <v>43556</v>
      </c>
      <c r="H4" s="17">
        <v>5.12</v>
      </c>
      <c r="I4" s="15" t="s">
        <v>106</v>
      </c>
      <c r="J4" s="17">
        <v>3.456</v>
      </c>
      <c r="K4" s="15" t="s">
        <v>106</v>
      </c>
      <c r="L4" s="17"/>
      <c r="M4" s="15"/>
      <c r="N4" s="17"/>
      <c r="O4" s="15"/>
      <c r="P4" s="17"/>
      <c r="Q4" s="15"/>
      <c r="R4" s="17"/>
      <c r="S4" s="15"/>
      <c r="T4" s="17"/>
      <c r="U4" s="15"/>
      <c r="V4" s="17"/>
      <c r="W4" s="15"/>
      <c r="X4" s="15">
        <v>0</v>
      </c>
      <c r="Y4" s="15" t="s">
        <v>108</v>
      </c>
      <c r="Z4" s="17"/>
      <c r="AA4" s="15"/>
      <c r="AB4" s="15"/>
      <c r="AC4" s="15"/>
      <c r="AD4" s="15"/>
      <c r="AE4" s="15"/>
      <c r="AF4" s="15"/>
      <c r="AG4" s="15"/>
      <c r="AH4" s="15"/>
      <c r="AI4" s="15"/>
      <c r="AJ4" s="15" t="s">
        <v>109</v>
      </c>
      <c r="AK4" s="15" t="s">
        <v>106</v>
      </c>
      <c r="AL4" s="15" t="s">
        <v>109</v>
      </c>
      <c r="AM4" s="15" t="s">
        <v>106</v>
      </c>
      <c r="AN4" s="15" t="s">
        <v>109</v>
      </c>
      <c r="AO4" s="15" t="s">
        <v>106</v>
      </c>
      <c r="AP4" s="15" t="s">
        <v>109</v>
      </c>
      <c r="AQ4" s="15" t="s">
        <v>106</v>
      </c>
      <c r="AR4" s="15" t="s">
        <v>109</v>
      </c>
      <c r="AS4" s="15" t="s">
        <v>106</v>
      </c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 t="s">
        <v>109</v>
      </c>
      <c r="BG4" s="15" t="s">
        <v>106</v>
      </c>
      <c r="BH4" s="15" t="s">
        <v>109</v>
      </c>
      <c r="BI4" s="15" t="s">
        <v>106</v>
      </c>
      <c r="BJ4" s="15"/>
      <c r="BK4" s="15"/>
      <c r="BL4" s="17"/>
      <c r="BM4" s="15"/>
      <c r="BN4" s="15"/>
      <c r="BO4" s="15"/>
      <c r="BP4" s="17"/>
      <c r="BQ4" s="15"/>
      <c r="BR4" s="17"/>
      <c r="BS4" s="15"/>
      <c r="BT4" s="17"/>
      <c r="BU4" s="15"/>
      <c r="BV4" s="15"/>
      <c r="BW4" s="15"/>
      <c r="BX4" s="15"/>
      <c r="BY4" s="15"/>
      <c r="BZ4" s="15"/>
      <c r="CA4" s="15"/>
      <c r="CB4" s="17"/>
      <c r="CC4" s="15"/>
      <c r="CD4" s="15" t="s">
        <v>109</v>
      </c>
      <c r="CE4" s="15" t="s">
        <v>106</v>
      </c>
      <c r="CF4" s="15"/>
      <c r="CG4" s="15"/>
      <c r="CH4" s="17"/>
      <c r="CI4" s="15"/>
      <c r="CJ4" s="15"/>
      <c r="CK4" s="15"/>
      <c r="CL4" s="15" t="s">
        <v>109</v>
      </c>
      <c r="CM4" s="15" t="s">
        <v>108</v>
      </c>
      <c r="CN4" s="15"/>
      <c r="CO4" s="15"/>
      <c r="CP4" s="15"/>
      <c r="CQ4" s="15"/>
      <c r="CR4" s="15"/>
      <c r="CS4" s="15"/>
      <c r="CT4" s="15"/>
      <c r="CU4" s="15"/>
      <c r="CV4" s="15" t="s">
        <v>109</v>
      </c>
      <c r="CW4" s="15" t="s">
        <v>108</v>
      </c>
      <c r="CX4" s="15" t="s">
        <v>109</v>
      </c>
      <c r="CY4" s="15" t="s">
        <v>106</v>
      </c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 t="s">
        <v>109</v>
      </c>
      <c r="EA4" s="15" t="s">
        <v>106</v>
      </c>
      <c r="EB4" s="15" t="s">
        <v>109</v>
      </c>
      <c r="EC4" s="15" t="s">
        <v>106</v>
      </c>
      <c r="ED4" s="15"/>
      <c r="EE4" s="15"/>
      <c r="EF4" s="15"/>
      <c r="EG4" s="15"/>
      <c r="EH4" s="15" t="s">
        <v>109</v>
      </c>
      <c r="EI4" s="15" t="s">
        <v>106</v>
      </c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 t="s">
        <v>109</v>
      </c>
      <c r="EY4" s="15">
        <v>1</v>
      </c>
      <c r="EZ4" s="19">
        <v>43556</v>
      </c>
      <c r="FA4" s="15" t="s">
        <v>106</v>
      </c>
      <c r="FB4" s="15"/>
      <c r="FC4" s="20"/>
      <c r="FD4" s="15"/>
      <c r="FE4" s="15"/>
      <c r="FF4" s="21"/>
      <c r="FG4" s="15"/>
      <c r="FH4" s="15" t="str">
        <f t="shared" si="2"/>
        <v/>
      </c>
      <c r="FI4" s="21" t="str">
        <f t="shared" si="3"/>
        <v/>
      </c>
      <c r="FJ4" s="15" t="str">
        <f t="shared" si="4"/>
        <v/>
      </c>
      <c r="FK4" s="15" t="str">
        <f t="shared" si="5"/>
        <v/>
      </c>
      <c r="FL4" s="15"/>
      <c r="FM4" s="15"/>
      <c r="FN4" s="15"/>
      <c r="FO4" s="21" t="str">
        <f t="shared" si="6"/>
        <v/>
      </c>
      <c r="FP4" s="15" t="str">
        <f t="shared" si="7"/>
        <v>Invalid Pay Term</v>
      </c>
      <c r="FQ4" s="15" t="str">
        <f t="shared" si="8"/>
        <v/>
      </c>
      <c r="FR4" s="15"/>
      <c r="FS4" s="15" t="str">
        <f t="shared" si="9"/>
        <v/>
      </c>
      <c r="FT4" s="15" t="str">
        <f t="shared" si="10"/>
        <v/>
      </c>
      <c r="FU4" s="15" t="str">
        <f t="shared" si="11"/>
        <v/>
      </c>
      <c r="FV4" s="15" t="str">
        <f t="shared" si="1"/>
        <v>Duplicate Meter for same period</v>
      </c>
      <c r="FX4" s="21" t="s">
        <v>116</v>
      </c>
      <c r="FZ4" s="21"/>
      <c r="GB4" s="12">
        <v>6</v>
      </c>
    </row>
    <row r="5" spans="1:186" x14ac:dyDescent="0.2">
      <c r="A5" s="15" t="s">
        <v>115</v>
      </c>
      <c r="B5" s="15">
        <v>11114</v>
      </c>
      <c r="C5" s="15" t="s">
        <v>112</v>
      </c>
      <c r="D5" s="16">
        <v>43525</v>
      </c>
      <c r="E5" s="16">
        <v>43586</v>
      </c>
      <c r="F5" s="15" t="s">
        <v>105</v>
      </c>
      <c r="G5" s="16">
        <v>43556</v>
      </c>
      <c r="H5" s="17">
        <v>5.12</v>
      </c>
      <c r="I5" s="15" t="s">
        <v>106</v>
      </c>
      <c r="J5" s="17">
        <v>3.456</v>
      </c>
      <c r="K5" s="15" t="s">
        <v>106</v>
      </c>
      <c r="L5" s="17"/>
      <c r="M5" s="15"/>
      <c r="N5" s="17"/>
      <c r="O5" s="15"/>
      <c r="P5" s="17"/>
      <c r="Q5" s="15"/>
      <c r="R5" s="17"/>
      <c r="S5" s="15"/>
      <c r="T5" s="17"/>
      <c r="U5" s="15"/>
      <c r="V5" s="17"/>
      <c r="W5" s="15"/>
      <c r="X5" s="15" t="s">
        <v>109</v>
      </c>
      <c r="Y5" s="15" t="s">
        <v>108</v>
      </c>
      <c r="Z5" s="17"/>
      <c r="AA5" s="15"/>
      <c r="AB5" s="15"/>
      <c r="AC5" s="15"/>
      <c r="AD5" s="15"/>
      <c r="AE5" s="15"/>
      <c r="AF5" s="15"/>
      <c r="AG5" s="15"/>
      <c r="AH5" s="15"/>
      <c r="AI5" s="15"/>
      <c r="AJ5" s="15" t="s">
        <v>109</v>
      </c>
      <c r="AK5" s="15" t="s">
        <v>106</v>
      </c>
      <c r="AL5" s="15" t="s">
        <v>109</v>
      </c>
      <c r="AM5" s="15" t="s">
        <v>106</v>
      </c>
      <c r="AN5" s="15" t="s">
        <v>109</v>
      </c>
      <c r="AO5" s="15" t="s">
        <v>106</v>
      </c>
      <c r="AP5" s="15" t="s">
        <v>109</v>
      </c>
      <c r="AQ5" s="15" t="s">
        <v>106</v>
      </c>
      <c r="AR5" s="15" t="s">
        <v>109</v>
      </c>
      <c r="AS5" s="15" t="s">
        <v>106</v>
      </c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 t="s">
        <v>109</v>
      </c>
      <c r="BG5" s="15" t="s">
        <v>106</v>
      </c>
      <c r="BH5" s="15" t="s">
        <v>109</v>
      </c>
      <c r="BI5" s="15" t="s">
        <v>106</v>
      </c>
      <c r="BJ5" s="15"/>
      <c r="BK5" s="15"/>
      <c r="BL5" s="17"/>
      <c r="BM5" s="15"/>
      <c r="BN5" s="15"/>
      <c r="BO5" s="15"/>
      <c r="BP5" s="17"/>
      <c r="BQ5" s="15"/>
      <c r="BR5" s="17"/>
      <c r="BS5" s="15"/>
      <c r="BT5" s="17"/>
      <c r="BU5" s="15"/>
      <c r="BV5" s="15"/>
      <c r="BW5" s="15"/>
      <c r="BX5" s="15"/>
      <c r="BY5" s="15"/>
      <c r="BZ5" s="15"/>
      <c r="CA5" s="15"/>
      <c r="CB5" s="17"/>
      <c r="CC5" s="15"/>
      <c r="CD5" s="15" t="s">
        <v>109</v>
      </c>
      <c r="CE5" s="15" t="s">
        <v>106</v>
      </c>
      <c r="CF5" s="15"/>
      <c r="CG5" s="15"/>
      <c r="CH5" s="17"/>
      <c r="CI5" s="15"/>
      <c r="CJ5" s="15"/>
      <c r="CK5" s="15"/>
      <c r="CL5" s="15" t="s">
        <v>109</v>
      </c>
      <c r="CM5" s="15" t="s">
        <v>108</v>
      </c>
      <c r="CN5" s="15"/>
      <c r="CO5" s="15"/>
      <c r="CP5" s="15"/>
      <c r="CQ5" s="15"/>
      <c r="CR5" s="15"/>
      <c r="CS5" s="15"/>
      <c r="CT5" s="15"/>
      <c r="CU5" s="15"/>
      <c r="CV5" s="15" t="s">
        <v>109</v>
      </c>
      <c r="CW5" s="15" t="s">
        <v>108</v>
      </c>
      <c r="CX5" s="15" t="s">
        <v>109</v>
      </c>
      <c r="CY5" s="15" t="s">
        <v>106</v>
      </c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 t="s">
        <v>109</v>
      </c>
      <c r="EA5" s="15" t="s">
        <v>106</v>
      </c>
      <c r="EB5" s="15" t="s">
        <v>109</v>
      </c>
      <c r="EC5" s="15" t="s">
        <v>106</v>
      </c>
      <c r="ED5" s="15"/>
      <c r="EE5" s="15"/>
      <c r="EF5" s="15"/>
      <c r="EG5" s="15"/>
      <c r="EH5" s="15" t="s">
        <v>109</v>
      </c>
      <c r="EI5" s="15" t="s">
        <v>106</v>
      </c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 t="s">
        <v>109</v>
      </c>
      <c r="EY5" s="15">
        <v>12</v>
      </c>
      <c r="EZ5" s="19">
        <v>43344</v>
      </c>
      <c r="FA5" s="15" t="s">
        <v>106</v>
      </c>
      <c r="FB5" s="15"/>
      <c r="FC5" s="20"/>
      <c r="FD5" s="15"/>
      <c r="FE5" s="15"/>
      <c r="FF5" s="21"/>
      <c r="FG5" s="15"/>
      <c r="FH5" s="15" t="str">
        <f t="shared" si="2"/>
        <v/>
      </c>
      <c r="FI5" s="21" t="str">
        <f t="shared" si="3"/>
        <v/>
      </c>
      <c r="FJ5" s="15" t="str">
        <f t="shared" si="4"/>
        <v/>
      </c>
      <c r="FK5" s="15" t="str">
        <f t="shared" si="5"/>
        <v/>
      </c>
      <c r="FL5" s="15"/>
      <c r="FM5" s="15"/>
      <c r="FN5" s="15"/>
      <c r="FO5" s="21" t="str">
        <f t="shared" si="6"/>
        <v/>
      </c>
      <c r="FP5" s="15" t="str">
        <f t="shared" si="7"/>
        <v>Invalid Pay Term</v>
      </c>
      <c r="FQ5" s="15" t="str">
        <f t="shared" si="8"/>
        <v/>
      </c>
      <c r="FR5" s="15"/>
      <c r="FS5" s="15" t="str">
        <f t="shared" si="9"/>
        <v>Invalid Rates or Lookup</v>
      </c>
      <c r="FT5" s="15" t="str">
        <f t="shared" si="10"/>
        <v/>
      </c>
      <c r="FU5" s="15" t="str">
        <f t="shared" si="11"/>
        <v/>
      </c>
      <c r="FV5" s="15" t="str">
        <f>IF(COUNTIFS($E:$E,"&gt;="&amp;D5,$D:$D,"&lt;="&amp;E5,$A:$A,A5)&gt;1,"Duplicate Meter for same period","")</f>
        <v>Duplicate Meter for same period</v>
      </c>
      <c r="FX5" s="21" t="s">
        <v>117</v>
      </c>
      <c r="GB5" s="12">
        <v>12</v>
      </c>
    </row>
    <row r="6" spans="1:186" x14ac:dyDescent="0.2">
      <c r="G6" s="16"/>
      <c r="X6" s="23"/>
      <c r="AJ6" s="23"/>
      <c r="AP6" s="23"/>
      <c r="AR6" s="23"/>
      <c r="AT6" s="23"/>
      <c r="FX6" s="21" t="s">
        <v>106</v>
      </c>
    </row>
    <row r="7" spans="1:186" x14ac:dyDescent="0.2">
      <c r="FX7" s="21" t="s">
        <v>118</v>
      </c>
    </row>
    <row r="8" spans="1:186" x14ac:dyDescent="0.2">
      <c r="F8" s="5"/>
      <c r="FQ8" s="25" t="s">
        <v>119</v>
      </c>
      <c r="FR8" s="12" t="s">
        <v>120</v>
      </c>
      <c r="FS8" s="12" t="s">
        <v>121</v>
      </c>
      <c r="FU8" s="12" t="s">
        <v>121</v>
      </c>
      <c r="FX8" s="21" t="s">
        <v>122</v>
      </c>
    </row>
    <row r="9" spans="1:186" x14ac:dyDescent="0.2">
      <c r="U9" s="23" t="s">
        <v>123</v>
      </c>
      <c r="X9" s="26" t="s">
        <v>124</v>
      </c>
      <c r="AJ9" s="26" t="s">
        <v>125</v>
      </c>
      <c r="AL9" s="26" t="s">
        <v>126</v>
      </c>
      <c r="AN9" s="26" t="s">
        <v>127</v>
      </c>
      <c r="AP9" s="26" t="s">
        <v>128</v>
      </c>
      <c r="AR9" s="26" t="s">
        <v>129</v>
      </c>
      <c r="BF9" s="26" t="s">
        <v>130</v>
      </c>
      <c r="BG9" s="26"/>
      <c r="BH9" s="26" t="s">
        <v>131</v>
      </c>
      <c r="CD9" s="12" t="s">
        <v>132</v>
      </c>
      <c r="CL9" s="26" t="s">
        <v>133</v>
      </c>
      <c r="CV9" s="26" t="s">
        <v>134</v>
      </c>
      <c r="CX9" s="26" t="s">
        <v>135</v>
      </c>
      <c r="DZ9" s="26" t="s">
        <v>136</v>
      </c>
      <c r="EB9" s="12" t="s">
        <v>137</v>
      </c>
      <c r="EH9" s="12" t="s">
        <v>138</v>
      </c>
      <c r="EX9" s="26" t="s">
        <v>139</v>
      </c>
      <c r="FH9" s="25" t="s">
        <v>140</v>
      </c>
      <c r="FX9" s="21" t="s">
        <v>141</v>
      </c>
    </row>
    <row r="10" spans="1:186" x14ac:dyDescent="0.2">
      <c r="FX10" s="21" t="s">
        <v>142</v>
      </c>
    </row>
    <row r="11" spans="1:186" x14ac:dyDescent="0.2">
      <c r="FX11" s="21" t="s">
        <v>143</v>
      </c>
    </row>
    <row r="12" spans="1:186" x14ac:dyDescent="0.2">
      <c r="FX12" s="21" t="s">
        <v>144</v>
      </c>
    </row>
    <row r="13" spans="1:186" x14ac:dyDescent="0.2">
      <c r="FX13" s="21" t="s">
        <v>145</v>
      </c>
    </row>
    <row r="14" spans="1:186" x14ac:dyDescent="0.2">
      <c r="FX14" s="21" t="s">
        <v>146</v>
      </c>
    </row>
    <row r="15" spans="1:186" x14ac:dyDescent="0.2">
      <c r="FX15" s="21" t="s">
        <v>147</v>
      </c>
    </row>
    <row r="16" spans="1:186" x14ac:dyDescent="0.2">
      <c r="FX16" s="21" t="s">
        <v>148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 Contract Import Template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Shreekant Rane</dc:creator>
  <cp:lastModifiedBy>Shreekant Rane</cp:lastModifiedBy>
  <dcterms:created xsi:type="dcterms:W3CDTF">2019-08-19T10:15:33Z</dcterms:created>
  <dcterms:modified xsi:type="dcterms:W3CDTF">2019-08-22T10:45:53Z</dcterms:modified>
</cp:coreProperties>
</file>