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eekant Rane\Desktop\import validation secenerio file\Gas Forecast Charges\"/>
    </mc:Choice>
  </mc:AlternateContent>
  <bookViews>
    <workbookView xWindow="0" yWindow="0" windowWidth="20490" windowHeight="7755"/>
  </bookViews>
  <sheets>
    <sheet name="Gas Forecast Import Template" sheetId="2" r:id="rId1"/>
    <sheet name="Sheet1" sheetId="1" r:id="rId2"/>
  </sheets>
  <externalReferences>
    <externalReference r:id="rId3"/>
  </externalReferences>
  <definedNames>
    <definedName name="Capacity_kVA">'[1]Cost Input'!$E$13</definedName>
    <definedName name="DUoS_rates">'[1]Cost Input'!$E$16:$P$19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2" l="1"/>
  <c r="AV5" i="2"/>
  <c r="AU5" i="2"/>
  <c r="AT5" i="2"/>
  <c r="AS5" i="2"/>
  <c r="AR5" i="2"/>
  <c r="AQ5" i="2"/>
  <c r="AP5" i="2"/>
  <c r="AO5" i="2"/>
  <c r="AN5" i="2"/>
  <c r="AM5" i="2"/>
  <c r="AL5" i="2"/>
  <c r="AW4" i="2"/>
  <c r="AV4" i="2"/>
  <c r="AU4" i="2"/>
  <c r="AT4" i="2"/>
  <c r="AS4" i="2"/>
  <c r="AR4" i="2"/>
  <c r="AQ4" i="2"/>
  <c r="AP4" i="2"/>
  <c r="AO4" i="2"/>
  <c r="AN4" i="2"/>
  <c r="AM4" i="2"/>
  <c r="AL4" i="2"/>
  <c r="AW3" i="2"/>
  <c r="AV3" i="2"/>
  <c r="AU3" i="2"/>
  <c r="AT3" i="2"/>
  <c r="AS3" i="2"/>
  <c r="AR3" i="2"/>
  <c r="AQ3" i="2"/>
  <c r="AP3" i="2"/>
  <c r="AO3" i="2"/>
  <c r="AN3" i="2"/>
  <c r="AM3" i="2"/>
  <c r="AL3" i="2"/>
  <c r="AW2" i="2"/>
  <c r="AV2" i="2"/>
  <c r="AU2" i="2"/>
  <c r="AT2" i="2"/>
  <c r="AS2" i="2"/>
  <c r="AR2" i="2"/>
  <c r="AQ2" i="2"/>
  <c r="AP2" i="2"/>
  <c r="AO2" i="2"/>
  <c r="AN2" i="2"/>
  <c r="AM2" i="2"/>
  <c r="AL2" i="2"/>
</calcChain>
</file>

<file path=xl/sharedStrings.xml><?xml version="1.0" encoding="utf-8"?>
<sst xmlns="http://schemas.openxmlformats.org/spreadsheetml/2006/main" count="328" uniqueCount="40">
  <si>
    <t>MPRN</t>
  </si>
  <si>
    <t>Contract Ref</t>
  </si>
  <si>
    <t>Supplier</t>
  </si>
  <si>
    <t>Start Date</t>
  </si>
  <si>
    <t>End Date</t>
  </si>
  <si>
    <t>Pay Cycle Start Month</t>
  </si>
  <si>
    <t>Pay Term</t>
  </si>
  <si>
    <t>Commodity Price</t>
  </si>
  <si>
    <t>Hedged Price</t>
  </si>
  <si>
    <t>Hedged %</t>
  </si>
  <si>
    <t>Unhedged Price</t>
  </si>
  <si>
    <t>Unhedged %</t>
  </si>
  <si>
    <t>Price Point</t>
  </si>
  <si>
    <t>Administration</t>
  </si>
  <si>
    <t>Contract Management Fee</t>
  </si>
  <si>
    <t>Meter Service Charge</t>
  </si>
  <si>
    <t>AMR Charge</t>
  </si>
  <si>
    <t>MAC</t>
  </si>
  <si>
    <t>Swing Premium</t>
  </si>
  <si>
    <t>Transportation Per Unit</t>
  </si>
  <si>
    <t>Shrinkage</t>
  </si>
  <si>
    <t>Unidentified Gas</t>
  </si>
  <si>
    <t>Added Value Services</t>
  </si>
  <si>
    <t>Transportation Reconciliation</t>
  </si>
  <si>
    <t>Flexible Purchase Charge</t>
  </si>
  <si>
    <t>912345678t</t>
  </si>
  <si>
    <t>Eon</t>
  </si>
  <si>
    <t>t</t>
  </si>
  <si>
    <t>Monthly</t>
  </si>
  <si>
    <t>fd</t>
  </si>
  <si>
    <t>d</t>
  </si>
  <si>
    <t>Per Bill Period</t>
  </si>
  <si>
    <t>fgs</t>
  </si>
  <si>
    <t>Per unit at GSP</t>
  </si>
  <si>
    <t>Per Day</t>
  </si>
  <si>
    <t>Quarterly</t>
  </si>
  <si>
    <t>Per unit at Meter</t>
  </si>
  <si>
    <t>EDF</t>
  </si>
  <si>
    <t>T</t>
  </si>
  <si>
    <t xml:space="preserve">Per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</si>
</sst>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17" fontId="1" fillId="0" borderId="0" xfId="0" applyNumberFormat="1" applyFont="1"/>
    <xf numFmtId="14" fontId="1" fillId="0" borderId="0" xfId="0" applyNumberFormat="1" applyFont="1"/>
    <xf numFmtId="1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B49"/>
  <sheetViews>
    <sheetView showGridLines="0" tabSelected="1" workbookViewId="0">
      <selection activeCell="I18" sqref="I18"/>
    </sheetView>
  </sheetViews>
  <sheetFormatPr defaultRowHeight="11.25" x14ac:dyDescent="0.2"/>
  <cols>
    <col min="1" max="1" width="11.5703125" style="1" bestFit="1" customWidth="1"/>
    <col min="2" max="5" width="9.140625" style="1"/>
    <col min="6" max="6" width="14.85546875" style="8" bestFit="1" customWidth="1"/>
    <col min="7" max="7" width="19.28515625" style="9" customWidth="1"/>
    <col min="8" max="8" width="12.42578125" style="1" bestFit="1" customWidth="1"/>
    <col min="9" max="9" width="9.42578125" style="1" bestFit="1" customWidth="1"/>
    <col min="10" max="10" width="9.42578125" style="1" customWidth="1"/>
    <col min="11" max="11" width="11" style="1" bestFit="1" customWidth="1"/>
    <col min="12" max="12" width="8.85546875" style="1" bestFit="1" customWidth="1"/>
    <col min="13" max="13" width="10.42578125" style="1" bestFit="1" customWidth="1"/>
    <col min="14" max="14" width="14.28515625" style="1" customWidth="1"/>
    <col min="15" max="15" width="11.140625" style="1" customWidth="1"/>
    <col min="16" max="16" width="18" style="1" bestFit="1" customWidth="1"/>
    <col min="17" max="17" width="11.140625" style="1" customWidth="1"/>
    <col min="18" max="18" width="14.7109375" style="1" bestFit="1" customWidth="1"/>
    <col min="19" max="21" width="11.140625" style="1" customWidth="1"/>
    <col min="22" max="22" width="12.7109375" style="1" customWidth="1"/>
    <col min="23" max="23" width="11.140625" style="1" customWidth="1"/>
    <col min="24" max="24" width="21" style="1" bestFit="1" customWidth="1"/>
    <col min="25" max="25" width="11.140625" style="1" customWidth="1"/>
    <col min="26" max="26" width="21" style="1" bestFit="1" customWidth="1"/>
    <col min="27" max="27" width="11.140625" style="1" customWidth="1"/>
    <col min="28" max="28" width="15.28515625" style="1" bestFit="1" customWidth="1"/>
    <col min="29" max="29" width="11.140625" style="1" customWidth="1"/>
    <col min="30" max="30" width="19.42578125" style="1" bestFit="1" customWidth="1"/>
    <col min="31" max="31" width="11.140625" style="1" customWidth="1"/>
    <col min="32" max="32" width="26.28515625" style="1" bestFit="1" customWidth="1"/>
    <col min="33" max="33" width="11.140625" style="1" customWidth="1"/>
    <col min="34" max="34" width="26.28515625" style="1" bestFit="1" customWidth="1"/>
    <col min="35" max="35" width="11.140625" style="1" customWidth="1"/>
    <col min="36" max="36" width="16.85546875" style="1" bestFit="1" customWidth="1"/>
    <col min="37" max="37" width="9.140625" style="1"/>
    <col min="38" max="38" width="43.42578125" style="1" bestFit="1" customWidth="1"/>
    <col min="39" max="39" width="9.85546875" style="1" bestFit="1" customWidth="1"/>
    <col min="40" max="40" width="14.28515625" style="1" bestFit="1" customWidth="1"/>
    <col min="41" max="41" width="17.28515625" style="1" bestFit="1" customWidth="1"/>
    <col min="42" max="42" width="12.28515625" style="1" bestFit="1" customWidth="1"/>
    <col min="43" max="43" width="11.5703125" style="1" bestFit="1" customWidth="1"/>
    <col min="44" max="44" width="12.85546875" style="1" bestFit="1" customWidth="1"/>
    <col min="45" max="45" width="25.140625" style="1" bestFit="1" customWidth="1"/>
    <col min="46" max="47" width="20.42578125" style="1" bestFit="1" customWidth="1"/>
    <col min="48" max="48" width="16.5703125" style="1" bestFit="1" customWidth="1"/>
    <col min="49" max="49" width="25.85546875" style="1" bestFit="1" customWidth="1"/>
    <col min="50" max="16384" width="9.140625" style="1"/>
  </cols>
  <sheetData>
    <row r="1" spans="1:54" customFormat="1" ht="15" x14ac:dyDescent="0.25">
      <c r="A1" t="s">
        <v>0</v>
      </c>
      <c r="B1" t="s">
        <v>1</v>
      </c>
      <c r="C1" t="s">
        <v>2</v>
      </c>
      <c r="D1" s="15" t="s">
        <v>3</v>
      </c>
      <c r="E1" s="15" t="s">
        <v>4</v>
      </c>
      <c r="F1" s="15" t="s">
        <v>5</v>
      </c>
      <c r="G1" t="s">
        <v>6</v>
      </c>
      <c r="H1" t="s">
        <v>7</v>
      </c>
      <c r="I1" s="16" t="s">
        <v>8</v>
      </c>
      <c r="J1" s="16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12</v>
      </c>
      <c r="P1" t="s">
        <v>14</v>
      </c>
      <c r="Q1" t="s">
        <v>12</v>
      </c>
      <c r="R1" t="s">
        <v>15</v>
      </c>
      <c r="S1" t="s">
        <v>12</v>
      </c>
      <c r="T1" t="s">
        <v>16</v>
      </c>
      <c r="U1" t="s">
        <v>12</v>
      </c>
      <c r="V1" t="s">
        <v>17</v>
      </c>
      <c r="W1" t="s">
        <v>12</v>
      </c>
      <c r="X1" t="s">
        <v>18</v>
      </c>
      <c r="Y1" t="s">
        <v>12</v>
      </c>
      <c r="Z1" t="s">
        <v>19</v>
      </c>
      <c r="AA1" t="s">
        <v>12</v>
      </c>
      <c r="AB1" t="s">
        <v>20</v>
      </c>
      <c r="AC1" t="s">
        <v>12</v>
      </c>
      <c r="AD1" t="s">
        <v>21</v>
      </c>
      <c r="AE1" t="s">
        <v>12</v>
      </c>
      <c r="AF1" t="s">
        <v>22</v>
      </c>
      <c r="AG1" t="s">
        <v>12</v>
      </c>
      <c r="AH1" t="s">
        <v>23</v>
      </c>
      <c r="AI1" t="s">
        <v>12</v>
      </c>
      <c r="AJ1" t="s">
        <v>24</v>
      </c>
      <c r="AK1" t="s">
        <v>12</v>
      </c>
    </row>
    <row r="2" spans="1:54" x14ac:dyDescent="0.2">
      <c r="A2" s="10" t="s">
        <v>25</v>
      </c>
      <c r="B2" s="2">
        <v>11111</v>
      </c>
      <c r="C2" s="2" t="s">
        <v>26</v>
      </c>
      <c r="D2" s="11" t="s">
        <v>27</v>
      </c>
      <c r="E2" s="3">
        <v>43921</v>
      </c>
      <c r="F2" s="4" t="s">
        <v>27</v>
      </c>
      <c r="G2" s="2" t="s">
        <v>28</v>
      </c>
      <c r="H2" s="5" t="s">
        <v>29</v>
      </c>
      <c r="I2" s="2"/>
      <c r="J2" s="2"/>
      <c r="K2" s="2"/>
      <c r="L2" s="2"/>
      <c r="M2" s="10" t="s">
        <v>30</v>
      </c>
      <c r="N2" s="6">
        <v>2.5000000000000001E-3</v>
      </c>
      <c r="O2" s="10" t="s">
        <v>30</v>
      </c>
      <c r="P2" s="5"/>
      <c r="Q2" s="2"/>
      <c r="R2" s="5"/>
      <c r="S2" s="2"/>
      <c r="T2" s="5"/>
      <c r="U2" s="2"/>
      <c r="V2" s="5"/>
      <c r="W2" s="2"/>
      <c r="X2" s="5"/>
      <c r="Y2" s="2"/>
      <c r="Z2" s="2">
        <v>1.1999999999999999E-3</v>
      </c>
      <c r="AA2" s="2" t="s">
        <v>33</v>
      </c>
      <c r="AB2" s="5"/>
      <c r="AC2" s="2"/>
      <c r="AD2" s="5"/>
      <c r="AE2" s="2"/>
      <c r="AF2" s="5"/>
      <c r="AG2" s="2"/>
      <c r="AH2" s="5"/>
      <c r="AI2" s="2"/>
      <c r="AJ2" s="7"/>
      <c r="AK2" s="2"/>
      <c r="AL2" s="2" t="str">
        <f>IF(COUNTIFS(A:A,A2,B:B,B2)&gt;1,"Duplicate Meter and Contract","")</f>
        <v/>
      </c>
      <c r="AM2" s="7" t="str">
        <f>IF(AND(ISNUMBER(VALUE(A2)),A2&lt;&gt;""),"","Invalid MPAN/MPRN")</f>
        <v>Invalid MPAN/MPRN</v>
      </c>
      <c r="AN2" s="2" t="str">
        <f>IF(B2="","Missing Contract Ref","")</f>
        <v/>
      </c>
      <c r="AO2" s="2" t="str">
        <f>IF(C2="","Missing Supplier","")</f>
        <v/>
      </c>
      <c r="AP2" s="7" t="str">
        <f>IF(ISERROR(DATE(YEAR(D2),MONTH(D2),DAY(D2))),"Invalid Date","")</f>
        <v>Invalid Date</v>
      </c>
      <c r="AQ2" s="7" t="str">
        <f>IF(ISERROR(DATE(YEAR(E2),MONTH(E2),DAY(E2))),"Invalid Date","")</f>
        <v/>
      </c>
      <c r="AR2" s="7" t="str">
        <f>IF(ISERROR(DATE(YEAR(F2),MONTH(F2),DAY(F2))),"Invalid Date","")</f>
        <v>Invalid Date</v>
      </c>
      <c r="AS2" s="2" t="str">
        <f>IF(IFERROR(VLOOKUP(G2,$AY$2:$AY$5,1,0),1)=1,"Invalid Pay Term","")</f>
        <v/>
      </c>
      <c r="AT2" s="2" t="str">
        <f>IF(IFERROR(VLOOKUP(M2,$BB$2:$BB$19,1,0),1)=1,"Invalid Price Point","")</f>
        <v>Invalid Price Point</v>
      </c>
      <c r="AU2" s="2" t="str">
        <f>IF(OR(ISNUMBER(H2),H2=""),"","Rates not numeric")</f>
        <v>Rates not numeric</v>
      </c>
      <c r="AV2" s="2" t="str">
        <f>IF(COUNT(H2,I2,K2)&lt;1,"Missing Energy Rates","")</f>
        <v>Missing Energy Rates</v>
      </c>
      <c r="AW2" s="2" t="str">
        <f>IF(COUNTIFS($E:$E,"&gt;="&amp;D2,$D:$D,"&lt;="&amp;E2,$A:$A,A2)&gt;1,"Duplicate Meter for same period","")</f>
        <v/>
      </c>
      <c r="AY2" s="1" t="s">
        <v>28</v>
      </c>
      <c r="BB2" s="7" t="s">
        <v>31</v>
      </c>
    </row>
    <row r="3" spans="1:54" x14ac:dyDescent="0.2">
      <c r="A3" s="2">
        <v>9123456790</v>
      </c>
      <c r="B3" s="10"/>
      <c r="C3" s="10"/>
      <c r="D3" s="3">
        <v>43556</v>
      </c>
      <c r="E3" s="11" t="s">
        <v>27</v>
      </c>
      <c r="F3" s="4">
        <v>43556</v>
      </c>
      <c r="G3" s="10" t="s">
        <v>32</v>
      </c>
      <c r="H3" s="5">
        <v>5.12</v>
      </c>
      <c r="I3" s="2"/>
      <c r="J3" s="2"/>
      <c r="K3" s="2"/>
      <c r="L3" s="2"/>
      <c r="M3" s="2" t="s">
        <v>33</v>
      </c>
      <c r="N3" s="12" t="s">
        <v>30</v>
      </c>
      <c r="O3" s="2" t="s">
        <v>34</v>
      </c>
      <c r="P3" s="5"/>
      <c r="Q3" s="2"/>
      <c r="R3" s="5"/>
      <c r="S3" s="2"/>
      <c r="T3" s="5"/>
      <c r="U3" s="2"/>
      <c r="V3" s="5"/>
      <c r="W3" s="2"/>
      <c r="X3" s="5"/>
      <c r="Y3" s="2"/>
      <c r="Z3" s="2">
        <v>1.1999999999999999E-3</v>
      </c>
      <c r="AA3" s="2" t="s">
        <v>33</v>
      </c>
      <c r="AB3" s="5"/>
      <c r="AC3" s="2"/>
      <c r="AD3" s="5"/>
      <c r="AE3" s="2"/>
      <c r="AF3" s="5"/>
      <c r="AG3" s="2"/>
      <c r="AH3" s="5"/>
      <c r="AI3" s="2"/>
      <c r="AJ3" s="7"/>
      <c r="AK3" s="2"/>
      <c r="AL3" s="2" t="str">
        <f>IF(COUNTIFS(A:A,A3,B:B,B3)&gt;1,"Duplicate Meter and Contract","")</f>
        <v/>
      </c>
      <c r="AM3" s="7" t="str">
        <f t="shared" ref="AM3:AM5" si="0">IF(AND(ISNUMBER(VALUE(A3)),A3&lt;&gt;""),"","Invalid MPAN/MPRN")</f>
        <v/>
      </c>
      <c r="AN3" s="2" t="str">
        <f t="shared" ref="AN3:AN5" si="1">IF(B3="","Missing Contract Ref","")</f>
        <v>Missing Contract Ref</v>
      </c>
      <c r="AO3" s="2" t="str">
        <f t="shared" ref="AO3:AO5" si="2">IF(C3="","Missing Supplier","")</f>
        <v>Missing Supplier</v>
      </c>
      <c r="AP3" s="7" t="str">
        <f t="shared" ref="AP3:AR5" si="3">IF(ISERROR(DATE(YEAR(D3),MONTH(D3),DAY(D3))),"Invalid Date","")</f>
        <v/>
      </c>
      <c r="AQ3" s="7" t="str">
        <f t="shared" si="3"/>
        <v>Invalid Date</v>
      </c>
      <c r="AR3" s="7" t="str">
        <f t="shared" si="3"/>
        <v/>
      </c>
      <c r="AS3" s="2" t="str">
        <f t="shared" ref="AS3:AS5" si="4">IF(IFERROR(VLOOKUP(G3,$AY$2:$AY$5,1,0),1)=1,"Invalid Pay Term","")</f>
        <v>Invalid Pay Term</v>
      </c>
      <c r="AT3" s="2" t="str">
        <f t="shared" ref="AT3:AT5" si="5">IF(IFERROR(VLOOKUP(M3,$BB$2:$BB$19,1,0),1)=1,"Invalid Price Point","")</f>
        <v/>
      </c>
      <c r="AU3" s="2" t="str">
        <f t="shared" ref="AU3:AU5" si="6">IF(OR(ISNUMBER(H3),H3=""),"","Rates not numeric")</f>
        <v/>
      </c>
      <c r="AV3" s="2" t="str">
        <f t="shared" ref="AV3:AV5" si="7">IF(COUNT(H3,I3,K3)&lt;1,"Missing Energy Rates","")</f>
        <v/>
      </c>
      <c r="AW3" s="2" t="str">
        <f>IF(COUNTIFS($E:$E,"&gt;="&amp;D3,$D:$D,"&lt;="&amp;E3,$A:$A,A3)&gt;1,"Duplicate Meter for same period","")</f>
        <v/>
      </c>
      <c r="AY3" s="1" t="s">
        <v>35</v>
      </c>
      <c r="BB3" s="7" t="s">
        <v>34</v>
      </c>
    </row>
    <row r="4" spans="1:54" x14ac:dyDescent="0.2">
      <c r="A4" s="10">
        <v>9123456791</v>
      </c>
      <c r="B4" s="10">
        <v>11113</v>
      </c>
      <c r="C4" s="2" t="s">
        <v>26</v>
      </c>
      <c r="D4" s="3">
        <v>43556</v>
      </c>
      <c r="E4" s="3">
        <v>43921</v>
      </c>
      <c r="F4" s="4">
        <v>43556</v>
      </c>
      <c r="G4" s="2" t="s">
        <v>28</v>
      </c>
      <c r="H4" s="5">
        <v>5.12</v>
      </c>
      <c r="I4" s="2"/>
      <c r="J4" s="2"/>
      <c r="K4" s="2"/>
      <c r="L4" s="2"/>
      <c r="M4" s="2" t="s">
        <v>33</v>
      </c>
      <c r="N4" s="6">
        <v>2.5000000000000001E-3</v>
      </c>
      <c r="O4" s="2" t="s">
        <v>34</v>
      </c>
      <c r="P4" s="5"/>
      <c r="Q4" s="2"/>
      <c r="R4" s="5"/>
      <c r="S4" s="2"/>
      <c r="T4" s="5"/>
      <c r="U4" s="2"/>
      <c r="V4" s="5"/>
      <c r="W4" s="2"/>
      <c r="X4" s="5"/>
      <c r="Y4" s="2"/>
      <c r="Z4" s="2">
        <v>1.1999999999999999E-3</v>
      </c>
      <c r="AA4" s="2" t="s">
        <v>33</v>
      </c>
      <c r="AB4" s="5"/>
      <c r="AC4" s="2"/>
      <c r="AD4" s="5"/>
      <c r="AE4" s="2"/>
      <c r="AF4" s="5"/>
      <c r="AG4" s="2"/>
      <c r="AH4" s="5"/>
      <c r="AI4" s="2"/>
      <c r="AJ4" s="7"/>
      <c r="AK4" s="2"/>
      <c r="AL4" s="2" t="str">
        <f>IF(COUNTIFS(A:A,A4,B:B,B4)&gt;1,"Duplicate Meter and Contract","")</f>
        <v>Duplicate Meter and Contract</v>
      </c>
      <c r="AM4" s="7" t="str">
        <f t="shared" si="0"/>
        <v/>
      </c>
      <c r="AN4" s="2" t="str">
        <f t="shared" si="1"/>
        <v/>
      </c>
      <c r="AO4" s="2" t="str">
        <f t="shared" si="2"/>
        <v/>
      </c>
      <c r="AP4" s="7" t="str">
        <f t="shared" si="3"/>
        <v/>
      </c>
      <c r="AQ4" s="7" t="str">
        <f t="shared" si="3"/>
        <v/>
      </c>
      <c r="AR4" s="7" t="str">
        <f t="shared" si="3"/>
        <v/>
      </c>
      <c r="AS4" s="2" t="str">
        <f t="shared" si="4"/>
        <v/>
      </c>
      <c r="AT4" s="2" t="str">
        <f t="shared" si="5"/>
        <v/>
      </c>
      <c r="AU4" s="2" t="str">
        <f t="shared" si="6"/>
        <v/>
      </c>
      <c r="AV4" s="2" t="str">
        <f t="shared" si="7"/>
        <v/>
      </c>
      <c r="AW4" s="2" t="str">
        <f>IF(COUNTIFS($E:$E,"&gt;="&amp;D4,$D:$D,"&lt;="&amp;E4,$A:$A,A4)&gt;1,"Duplicate Meter for same period","")</f>
        <v>Duplicate Meter for same period</v>
      </c>
      <c r="BB4" s="7" t="s">
        <v>36</v>
      </c>
    </row>
    <row r="5" spans="1:54" x14ac:dyDescent="0.2">
      <c r="A5" s="10">
        <v>9123456791</v>
      </c>
      <c r="B5" s="10">
        <v>11113</v>
      </c>
      <c r="C5" s="2" t="s">
        <v>26</v>
      </c>
      <c r="D5" s="3">
        <v>43556</v>
      </c>
      <c r="E5" s="3">
        <v>43921</v>
      </c>
      <c r="F5" s="4">
        <v>43556</v>
      </c>
      <c r="G5" s="2" t="s">
        <v>28</v>
      </c>
      <c r="H5" s="5">
        <v>5.12</v>
      </c>
      <c r="I5" s="2"/>
      <c r="J5" s="2"/>
      <c r="K5" s="2"/>
      <c r="L5" s="2"/>
      <c r="M5" s="2" t="s">
        <v>33</v>
      </c>
      <c r="N5" s="6">
        <v>2.5000000000000001E-3</v>
      </c>
      <c r="O5" s="2" t="s">
        <v>34</v>
      </c>
      <c r="P5" s="5"/>
      <c r="Q5" s="2"/>
      <c r="R5" s="5"/>
      <c r="S5" s="2"/>
      <c r="T5" s="5"/>
      <c r="U5" s="2"/>
      <c r="V5" s="5"/>
      <c r="W5" s="2"/>
      <c r="X5" s="5"/>
      <c r="Y5" s="2"/>
      <c r="Z5" s="2">
        <v>1.1999999999999999E-3</v>
      </c>
      <c r="AA5" s="2" t="s">
        <v>33</v>
      </c>
      <c r="AB5" s="5"/>
      <c r="AC5" s="2"/>
      <c r="AD5" s="5"/>
      <c r="AE5" s="2"/>
      <c r="AF5" s="5"/>
      <c r="AG5" s="2"/>
      <c r="AH5" s="5"/>
      <c r="AI5" s="2"/>
      <c r="AJ5" s="7"/>
      <c r="AK5" s="2"/>
      <c r="AL5" s="2" t="str">
        <f>IF(COUNTIFS(A:A,A5,B:B,B5)&gt;1,"Duplicate Meter and Contract","")</f>
        <v>Duplicate Meter and Contract</v>
      </c>
      <c r="AM5" s="7" t="str">
        <f t="shared" si="0"/>
        <v/>
      </c>
      <c r="AN5" s="2" t="str">
        <f t="shared" si="1"/>
        <v/>
      </c>
      <c r="AO5" s="2" t="str">
        <f t="shared" si="2"/>
        <v/>
      </c>
      <c r="AP5" s="7" t="str">
        <f t="shared" si="3"/>
        <v/>
      </c>
      <c r="AQ5" s="7" t="str">
        <f t="shared" si="3"/>
        <v/>
      </c>
      <c r="AR5" s="7" t="str">
        <f t="shared" si="3"/>
        <v/>
      </c>
      <c r="AS5" s="2" t="str">
        <f t="shared" si="4"/>
        <v/>
      </c>
      <c r="AT5" s="2" t="str">
        <f t="shared" si="5"/>
        <v/>
      </c>
      <c r="AU5" s="2" t="str">
        <f t="shared" si="6"/>
        <v/>
      </c>
      <c r="AV5" s="2" t="str">
        <f t="shared" si="7"/>
        <v/>
      </c>
      <c r="AW5" s="2" t="str">
        <f>IF(COUNTIFS($E:$E,"&gt;="&amp;D5,$D:$D,"&lt;="&amp;E5,$A:$A,A5)&gt;1,"Duplicate Meter for same period","")</f>
        <v>Duplicate Meter for same period</v>
      </c>
      <c r="BB5" s="7" t="s">
        <v>33</v>
      </c>
    </row>
    <row r="6" spans="1:54" s="2" customFormat="1" x14ac:dyDescent="0.2">
      <c r="A6" s="14">
        <v>9876543217</v>
      </c>
      <c r="B6" s="2">
        <v>2241</v>
      </c>
      <c r="C6" s="2" t="s">
        <v>37</v>
      </c>
      <c r="D6" s="3">
        <v>43556</v>
      </c>
      <c r="E6" s="3">
        <v>43921</v>
      </c>
      <c r="F6" s="4">
        <v>43556</v>
      </c>
      <c r="G6" s="2" t="s">
        <v>28</v>
      </c>
      <c r="I6" s="2">
        <v>4.25</v>
      </c>
      <c r="J6" s="2">
        <v>0.5</v>
      </c>
      <c r="K6" s="2">
        <v>4.75</v>
      </c>
      <c r="L6" s="2">
        <v>0.5</v>
      </c>
      <c r="M6" s="2" t="s">
        <v>33</v>
      </c>
      <c r="N6" s="2">
        <v>2.5000000000000001E-3</v>
      </c>
      <c r="O6" s="2" t="s">
        <v>34</v>
      </c>
      <c r="P6" s="5">
        <v>5.12</v>
      </c>
      <c r="Z6" s="2">
        <v>1.1999999999999999E-3</v>
      </c>
      <c r="AA6" s="2" t="s">
        <v>33</v>
      </c>
    </row>
    <row r="7" spans="1:54" s="2" customFormat="1" x14ac:dyDescent="0.2">
      <c r="A7" s="10"/>
      <c r="B7" s="2">
        <v>2242</v>
      </c>
      <c r="C7" s="2" t="s">
        <v>37</v>
      </c>
      <c r="D7" s="3">
        <v>43556</v>
      </c>
      <c r="E7" s="3">
        <v>43921</v>
      </c>
      <c r="F7" s="4">
        <v>43556</v>
      </c>
      <c r="G7" s="2" t="s">
        <v>28</v>
      </c>
      <c r="I7" s="2">
        <v>4.25</v>
      </c>
      <c r="J7" s="2">
        <v>0.5</v>
      </c>
      <c r="K7" s="2">
        <v>4.75</v>
      </c>
      <c r="L7" s="2">
        <v>0.5</v>
      </c>
      <c r="M7" s="2" t="s">
        <v>33</v>
      </c>
      <c r="N7" s="2">
        <v>2.5000000000000001E-3</v>
      </c>
      <c r="O7" s="2" t="s">
        <v>34</v>
      </c>
      <c r="P7" s="13"/>
      <c r="Q7" s="2" t="s">
        <v>33</v>
      </c>
      <c r="Z7" s="2">
        <v>1.1999999999999999E-3</v>
      </c>
      <c r="AA7" s="2" t="s">
        <v>33</v>
      </c>
    </row>
    <row r="8" spans="1:54" s="2" customFormat="1" x14ac:dyDescent="0.2">
      <c r="A8" s="2">
        <v>9876543219</v>
      </c>
      <c r="B8" s="2">
        <v>2243</v>
      </c>
      <c r="C8" s="2" t="s">
        <v>37</v>
      </c>
      <c r="D8" s="3">
        <v>43556</v>
      </c>
      <c r="E8" s="3">
        <v>43921</v>
      </c>
      <c r="F8" s="4">
        <v>43556</v>
      </c>
      <c r="G8" s="2" t="s">
        <v>28</v>
      </c>
      <c r="H8" s="10"/>
      <c r="I8" s="10"/>
      <c r="J8" s="10"/>
      <c r="K8" s="10"/>
      <c r="L8" s="10"/>
      <c r="M8" s="2" t="s">
        <v>33</v>
      </c>
      <c r="N8" s="2">
        <v>2.5000000000000001E-3</v>
      </c>
      <c r="O8" s="2" t="s">
        <v>34</v>
      </c>
      <c r="P8" s="13" t="s">
        <v>38</v>
      </c>
      <c r="Q8" s="2" t="s">
        <v>33</v>
      </c>
      <c r="Z8" s="2">
        <v>1.1999999999999999E-3</v>
      </c>
      <c r="AA8" s="2" t="s">
        <v>33</v>
      </c>
    </row>
    <row r="9" spans="1:54" s="2" customFormat="1" x14ac:dyDescent="0.2">
      <c r="A9" s="2">
        <v>9876543220</v>
      </c>
      <c r="B9" s="2">
        <v>2244</v>
      </c>
      <c r="C9" s="2" t="s">
        <v>37</v>
      </c>
      <c r="D9" s="3">
        <v>43556</v>
      </c>
      <c r="E9" s="3">
        <v>43921</v>
      </c>
      <c r="F9" s="4">
        <v>43556</v>
      </c>
      <c r="G9" s="2" t="s">
        <v>28</v>
      </c>
      <c r="H9" s="2">
        <v>5.12</v>
      </c>
      <c r="M9" s="2" t="s">
        <v>33</v>
      </c>
      <c r="N9" s="2">
        <v>2.5000000000000001E-3</v>
      </c>
      <c r="O9" s="2" t="s">
        <v>34</v>
      </c>
      <c r="P9" s="5">
        <v>5.12</v>
      </c>
      <c r="Q9" s="10" t="s">
        <v>39</v>
      </c>
      <c r="Z9" s="2">
        <v>1.1999999999999999E-3</v>
      </c>
      <c r="AA9" s="2" t="s">
        <v>33</v>
      </c>
    </row>
    <row r="10" spans="1:54" s="2" customFormat="1" x14ac:dyDescent="0.2">
      <c r="A10" s="2">
        <v>9876543221</v>
      </c>
      <c r="B10" s="2">
        <v>2245</v>
      </c>
      <c r="C10" s="2" t="s">
        <v>37</v>
      </c>
      <c r="D10" s="3">
        <v>43556</v>
      </c>
      <c r="E10" s="3">
        <v>43921</v>
      </c>
      <c r="F10" s="4">
        <v>43556</v>
      </c>
      <c r="G10" s="2" t="s">
        <v>28</v>
      </c>
      <c r="H10" s="2">
        <v>5.12</v>
      </c>
      <c r="M10" s="2" t="s">
        <v>33</v>
      </c>
      <c r="N10" s="2">
        <v>2.5000000000000001E-3</v>
      </c>
      <c r="O10" s="2" t="s">
        <v>34</v>
      </c>
      <c r="R10" s="5">
        <v>5.12</v>
      </c>
      <c r="Z10" s="2">
        <v>1.1999999999999999E-3</v>
      </c>
      <c r="AA10" s="2" t="s">
        <v>33</v>
      </c>
    </row>
    <row r="11" spans="1:54" s="2" customFormat="1" x14ac:dyDescent="0.2">
      <c r="A11" s="2">
        <v>9876543222</v>
      </c>
      <c r="B11" s="2">
        <v>2246</v>
      </c>
      <c r="C11" s="2" t="s">
        <v>37</v>
      </c>
      <c r="D11" s="3">
        <v>43556</v>
      </c>
      <c r="E11" s="3">
        <v>43921</v>
      </c>
      <c r="F11" s="4">
        <v>43556</v>
      </c>
      <c r="G11" s="2" t="s">
        <v>28</v>
      </c>
      <c r="H11" s="2">
        <v>5.12</v>
      </c>
      <c r="M11" s="2" t="s">
        <v>33</v>
      </c>
      <c r="N11" s="2">
        <v>2.5000000000000001E-3</v>
      </c>
      <c r="O11" s="2" t="s">
        <v>34</v>
      </c>
      <c r="R11" s="13"/>
      <c r="S11" s="2" t="s">
        <v>33</v>
      </c>
      <c r="Z11" s="2">
        <v>1.1999999999999999E-3</v>
      </c>
      <c r="AA11" s="2" t="s">
        <v>33</v>
      </c>
    </row>
    <row r="12" spans="1:54" s="2" customFormat="1" x14ac:dyDescent="0.2">
      <c r="A12" s="2">
        <v>9876543223</v>
      </c>
      <c r="B12" s="2">
        <v>2247</v>
      </c>
      <c r="C12" s="2" t="s">
        <v>37</v>
      </c>
      <c r="D12" s="3">
        <v>43556</v>
      </c>
      <c r="E12" s="3">
        <v>43921</v>
      </c>
      <c r="F12" s="4">
        <v>43556</v>
      </c>
      <c r="G12" s="2" t="s">
        <v>28</v>
      </c>
      <c r="H12" s="2">
        <v>5.12</v>
      </c>
      <c r="M12" s="2" t="s">
        <v>33</v>
      </c>
      <c r="N12" s="2">
        <v>2.5000000000000001E-3</v>
      </c>
      <c r="O12" s="2" t="s">
        <v>34</v>
      </c>
      <c r="R12" s="13" t="s">
        <v>38</v>
      </c>
      <c r="S12" s="2" t="s">
        <v>33</v>
      </c>
      <c r="Z12" s="2">
        <v>1.1999999999999999E-3</v>
      </c>
      <c r="AA12" s="2" t="s">
        <v>33</v>
      </c>
    </row>
    <row r="13" spans="1:54" s="2" customFormat="1" x14ac:dyDescent="0.2">
      <c r="A13" s="2">
        <v>9876543224</v>
      </c>
      <c r="B13" s="2">
        <v>2248</v>
      </c>
      <c r="C13" s="2" t="s">
        <v>37</v>
      </c>
      <c r="D13" s="3">
        <v>43556</v>
      </c>
      <c r="E13" s="3">
        <v>43921</v>
      </c>
      <c r="F13" s="4">
        <v>43556</v>
      </c>
      <c r="G13" s="2" t="s">
        <v>28</v>
      </c>
      <c r="H13" s="2">
        <v>5.12</v>
      </c>
      <c r="M13" s="2" t="s">
        <v>33</v>
      </c>
      <c r="N13" s="2">
        <v>2.5000000000000001E-3</v>
      </c>
      <c r="O13" s="2" t="s">
        <v>34</v>
      </c>
      <c r="R13" s="5">
        <v>5.12</v>
      </c>
      <c r="S13" s="10" t="s">
        <v>39</v>
      </c>
      <c r="Z13" s="2">
        <v>1.1999999999999999E-3</v>
      </c>
      <c r="AA13" s="2" t="s">
        <v>33</v>
      </c>
    </row>
    <row r="14" spans="1:54" s="2" customFormat="1" x14ac:dyDescent="0.2">
      <c r="A14" s="2">
        <v>9876543225</v>
      </c>
      <c r="B14" s="2">
        <v>2249</v>
      </c>
      <c r="C14" s="2" t="s">
        <v>37</v>
      </c>
      <c r="D14" s="3">
        <v>43556</v>
      </c>
      <c r="E14" s="3">
        <v>43921</v>
      </c>
      <c r="F14" s="4">
        <v>43556</v>
      </c>
      <c r="G14" s="2" t="s">
        <v>28</v>
      </c>
      <c r="H14" s="2">
        <v>5.12</v>
      </c>
      <c r="M14" s="2" t="s">
        <v>33</v>
      </c>
      <c r="N14" s="2">
        <v>2.5000000000000001E-3</v>
      </c>
      <c r="O14" s="2" t="s">
        <v>34</v>
      </c>
      <c r="T14" s="5">
        <v>5.12</v>
      </c>
      <c r="Z14" s="2">
        <v>1.1999999999999999E-3</v>
      </c>
      <c r="AA14" s="2" t="s">
        <v>33</v>
      </c>
    </row>
    <row r="15" spans="1:54" s="2" customFormat="1" x14ac:dyDescent="0.2">
      <c r="A15" s="2">
        <v>9876543226</v>
      </c>
      <c r="B15" s="2">
        <v>2250</v>
      </c>
      <c r="C15" s="2" t="s">
        <v>37</v>
      </c>
      <c r="D15" s="3">
        <v>43556</v>
      </c>
      <c r="E15" s="3">
        <v>43921</v>
      </c>
      <c r="F15" s="4">
        <v>43556</v>
      </c>
      <c r="G15" s="2" t="s">
        <v>28</v>
      </c>
      <c r="H15" s="2">
        <v>5.12</v>
      </c>
      <c r="M15" s="2" t="s">
        <v>33</v>
      </c>
      <c r="N15" s="2">
        <v>2.5000000000000001E-3</v>
      </c>
      <c r="O15" s="2" t="s">
        <v>34</v>
      </c>
      <c r="T15" s="13"/>
      <c r="U15" s="2" t="s">
        <v>33</v>
      </c>
      <c r="Z15" s="2">
        <v>1.1999999999999999E-3</v>
      </c>
      <c r="AA15" s="2" t="s">
        <v>33</v>
      </c>
    </row>
    <row r="16" spans="1:54" s="2" customFormat="1" x14ac:dyDescent="0.2">
      <c r="A16" s="2">
        <v>9876543227</v>
      </c>
      <c r="B16" s="2">
        <v>2251</v>
      </c>
      <c r="C16" s="2" t="s">
        <v>37</v>
      </c>
      <c r="D16" s="3">
        <v>43556</v>
      </c>
      <c r="E16" s="3">
        <v>43921</v>
      </c>
      <c r="F16" s="4">
        <v>43556</v>
      </c>
      <c r="G16" s="2" t="s">
        <v>28</v>
      </c>
      <c r="H16" s="2">
        <v>5.12</v>
      </c>
      <c r="M16" s="2" t="s">
        <v>33</v>
      </c>
      <c r="N16" s="2">
        <v>2.5000000000000001E-3</v>
      </c>
      <c r="O16" s="2" t="s">
        <v>34</v>
      </c>
      <c r="T16" s="13" t="s">
        <v>38</v>
      </c>
      <c r="U16" s="2" t="s">
        <v>33</v>
      </c>
      <c r="Z16" s="2">
        <v>1.1999999999999999E-3</v>
      </c>
      <c r="AA16" s="2" t="s">
        <v>33</v>
      </c>
    </row>
    <row r="17" spans="1:29" s="2" customFormat="1" x14ac:dyDescent="0.2">
      <c r="A17" s="2">
        <v>9876543228</v>
      </c>
      <c r="B17" s="2">
        <v>2252</v>
      </c>
      <c r="C17" s="2" t="s">
        <v>37</v>
      </c>
      <c r="D17" s="3">
        <v>43556</v>
      </c>
      <c r="E17" s="3">
        <v>43921</v>
      </c>
      <c r="F17" s="4">
        <v>43556</v>
      </c>
      <c r="G17" s="2" t="s">
        <v>28</v>
      </c>
      <c r="H17" s="2">
        <v>5.12</v>
      </c>
      <c r="M17" s="2" t="s">
        <v>33</v>
      </c>
      <c r="N17" s="2">
        <v>2.5000000000000001E-3</v>
      </c>
      <c r="O17" s="2" t="s">
        <v>34</v>
      </c>
      <c r="T17" s="5">
        <v>5.12</v>
      </c>
      <c r="U17" s="10" t="s">
        <v>39</v>
      </c>
      <c r="Z17" s="2">
        <v>1.1999999999999999E-3</v>
      </c>
      <c r="AA17" s="2" t="s">
        <v>33</v>
      </c>
    </row>
    <row r="18" spans="1:29" s="2" customFormat="1" x14ac:dyDescent="0.2">
      <c r="A18" s="2">
        <v>9876543229</v>
      </c>
      <c r="B18" s="2">
        <v>2253</v>
      </c>
      <c r="C18" s="2" t="s">
        <v>37</v>
      </c>
      <c r="D18" s="3">
        <v>43556</v>
      </c>
      <c r="E18" s="3">
        <v>43921</v>
      </c>
      <c r="F18" s="4">
        <v>43556</v>
      </c>
      <c r="G18" s="2" t="s">
        <v>28</v>
      </c>
      <c r="H18" s="2">
        <v>5.12</v>
      </c>
      <c r="M18" s="2" t="s">
        <v>33</v>
      </c>
      <c r="N18" s="2">
        <v>2.5000000000000001E-3</v>
      </c>
      <c r="O18" s="2" t="s">
        <v>34</v>
      </c>
      <c r="V18" s="5">
        <v>5.12</v>
      </c>
      <c r="Z18" s="2">
        <v>1.1999999999999999E-3</v>
      </c>
      <c r="AA18" s="2" t="s">
        <v>33</v>
      </c>
    </row>
    <row r="19" spans="1:29" s="2" customFormat="1" x14ac:dyDescent="0.2">
      <c r="A19" s="2">
        <v>9876543230</v>
      </c>
      <c r="B19" s="2">
        <v>2254</v>
      </c>
      <c r="C19" s="2" t="s">
        <v>37</v>
      </c>
      <c r="D19" s="3">
        <v>43556</v>
      </c>
      <c r="E19" s="3">
        <v>43921</v>
      </c>
      <c r="F19" s="4">
        <v>43556</v>
      </c>
      <c r="G19" s="2" t="s">
        <v>28</v>
      </c>
      <c r="H19" s="2">
        <v>5.12</v>
      </c>
      <c r="M19" s="2" t="s">
        <v>33</v>
      </c>
      <c r="N19" s="2">
        <v>2.5000000000000001E-3</v>
      </c>
      <c r="O19" s="2" t="s">
        <v>34</v>
      </c>
      <c r="V19" s="13"/>
      <c r="W19" s="2" t="s">
        <v>33</v>
      </c>
      <c r="Z19" s="2">
        <v>1.1999999999999999E-3</v>
      </c>
      <c r="AA19" s="2" t="s">
        <v>33</v>
      </c>
    </row>
    <row r="20" spans="1:29" s="2" customFormat="1" x14ac:dyDescent="0.2">
      <c r="A20" s="2">
        <v>9876543231</v>
      </c>
      <c r="B20" s="2">
        <v>2255</v>
      </c>
      <c r="C20" s="2" t="s">
        <v>37</v>
      </c>
      <c r="D20" s="3">
        <v>43556</v>
      </c>
      <c r="E20" s="3">
        <v>43921</v>
      </c>
      <c r="F20" s="4">
        <v>43556</v>
      </c>
      <c r="G20" s="2" t="s">
        <v>28</v>
      </c>
      <c r="H20" s="2">
        <v>5.12</v>
      </c>
      <c r="M20" s="2" t="s">
        <v>33</v>
      </c>
      <c r="N20" s="2">
        <v>2.5000000000000001E-3</v>
      </c>
      <c r="O20" s="2" t="s">
        <v>34</v>
      </c>
      <c r="V20" s="13" t="s">
        <v>38</v>
      </c>
      <c r="W20" s="2" t="s">
        <v>33</v>
      </c>
      <c r="Z20" s="2">
        <v>1.1999999999999999E-3</v>
      </c>
      <c r="AA20" s="2" t="s">
        <v>33</v>
      </c>
    </row>
    <row r="21" spans="1:29" s="2" customFormat="1" x14ac:dyDescent="0.2">
      <c r="A21" s="2">
        <v>9876543232</v>
      </c>
      <c r="B21" s="2">
        <v>2256</v>
      </c>
      <c r="C21" s="2" t="s">
        <v>37</v>
      </c>
      <c r="D21" s="3">
        <v>43556</v>
      </c>
      <c r="E21" s="3">
        <v>43921</v>
      </c>
      <c r="F21" s="4">
        <v>43556</v>
      </c>
      <c r="G21" s="2" t="s">
        <v>28</v>
      </c>
      <c r="H21" s="2">
        <v>5.12</v>
      </c>
      <c r="M21" s="2" t="s">
        <v>33</v>
      </c>
      <c r="N21" s="2">
        <v>2.5000000000000001E-3</v>
      </c>
      <c r="O21" s="2" t="s">
        <v>34</v>
      </c>
      <c r="V21" s="5">
        <v>5.12</v>
      </c>
      <c r="W21" s="10" t="s">
        <v>39</v>
      </c>
      <c r="Z21" s="2">
        <v>1.1999999999999999E-3</v>
      </c>
      <c r="AA21" s="2" t="s">
        <v>33</v>
      </c>
    </row>
    <row r="22" spans="1:29" s="2" customFormat="1" x14ac:dyDescent="0.2">
      <c r="A22" s="2">
        <v>9876543233</v>
      </c>
      <c r="B22" s="2">
        <v>2257</v>
      </c>
      <c r="C22" s="2" t="s">
        <v>37</v>
      </c>
      <c r="D22" s="3">
        <v>43556</v>
      </c>
      <c r="E22" s="3">
        <v>43921</v>
      </c>
      <c r="F22" s="4">
        <v>43556</v>
      </c>
      <c r="G22" s="2" t="s">
        <v>28</v>
      </c>
      <c r="H22" s="2">
        <v>5.12</v>
      </c>
      <c r="M22" s="2" t="s">
        <v>33</v>
      </c>
      <c r="N22" s="2">
        <v>2.5000000000000001E-3</v>
      </c>
      <c r="O22" s="2" t="s">
        <v>34</v>
      </c>
      <c r="X22" s="5">
        <v>5.12</v>
      </c>
      <c r="Z22" s="2">
        <v>1.1999999999999999E-3</v>
      </c>
      <c r="AA22" s="2" t="s">
        <v>33</v>
      </c>
    </row>
    <row r="23" spans="1:29" s="2" customFormat="1" x14ac:dyDescent="0.2">
      <c r="A23" s="2">
        <v>9876543234</v>
      </c>
      <c r="B23" s="2">
        <v>2258</v>
      </c>
      <c r="C23" s="2" t="s">
        <v>37</v>
      </c>
      <c r="D23" s="3">
        <v>43556</v>
      </c>
      <c r="E23" s="3">
        <v>43921</v>
      </c>
      <c r="F23" s="4">
        <v>43556</v>
      </c>
      <c r="G23" s="2" t="s">
        <v>28</v>
      </c>
      <c r="H23" s="2">
        <v>5.12</v>
      </c>
      <c r="M23" s="2" t="s">
        <v>33</v>
      </c>
      <c r="N23" s="2">
        <v>2.5000000000000001E-3</v>
      </c>
      <c r="O23" s="2" t="s">
        <v>34</v>
      </c>
      <c r="X23" s="13"/>
      <c r="Y23" s="2" t="s">
        <v>33</v>
      </c>
      <c r="Z23" s="2">
        <v>1.1999999999999999E-3</v>
      </c>
      <c r="AA23" s="2" t="s">
        <v>33</v>
      </c>
    </row>
    <row r="24" spans="1:29" s="2" customFormat="1" x14ac:dyDescent="0.2">
      <c r="A24" s="2">
        <v>9876543235</v>
      </c>
      <c r="B24" s="2">
        <v>2259</v>
      </c>
      <c r="C24" s="2" t="s">
        <v>37</v>
      </c>
      <c r="D24" s="3">
        <v>43556</v>
      </c>
      <c r="E24" s="3">
        <v>43921</v>
      </c>
      <c r="F24" s="4">
        <v>43556</v>
      </c>
      <c r="G24" s="2" t="s">
        <v>28</v>
      </c>
      <c r="H24" s="2">
        <v>5.12</v>
      </c>
      <c r="M24" s="2" t="s">
        <v>33</v>
      </c>
      <c r="N24" s="2">
        <v>2.5000000000000001E-3</v>
      </c>
      <c r="O24" s="2" t="s">
        <v>34</v>
      </c>
      <c r="X24" s="13" t="s">
        <v>38</v>
      </c>
      <c r="Y24" s="2" t="s">
        <v>33</v>
      </c>
      <c r="Z24" s="2">
        <v>1.1999999999999999E-3</v>
      </c>
      <c r="AA24" s="2" t="s">
        <v>33</v>
      </c>
    </row>
    <row r="25" spans="1:29" s="2" customFormat="1" x14ac:dyDescent="0.2">
      <c r="A25" s="2">
        <v>9876543236</v>
      </c>
      <c r="B25" s="2">
        <v>2260</v>
      </c>
      <c r="C25" s="2" t="s">
        <v>37</v>
      </c>
      <c r="D25" s="3">
        <v>43556</v>
      </c>
      <c r="E25" s="3">
        <v>43921</v>
      </c>
      <c r="F25" s="4">
        <v>43556</v>
      </c>
      <c r="G25" s="2" t="s">
        <v>28</v>
      </c>
      <c r="H25" s="2">
        <v>5.12</v>
      </c>
      <c r="M25" s="2" t="s">
        <v>33</v>
      </c>
      <c r="N25" s="2">
        <v>2.5000000000000001E-3</v>
      </c>
      <c r="O25" s="2" t="s">
        <v>34</v>
      </c>
      <c r="X25" s="5">
        <v>5.12</v>
      </c>
      <c r="Y25" s="10" t="s">
        <v>39</v>
      </c>
      <c r="Z25" s="2">
        <v>1.1999999999999999E-3</v>
      </c>
      <c r="AA25" s="2" t="s">
        <v>33</v>
      </c>
    </row>
    <row r="26" spans="1:29" s="2" customFormat="1" x14ac:dyDescent="0.2">
      <c r="A26" s="2">
        <v>9876543237</v>
      </c>
      <c r="B26" s="2">
        <v>2261</v>
      </c>
      <c r="C26" s="2" t="s">
        <v>37</v>
      </c>
      <c r="D26" s="3">
        <v>43556</v>
      </c>
      <c r="E26" s="3">
        <v>43921</v>
      </c>
      <c r="F26" s="4">
        <v>43556</v>
      </c>
      <c r="G26" s="2" t="s">
        <v>28</v>
      </c>
      <c r="H26" s="2">
        <v>5.12</v>
      </c>
      <c r="M26" s="2" t="s">
        <v>33</v>
      </c>
      <c r="N26" s="2">
        <v>2.5000000000000001E-3</v>
      </c>
      <c r="O26" s="2" t="s">
        <v>34</v>
      </c>
      <c r="Z26" s="5">
        <v>5.12</v>
      </c>
    </row>
    <row r="27" spans="1:29" s="2" customFormat="1" x14ac:dyDescent="0.2">
      <c r="A27" s="2">
        <v>9876543238</v>
      </c>
      <c r="B27" s="2">
        <v>2262</v>
      </c>
      <c r="C27" s="2" t="s">
        <v>37</v>
      </c>
      <c r="D27" s="3">
        <v>43556</v>
      </c>
      <c r="E27" s="3">
        <v>43921</v>
      </c>
      <c r="F27" s="4">
        <v>43556</v>
      </c>
      <c r="G27" s="2" t="s">
        <v>28</v>
      </c>
      <c r="H27" s="2">
        <v>5.12</v>
      </c>
      <c r="M27" s="2" t="s">
        <v>33</v>
      </c>
      <c r="N27" s="2">
        <v>2.5000000000000001E-3</v>
      </c>
      <c r="O27" s="2" t="s">
        <v>34</v>
      </c>
      <c r="Z27" s="13"/>
      <c r="AA27" s="2" t="s">
        <v>33</v>
      </c>
    </row>
    <row r="28" spans="1:29" s="2" customFormat="1" x14ac:dyDescent="0.2">
      <c r="A28" s="2">
        <v>9876543239</v>
      </c>
      <c r="B28" s="2">
        <v>2263</v>
      </c>
      <c r="C28" s="2" t="s">
        <v>37</v>
      </c>
      <c r="D28" s="3">
        <v>43556</v>
      </c>
      <c r="E28" s="3">
        <v>43921</v>
      </c>
      <c r="F28" s="4">
        <v>43556</v>
      </c>
      <c r="G28" s="2" t="s">
        <v>28</v>
      </c>
      <c r="H28" s="2">
        <v>5.12</v>
      </c>
      <c r="M28" s="2" t="s">
        <v>33</v>
      </c>
      <c r="N28" s="2">
        <v>2.5000000000000001E-3</v>
      </c>
      <c r="O28" s="2" t="s">
        <v>34</v>
      </c>
      <c r="Z28" s="13" t="s">
        <v>38</v>
      </c>
      <c r="AA28" s="2" t="s">
        <v>33</v>
      </c>
    </row>
    <row r="29" spans="1:29" s="2" customFormat="1" x14ac:dyDescent="0.2">
      <c r="A29" s="2">
        <v>9876543240</v>
      </c>
      <c r="B29" s="2">
        <v>2264</v>
      </c>
      <c r="C29" s="2" t="s">
        <v>37</v>
      </c>
      <c r="D29" s="3">
        <v>43556</v>
      </c>
      <c r="E29" s="3">
        <v>43921</v>
      </c>
      <c r="F29" s="4">
        <v>43556</v>
      </c>
      <c r="G29" s="2" t="s">
        <v>28</v>
      </c>
      <c r="H29" s="2">
        <v>5.12</v>
      </c>
      <c r="M29" s="2" t="s">
        <v>33</v>
      </c>
      <c r="N29" s="2">
        <v>2.5000000000000001E-3</v>
      </c>
      <c r="O29" s="2" t="s">
        <v>34</v>
      </c>
      <c r="Z29" s="5">
        <v>5.12</v>
      </c>
      <c r="AA29" s="10" t="s">
        <v>39</v>
      </c>
    </row>
    <row r="30" spans="1:29" s="2" customFormat="1" x14ac:dyDescent="0.2">
      <c r="A30" s="2">
        <v>9876543241</v>
      </c>
      <c r="B30" s="2">
        <v>2265</v>
      </c>
      <c r="C30" s="2" t="s">
        <v>37</v>
      </c>
      <c r="D30" s="3">
        <v>43556</v>
      </c>
      <c r="E30" s="3">
        <v>43921</v>
      </c>
      <c r="F30" s="4">
        <v>43556</v>
      </c>
      <c r="G30" s="2" t="s">
        <v>28</v>
      </c>
      <c r="H30" s="2">
        <v>5.12</v>
      </c>
      <c r="M30" s="2" t="s">
        <v>33</v>
      </c>
      <c r="N30" s="2">
        <v>2.5000000000000001E-3</v>
      </c>
      <c r="O30" s="2" t="s">
        <v>34</v>
      </c>
      <c r="Z30" s="2">
        <v>1.1999999999999999E-3</v>
      </c>
      <c r="AA30" s="2" t="s">
        <v>33</v>
      </c>
      <c r="AB30" s="5">
        <v>5.12</v>
      </c>
    </row>
    <row r="31" spans="1:29" s="2" customFormat="1" x14ac:dyDescent="0.2">
      <c r="A31" s="2">
        <v>9876543242</v>
      </c>
      <c r="B31" s="2">
        <v>2266</v>
      </c>
      <c r="C31" s="2" t="s">
        <v>37</v>
      </c>
      <c r="D31" s="3">
        <v>43556</v>
      </c>
      <c r="E31" s="3">
        <v>43921</v>
      </c>
      <c r="F31" s="4">
        <v>43556</v>
      </c>
      <c r="G31" s="2" t="s">
        <v>28</v>
      </c>
      <c r="H31" s="2">
        <v>5.12</v>
      </c>
      <c r="M31" s="2" t="s">
        <v>33</v>
      </c>
      <c r="N31" s="2">
        <v>2.5000000000000001E-3</v>
      </c>
      <c r="O31" s="2" t="s">
        <v>34</v>
      </c>
      <c r="Z31" s="2">
        <v>1.1999999999999999E-3</v>
      </c>
      <c r="AA31" s="2" t="s">
        <v>33</v>
      </c>
      <c r="AB31" s="13"/>
      <c r="AC31" s="2" t="s">
        <v>33</v>
      </c>
    </row>
    <row r="32" spans="1:29" s="2" customFormat="1" x14ac:dyDescent="0.2">
      <c r="A32" s="2">
        <v>9876543243</v>
      </c>
      <c r="B32" s="2">
        <v>2267</v>
      </c>
      <c r="C32" s="2" t="s">
        <v>37</v>
      </c>
      <c r="D32" s="3">
        <v>43556</v>
      </c>
      <c r="E32" s="3">
        <v>43921</v>
      </c>
      <c r="F32" s="4">
        <v>43556</v>
      </c>
      <c r="G32" s="2" t="s">
        <v>28</v>
      </c>
      <c r="H32" s="2">
        <v>5.12</v>
      </c>
      <c r="M32" s="2" t="s">
        <v>33</v>
      </c>
      <c r="N32" s="2">
        <v>2.5000000000000001E-3</v>
      </c>
      <c r="O32" s="2" t="s">
        <v>34</v>
      </c>
      <c r="Z32" s="2">
        <v>1.1999999999999999E-3</v>
      </c>
      <c r="AA32" s="2" t="s">
        <v>33</v>
      </c>
      <c r="AB32" s="13" t="s">
        <v>38</v>
      </c>
      <c r="AC32" s="2" t="s">
        <v>33</v>
      </c>
    </row>
    <row r="33" spans="1:37" s="2" customFormat="1" x14ac:dyDescent="0.2">
      <c r="A33" s="2">
        <v>9876543244</v>
      </c>
      <c r="B33" s="2">
        <v>2268</v>
      </c>
      <c r="C33" s="2" t="s">
        <v>37</v>
      </c>
      <c r="D33" s="3">
        <v>43556</v>
      </c>
      <c r="E33" s="3">
        <v>43921</v>
      </c>
      <c r="F33" s="4">
        <v>43556</v>
      </c>
      <c r="G33" s="2" t="s">
        <v>28</v>
      </c>
      <c r="H33" s="2">
        <v>5.12</v>
      </c>
      <c r="M33" s="2" t="s">
        <v>33</v>
      </c>
      <c r="N33" s="2">
        <v>2.5000000000000001E-3</v>
      </c>
      <c r="O33" s="2" t="s">
        <v>34</v>
      </c>
      <c r="Z33" s="2">
        <v>1.1999999999999999E-3</v>
      </c>
      <c r="AA33" s="2" t="s">
        <v>33</v>
      </c>
      <c r="AB33" s="5">
        <v>5.12</v>
      </c>
      <c r="AC33" s="10" t="s">
        <v>39</v>
      </c>
    </row>
    <row r="34" spans="1:37" s="2" customFormat="1" x14ac:dyDescent="0.2">
      <c r="A34" s="2">
        <v>9876543245</v>
      </c>
      <c r="B34" s="2">
        <v>2269</v>
      </c>
      <c r="C34" s="2" t="s">
        <v>37</v>
      </c>
      <c r="D34" s="3">
        <v>43556</v>
      </c>
      <c r="E34" s="3">
        <v>43921</v>
      </c>
      <c r="F34" s="4">
        <v>43556</v>
      </c>
      <c r="G34" s="2" t="s">
        <v>28</v>
      </c>
      <c r="H34" s="2">
        <v>5.12</v>
      </c>
      <c r="M34" s="2" t="s">
        <v>33</v>
      </c>
      <c r="N34" s="2">
        <v>2.5000000000000001E-3</v>
      </c>
      <c r="O34" s="2" t="s">
        <v>34</v>
      </c>
      <c r="Z34" s="2">
        <v>1.1999999999999999E-3</v>
      </c>
      <c r="AA34" s="2" t="s">
        <v>33</v>
      </c>
      <c r="AD34" s="5">
        <v>5.12</v>
      </c>
    </row>
    <row r="35" spans="1:37" s="2" customFormat="1" x14ac:dyDescent="0.2">
      <c r="A35" s="2">
        <v>9876543246</v>
      </c>
      <c r="B35" s="2">
        <v>2270</v>
      </c>
      <c r="C35" s="2" t="s">
        <v>37</v>
      </c>
      <c r="D35" s="3">
        <v>43556</v>
      </c>
      <c r="E35" s="3">
        <v>43921</v>
      </c>
      <c r="F35" s="4">
        <v>43556</v>
      </c>
      <c r="G35" s="2" t="s">
        <v>28</v>
      </c>
      <c r="H35" s="2">
        <v>5.12</v>
      </c>
      <c r="M35" s="2" t="s">
        <v>33</v>
      </c>
      <c r="N35" s="2">
        <v>2.5000000000000001E-3</v>
      </c>
      <c r="O35" s="2" t="s">
        <v>34</v>
      </c>
      <c r="Z35" s="2">
        <v>1.1999999999999999E-3</v>
      </c>
      <c r="AA35" s="2" t="s">
        <v>33</v>
      </c>
      <c r="AD35" s="13"/>
      <c r="AE35" s="2" t="s">
        <v>33</v>
      </c>
    </row>
    <row r="36" spans="1:37" s="2" customFormat="1" x14ac:dyDescent="0.2">
      <c r="A36" s="2">
        <v>9876543247</v>
      </c>
      <c r="B36" s="2">
        <v>2271</v>
      </c>
      <c r="C36" s="2" t="s">
        <v>37</v>
      </c>
      <c r="D36" s="3">
        <v>43556</v>
      </c>
      <c r="E36" s="3">
        <v>43921</v>
      </c>
      <c r="F36" s="4">
        <v>43556</v>
      </c>
      <c r="G36" s="2" t="s">
        <v>28</v>
      </c>
      <c r="H36" s="2">
        <v>5.12</v>
      </c>
      <c r="M36" s="2" t="s">
        <v>33</v>
      </c>
      <c r="N36" s="2">
        <v>2.5000000000000001E-3</v>
      </c>
      <c r="O36" s="2" t="s">
        <v>34</v>
      </c>
      <c r="Z36" s="2">
        <v>1.1999999999999999E-3</v>
      </c>
      <c r="AA36" s="2" t="s">
        <v>33</v>
      </c>
      <c r="AD36" s="13" t="s">
        <v>38</v>
      </c>
      <c r="AE36" s="2" t="s">
        <v>33</v>
      </c>
    </row>
    <row r="37" spans="1:37" s="2" customFormat="1" x14ac:dyDescent="0.2">
      <c r="A37" s="2">
        <v>9876543248</v>
      </c>
      <c r="B37" s="2">
        <v>2272</v>
      </c>
      <c r="C37" s="2" t="s">
        <v>37</v>
      </c>
      <c r="D37" s="3">
        <v>43556</v>
      </c>
      <c r="E37" s="3">
        <v>43921</v>
      </c>
      <c r="F37" s="4">
        <v>43556</v>
      </c>
      <c r="G37" s="2" t="s">
        <v>28</v>
      </c>
      <c r="H37" s="2">
        <v>5.12</v>
      </c>
      <c r="M37" s="2" t="s">
        <v>33</v>
      </c>
      <c r="N37" s="2">
        <v>2.5000000000000001E-3</v>
      </c>
      <c r="O37" s="2" t="s">
        <v>34</v>
      </c>
      <c r="Z37" s="2">
        <v>1.1999999999999999E-3</v>
      </c>
      <c r="AA37" s="2" t="s">
        <v>33</v>
      </c>
      <c r="AD37" s="5">
        <v>5.12</v>
      </c>
      <c r="AE37" s="10" t="s">
        <v>39</v>
      </c>
    </row>
    <row r="38" spans="1:37" s="2" customFormat="1" x14ac:dyDescent="0.2">
      <c r="A38" s="2">
        <v>9876543249</v>
      </c>
      <c r="B38" s="2">
        <v>2273</v>
      </c>
      <c r="C38" s="2" t="s">
        <v>37</v>
      </c>
      <c r="D38" s="3">
        <v>43556</v>
      </c>
      <c r="E38" s="3">
        <v>43921</v>
      </c>
      <c r="F38" s="4">
        <v>43556</v>
      </c>
      <c r="G38" s="2" t="s">
        <v>28</v>
      </c>
      <c r="H38" s="2">
        <v>5.12</v>
      </c>
      <c r="M38" s="2" t="s">
        <v>33</v>
      </c>
      <c r="N38" s="2">
        <v>2.5000000000000001E-3</v>
      </c>
      <c r="O38" s="2" t="s">
        <v>34</v>
      </c>
      <c r="Z38" s="2">
        <v>1.1999999999999999E-3</v>
      </c>
      <c r="AA38" s="2" t="s">
        <v>33</v>
      </c>
      <c r="AF38" s="5">
        <v>5.12</v>
      </c>
    </row>
    <row r="39" spans="1:37" s="2" customFormat="1" x14ac:dyDescent="0.2">
      <c r="A39" s="2">
        <v>9876543250</v>
      </c>
      <c r="B39" s="2">
        <v>2274</v>
      </c>
      <c r="C39" s="2" t="s">
        <v>37</v>
      </c>
      <c r="D39" s="3">
        <v>43556</v>
      </c>
      <c r="E39" s="3">
        <v>43921</v>
      </c>
      <c r="F39" s="4">
        <v>43556</v>
      </c>
      <c r="G39" s="2" t="s">
        <v>28</v>
      </c>
      <c r="H39" s="2">
        <v>5.12</v>
      </c>
      <c r="M39" s="2" t="s">
        <v>33</v>
      </c>
      <c r="N39" s="2">
        <v>2.5000000000000001E-3</v>
      </c>
      <c r="O39" s="2" t="s">
        <v>34</v>
      </c>
      <c r="Z39" s="2">
        <v>1.1999999999999999E-3</v>
      </c>
      <c r="AA39" s="2" t="s">
        <v>33</v>
      </c>
      <c r="AF39" s="13"/>
      <c r="AG39" s="2" t="s">
        <v>33</v>
      </c>
    </row>
    <row r="40" spans="1:37" s="2" customFormat="1" x14ac:dyDescent="0.2">
      <c r="A40" s="2">
        <v>9876543251</v>
      </c>
      <c r="B40" s="2">
        <v>2275</v>
      </c>
      <c r="C40" s="2" t="s">
        <v>37</v>
      </c>
      <c r="D40" s="3">
        <v>43556</v>
      </c>
      <c r="E40" s="3">
        <v>43921</v>
      </c>
      <c r="F40" s="4">
        <v>43556</v>
      </c>
      <c r="G40" s="2" t="s">
        <v>28</v>
      </c>
      <c r="H40" s="2">
        <v>5.12</v>
      </c>
      <c r="M40" s="2" t="s">
        <v>33</v>
      </c>
      <c r="N40" s="2">
        <v>2.5000000000000001E-3</v>
      </c>
      <c r="O40" s="2" t="s">
        <v>34</v>
      </c>
      <c r="Z40" s="2">
        <v>1.1999999999999999E-3</v>
      </c>
      <c r="AA40" s="2" t="s">
        <v>33</v>
      </c>
      <c r="AF40" s="13" t="s">
        <v>38</v>
      </c>
      <c r="AG40" s="2" t="s">
        <v>33</v>
      </c>
    </row>
    <row r="41" spans="1:37" s="2" customFormat="1" x14ac:dyDescent="0.2">
      <c r="A41" s="2">
        <v>9876543252</v>
      </c>
      <c r="B41" s="2">
        <v>2276</v>
      </c>
      <c r="C41" s="2" t="s">
        <v>37</v>
      </c>
      <c r="D41" s="3">
        <v>43556</v>
      </c>
      <c r="E41" s="3">
        <v>43921</v>
      </c>
      <c r="F41" s="4">
        <v>43556</v>
      </c>
      <c r="G41" s="2" t="s">
        <v>28</v>
      </c>
      <c r="H41" s="2">
        <v>5.12</v>
      </c>
      <c r="M41" s="2" t="s">
        <v>33</v>
      </c>
      <c r="N41" s="2">
        <v>2.5000000000000001E-3</v>
      </c>
      <c r="O41" s="2" t="s">
        <v>34</v>
      </c>
      <c r="Z41" s="2">
        <v>1.1999999999999999E-3</v>
      </c>
      <c r="AA41" s="2" t="s">
        <v>33</v>
      </c>
      <c r="AF41" s="5">
        <v>5.12</v>
      </c>
      <c r="AG41" s="10" t="s">
        <v>39</v>
      </c>
    </row>
    <row r="42" spans="1:37" s="2" customFormat="1" x14ac:dyDescent="0.2">
      <c r="A42" s="2">
        <v>9876543253</v>
      </c>
      <c r="B42" s="2">
        <v>2277</v>
      </c>
      <c r="C42" s="2" t="s">
        <v>37</v>
      </c>
      <c r="D42" s="3">
        <v>43556</v>
      </c>
      <c r="E42" s="3">
        <v>43921</v>
      </c>
      <c r="F42" s="4">
        <v>43556</v>
      </c>
      <c r="G42" s="2" t="s">
        <v>28</v>
      </c>
      <c r="H42" s="2">
        <v>5.12</v>
      </c>
      <c r="M42" s="2" t="s">
        <v>33</v>
      </c>
      <c r="N42" s="2">
        <v>2.5000000000000001E-3</v>
      </c>
      <c r="O42" s="2" t="s">
        <v>34</v>
      </c>
      <c r="Z42" s="2">
        <v>1.1999999999999999E-3</v>
      </c>
      <c r="AA42" s="2" t="s">
        <v>33</v>
      </c>
      <c r="AH42" s="5">
        <v>5.12</v>
      </c>
    </row>
    <row r="43" spans="1:37" s="2" customFormat="1" x14ac:dyDescent="0.2">
      <c r="A43" s="2">
        <v>9876543254</v>
      </c>
      <c r="B43" s="2">
        <v>2278</v>
      </c>
      <c r="C43" s="2" t="s">
        <v>37</v>
      </c>
      <c r="D43" s="3">
        <v>43556</v>
      </c>
      <c r="E43" s="3">
        <v>43921</v>
      </c>
      <c r="F43" s="4">
        <v>43556</v>
      </c>
      <c r="G43" s="2" t="s">
        <v>28</v>
      </c>
      <c r="H43" s="2">
        <v>5.12</v>
      </c>
      <c r="M43" s="2" t="s">
        <v>33</v>
      </c>
      <c r="N43" s="2">
        <v>2.5000000000000001E-3</v>
      </c>
      <c r="O43" s="2" t="s">
        <v>34</v>
      </c>
      <c r="Z43" s="2">
        <v>1.1999999999999999E-3</v>
      </c>
      <c r="AA43" s="2" t="s">
        <v>33</v>
      </c>
      <c r="AH43" s="13"/>
      <c r="AI43" s="2" t="s">
        <v>33</v>
      </c>
    </row>
    <row r="44" spans="1:37" s="2" customFormat="1" x14ac:dyDescent="0.2">
      <c r="A44" s="2">
        <v>9876543255</v>
      </c>
      <c r="B44" s="2">
        <v>2279</v>
      </c>
      <c r="C44" s="2" t="s">
        <v>37</v>
      </c>
      <c r="D44" s="3">
        <v>43556</v>
      </c>
      <c r="E44" s="3">
        <v>43921</v>
      </c>
      <c r="F44" s="4">
        <v>43556</v>
      </c>
      <c r="G44" s="2" t="s">
        <v>28</v>
      </c>
      <c r="H44" s="2">
        <v>5.12</v>
      </c>
      <c r="M44" s="2" t="s">
        <v>33</v>
      </c>
      <c r="N44" s="2">
        <v>2.5000000000000001E-3</v>
      </c>
      <c r="O44" s="2" t="s">
        <v>34</v>
      </c>
      <c r="Z44" s="2">
        <v>1.1999999999999999E-3</v>
      </c>
      <c r="AA44" s="2" t="s">
        <v>33</v>
      </c>
      <c r="AH44" s="13" t="s">
        <v>38</v>
      </c>
      <c r="AI44" s="2" t="s">
        <v>33</v>
      </c>
    </row>
    <row r="45" spans="1:37" s="2" customFormat="1" x14ac:dyDescent="0.2">
      <c r="A45" s="2">
        <v>9876543256</v>
      </c>
      <c r="B45" s="2">
        <v>2280</v>
      </c>
      <c r="C45" s="2" t="s">
        <v>37</v>
      </c>
      <c r="D45" s="3">
        <v>43556</v>
      </c>
      <c r="E45" s="3">
        <v>43921</v>
      </c>
      <c r="F45" s="4">
        <v>43556</v>
      </c>
      <c r="G45" s="2" t="s">
        <v>28</v>
      </c>
      <c r="H45" s="2">
        <v>5.12</v>
      </c>
      <c r="M45" s="2" t="s">
        <v>33</v>
      </c>
      <c r="N45" s="2">
        <v>2.5000000000000001E-3</v>
      </c>
      <c r="O45" s="2" t="s">
        <v>34</v>
      </c>
      <c r="Z45" s="2">
        <v>1.1999999999999999E-3</v>
      </c>
      <c r="AA45" s="2" t="s">
        <v>33</v>
      </c>
      <c r="AH45" s="5">
        <v>5.12</v>
      </c>
      <c r="AI45" s="10" t="s">
        <v>39</v>
      </c>
    </row>
    <row r="46" spans="1:37" s="2" customFormat="1" x14ac:dyDescent="0.2">
      <c r="A46" s="2">
        <v>9876543257</v>
      </c>
      <c r="B46" s="2">
        <v>2281</v>
      </c>
      <c r="C46" s="2" t="s">
        <v>37</v>
      </c>
      <c r="D46" s="3">
        <v>43556</v>
      </c>
      <c r="E46" s="3">
        <v>43921</v>
      </c>
      <c r="F46" s="4">
        <v>43556</v>
      </c>
      <c r="G46" s="2" t="s">
        <v>28</v>
      </c>
      <c r="H46" s="2">
        <v>5.12</v>
      </c>
      <c r="M46" s="2" t="s">
        <v>33</v>
      </c>
      <c r="N46" s="2">
        <v>2.5000000000000001E-3</v>
      </c>
      <c r="O46" s="2" t="s">
        <v>34</v>
      </c>
      <c r="Z46" s="2">
        <v>1.1999999999999999E-3</v>
      </c>
      <c r="AA46" s="2" t="s">
        <v>33</v>
      </c>
      <c r="AJ46" s="5">
        <v>5.12</v>
      </c>
    </row>
    <row r="47" spans="1:37" s="2" customFormat="1" x14ac:dyDescent="0.2">
      <c r="A47" s="2">
        <v>9876543258</v>
      </c>
      <c r="B47" s="2">
        <v>2282</v>
      </c>
      <c r="C47" s="2" t="s">
        <v>37</v>
      </c>
      <c r="D47" s="3">
        <v>43556</v>
      </c>
      <c r="E47" s="3">
        <v>43921</v>
      </c>
      <c r="F47" s="4">
        <v>43556</v>
      </c>
      <c r="G47" s="2" t="s">
        <v>28</v>
      </c>
      <c r="H47" s="2">
        <v>5.12</v>
      </c>
      <c r="M47" s="2" t="s">
        <v>33</v>
      </c>
      <c r="N47" s="2">
        <v>2.5000000000000001E-3</v>
      </c>
      <c r="O47" s="2" t="s">
        <v>34</v>
      </c>
      <c r="Z47" s="2">
        <v>1.1999999999999999E-3</v>
      </c>
      <c r="AA47" s="2" t="s">
        <v>33</v>
      </c>
      <c r="AJ47" s="13"/>
      <c r="AK47" s="2" t="s">
        <v>33</v>
      </c>
    </row>
    <row r="48" spans="1:37" s="2" customFormat="1" x14ac:dyDescent="0.2">
      <c r="A48" s="2">
        <v>9876543259</v>
      </c>
      <c r="B48" s="2">
        <v>2283</v>
      </c>
      <c r="C48" s="2" t="s">
        <v>37</v>
      </c>
      <c r="D48" s="3">
        <v>43556</v>
      </c>
      <c r="E48" s="3">
        <v>43921</v>
      </c>
      <c r="F48" s="4">
        <v>43556</v>
      </c>
      <c r="G48" s="2" t="s">
        <v>28</v>
      </c>
      <c r="H48" s="2">
        <v>5.12</v>
      </c>
      <c r="M48" s="2" t="s">
        <v>33</v>
      </c>
      <c r="N48" s="2">
        <v>2.5000000000000001E-3</v>
      </c>
      <c r="O48" s="2" t="s">
        <v>34</v>
      </c>
      <c r="Z48" s="2">
        <v>1.1999999999999999E-3</v>
      </c>
      <c r="AA48" s="2" t="s">
        <v>33</v>
      </c>
      <c r="AJ48" s="13" t="s">
        <v>38</v>
      </c>
      <c r="AK48" s="2" t="s">
        <v>33</v>
      </c>
    </row>
    <row r="49" spans="1:37" s="2" customFormat="1" x14ac:dyDescent="0.2">
      <c r="A49" s="2">
        <v>9876543260</v>
      </c>
      <c r="B49" s="2">
        <v>2284</v>
      </c>
      <c r="C49" s="2" t="s">
        <v>37</v>
      </c>
      <c r="D49" s="3">
        <v>43556</v>
      </c>
      <c r="E49" s="3">
        <v>43921</v>
      </c>
      <c r="F49" s="4">
        <v>43556</v>
      </c>
      <c r="G49" s="2" t="s">
        <v>28</v>
      </c>
      <c r="H49" s="2">
        <v>5.12</v>
      </c>
      <c r="M49" s="2" t="s">
        <v>33</v>
      </c>
      <c r="N49" s="2">
        <v>2.5000000000000001E-3</v>
      </c>
      <c r="O49" s="2" t="s">
        <v>34</v>
      </c>
      <c r="Z49" s="2">
        <v>1.1999999999999999E-3</v>
      </c>
      <c r="AA49" s="2" t="s">
        <v>33</v>
      </c>
      <c r="AJ49" s="5">
        <v>5.12</v>
      </c>
      <c r="AK49" s="10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Forecast Import Template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Shreekant Rane</dc:creator>
  <cp:lastModifiedBy>Shreekant Rane</cp:lastModifiedBy>
  <dcterms:created xsi:type="dcterms:W3CDTF">2019-08-19T13:14:07Z</dcterms:created>
  <dcterms:modified xsi:type="dcterms:W3CDTF">2019-09-10T10:57:03Z</dcterms:modified>
</cp:coreProperties>
</file>