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Steve\Documents\Mathematics\Combinatorics\Excel Files\"/>
    </mc:Choice>
  </mc:AlternateContent>
  <xr:revisionPtr revIDLastSave="0" documentId="13_ncr:1_{1E6C9C7B-0B8D-4862-8C21-3100316741B6}" xr6:coauthVersionLast="47" xr6:coauthVersionMax="47" xr10:uidLastSave="{00000000-0000-0000-0000-000000000000}"/>
  <bookViews>
    <workbookView xWindow="-120" yWindow="-120" windowWidth="29040" windowHeight="17640" xr2:uid="{00000000-000D-0000-FFFF-FFFF00000000}"/>
  </bookViews>
  <sheets>
    <sheet name="Introduction" sheetId="44" r:id="rId1"/>
    <sheet name="RNA Coding" sheetId="47" r:id="rId2"/>
  </sheets>
  <externalReferences>
    <externalReference r:id="rId3"/>
  </externalReferences>
  <calcPr calcId="181029"/>
</workbook>
</file>

<file path=xl/calcChain.xml><?xml version="1.0" encoding="utf-8"?>
<calcChain xmlns="http://schemas.openxmlformats.org/spreadsheetml/2006/main">
  <c r="DF8" i="47" l="1"/>
  <c r="CX8" i="47"/>
  <c r="CP11" i="47"/>
  <c r="CH11" i="47"/>
  <c r="BZ11" i="47"/>
  <c r="BR11" i="47"/>
  <c r="BK11" i="47"/>
  <c r="BC11" i="47"/>
  <c r="AU11" i="47"/>
  <c r="AN11" i="47"/>
  <c r="DF11" i="47"/>
  <c r="CX7" i="47"/>
  <c r="CP10" i="47"/>
  <c r="CH10" i="47"/>
  <c r="BZ10" i="47"/>
  <c r="BR10" i="47"/>
  <c r="BK10" i="47"/>
  <c r="BC10" i="47"/>
  <c r="AU10" i="47"/>
  <c r="AN10" i="47"/>
  <c r="DF7" i="47"/>
  <c r="CX11" i="47"/>
  <c r="CP9" i="47"/>
  <c r="CH9" i="47"/>
  <c r="BZ9" i="47"/>
  <c r="BR9" i="47"/>
  <c r="BK9" i="47"/>
  <c r="BC9" i="47"/>
  <c r="AU9" i="47"/>
  <c r="AN9" i="47"/>
  <c r="DF10" i="47"/>
  <c r="CX6" i="47"/>
  <c r="CP8" i="47"/>
  <c r="CH8" i="47"/>
  <c r="BZ8" i="47"/>
  <c r="BR8" i="47"/>
  <c r="BK8" i="47"/>
  <c r="BC8" i="47"/>
  <c r="AU8" i="47"/>
  <c r="AN8" i="47"/>
  <c r="DF6" i="47"/>
  <c r="CX10" i="47"/>
  <c r="CP7" i="47"/>
  <c r="CH7" i="47"/>
  <c r="BZ7" i="47"/>
  <c r="BR7" i="47"/>
  <c r="BK7" i="47"/>
  <c r="BC7" i="47"/>
  <c r="AU7" i="47"/>
  <c r="AN7" i="47"/>
  <c r="AG7" i="47"/>
  <c r="Z7" i="47"/>
  <c r="DF9" i="47"/>
  <c r="CX9" i="47"/>
  <c r="CP6" i="47"/>
  <c r="CH6" i="47"/>
  <c r="BZ6" i="47"/>
  <c r="BY7" i="47" s="1"/>
  <c r="BR6" i="47"/>
  <c r="BQ7" i="47" s="1"/>
  <c r="BK6" i="47"/>
  <c r="BC6" i="47"/>
  <c r="AU6" i="47"/>
  <c r="AN6" i="47"/>
  <c r="AG6" i="47"/>
  <c r="Z6" i="47"/>
  <c r="I7" i="47"/>
  <c r="I10" i="47"/>
  <c r="I13" i="47"/>
  <c r="I16" i="47"/>
  <c r="I19" i="47"/>
  <c r="I22" i="47"/>
  <c r="I25" i="47"/>
  <c r="I28" i="47"/>
  <c r="M7" i="47"/>
  <c r="M10" i="47"/>
  <c r="M13" i="47"/>
  <c r="M16" i="47"/>
  <c r="M19" i="47"/>
  <c r="M22" i="47"/>
  <c r="M25" i="47"/>
  <c r="M28" i="47"/>
  <c r="Q7" i="47"/>
  <c r="Q10" i="47"/>
  <c r="Q13" i="47"/>
  <c r="Q16" i="47"/>
  <c r="Q19" i="47"/>
  <c r="Q22" i="47"/>
  <c r="Q25" i="47"/>
  <c r="Q28" i="47"/>
  <c r="U7" i="47"/>
  <c r="U10" i="47"/>
  <c r="U13" i="47"/>
  <c r="U16" i="47"/>
  <c r="U19" i="47"/>
  <c r="U22" i="47"/>
  <c r="U25" i="47"/>
  <c r="U28" i="47"/>
  <c r="U27" i="47"/>
  <c r="U24" i="47"/>
  <c r="U21" i="47"/>
  <c r="U18" i="47"/>
  <c r="U15" i="47"/>
  <c r="U12" i="47"/>
  <c r="U9" i="47"/>
  <c r="U6" i="47"/>
  <c r="Q27" i="47"/>
  <c r="Q24" i="47"/>
  <c r="Q21" i="47"/>
  <c r="Q18" i="47"/>
  <c r="Q15" i="47"/>
  <c r="Q12" i="47"/>
  <c r="Q9" i="47"/>
  <c r="Q6" i="47"/>
  <c r="M27" i="47"/>
  <c r="M24" i="47"/>
  <c r="M21" i="47"/>
  <c r="M18" i="47"/>
  <c r="M15" i="47"/>
  <c r="M12" i="47"/>
  <c r="M9" i="47"/>
  <c r="M6" i="47"/>
  <c r="I27" i="47"/>
  <c r="I24" i="47"/>
  <c r="I21" i="47"/>
  <c r="I18" i="47"/>
  <c r="I15" i="47"/>
  <c r="I12" i="47"/>
  <c r="I9" i="47"/>
  <c r="I6" i="47"/>
  <c r="Y7" i="47" l="1"/>
  <c r="BY10" i="47"/>
  <c r="CG8" i="47"/>
  <c r="BB9" i="47"/>
  <c r="BQ10" i="47"/>
  <c r="AM11" i="47"/>
  <c r="CG11" i="47"/>
  <c r="BB11" i="47"/>
  <c r="CW11" i="47"/>
  <c r="BQ9" i="47"/>
  <c r="AM10" i="47"/>
  <c r="CG9" i="47"/>
  <c r="BQ11" i="47"/>
  <c r="AT11" i="47"/>
  <c r="CW7" i="47"/>
  <c r="AM7" i="47"/>
  <c r="CW8" i="47"/>
  <c r="CO11" i="47"/>
  <c r="CG7" i="47"/>
  <c r="BJ7" i="47"/>
  <c r="DE7" i="47"/>
  <c r="AM8" i="47"/>
  <c r="CW9" i="47"/>
  <c r="BB8" i="47"/>
  <c r="CG10" i="47"/>
  <c r="AF7" i="47"/>
  <c r="CO8" i="47"/>
  <c r="DE9" i="47"/>
  <c r="CW10" i="47"/>
  <c r="AM9" i="47"/>
  <c r="AT7" i="47"/>
  <c r="CO7" i="47"/>
  <c r="BJ8" i="47"/>
  <c r="DE8" i="47"/>
  <c r="BY9" i="47"/>
  <c r="BJ11" i="47"/>
  <c r="DE11" i="47"/>
  <c r="CO10" i="47"/>
  <c r="BB7" i="47"/>
  <c r="BQ8" i="47"/>
  <c r="AT10" i="47"/>
  <c r="BB10" i="47"/>
  <c r="AT8" i="47"/>
  <c r="BJ9" i="47"/>
  <c r="BJ10" i="47"/>
  <c r="BY8" i="47"/>
  <c r="AT9" i="47"/>
  <c r="CO9" i="47"/>
  <c r="DE10" i="47"/>
  <c r="BY11" i="47"/>
</calcChain>
</file>

<file path=xl/sharedStrings.xml><?xml version="1.0" encoding="utf-8"?>
<sst xmlns="http://schemas.openxmlformats.org/spreadsheetml/2006/main" count="701" uniqueCount="199">
  <si>
    <t>Median</t>
  </si>
  <si>
    <t>Total</t>
  </si>
  <si>
    <t>Base</t>
  </si>
  <si>
    <t>A</t>
  </si>
  <si>
    <t>C</t>
  </si>
  <si>
    <t>D</t>
  </si>
  <si>
    <t>E</t>
  </si>
  <si>
    <t>F</t>
  </si>
  <si>
    <t>G</t>
  </si>
  <si>
    <t>H</t>
  </si>
  <si>
    <t>I</t>
  </si>
  <si>
    <t>K</t>
  </si>
  <si>
    <t>L</t>
  </si>
  <si>
    <t>M</t>
  </si>
  <si>
    <t>N</t>
  </si>
  <si>
    <t>O</t>
  </si>
  <si>
    <t>P</t>
  </si>
  <si>
    <t>Q</t>
  </si>
  <si>
    <t>R</t>
  </si>
  <si>
    <t>S</t>
  </si>
  <si>
    <t>T</t>
  </si>
  <si>
    <t>U</t>
  </si>
  <si>
    <t>V</t>
  </si>
  <si>
    <t>W</t>
  </si>
  <si>
    <t>Alanine</t>
  </si>
  <si>
    <t>Ala</t>
  </si>
  <si>
    <t>Cysteine</t>
  </si>
  <si>
    <t>Cys</t>
  </si>
  <si>
    <t>Aspartic acid</t>
  </si>
  <si>
    <t>Asp</t>
  </si>
  <si>
    <t>Glutamic acid</t>
  </si>
  <si>
    <t>Glu</t>
  </si>
  <si>
    <t>Phenylalanine</t>
  </si>
  <si>
    <t>Phe</t>
  </si>
  <si>
    <t>Glycine</t>
  </si>
  <si>
    <t>Gly</t>
  </si>
  <si>
    <t>Histidine</t>
  </si>
  <si>
    <t>His</t>
  </si>
  <si>
    <t>Isoleucine</t>
  </si>
  <si>
    <t>Ile</t>
  </si>
  <si>
    <t>Lysine</t>
  </si>
  <si>
    <t>Lys</t>
  </si>
  <si>
    <t>Leucine</t>
  </si>
  <si>
    <t>Leu</t>
  </si>
  <si>
    <t>Methionine</t>
  </si>
  <si>
    <t>Met</t>
  </si>
  <si>
    <t>Asparagine</t>
  </si>
  <si>
    <t>Asn</t>
  </si>
  <si>
    <t>Pyrrolysine</t>
  </si>
  <si>
    <t>Pyl</t>
  </si>
  <si>
    <t>UAG*</t>
  </si>
  <si>
    <t>Proline</t>
  </si>
  <si>
    <t>Pro</t>
  </si>
  <si>
    <t>Glutamine</t>
  </si>
  <si>
    <t>Gln</t>
  </si>
  <si>
    <t>Arginine</t>
  </si>
  <si>
    <t>Arg</t>
  </si>
  <si>
    <t>Serine</t>
  </si>
  <si>
    <t>Ser</t>
  </si>
  <si>
    <t>Threonine</t>
  </si>
  <si>
    <t>Thr</t>
  </si>
  <si>
    <t>Selenocysteine</t>
  </si>
  <si>
    <t>Sec</t>
  </si>
  <si>
    <t>UGA**</t>
  </si>
  <si>
    <t>Valine</t>
  </si>
  <si>
    <t>Val</t>
  </si>
  <si>
    <t>Tryptophan</t>
  </si>
  <si>
    <t>Trp</t>
  </si>
  <si>
    <t>UGG</t>
  </si>
  <si>
    <t>Tyrosine</t>
  </si>
  <si>
    <t>Y</t>
  </si>
  <si>
    <t>Tyr</t>
  </si>
  <si>
    <t>Amino acid</t>
  </si>
  <si>
    <t>Short</t>
  </si>
  <si>
    <t>Abbrev.</t>
  </si>
  <si>
    <t>Codon(s)</t>
  </si>
  <si>
    <t>-</t>
  </si>
  <si>
    <t>Term</t>
  </si>
  <si>
    <t>GCU, GCC, GCA, GCG</t>
  </si>
  <si>
    <t>CGU, CGC, CGA, CGG, AGA, AGG</t>
  </si>
  <si>
    <t>AAU, AAC</t>
  </si>
  <si>
    <t>GAU, GAC</t>
  </si>
  <si>
    <t>UGU, UGC</t>
  </si>
  <si>
    <t>GAA, GAG</t>
  </si>
  <si>
    <t>GGU, GGC, GGA, GGG</t>
  </si>
  <si>
    <t>CAA, CAG</t>
  </si>
  <si>
    <t>CAU, CAC</t>
  </si>
  <si>
    <t>AUU, AUC, AUA</t>
  </si>
  <si>
    <t>UUA, UUG, CUU, CUC, CUA, CUG</t>
  </si>
  <si>
    <t>AAA, AAG</t>
  </si>
  <si>
    <t>UUU, UUC</t>
  </si>
  <si>
    <t xml:space="preserve"> UCU, UCC, UCA, UCG, AGU, AGC</t>
  </si>
  <si>
    <t>ACU, ACC, ACA, ACG</t>
  </si>
  <si>
    <t>UAU, UAC</t>
  </si>
  <si>
    <t>GUU, GUC, GUA, GUG</t>
  </si>
  <si>
    <t>CCU, CCC, CCA, CCG</t>
  </si>
  <si>
    <t>AUG (Start)</t>
  </si>
  <si>
    <t>n</t>
  </si>
  <si>
    <t>Offset</t>
  </si>
  <si>
    <t>AUC</t>
  </si>
  <si>
    <t>CUA</t>
  </si>
  <si>
    <t>UAC</t>
  </si>
  <si>
    <t>UCA</t>
  </si>
  <si>
    <t>AAA</t>
  </si>
  <si>
    <t>AAC</t>
  </si>
  <si>
    <t>AAG</t>
  </si>
  <si>
    <t>AAU</t>
  </si>
  <si>
    <t>ACA</t>
  </si>
  <si>
    <t>ACC</t>
  </si>
  <si>
    <t>ACG</t>
  </si>
  <si>
    <t>ACU</t>
  </si>
  <si>
    <t>AGA</t>
  </si>
  <si>
    <t>AGC</t>
  </si>
  <si>
    <t>AGG</t>
  </si>
  <si>
    <t>AGU</t>
  </si>
  <si>
    <t>AUA</t>
  </si>
  <si>
    <t>AUG</t>
  </si>
  <si>
    <t>AUU</t>
  </si>
  <si>
    <t>CAA</t>
  </si>
  <si>
    <t>CAC</t>
  </si>
  <si>
    <t>CAG</t>
  </si>
  <si>
    <t>CAU</t>
  </si>
  <si>
    <t>CCA</t>
  </si>
  <si>
    <t>CCC</t>
  </si>
  <si>
    <t>CCG</t>
  </si>
  <si>
    <t>CCU</t>
  </si>
  <si>
    <t>CGA</t>
  </si>
  <si>
    <t>CGC</t>
  </si>
  <si>
    <t>CGG</t>
  </si>
  <si>
    <t>CGU</t>
  </si>
  <si>
    <t>CUC</t>
  </si>
  <si>
    <t>CUG</t>
  </si>
  <si>
    <t>CUU</t>
  </si>
  <si>
    <t>GAA</t>
  </si>
  <si>
    <t>GAC</t>
  </si>
  <si>
    <t>GAG</t>
  </si>
  <si>
    <t>GAU</t>
  </si>
  <si>
    <t>GCA</t>
  </si>
  <si>
    <t>GCC</t>
  </si>
  <si>
    <t>GCG</t>
  </si>
  <si>
    <t>GCU</t>
  </si>
  <si>
    <t>GGA</t>
  </si>
  <si>
    <t>GGC</t>
  </si>
  <si>
    <t>GGG</t>
  </si>
  <si>
    <t>GGU</t>
  </si>
  <si>
    <t>GUA</t>
  </si>
  <si>
    <t>GUC</t>
  </si>
  <si>
    <t>GUG</t>
  </si>
  <si>
    <t>GUU</t>
  </si>
  <si>
    <t>UAA</t>
  </si>
  <si>
    <t>UAU</t>
  </si>
  <si>
    <t>UCC</t>
  </si>
  <si>
    <t>UCG</t>
  </si>
  <si>
    <t>UCU</t>
  </si>
  <si>
    <t>UGC</t>
  </si>
  <si>
    <t>UGU</t>
  </si>
  <si>
    <t>UUA</t>
  </si>
  <si>
    <t>UUC</t>
  </si>
  <si>
    <t>UUG</t>
  </si>
  <si>
    <t>UUU</t>
  </si>
  <si>
    <t/>
  </si>
  <si>
    <t>Stop codon</t>
  </si>
  <si>
    <t>*</t>
  </si>
  <si>
    <t>**</t>
  </si>
  <si>
    <t>UAG Also codes for Pyrrolysine (O) (Py)</t>
  </si>
  <si>
    <t>UGA also codes for Selenocysteine (U) (Se)</t>
  </si>
  <si>
    <t>Codon</t>
  </si>
  <si>
    <t>UAA, UAG*, UGA**</t>
  </si>
  <si>
    <t>Base 1</t>
  </si>
  <si>
    <t>Base 2</t>
  </si>
  <si>
    <t>Base 3</t>
  </si>
  <si>
    <t>Table 1</t>
  </si>
  <si>
    <t>Table 2</t>
  </si>
  <si>
    <t>Table 3</t>
  </si>
  <si>
    <t>Table 4</t>
  </si>
  <si>
    <t>Table 5</t>
  </si>
  <si>
    <t>Table 6</t>
  </si>
  <si>
    <t>UGA*</t>
  </si>
  <si>
    <t>Row</t>
  </si>
  <si>
    <t>Interval</t>
  </si>
  <si>
    <t>x</t>
  </si>
  <si>
    <t>k</t>
  </si>
  <si>
    <t>Table 7</t>
  </si>
  <si>
    <t>Table 8</t>
  </si>
  <si>
    <t>Table 9</t>
  </si>
  <si>
    <t>Table 10</t>
  </si>
  <si>
    <t>Table 11</t>
  </si>
  <si>
    <t>Table 12</t>
  </si>
  <si>
    <t>Table 13</t>
  </si>
  <si>
    <t>Table 14</t>
  </si>
  <si>
    <t>Table 15</t>
  </si>
  <si>
    <t>Table 16</t>
  </si>
  <si>
    <t>Table 17</t>
  </si>
  <si>
    <t>Table 18</t>
  </si>
  <si>
    <t>Table16</t>
  </si>
  <si>
    <t>Table17</t>
  </si>
  <si>
    <t>Table16_Interval</t>
  </si>
  <si>
    <t>Table17_Interval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</si>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</sst>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sz val="18"/>
      <color theme="1"/>
      <name val="Calibri"/>
      <family val="2"/>
      <scheme val="minor"/>
    </font>
    <font>
      <b/>
      <sz val="11"/>
      <color rgb="FFFF0000"/>
      <name val="Calibri"/>
      <family val="2"/>
      <scheme val="minor"/>
    </font>
    <font>
      <sz val="11"/>
      <color theme="0"/>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Calibri"/>
      <family val="2"/>
      <scheme val="minor"/>
    </font>
    <font>
      <sz val="8"/>
      <name val="Calibri"/>
      <family val="2"/>
      <scheme val="minor"/>
    </font>
    <font>
      <b/>
      <sz val="12"/>
      <color theme="1"/>
      <name val="Calibri"/>
      <family val="2"/>
      <scheme val="minor"/>
    </font>
    <font>
      <i/>
      <sz val="11"/>
      <color theme="1"/>
      <name val="Calibri"/>
      <family val="2"/>
      <scheme val="minor"/>
    </font>
  </fonts>
  <fills count="6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2A2A"/>
        <bgColor indexed="64"/>
      </patternFill>
    </fill>
    <fill>
      <patternFill patternType="solid">
        <fgColor rgb="FF1E90FF"/>
        <bgColor indexed="64"/>
      </patternFill>
    </fill>
    <fill>
      <patternFill patternType="solid">
        <fgColor rgb="FF7CFC00"/>
        <bgColor indexed="64"/>
      </patternFill>
    </fill>
    <fill>
      <patternFill patternType="solid">
        <fgColor rgb="FFFFA07A"/>
        <bgColor indexed="64"/>
      </patternFill>
    </fill>
    <fill>
      <patternFill patternType="solid">
        <fgColor rgb="FF556B2F"/>
        <bgColor indexed="64"/>
      </patternFill>
    </fill>
    <fill>
      <patternFill patternType="solid">
        <fgColor rgb="FFA9A9A9"/>
        <bgColor indexed="64"/>
      </patternFill>
    </fill>
    <fill>
      <patternFill patternType="solid">
        <fgColor rgb="FFFF1493"/>
        <bgColor indexed="64"/>
      </patternFill>
    </fill>
    <fill>
      <patternFill patternType="solid">
        <fgColor rgb="FF00BFFF"/>
        <bgColor indexed="64"/>
      </patternFill>
    </fill>
    <fill>
      <patternFill patternType="solid">
        <fgColor rgb="FF2F4F4F"/>
        <bgColor indexed="64"/>
      </patternFill>
    </fill>
    <fill>
      <patternFill patternType="solid">
        <fgColor rgb="FFF0E68C"/>
        <bgColor indexed="64"/>
      </patternFill>
    </fill>
    <fill>
      <patternFill patternType="solid">
        <fgColor rgb="FF0000FF"/>
        <bgColor indexed="64"/>
      </patternFill>
    </fill>
    <fill>
      <patternFill patternType="solid">
        <fgColor rgb="FF3CB371"/>
        <bgColor indexed="64"/>
      </patternFill>
    </fill>
    <fill>
      <patternFill patternType="solid">
        <fgColor rgb="FFDB7093"/>
        <bgColor indexed="64"/>
      </patternFill>
    </fill>
    <fill>
      <patternFill patternType="solid">
        <fgColor rgb="FF483D8B"/>
        <bgColor indexed="64"/>
      </patternFill>
    </fill>
    <fill>
      <patternFill patternType="solid">
        <fgColor rgb="FF00FF7F"/>
        <bgColor indexed="64"/>
      </patternFill>
    </fill>
    <fill>
      <patternFill patternType="solid">
        <fgColor rgb="FF9ACD32"/>
        <bgColor indexed="64"/>
      </patternFill>
    </fill>
    <fill>
      <patternFill patternType="solid">
        <fgColor rgb="FFEE82EE"/>
        <bgColor indexed="64"/>
      </patternFill>
    </fill>
    <fill>
      <patternFill patternType="solid">
        <fgColor rgb="FFFF00FF"/>
        <bgColor indexed="64"/>
      </patternFill>
    </fill>
    <fill>
      <patternFill patternType="solid">
        <fgColor rgb="FF00FFFF"/>
        <bgColor indexed="64"/>
      </patternFill>
    </fill>
    <fill>
      <patternFill patternType="solid">
        <fgColor rgb="FFFFA500"/>
        <bgColor indexed="64"/>
      </patternFill>
    </fill>
    <fill>
      <patternFill patternType="solid">
        <fgColor rgb="FF8B008B"/>
        <bgColor indexed="64"/>
      </patternFill>
    </fill>
    <fill>
      <patternFill patternType="solid">
        <fgColor rgb="FFFF0000"/>
        <bgColor indexed="64"/>
      </patternFill>
    </fill>
    <fill>
      <patternFill patternType="solid">
        <fgColor rgb="FF00008B"/>
        <bgColor indexed="64"/>
      </patternFill>
    </fill>
    <fill>
      <patternFill patternType="solid">
        <fgColor rgb="FFD8BFD8"/>
        <bgColor indexed="64"/>
      </patternFill>
    </fill>
    <fill>
      <patternFill patternType="solid">
        <fgColor rgb="FF000000"/>
        <bgColor indexed="64"/>
      </patternFill>
    </fill>
    <fill>
      <patternFill patternType="solid">
        <fgColor theme="1"/>
        <bgColor theme="1"/>
      </patternFill>
    </fill>
    <fill>
      <patternFill patternType="solid">
        <fgColor theme="4"/>
        <bgColor theme="4"/>
      </patternFill>
    </fill>
    <fill>
      <patternFill patternType="solid">
        <fgColor theme="1"/>
        <bgColor theme="0" tint="-0.34998626667073579"/>
      </patternFill>
    </fill>
    <fill>
      <patternFill patternType="solid">
        <fgColor theme="1"/>
        <bgColor theme="0" tint="-0.14999847407452621"/>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7">
    <border>
      <left/>
      <right/>
      <top/>
      <bottom/>
      <diagonal/>
    </border>
    <border>
      <left style="medium">
        <color indexed="64"/>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medium">
        <color rgb="FF000000"/>
      </right>
      <top/>
      <bottom style="thick">
        <color theme="0"/>
      </bottom>
      <diagonal/>
    </border>
    <border>
      <left style="medium">
        <color rgb="FF000000"/>
      </left>
      <right style="thin">
        <color theme="0"/>
      </right>
      <top/>
      <bottom/>
      <diagonal/>
    </border>
    <border>
      <left style="thin">
        <color theme="0"/>
      </left>
      <right/>
      <top/>
      <bottom/>
      <diagonal/>
    </border>
    <border>
      <left/>
      <right/>
      <top style="thin">
        <color theme="0"/>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thin">
        <color theme="0"/>
      </right>
      <top/>
      <bottom style="thick">
        <color theme="0"/>
      </bottom>
      <diagonal/>
    </border>
    <border>
      <left style="thin">
        <color theme="0"/>
      </left>
      <right style="thin">
        <color theme="0"/>
      </right>
      <top style="thin">
        <color theme="0"/>
      </top>
      <bottom style="medium">
        <color indexed="64"/>
      </bottom>
      <diagonal/>
    </border>
    <border>
      <left style="medium">
        <color indexed="64"/>
      </left>
      <right/>
      <top/>
      <bottom style="medium">
        <color indexed="64"/>
      </bottom>
      <diagonal/>
    </border>
    <border>
      <left style="thin">
        <color theme="0"/>
      </left>
      <right/>
      <top style="thin">
        <color theme="0"/>
      </top>
      <bottom style="medium">
        <color indexed="64"/>
      </bottom>
      <diagonal/>
    </border>
    <border>
      <left style="medium">
        <color indexed="64"/>
      </left>
      <right style="thin">
        <color theme="0"/>
      </right>
      <top/>
      <bottom style="thick">
        <color theme="0"/>
      </bottom>
      <diagonal/>
    </border>
    <border>
      <left style="thin">
        <color theme="0"/>
      </left>
      <right/>
      <top style="thick">
        <color theme="0"/>
      </top>
      <bottom/>
      <diagonal/>
    </border>
    <border>
      <left/>
      <right/>
      <top style="thick">
        <color theme="0"/>
      </top>
      <bottom/>
      <diagonal/>
    </border>
    <border>
      <left style="thin">
        <color theme="0"/>
      </left>
      <right/>
      <top style="medium">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s>
  <cellStyleXfs count="42">
    <xf numFmtId="0" fontId="0" fillId="0" borderId="0"/>
    <xf numFmtId="0" fontId="8"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6" applyNumberFormat="0" applyAlignment="0" applyProtection="0"/>
    <xf numFmtId="0" fontId="16" fillId="7" borderId="7" applyNumberFormat="0" applyAlignment="0" applyProtection="0"/>
    <xf numFmtId="0" fontId="17" fillId="7" borderId="6" applyNumberFormat="0" applyAlignment="0" applyProtection="0"/>
    <xf numFmtId="0" fontId="18" fillId="0" borderId="8" applyNumberFormat="0" applyFill="0" applyAlignment="0" applyProtection="0"/>
    <xf numFmtId="0" fontId="1" fillId="8" borderId="9" applyNumberFormat="0" applyAlignment="0" applyProtection="0"/>
    <xf numFmtId="0" fontId="19" fillId="0" borderId="0" applyNumberFormat="0" applyFill="0" applyBorder="0" applyAlignment="0" applyProtection="0"/>
    <xf numFmtId="0" fontId="7" fillId="9" borderId="10" applyNumberFormat="0" applyFont="0" applyAlignment="0" applyProtection="0"/>
    <xf numFmtId="0" fontId="20" fillId="0" borderId="0" applyNumberFormat="0" applyFill="0" applyBorder="0" applyAlignment="0" applyProtection="0"/>
    <xf numFmtId="0" fontId="5" fillId="0" borderId="11" applyNumberFormat="0" applyFill="0" applyAlignment="0" applyProtection="0"/>
    <xf numFmtId="0" fontId="4"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4" fillId="33" borderId="0" applyNumberFormat="0" applyBorder="0" applyAlignment="0" applyProtection="0"/>
  </cellStyleXfs>
  <cellXfs count="201">
    <xf numFmtId="0" fontId="0" fillId="0" borderId="0" xfId="0"/>
    <xf numFmtId="0" fontId="0" fillId="0" borderId="1" xfId="0" applyBorder="1"/>
    <xf numFmtId="0" fontId="2" fillId="0" borderId="0" xfId="0" applyFont="1"/>
    <xf numFmtId="0" fontId="2" fillId="0" borderId="0" xfId="0" applyFont="1" applyAlignment="1">
      <alignment horizontal="left"/>
    </xf>
    <xf numFmtId="0" fontId="0" fillId="0" borderId="2" xfId="0" applyBorder="1"/>
    <xf numFmtId="0" fontId="0" fillId="0" borderId="0" xfId="0" applyAlignment="1">
      <alignment horizontal="right"/>
    </xf>
    <xf numFmtId="0" fontId="0" fillId="0" borderId="0" xfId="0" applyFill="1" applyAlignment="1">
      <alignment horizontal="right"/>
    </xf>
    <xf numFmtId="0" fontId="6" fillId="0" borderId="2" xfId="0" applyFont="1" applyFill="1" applyBorder="1" applyAlignment="1">
      <alignment horizontal="right"/>
    </xf>
    <xf numFmtId="0" fontId="3" fillId="0" borderId="0" xfId="0" applyFont="1" applyFill="1" applyBorder="1" applyAlignment="1">
      <alignment horizontal="right"/>
    </xf>
    <xf numFmtId="0" fontId="0" fillId="0" borderId="0" xfId="0" applyBorder="1" applyAlignment="1">
      <alignment vertical="top" textRotation="180"/>
    </xf>
    <xf numFmtId="0" fontId="1" fillId="0" borderId="0" xfId="0" applyFont="1" applyFill="1" applyBorder="1" applyAlignment="1">
      <alignment vertical="top" textRotation="180"/>
    </xf>
    <xf numFmtId="0" fontId="4" fillId="58" borderId="12" xfId="0" applyFont="1" applyFill="1" applyBorder="1"/>
    <xf numFmtId="0" fontId="0" fillId="0" borderId="0" xfId="0" applyBorder="1"/>
    <xf numFmtId="0" fontId="0" fillId="0" borderId="0" xfId="0" applyFill="1" applyBorder="1"/>
    <xf numFmtId="0" fontId="0" fillId="0" borderId="0" xfId="0" applyFill="1"/>
    <xf numFmtId="0" fontId="21" fillId="0" borderId="0" xfId="0" applyFont="1" applyFill="1" applyBorder="1"/>
    <xf numFmtId="0" fontId="0" fillId="0" borderId="0" xfId="0" applyFont="1" applyFill="1" applyBorder="1"/>
    <xf numFmtId="0" fontId="4" fillId="44" borderId="0" xfId="0" applyFont="1" applyFill="1" applyBorder="1"/>
    <xf numFmtId="0" fontId="4" fillId="34" borderId="0" xfId="0" applyFont="1" applyFill="1" applyBorder="1"/>
    <xf numFmtId="0" fontId="4" fillId="35" borderId="0" xfId="0" applyFont="1" applyFill="1" applyBorder="1"/>
    <xf numFmtId="0" fontId="4" fillId="38" borderId="0" xfId="0" applyFont="1" applyFill="1" applyBorder="1"/>
    <xf numFmtId="0" fontId="4" fillId="55" borderId="0" xfId="0" applyFont="1" applyFill="1" applyBorder="1"/>
    <xf numFmtId="0" fontId="4" fillId="54" borderId="0" xfId="0" applyFont="1" applyFill="1" applyBorder="1"/>
    <xf numFmtId="0" fontId="4" fillId="40" borderId="0" xfId="0" applyFont="1" applyFill="1" applyBorder="1"/>
    <xf numFmtId="0" fontId="4" fillId="42" borderId="0" xfId="0" applyFont="1" applyFill="1" applyBorder="1"/>
    <xf numFmtId="0" fontId="4" fillId="51" borderId="12" xfId="0" applyFont="1" applyFill="1" applyBorder="1"/>
    <xf numFmtId="0" fontId="4" fillId="46" borderId="0" xfId="0" applyFont="1" applyFill="1" applyBorder="1"/>
    <xf numFmtId="0" fontId="4" fillId="47" borderId="0" xfId="0" applyFont="1" applyFill="1" applyBorder="1"/>
    <xf numFmtId="0" fontId="4" fillId="0" borderId="0" xfId="0" applyFont="1" applyFill="1" applyBorder="1"/>
    <xf numFmtId="0" fontId="0" fillId="0" borderId="0" xfId="0"/>
    <xf numFmtId="0" fontId="4" fillId="0" borderId="0" xfId="0" quotePrefix="1" applyFont="1" applyFill="1" applyBorder="1"/>
    <xf numFmtId="0" fontId="0" fillId="2" borderId="0" xfId="0" applyFill="1" applyBorder="1"/>
    <xf numFmtId="0" fontId="0" fillId="0" borderId="0" xfId="0" applyAlignment="1">
      <alignment horizontal="left"/>
    </xf>
    <xf numFmtId="0" fontId="0" fillId="36" borderId="0" xfId="0" applyFill="1" applyBorder="1"/>
    <xf numFmtId="0" fontId="0" fillId="37" borderId="0" xfId="0" applyFill="1" applyBorder="1"/>
    <xf numFmtId="0" fontId="0" fillId="41" borderId="0" xfId="0" applyFill="1" applyBorder="1"/>
    <xf numFmtId="0" fontId="0" fillId="57" borderId="0" xfId="0" applyFont="1" applyFill="1" applyBorder="1"/>
    <xf numFmtId="0" fontId="0" fillId="49" borderId="0" xfId="0" applyFont="1" applyFill="1" applyBorder="1"/>
    <xf numFmtId="0" fontId="0" fillId="43" borderId="0" xfId="0" applyFont="1" applyFill="1" applyBorder="1"/>
    <xf numFmtId="0" fontId="0" fillId="48" borderId="0" xfId="0" applyFont="1" applyFill="1" applyBorder="1"/>
    <xf numFmtId="0" fontId="0" fillId="52" borderId="0" xfId="0" applyFont="1" applyFill="1" applyBorder="1"/>
    <xf numFmtId="0" fontId="21" fillId="2" borderId="0" xfId="0" applyFont="1" applyFill="1" applyAlignment="1">
      <alignment horizontal="center"/>
    </xf>
    <xf numFmtId="0" fontId="4" fillId="34" borderId="0" xfId="0" applyFont="1" applyFill="1" applyAlignment="1">
      <alignment horizontal="center"/>
    </xf>
    <xf numFmtId="0" fontId="4" fillId="35" borderId="0" xfId="0" applyFont="1" applyFill="1" applyAlignment="1">
      <alignment horizontal="center"/>
    </xf>
    <xf numFmtId="0" fontId="21" fillId="36" borderId="0" xfId="0" applyFont="1" applyFill="1" applyAlignment="1">
      <alignment horizontal="center"/>
    </xf>
    <xf numFmtId="0" fontId="21" fillId="37" borderId="0" xfId="0" applyFont="1" applyFill="1" applyAlignment="1">
      <alignment horizontal="center"/>
    </xf>
    <xf numFmtId="0" fontId="4" fillId="38" borderId="0" xfId="0" applyFont="1" applyFill="1" applyAlignment="1">
      <alignment horizontal="center"/>
    </xf>
    <xf numFmtId="0" fontId="21" fillId="39" borderId="0" xfId="0" applyFont="1" applyFill="1" applyAlignment="1">
      <alignment horizontal="center"/>
    </xf>
    <xf numFmtId="0" fontId="4" fillId="35" borderId="0" xfId="0" applyFont="1" applyFill="1" applyBorder="1" applyAlignment="1">
      <alignment horizontal="center"/>
    </xf>
    <xf numFmtId="0" fontId="4" fillId="40" borderId="0" xfId="0" applyFont="1" applyFill="1" applyAlignment="1">
      <alignment horizontal="center"/>
    </xf>
    <xf numFmtId="0" fontId="4" fillId="41" borderId="0" xfId="0" applyFont="1" applyFill="1" applyAlignment="1">
      <alignment horizontal="center"/>
    </xf>
    <xf numFmtId="0" fontId="4" fillId="42" borderId="0" xfId="0" applyFont="1" applyFill="1" applyAlignment="1">
      <alignment horizontal="center"/>
    </xf>
    <xf numFmtId="0" fontId="21" fillId="43" borderId="0" xfId="0" applyFont="1" applyFill="1" applyAlignment="1">
      <alignment horizontal="center"/>
    </xf>
    <xf numFmtId="0" fontId="4" fillId="44" borderId="0" xfId="0" applyFont="1" applyFill="1" applyAlignment="1">
      <alignment horizontal="center"/>
    </xf>
    <xf numFmtId="0" fontId="4" fillId="46" borderId="0" xfId="0" applyFont="1" applyFill="1" applyAlignment="1">
      <alignment horizontal="center"/>
    </xf>
    <xf numFmtId="0" fontId="4" fillId="47" borderId="0" xfId="0" applyFont="1" applyFill="1" applyAlignment="1">
      <alignment horizontal="center"/>
    </xf>
    <xf numFmtId="0" fontId="21" fillId="48" borderId="0" xfId="0" applyFont="1" applyFill="1" applyAlignment="1">
      <alignment horizontal="center"/>
    </xf>
    <xf numFmtId="0" fontId="21" fillId="49" borderId="0" xfId="0" applyFont="1" applyFill="1" applyAlignment="1">
      <alignment horizontal="center"/>
    </xf>
    <xf numFmtId="0" fontId="21" fillId="50" borderId="0" xfId="0" applyFont="1" applyFill="1" applyAlignment="1">
      <alignment horizontal="center"/>
    </xf>
    <xf numFmtId="0" fontId="4" fillId="51" borderId="0" xfId="0" applyFont="1" applyFill="1" applyAlignment="1">
      <alignment horizontal="center"/>
    </xf>
    <xf numFmtId="0" fontId="21" fillId="52" borderId="2" xfId="0" applyFont="1" applyFill="1" applyBorder="1" applyAlignment="1">
      <alignment horizontal="center"/>
    </xf>
    <xf numFmtId="0" fontId="21" fillId="53" borderId="0" xfId="0" applyFont="1" applyFill="1" applyAlignment="1">
      <alignment horizontal="center"/>
    </xf>
    <xf numFmtId="0" fontId="4" fillId="54" borderId="0" xfId="0" applyFont="1" applyFill="1" applyAlignment="1">
      <alignment horizontal="center"/>
    </xf>
    <xf numFmtId="0" fontId="4" fillId="55" borderId="0" xfId="0" applyFont="1" applyFill="1" applyAlignment="1">
      <alignment horizontal="center"/>
    </xf>
    <xf numFmtId="0" fontId="21" fillId="52" borderId="0" xfId="0" applyFont="1" applyFill="1" applyBorder="1" applyAlignment="1">
      <alignment horizontal="center"/>
    </xf>
    <xf numFmtId="0" fontId="4" fillId="55" borderId="0" xfId="0" applyFont="1" applyFill="1" applyBorder="1" applyAlignment="1">
      <alignment horizontal="center"/>
    </xf>
    <xf numFmtId="0" fontId="4" fillId="56" borderId="0" xfId="0" applyFont="1" applyFill="1" applyAlignment="1">
      <alignment horizontal="center"/>
    </xf>
    <xf numFmtId="0" fontId="21" fillId="2" borderId="12" xfId="0" applyFont="1" applyFill="1" applyBorder="1" applyAlignment="1">
      <alignment horizontal="center"/>
    </xf>
    <xf numFmtId="0" fontId="4" fillId="56" borderId="12" xfId="0" applyFont="1" applyFill="1" applyBorder="1" applyAlignment="1">
      <alignment horizontal="center"/>
    </xf>
    <xf numFmtId="0" fontId="0" fillId="0" borderId="12" xfId="0" applyBorder="1" applyAlignment="1">
      <alignment horizontal="center"/>
    </xf>
    <xf numFmtId="0" fontId="4" fillId="34" borderId="12" xfId="0" applyFont="1" applyFill="1" applyBorder="1" applyAlignment="1">
      <alignment horizontal="center"/>
    </xf>
    <xf numFmtId="0" fontId="4" fillId="55" borderId="12" xfId="0" applyFont="1" applyFill="1" applyBorder="1" applyAlignment="1">
      <alignment horizontal="center"/>
    </xf>
    <xf numFmtId="0" fontId="4" fillId="35" borderId="12" xfId="0" applyFont="1" applyFill="1" applyBorder="1" applyAlignment="1">
      <alignment horizontal="center"/>
    </xf>
    <xf numFmtId="0" fontId="21" fillId="52" borderId="12" xfId="0" applyFont="1" applyFill="1" applyBorder="1" applyAlignment="1">
      <alignment horizontal="center"/>
    </xf>
    <xf numFmtId="0" fontId="21" fillId="36" borderId="12" xfId="0" applyFont="1" applyFill="1" applyBorder="1" applyAlignment="1">
      <alignment horizontal="center"/>
    </xf>
    <xf numFmtId="0" fontId="21" fillId="37" borderId="12" xfId="0" applyFont="1" applyFill="1" applyBorder="1" applyAlignment="1">
      <alignment horizontal="center"/>
    </xf>
    <xf numFmtId="0" fontId="4" fillId="54" borderId="12" xfId="0" applyFont="1" applyFill="1" applyBorder="1" applyAlignment="1">
      <alignment horizontal="center"/>
    </xf>
    <xf numFmtId="0" fontId="4" fillId="38" borderId="12" xfId="0" applyFont="1" applyFill="1" applyBorder="1" applyAlignment="1">
      <alignment horizontal="center"/>
    </xf>
    <xf numFmtId="0" fontId="4" fillId="51" borderId="12" xfId="0" applyFont="1" applyFill="1" applyBorder="1" applyAlignment="1">
      <alignment horizontal="center"/>
    </xf>
    <xf numFmtId="0" fontId="21" fillId="39" borderId="12" xfId="0" applyFont="1" applyFill="1" applyBorder="1" applyAlignment="1">
      <alignment horizontal="center"/>
    </xf>
    <xf numFmtId="0" fontId="4" fillId="40" borderId="12" xfId="0" applyFont="1" applyFill="1" applyBorder="1" applyAlignment="1">
      <alignment horizontal="center"/>
    </xf>
    <xf numFmtId="0" fontId="21" fillId="50" borderId="12" xfId="0" applyFont="1" applyFill="1" applyBorder="1" applyAlignment="1">
      <alignment horizontal="center"/>
    </xf>
    <xf numFmtId="0" fontId="4" fillId="41" borderId="12" xfId="0" applyFont="1" applyFill="1" applyBorder="1" applyAlignment="1">
      <alignment horizontal="center"/>
    </xf>
    <xf numFmtId="0" fontId="21" fillId="48" borderId="12" xfId="0" applyFont="1" applyFill="1" applyBorder="1" applyAlignment="1">
      <alignment horizontal="center"/>
    </xf>
    <xf numFmtId="0" fontId="4" fillId="42" borderId="12" xfId="0" applyFont="1" applyFill="1" applyBorder="1" applyAlignment="1">
      <alignment horizontal="center"/>
    </xf>
    <xf numFmtId="0" fontId="21" fillId="43" borderId="12" xfId="0" applyFont="1" applyFill="1" applyBorder="1" applyAlignment="1">
      <alignment horizontal="center"/>
    </xf>
    <xf numFmtId="0" fontId="4" fillId="44" borderId="12" xfId="0" applyFont="1" applyFill="1" applyBorder="1" applyAlignment="1">
      <alignment horizontal="center"/>
    </xf>
    <xf numFmtId="0" fontId="4" fillId="46" borderId="12" xfId="0" applyFont="1" applyFill="1" applyBorder="1" applyAlignment="1">
      <alignment horizontal="center"/>
    </xf>
    <xf numFmtId="0" fontId="21" fillId="53" borderId="12" xfId="0" applyFont="1" applyFill="1" applyBorder="1" applyAlignment="1">
      <alignment horizontal="center"/>
    </xf>
    <xf numFmtId="0" fontId="4" fillId="47" borderId="12" xfId="0" applyFont="1" applyFill="1" applyBorder="1" applyAlignment="1">
      <alignment horizontal="center"/>
    </xf>
    <xf numFmtId="0" fontId="21" fillId="49" borderId="12" xfId="0" applyFont="1" applyFill="1" applyBorder="1" applyAlignment="1">
      <alignment horizontal="center"/>
    </xf>
    <xf numFmtId="0" fontId="4" fillId="61" borderId="13" xfId="0" applyFont="1" applyFill="1" applyBorder="1" applyAlignment="1">
      <alignment horizontal="right"/>
    </xf>
    <xf numFmtId="0" fontId="4" fillId="62" borderId="13" xfId="0" applyFont="1" applyFill="1" applyBorder="1" applyAlignment="1">
      <alignment horizontal="right"/>
    </xf>
    <xf numFmtId="0" fontId="4" fillId="0" borderId="13" xfId="0" applyFont="1" applyFill="1" applyBorder="1" applyAlignment="1">
      <alignment horizontal="right"/>
    </xf>
    <xf numFmtId="0" fontId="21" fillId="57" borderId="15" xfId="0" applyFont="1" applyFill="1" applyBorder="1" applyAlignment="1">
      <alignment horizontal="center"/>
    </xf>
    <xf numFmtId="0" fontId="0" fillId="0" borderId="15" xfId="0" applyBorder="1" applyAlignment="1">
      <alignment horizontal="center"/>
    </xf>
    <xf numFmtId="0" fontId="4" fillId="35" borderId="15" xfId="0" applyFont="1" applyFill="1" applyBorder="1" applyAlignment="1">
      <alignment horizontal="center"/>
    </xf>
    <xf numFmtId="0" fontId="4" fillId="47" borderId="15" xfId="0" applyFont="1" applyFill="1" applyBorder="1" applyAlignment="1">
      <alignment horizontal="center"/>
    </xf>
    <xf numFmtId="0" fontId="4" fillId="51" borderId="15" xfId="0" applyFont="1" applyFill="1" applyBorder="1" applyAlignment="1">
      <alignment horizontal="center"/>
    </xf>
    <xf numFmtId="0" fontId="21" fillId="37" borderId="15" xfId="0" applyFont="1" applyFill="1" applyBorder="1" applyAlignment="1">
      <alignment horizontal="center"/>
    </xf>
    <xf numFmtId="0" fontId="4" fillId="54" borderId="15" xfId="0" applyFont="1" applyFill="1" applyBorder="1" applyAlignment="1">
      <alignment horizontal="center"/>
    </xf>
    <xf numFmtId="0" fontId="1" fillId="59" borderId="19" xfId="0" applyFont="1" applyFill="1" applyBorder="1" applyAlignment="1">
      <alignment vertical="top" textRotation="180"/>
    </xf>
    <xf numFmtId="0" fontId="1" fillId="60" borderId="20" xfId="0" applyFont="1" applyFill="1" applyBorder="1" applyAlignment="1">
      <alignment vertical="top" textRotation="180"/>
    </xf>
    <xf numFmtId="0" fontId="1" fillId="60" borderId="21" xfId="0" applyFont="1" applyFill="1" applyBorder="1" applyAlignment="1">
      <alignment vertical="top" textRotation="180"/>
    </xf>
    <xf numFmtId="0" fontId="4" fillId="61" borderId="22" xfId="0" applyFont="1" applyFill="1" applyBorder="1" applyAlignment="1">
      <alignment horizontal="right"/>
    </xf>
    <xf numFmtId="0" fontId="4" fillId="44" borderId="17" xfId="0" applyFont="1" applyFill="1" applyBorder="1" applyAlignment="1">
      <alignment horizontal="center"/>
    </xf>
    <xf numFmtId="0" fontId="4" fillId="58" borderId="18" xfId="0" quotePrefix="1" applyFont="1" applyFill="1" applyBorder="1" applyAlignment="1">
      <alignment horizontal="center"/>
    </xf>
    <xf numFmtId="0" fontId="4" fillId="61" borderId="13" xfId="0" applyFont="1" applyFill="1" applyBorder="1"/>
    <xf numFmtId="0" fontId="4" fillId="62" borderId="13" xfId="0" applyFont="1" applyFill="1" applyBorder="1"/>
    <xf numFmtId="0" fontId="4" fillId="0" borderId="13" xfId="0" applyFont="1" applyFill="1" applyBorder="1"/>
    <xf numFmtId="0" fontId="4" fillId="34" borderId="15" xfId="0" applyFont="1" applyFill="1" applyBorder="1" applyAlignment="1">
      <alignment horizontal="center"/>
    </xf>
    <xf numFmtId="0" fontId="4" fillId="44" borderId="15" xfId="0" applyFont="1" applyFill="1" applyBorder="1" applyAlignment="1">
      <alignment horizontal="center"/>
    </xf>
    <xf numFmtId="0" fontId="4" fillId="46" borderId="15" xfId="0" applyFont="1" applyFill="1" applyBorder="1" applyAlignment="1">
      <alignment horizontal="center"/>
    </xf>
    <xf numFmtId="0" fontId="21" fillId="52" borderId="15" xfId="0" applyFont="1" applyFill="1" applyBorder="1" applyAlignment="1">
      <alignment horizontal="center"/>
    </xf>
    <xf numFmtId="0" fontId="4" fillId="58" borderId="15" xfId="0" quotePrefix="1" applyFont="1" applyFill="1" applyBorder="1" applyAlignment="1">
      <alignment horizontal="center"/>
    </xf>
    <xf numFmtId="0" fontId="21" fillId="49" borderId="15" xfId="0" applyFont="1" applyFill="1" applyBorder="1" applyAlignment="1">
      <alignment horizontal="center"/>
    </xf>
    <xf numFmtId="0" fontId="4" fillId="61" borderId="22" xfId="0" applyFont="1" applyFill="1" applyBorder="1"/>
    <xf numFmtId="0" fontId="21" fillId="36" borderId="17" xfId="0" applyFont="1" applyFill="1" applyBorder="1" applyAlignment="1">
      <alignment horizontal="center"/>
    </xf>
    <xf numFmtId="0" fontId="4" fillId="40" borderId="15" xfId="0" applyFont="1" applyFill="1" applyBorder="1" applyAlignment="1">
      <alignment horizontal="center"/>
    </xf>
    <xf numFmtId="0" fontId="4" fillId="55" borderId="15" xfId="0" applyFont="1" applyFill="1" applyBorder="1" applyAlignment="1">
      <alignment horizontal="center"/>
    </xf>
    <xf numFmtId="0" fontId="4" fillId="42" borderId="15" xfId="0" applyFont="1" applyFill="1" applyBorder="1" applyAlignment="1">
      <alignment horizontal="center"/>
    </xf>
    <xf numFmtId="0" fontId="21" fillId="43" borderId="15" xfId="0" applyFont="1" applyFill="1" applyBorder="1" applyAlignment="1">
      <alignment horizontal="center"/>
    </xf>
    <xf numFmtId="0" fontId="21" fillId="41" borderId="15" xfId="0" applyFont="1" applyFill="1" applyBorder="1" applyAlignment="1">
      <alignment horizontal="center"/>
    </xf>
    <xf numFmtId="0" fontId="4" fillId="41" borderId="17" xfId="0" applyFont="1" applyFill="1" applyBorder="1" applyAlignment="1">
      <alignment horizontal="center"/>
    </xf>
    <xf numFmtId="0" fontId="21" fillId="41" borderId="18" xfId="0" applyFont="1" applyFill="1" applyBorder="1" applyAlignment="1">
      <alignment horizontal="center"/>
    </xf>
    <xf numFmtId="0" fontId="4" fillId="61" borderId="14" xfId="0" applyFont="1" applyFill="1" applyBorder="1"/>
    <xf numFmtId="0" fontId="4" fillId="62" borderId="14" xfId="0" applyFont="1" applyFill="1" applyBorder="1"/>
    <xf numFmtId="0" fontId="4" fillId="0" borderId="14" xfId="0" applyFont="1" applyFill="1" applyBorder="1"/>
    <xf numFmtId="0" fontId="21" fillId="2" borderId="15" xfId="0" applyFont="1" applyFill="1" applyBorder="1" applyAlignment="1">
      <alignment horizontal="center"/>
    </xf>
    <xf numFmtId="0" fontId="21" fillId="36" borderId="15" xfId="0" applyFont="1" applyFill="1" applyBorder="1" applyAlignment="1">
      <alignment horizontal="center"/>
    </xf>
    <xf numFmtId="0" fontId="4" fillId="38" borderId="15" xfId="0" applyFont="1" applyFill="1" applyBorder="1" applyAlignment="1">
      <alignment horizontal="center"/>
    </xf>
    <xf numFmtId="0" fontId="4" fillId="61" borderId="16" xfId="0" applyFont="1" applyFill="1" applyBorder="1"/>
    <xf numFmtId="0" fontId="4" fillId="35" borderId="17" xfId="0" applyFont="1" applyFill="1" applyBorder="1" applyAlignment="1">
      <alignment horizontal="center"/>
    </xf>
    <xf numFmtId="0" fontId="4" fillId="38" borderId="18" xfId="0" applyFont="1" applyFill="1" applyBorder="1" applyAlignment="1">
      <alignment horizontal="center"/>
    </xf>
    <xf numFmtId="0" fontId="0" fillId="0" borderId="0" xfId="0" applyNumberFormat="1" applyBorder="1"/>
    <xf numFmtId="0" fontId="0" fillId="0" borderId="23" xfId="0" applyNumberFormat="1" applyBorder="1"/>
    <xf numFmtId="0" fontId="23" fillId="0" borderId="0" xfId="0" applyFont="1"/>
    <xf numFmtId="0" fontId="0" fillId="0" borderId="2" xfId="0" applyFill="1" applyBorder="1"/>
    <xf numFmtId="0" fontId="0" fillId="0" borderId="28" xfId="0" applyBorder="1"/>
    <xf numFmtId="0" fontId="0" fillId="0" borderId="0" xfId="0" applyAlignment="1">
      <alignment vertical="top" textRotation="180"/>
    </xf>
    <xf numFmtId="0" fontId="1" fillId="60" borderId="30" xfId="0" applyFont="1" applyFill="1" applyBorder="1" applyAlignment="1">
      <alignment vertical="top" textRotation="180"/>
    </xf>
    <xf numFmtId="0" fontId="1" fillId="60" borderId="26" xfId="0" applyFont="1" applyFill="1" applyBorder="1" applyAlignment="1">
      <alignment vertical="top" textRotation="180"/>
    </xf>
    <xf numFmtId="0" fontId="24" fillId="0" borderId="0" xfId="0" applyFont="1" applyAlignment="1">
      <alignment vertical="top"/>
    </xf>
    <xf numFmtId="0" fontId="0" fillId="0" borderId="25" xfId="0" applyBorder="1" applyAlignment="1">
      <alignment vertical="top" textRotation="180"/>
    </xf>
    <xf numFmtId="0" fontId="0" fillId="63" borderId="31" xfId="0" applyFill="1" applyBorder="1"/>
    <xf numFmtId="0" fontId="6" fillId="0" borderId="2" xfId="0" applyFont="1" applyBorder="1" applyAlignment="1">
      <alignment horizontal="right"/>
    </xf>
    <xf numFmtId="0" fontId="0" fillId="63" borderId="32" xfId="0" applyFill="1" applyBorder="1"/>
    <xf numFmtId="0" fontId="0" fillId="64" borderId="33" xfId="0" applyFill="1" applyBorder="1"/>
    <xf numFmtId="0" fontId="0" fillId="64" borderId="24" xfId="0" applyFill="1" applyBorder="1"/>
    <xf numFmtId="0" fontId="4" fillId="0" borderId="0" xfId="0" applyFont="1" applyFill="1" applyBorder="1" applyAlignment="1">
      <alignment horizontal="right"/>
    </xf>
    <xf numFmtId="0" fontId="21" fillId="0" borderId="0" xfId="0" applyFont="1" applyFill="1" applyBorder="1" applyAlignment="1">
      <alignment horizontal="center"/>
    </xf>
    <xf numFmtId="0" fontId="4" fillId="0" borderId="0" xfId="0" applyFont="1" applyFill="1" applyBorder="1" applyAlignment="1">
      <alignment horizontal="center"/>
    </xf>
    <xf numFmtId="0" fontId="0" fillId="0" borderId="0" xfId="0" applyFill="1" applyBorder="1" applyAlignment="1">
      <alignment horizontal="center"/>
    </xf>
    <xf numFmtId="0" fontId="4" fillId="0" borderId="0" xfId="0" quotePrefix="1" applyFont="1" applyFill="1" applyBorder="1" applyAlignment="1">
      <alignment horizontal="center"/>
    </xf>
    <xf numFmtId="0" fontId="4" fillId="56" borderId="34" xfId="0" applyFont="1" applyFill="1" applyBorder="1" applyAlignment="1">
      <alignment horizontal="center"/>
    </xf>
    <xf numFmtId="0" fontId="21" fillId="2" borderId="27" xfId="0" applyFont="1" applyFill="1" applyBorder="1" applyAlignment="1">
      <alignment horizontal="center"/>
    </xf>
    <xf numFmtId="0" fontId="21" fillId="57" borderId="29" xfId="0" applyFont="1" applyFill="1" applyBorder="1" applyAlignment="1">
      <alignment horizontal="center"/>
    </xf>
    <xf numFmtId="0" fontId="21" fillId="53" borderId="34" xfId="0" applyFont="1" applyFill="1" applyBorder="1" applyAlignment="1">
      <alignment horizontal="center"/>
    </xf>
    <xf numFmtId="0" fontId="21" fillId="41" borderId="35" xfId="0" applyFont="1" applyFill="1" applyBorder="1" applyAlignment="1">
      <alignment horizontal="center"/>
    </xf>
    <xf numFmtId="0" fontId="4" fillId="46" borderId="27" xfId="0" applyFont="1" applyFill="1" applyBorder="1" applyAlignment="1">
      <alignment horizontal="center"/>
    </xf>
    <xf numFmtId="0" fontId="21" fillId="43" borderId="29" xfId="0" applyFont="1" applyFill="1" applyBorder="1" applyAlignment="1">
      <alignment horizontal="center"/>
    </xf>
    <xf numFmtId="0" fontId="4" fillId="55" borderId="34" xfId="0" applyFont="1" applyFill="1" applyBorder="1" applyAlignment="1">
      <alignment horizontal="center"/>
    </xf>
    <xf numFmtId="0" fontId="4" fillId="55" borderId="35" xfId="0" applyFont="1" applyFill="1" applyBorder="1" applyAlignment="1">
      <alignment horizontal="center"/>
    </xf>
    <xf numFmtId="0" fontId="4" fillId="34" borderId="27" xfId="0" applyFont="1" applyFill="1" applyBorder="1" applyAlignment="1">
      <alignment horizontal="center"/>
    </xf>
    <xf numFmtId="0" fontId="4" fillId="40" borderId="29" xfId="0" applyFont="1" applyFill="1" applyBorder="1" applyAlignment="1">
      <alignment horizontal="center"/>
    </xf>
    <xf numFmtId="0" fontId="4" fillId="35" borderId="36" xfId="0" applyFont="1" applyFill="1" applyBorder="1" applyAlignment="1">
      <alignment horizontal="center"/>
    </xf>
    <xf numFmtId="0" fontId="4" fillId="38" borderId="21" xfId="0" applyFont="1" applyFill="1" applyBorder="1" applyAlignment="1">
      <alignment horizontal="center"/>
    </xf>
    <xf numFmtId="0" fontId="21" fillId="52" borderId="27" xfId="0" applyFont="1" applyFill="1" applyBorder="1" applyAlignment="1">
      <alignment horizontal="center"/>
    </xf>
    <xf numFmtId="0" fontId="4" fillId="47" borderId="29" xfId="0" applyFont="1" applyFill="1" applyBorder="1" applyAlignment="1">
      <alignment horizontal="center"/>
    </xf>
    <xf numFmtId="0" fontId="21" fillId="36" borderId="36" xfId="0" applyFont="1" applyFill="1" applyBorder="1" applyAlignment="1">
      <alignment horizontal="center"/>
    </xf>
    <xf numFmtId="0" fontId="4" fillId="58" borderId="21" xfId="0" quotePrefix="1" applyFont="1" applyFill="1" applyBorder="1" applyAlignment="1">
      <alignment horizontal="center"/>
    </xf>
    <xf numFmtId="0" fontId="4" fillId="46" borderId="29" xfId="0" applyFont="1" applyFill="1" applyBorder="1" applyAlignment="1">
      <alignment horizontal="center"/>
    </xf>
    <xf numFmtId="0" fontId="4" fillId="54" borderId="34" xfId="0" applyFont="1" applyFill="1" applyBorder="1" applyAlignment="1">
      <alignment horizontal="center"/>
    </xf>
    <xf numFmtId="0" fontId="21" fillId="37" borderId="27" xfId="0" applyFont="1" applyFill="1" applyBorder="1" applyAlignment="1">
      <alignment horizontal="center"/>
    </xf>
    <xf numFmtId="0" fontId="4" fillId="38" borderId="34" xfId="0" applyFont="1" applyFill="1" applyBorder="1" applyAlignment="1">
      <alignment horizontal="center"/>
    </xf>
    <xf numFmtId="0" fontId="21" fillId="36" borderId="35" xfId="0" applyFont="1" applyFill="1" applyBorder="1" applyAlignment="1">
      <alignment horizontal="center"/>
    </xf>
    <xf numFmtId="0" fontId="4" fillId="51" borderId="27" xfId="0" applyFont="1" applyFill="1" applyBorder="1" applyAlignment="1">
      <alignment horizontal="center"/>
    </xf>
    <xf numFmtId="0" fontId="4" fillId="44" borderId="34" xfId="0" applyFont="1" applyFill="1" applyBorder="1" applyAlignment="1">
      <alignment horizontal="center"/>
    </xf>
    <xf numFmtId="0" fontId="21" fillId="39" borderId="27" xfId="0" applyFont="1" applyFill="1" applyBorder="1" applyAlignment="1">
      <alignment horizontal="center"/>
    </xf>
    <xf numFmtId="0" fontId="4" fillId="40" borderId="34" xfId="0" applyFont="1" applyFill="1" applyBorder="1" applyAlignment="1">
      <alignment horizontal="center"/>
    </xf>
    <xf numFmtId="0" fontId="21" fillId="2" borderId="35" xfId="0" applyFont="1" applyFill="1" applyBorder="1" applyAlignment="1">
      <alignment horizontal="center"/>
    </xf>
    <xf numFmtId="0" fontId="21" fillId="50" borderId="27" xfId="0" applyFont="1" applyFill="1" applyBorder="1" applyAlignment="1">
      <alignment horizontal="center"/>
    </xf>
    <xf numFmtId="0" fontId="4" fillId="34" borderId="29" xfId="0" applyFont="1" applyFill="1" applyBorder="1" applyAlignment="1">
      <alignment horizontal="center"/>
    </xf>
    <xf numFmtId="0" fontId="4" fillId="41" borderId="34" xfId="0" applyFont="1" applyFill="1" applyBorder="1" applyAlignment="1">
      <alignment horizontal="center"/>
    </xf>
    <xf numFmtId="0" fontId="4" fillId="38" borderId="35" xfId="0" applyFont="1" applyFill="1" applyBorder="1" applyAlignment="1">
      <alignment horizontal="center"/>
    </xf>
    <xf numFmtId="0" fontId="21" fillId="48" borderId="27" xfId="0" applyFont="1" applyFill="1" applyBorder="1" applyAlignment="1">
      <alignment horizontal="center"/>
    </xf>
    <xf numFmtId="0" fontId="4" fillId="42" borderId="34" xfId="0" applyFont="1" applyFill="1" applyBorder="1" applyAlignment="1">
      <alignment horizontal="center"/>
    </xf>
    <xf numFmtId="0" fontId="21" fillId="43" borderId="27" xfId="0" applyFont="1" applyFill="1" applyBorder="1" applyAlignment="1">
      <alignment horizontal="center"/>
    </xf>
    <xf numFmtId="0" fontId="4" fillId="47" borderId="34" xfId="0" applyFont="1" applyFill="1" applyBorder="1" applyAlignment="1">
      <alignment horizontal="center"/>
    </xf>
    <xf numFmtId="0" fontId="21" fillId="49" borderId="27" xfId="0" applyFont="1" applyFill="1" applyBorder="1" applyAlignment="1">
      <alignment horizontal="center"/>
    </xf>
    <xf numFmtId="0" fontId="21" fillId="45" borderId="0" xfId="0" applyFont="1" applyFill="1" applyAlignment="1">
      <alignment horizontal="center"/>
    </xf>
    <xf numFmtId="0" fontId="21" fillId="45" borderId="12" xfId="0" applyFont="1" applyFill="1" applyBorder="1" applyAlignment="1">
      <alignment horizontal="center"/>
    </xf>
    <xf numFmtId="0" fontId="21" fillId="45" borderId="27" xfId="0" applyFont="1" applyFill="1" applyBorder="1" applyAlignment="1">
      <alignment horizontal="center"/>
    </xf>
    <xf numFmtId="0" fontId="21" fillId="53" borderId="0" xfId="0" applyFont="1" applyFill="1" applyBorder="1"/>
    <xf numFmtId="0" fontId="21" fillId="53" borderId="35" xfId="0" applyFont="1" applyFill="1" applyBorder="1" applyAlignment="1">
      <alignment horizontal="center"/>
    </xf>
    <xf numFmtId="0" fontId="21" fillId="53" borderId="15" xfId="0" applyFont="1" applyFill="1" applyBorder="1" applyAlignment="1">
      <alignment horizontal="center"/>
    </xf>
    <xf numFmtId="0" fontId="21" fillId="50" borderId="0" xfId="0" applyFont="1" applyFill="1" applyBorder="1"/>
    <xf numFmtId="0" fontId="21" fillId="41" borderId="29" xfId="0" applyFont="1" applyFill="1" applyBorder="1" applyAlignment="1">
      <alignment horizontal="center"/>
    </xf>
    <xf numFmtId="0" fontId="21" fillId="43" borderId="35" xfId="0" applyFont="1" applyFill="1" applyBorder="1" applyAlignment="1">
      <alignment horizontal="center"/>
    </xf>
    <xf numFmtId="0" fontId="4" fillId="44" borderId="35" xfId="0" applyFont="1" applyFill="1" applyBorder="1" applyAlignment="1">
      <alignment horizontal="center"/>
    </xf>
    <xf numFmtId="0" fontId="4" fillId="44" borderId="29"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border outline="0">
        <left style="medium">
          <color indexed="64"/>
        </left>
        <right style="medium">
          <color indexed="64"/>
        </right>
        <top style="medium">
          <color indexed="64"/>
        </top>
        <bottom style="medium">
          <color indexed="64"/>
        </bottom>
      </border>
    </dxf>
    <dxf>
      <border outline="0">
        <bottom style="thick">
          <color theme="0"/>
        </bottom>
      </border>
    </dxf>
    <dxf>
      <border outline="0">
        <right style="medium">
          <color indexed="64"/>
        </right>
        <top style="medium">
          <color indexed="64"/>
        </top>
        <bottom style="medium">
          <color indexed="64"/>
        </bottom>
      </border>
    </dxf>
    <dxf>
      <border outline="0">
        <bottom style="thick">
          <color theme="0"/>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left style="medium">
          <color indexed="64"/>
        </left>
        <right style="medium">
          <color indexed="64"/>
        </right>
        <top/>
        <bottom/>
        <vertical/>
        <horizontal/>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numFmt numFmtId="0" formatCode="General"/>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numFmt numFmtId="0" formatCode="General"/>
    </dxf>
    <dxf>
      <border diagonalUp="0" diagonalDown="0">
        <left style="medium">
          <color indexed="64"/>
        </left>
        <right style="medium">
          <color indexed="64"/>
        </right>
        <top style="medium">
          <color indexed="64"/>
        </top>
        <bottom style="medium">
          <color indexed="64"/>
        </bottom>
      </border>
    </dxf>
    <dxf>
      <alignment horizontal="general" vertical="top" textRotation="180" wrapText="0" indent="0" justifyLastLine="0" shrinkToFit="0" readingOrder="0"/>
    </dxf>
    <dxf>
      <border diagonalUp="0" diagonalDown="0" outline="0">
        <left/>
        <right/>
        <top/>
        <bottom/>
      </border>
    </dxf>
    <dxf>
      <font>
        <b val="0"/>
        <i val="0"/>
        <strike val="0"/>
        <condense val="0"/>
        <extend val="0"/>
        <outline val="0"/>
        <shadow val="0"/>
        <u val="none"/>
        <vertAlign val="baseline"/>
        <sz val="11"/>
        <color theme="1"/>
        <name val="Courier New"/>
        <family val="3"/>
        <scheme val="none"/>
      </font>
      <fill>
        <patternFill patternType="solid">
          <fgColor indexed="64"/>
          <bgColor rgb="FFF0E68C"/>
        </patternFill>
      </fill>
      <border diagonalUp="0" diagonalDown="0">
        <left style="thin">
          <color theme="0"/>
        </left>
        <right/>
        <top style="thin">
          <color theme="0"/>
        </top>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1"/>
        <name val="Courier New"/>
        <family val="3"/>
        <scheme val="none"/>
      </font>
      <fill>
        <patternFill patternType="solid">
          <fgColor indexed="64"/>
          <bgColor rgb="FF00FF7F"/>
        </patternFill>
      </fill>
      <border diagonalUp="0" diagonalDown="0">
        <left style="thin">
          <color theme="0"/>
        </left>
        <right/>
        <top style="thin">
          <color theme="0"/>
        </top>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auto="1"/>
        <name val="Courier New"/>
        <family val="3"/>
        <scheme val="none"/>
      </font>
      <fill>
        <patternFill patternType="solid">
          <fgColor indexed="64"/>
          <bgColor rgb="FFEE82EE"/>
        </patternFill>
      </fill>
      <border diagonalUp="0" diagonalDown="0">
        <left style="thin">
          <color theme="0"/>
        </left>
        <right/>
        <top style="thin">
          <color theme="0"/>
        </top>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0"/>
        <name val="Courier New"/>
        <family val="3"/>
        <scheme val="none"/>
      </font>
      <fill>
        <patternFill patternType="solid">
          <fgColor indexed="64"/>
          <bgColor rgb="FF0000FF"/>
        </patternFill>
      </fill>
      <border diagonalUp="0" diagonalDown="0">
        <left style="thin">
          <color theme="0"/>
        </left>
        <right/>
        <top style="thin">
          <color theme="0"/>
        </top>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0"/>
        <name val="Courier New"/>
        <family val="3"/>
        <scheme val="none"/>
      </font>
      <fill>
        <patternFill patternType="solid">
          <fgColor indexed="64"/>
          <bgColor rgb="FFFF00FF"/>
        </patternFill>
      </fill>
      <border diagonalUp="0" diagonalDown="0">
        <left style="thin">
          <color theme="0"/>
        </left>
        <right/>
        <top style="thin">
          <color theme="0"/>
        </top>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1"/>
        <name val="Courier New"/>
        <family val="3"/>
        <scheme val="none"/>
      </font>
      <fill>
        <patternFill patternType="solid">
          <fgColor indexed="64"/>
          <bgColor rgb="FF9ACD32"/>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0"/>
        <name val="Courier New"/>
        <family val="3"/>
        <scheme val="none"/>
      </font>
      <fill>
        <patternFill patternType="solid">
          <fgColor indexed="64"/>
          <bgColor rgb="FF8B008B"/>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auto="1"/>
        <name val="Courier New"/>
        <family val="3"/>
        <scheme val="none"/>
      </font>
      <fill>
        <patternFill patternType="solid">
          <fgColor indexed="64"/>
          <bgColor rgb="FF3CB371"/>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1"/>
        <name val="Courier New"/>
        <family val="3"/>
        <scheme val="none"/>
      </font>
      <fill>
        <patternFill patternType="solid">
          <fgColor indexed="64"/>
          <bgColor rgb="FF00FFFF"/>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diagonalUp="0" diagonalDown="0" outline="0">
        <left/>
        <right/>
        <top/>
        <bottom/>
      </border>
    </dxf>
    <dxf>
      <font>
        <b val="0"/>
        <i val="0"/>
        <strike val="0"/>
        <condense val="0"/>
        <extend val="0"/>
        <outline val="0"/>
        <shadow val="0"/>
        <u val="none"/>
        <vertAlign val="baseline"/>
        <sz val="11"/>
        <color theme="0"/>
        <name val="Courier New"/>
        <family val="3"/>
        <scheme val="none"/>
      </font>
      <fill>
        <patternFill patternType="solid">
          <fgColor indexed="64"/>
          <bgColor rgb="FFFF0000"/>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general" vertical="top" textRotation="180" wrapText="0" indent="0" justifyLastLine="0" shrinkToFit="0" readingOrder="0"/>
    </dxf>
    <dxf>
      <border diagonalUp="0" diagonalDown="0" outline="0">
        <left style="medium">
          <color indexed="64"/>
        </left>
        <right/>
        <top/>
        <bottom/>
      </border>
    </dxf>
    <dxf>
      <numFmt numFmtId="0" formatCode="General"/>
    </dxf>
    <dxf>
      <border diagonalUp="0" diagonalDown="0" outline="0">
        <left style="medium">
          <color indexed="64"/>
        </left>
        <right/>
        <top/>
        <bottom/>
      </border>
    </dxf>
    <dxf>
      <numFmt numFmtId="0" formatCode="General"/>
    </dxf>
    <dxf>
      <border diagonalUp="0" diagonalDown="0">
        <left style="medium">
          <color rgb="FF000000"/>
        </left>
        <right style="medium">
          <color rgb="FF000000"/>
        </right>
        <top style="medium">
          <color rgb="FF000000"/>
        </top>
        <bottom style="medium">
          <color rgb="FF000000"/>
        </bottom>
      </border>
    </dxf>
    <dxf>
      <alignment horizontal="general" vertical="top" wrapText="0" indent="0" justifyLastLine="0" shrinkToFit="0" readingOrder="0"/>
    </dxf>
    <dxf>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wrapText="0" indent="0" justifyLastLine="0" shrinkToFit="0" readingOrder="0"/>
    </dxf>
  </dxfs>
  <tableStyles count="0" defaultTableStyle="TableStyleMedium9" defaultPivotStyle="PivotStyleLight16"/>
  <colors>
    <mruColors>
      <color rgb="FFA6A6A6"/>
      <color rgb="FF99FFCC"/>
      <color rgb="FFFF0000"/>
      <color rgb="FF00FFFF"/>
      <color rgb="FF8B008B"/>
      <color rgb="FFFF00FF"/>
      <color rgb="FF000000"/>
      <color rgb="FF0000FF"/>
      <color rgb="FFEE82EE"/>
      <color rgb="FF00F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38099</xdr:rowOff>
    </xdr:from>
    <xdr:to>
      <xdr:col>22</xdr:col>
      <xdr:colOff>85725</xdr:colOff>
      <xdr:row>40</xdr:row>
      <xdr:rowOff>133350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587AC8F-2FC5-45EC-9910-434ACFF47793}"/>
                </a:ext>
              </a:extLst>
            </xdr:cNvPr>
            <xdr:cNvSpPr txBox="1"/>
          </xdr:nvSpPr>
          <xdr:spPr>
            <a:xfrm>
              <a:off x="666750" y="228599"/>
              <a:ext cx="12830175" cy="7524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The purpose of this workbook is to demonstrate that the nucleobases of any pair of DNA or RNA polynucleotide chains can be mapped to a lexicographically sorted matrices of </a:t>
              </a:r>
              <a14:m>
                <m:oMath xmlns:m="http://schemas.openxmlformats.org/officeDocument/2006/math">
                  <m:r>
                    <a:rPr lang="en-AU" sz="1100" i="1">
                      <a:solidFill>
                        <a:schemeClr val="dk1"/>
                      </a:solidFill>
                      <a:effectLst/>
                      <a:latin typeface="Cambria Math" panose="02040503050406030204" pitchFamily="18" charset="0"/>
                      <a:ea typeface="+mn-ea"/>
                      <a:cs typeface="+mn-cs"/>
                    </a:rPr>
                    <m:t>∀</m:t>
                  </m:r>
                  <m:r>
                    <a:rPr lang="en-AU" sz="1100" i="1">
                      <a:solidFill>
                        <a:schemeClr val="dk1"/>
                      </a:solidFill>
                      <a:effectLst/>
                      <a:latin typeface="Cambria Math" panose="02040503050406030204" pitchFamily="18" charset="0"/>
                      <a:ea typeface="+mn-ea"/>
                      <a:cs typeface="+mn-cs"/>
                    </a:rPr>
                    <m:t>𝑆</m:t>
                  </m:r>
                  <m:d>
                    <m:dPr>
                      <m:ctrlPr>
                        <a:rPr lang="en-AU" sz="1100" i="1">
                          <a:solidFill>
                            <a:schemeClr val="dk1"/>
                          </a:solidFill>
                          <a:effectLst/>
                          <a:latin typeface="Cambria Math" panose="02040503050406030204" pitchFamily="18" charset="0"/>
                          <a:ea typeface="+mn-ea"/>
                          <a:cs typeface="+mn-cs"/>
                        </a:rPr>
                      </m:ctrlPr>
                    </m:dPr>
                    <m:e>
                      <m:sSub>
                        <m:sSubPr>
                          <m:ctrlPr>
                            <a:rPr lang="en-AU" sz="1100" i="1">
                              <a:solidFill>
                                <a:schemeClr val="dk1"/>
                              </a:solidFill>
                              <a:effectLst/>
                              <a:latin typeface="Cambria Math" panose="02040503050406030204" pitchFamily="18" charset="0"/>
                              <a:ea typeface="+mn-ea"/>
                              <a:cs typeface="+mn-cs"/>
                            </a:rPr>
                          </m:ctrlPr>
                        </m:sSubPr>
                        <m:e>
                          <m:r>
                            <a:rPr lang="en-AU" sz="1100" i="1">
                              <a:solidFill>
                                <a:schemeClr val="dk1"/>
                              </a:solidFill>
                              <a:effectLst/>
                              <a:latin typeface="Cambria Math" panose="02040503050406030204" pitchFamily="18" charset="0"/>
                              <a:ea typeface="+mn-ea"/>
                              <a:cs typeface="+mn-cs"/>
                            </a:rPr>
                            <m:t>𝑛</m:t>
                          </m:r>
                        </m:e>
                        <m:sub>
                          <m:r>
                            <a:rPr lang="en-AU" sz="1100" i="1">
                              <a:solidFill>
                                <a:schemeClr val="dk1"/>
                              </a:solidFill>
                              <a:effectLst/>
                              <a:latin typeface="Cambria Math" panose="02040503050406030204" pitchFamily="18" charset="0"/>
                              <a:ea typeface="+mn-ea"/>
                              <a:cs typeface="+mn-cs"/>
                            </a:rPr>
                            <m:t>𝑏</m:t>
                          </m:r>
                        </m:sub>
                      </m:sSub>
                    </m:e>
                  </m:d>
                  <m:d>
                    <m:dPr>
                      <m:begChr m:val="{"/>
                      <m:endChr m:val="|"/>
                      <m:ctrlPr>
                        <a:rPr lang="en-AU" sz="1100" i="1">
                          <a:solidFill>
                            <a:schemeClr val="dk1"/>
                          </a:solidFill>
                          <a:effectLst/>
                          <a:latin typeface="Cambria Math" panose="02040503050406030204" pitchFamily="18" charset="0"/>
                          <a:ea typeface="+mn-ea"/>
                          <a:cs typeface="+mn-cs"/>
                        </a:rPr>
                      </m:ctrlPr>
                    </m:dPr>
                    <m:e>
                      <m:d>
                        <m:dPr>
                          <m:ctrlPr>
                            <a:rPr lang="en-AU" sz="1100" i="1">
                              <a:solidFill>
                                <a:schemeClr val="dk1"/>
                              </a:solidFill>
                              <a:effectLst/>
                              <a:latin typeface="Cambria Math" panose="02040503050406030204" pitchFamily="18" charset="0"/>
                              <a:ea typeface="+mn-ea"/>
                              <a:cs typeface="+mn-cs"/>
                            </a:rPr>
                          </m:ctrlPr>
                        </m:dPr>
                        <m:e>
                          <m:r>
                            <a:rPr lang="en-AU" sz="1100" i="1">
                              <a:solidFill>
                                <a:schemeClr val="dk1"/>
                              </a:solidFill>
                              <a:effectLst/>
                              <a:latin typeface="Cambria Math" panose="02040503050406030204" pitchFamily="18" charset="0"/>
                              <a:ea typeface="+mn-ea"/>
                              <a:cs typeface="+mn-cs"/>
                            </a:rPr>
                            <m:t>𝑥</m:t>
                          </m:r>
                          <m:r>
                            <a:rPr lang="en-AU" sz="1100" i="1">
                              <a:solidFill>
                                <a:schemeClr val="dk1"/>
                              </a:solidFill>
                              <a:effectLst/>
                              <a:latin typeface="Cambria Math" panose="02040503050406030204" pitchFamily="18" charset="0"/>
                              <a:ea typeface="+mn-ea"/>
                              <a:cs typeface="+mn-cs"/>
                            </a:rPr>
                            <m:t>, </m:t>
                          </m:r>
                          <m:r>
                            <a:rPr lang="en-AU" sz="1100" i="1">
                              <a:solidFill>
                                <a:schemeClr val="dk1"/>
                              </a:solidFill>
                              <a:effectLst/>
                              <a:latin typeface="Cambria Math" panose="02040503050406030204" pitchFamily="18" charset="0"/>
                              <a:ea typeface="+mn-ea"/>
                              <a:cs typeface="+mn-cs"/>
                            </a:rPr>
                            <m:t>𝑛</m:t>
                          </m:r>
                          <m:r>
                            <a:rPr lang="en-AU" sz="1100" i="1">
                              <a:solidFill>
                                <a:schemeClr val="dk1"/>
                              </a:solidFill>
                              <a:effectLst/>
                              <a:latin typeface="Cambria Math" panose="02040503050406030204" pitchFamily="18" charset="0"/>
                              <a:ea typeface="+mn-ea"/>
                              <a:cs typeface="+mn-cs"/>
                            </a:rPr>
                            <m:t>, </m:t>
                          </m:r>
                          <m:r>
                            <a:rPr lang="en-AU" sz="1100" i="1">
                              <a:solidFill>
                                <a:schemeClr val="dk1"/>
                              </a:solidFill>
                              <a:effectLst/>
                              <a:latin typeface="Cambria Math" panose="02040503050406030204" pitchFamily="18" charset="0"/>
                              <a:ea typeface="+mn-ea"/>
                              <a:cs typeface="+mn-cs"/>
                            </a:rPr>
                            <m:t>𝑏</m:t>
                          </m:r>
                        </m:e>
                      </m:d>
                      <m:r>
                        <a:rPr lang="en-AU" sz="1100" i="1">
                          <a:solidFill>
                            <a:schemeClr val="dk1"/>
                          </a:solidFill>
                          <a:effectLst/>
                          <a:latin typeface="Cambria Math" panose="02040503050406030204" pitchFamily="18" charset="0"/>
                          <a:ea typeface="+mn-ea"/>
                          <a:cs typeface="+mn-cs"/>
                        </a:rPr>
                        <m:t>∈</m:t>
                      </m:r>
                      <m:r>
                        <a:rPr lang="en-AU" sz="1100" i="1">
                          <a:solidFill>
                            <a:schemeClr val="dk1"/>
                          </a:solidFill>
                          <a:effectLst/>
                          <a:latin typeface="Cambria Math" panose="02040503050406030204" pitchFamily="18" charset="0"/>
                          <a:ea typeface="+mn-ea"/>
                          <a:cs typeface="+mn-cs"/>
                        </a:rPr>
                        <m:t>ℤ</m:t>
                      </m:r>
                      <m:r>
                        <a:rPr lang="en-AU" sz="1100" i="1">
                          <a:solidFill>
                            <a:schemeClr val="dk1"/>
                          </a:solidFill>
                          <a:effectLst/>
                          <a:latin typeface="Cambria Math" panose="02040503050406030204" pitchFamily="18" charset="0"/>
                          <a:ea typeface="+mn-ea"/>
                          <a:cs typeface="+mn-cs"/>
                        </a:rPr>
                        <m:t> </m:t>
                      </m:r>
                    </m:e>
                  </m:d>
                  <m:r>
                    <a:rPr lang="en-AU" sz="1100" i="1">
                      <a:solidFill>
                        <a:schemeClr val="dk1"/>
                      </a:solidFill>
                      <a:effectLst/>
                      <a:latin typeface="Cambria Math" panose="02040503050406030204" pitchFamily="18" charset="0"/>
                      <a:ea typeface="+mn-ea"/>
                      <a:cs typeface="+mn-cs"/>
                    </a:rPr>
                    <m:t>0≤</m:t>
                  </m:r>
                  <m:r>
                    <a:rPr lang="en-AU" sz="1100" i="1">
                      <a:solidFill>
                        <a:schemeClr val="dk1"/>
                      </a:solidFill>
                      <a:effectLst/>
                      <a:latin typeface="Cambria Math" panose="02040503050406030204" pitchFamily="18" charset="0"/>
                      <a:ea typeface="+mn-ea"/>
                      <a:cs typeface="+mn-cs"/>
                    </a:rPr>
                    <m:t>𝑥</m:t>
                  </m:r>
                  <m:r>
                    <a:rPr lang="en-AU" sz="1100" i="1">
                      <a:solidFill>
                        <a:schemeClr val="dk1"/>
                      </a:solidFill>
                      <a:effectLst/>
                      <a:latin typeface="Cambria Math" panose="02040503050406030204" pitchFamily="18" charset="0"/>
                      <a:ea typeface="+mn-ea"/>
                      <a:cs typeface="+mn-cs"/>
                    </a:rPr>
                    <m:t>&lt;</m:t>
                  </m:r>
                  <m:sSup>
                    <m:sSupPr>
                      <m:ctrlPr>
                        <a:rPr lang="en-AU" sz="1100" i="1">
                          <a:solidFill>
                            <a:schemeClr val="dk1"/>
                          </a:solidFill>
                          <a:effectLst/>
                          <a:latin typeface="Cambria Math" panose="02040503050406030204" pitchFamily="18" charset="0"/>
                          <a:ea typeface="+mn-ea"/>
                          <a:cs typeface="+mn-cs"/>
                        </a:rPr>
                      </m:ctrlPr>
                    </m:sSupPr>
                    <m:e>
                      <m:r>
                        <a:rPr lang="en-AU" sz="1100" i="1">
                          <a:solidFill>
                            <a:schemeClr val="dk1"/>
                          </a:solidFill>
                          <a:effectLst/>
                          <a:latin typeface="Cambria Math" panose="02040503050406030204" pitchFamily="18" charset="0"/>
                          <a:ea typeface="+mn-ea"/>
                          <a:cs typeface="+mn-cs"/>
                        </a:rPr>
                        <m:t>𝑏</m:t>
                      </m:r>
                    </m:e>
                    <m:sup>
                      <m:r>
                        <a:rPr lang="en-AU" sz="1100" i="1">
                          <a:solidFill>
                            <a:schemeClr val="dk1"/>
                          </a:solidFill>
                          <a:effectLst/>
                          <a:latin typeface="Cambria Math" panose="02040503050406030204" pitchFamily="18" charset="0"/>
                          <a:ea typeface="+mn-ea"/>
                          <a:cs typeface="+mn-cs"/>
                        </a:rPr>
                        <m:t>𝑛</m:t>
                      </m:r>
                    </m:sup>
                  </m:sSup>
                  <m:r>
                    <a:rPr lang="en-AU" sz="1100" i="1">
                      <a:solidFill>
                        <a:schemeClr val="dk1"/>
                      </a:solidFill>
                      <a:effectLst/>
                      <a:latin typeface="Cambria Math" panose="02040503050406030204" pitchFamily="18" charset="0"/>
                      <a:ea typeface="+mn-ea"/>
                      <a:cs typeface="+mn-cs"/>
                    </a:rPr>
                    <m:t>∧ </m:t>
                  </m:r>
                  <m:r>
                    <a:rPr lang="en-AU" sz="1100" i="1">
                      <a:solidFill>
                        <a:schemeClr val="dk1"/>
                      </a:solidFill>
                      <a:effectLst/>
                      <a:latin typeface="Cambria Math" panose="02040503050406030204" pitchFamily="18" charset="0"/>
                      <a:ea typeface="+mn-ea"/>
                      <a:cs typeface="+mn-cs"/>
                    </a:rPr>
                    <m:t>𝑛</m:t>
                  </m:r>
                  <m:r>
                    <a:rPr lang="en-AU" sz="1100" i="1">
                      <a:solidFill>
                        <a:schemeClr val="dk1"/>
                      </a:solidFill>
                      <a:effectLst/>
                      <a:latin typeface="Cambria Math" panose="02040503050406030204" pitchFamily="18" charset="0"/>
                      <a:ea typeface="+mn-ea"/>
                      <a:cs typeface="+mn-cs"/>
                    </a:rPr>
                    <m:t>, </m:t>
                  </m:r>
                  <m:r>
                    <a:rPr lang="en-AU" sz="1100" i="1">
                      <a:solidFill>
                        <a:schemeClr val="dk1"/>
                      </a:solidFill>
                      <a:effectLst/>
                      <a:latin typeface="Cambria Math" panose="02040503050406030204" pitchFamily="18" charset="0"/>
                      <a:ea typeface="+mn-ea"/>
                      <a:cs typeface="+mn-cs"/>
                    </a:rPr>
                    <m:t>𝑏</m:t>
                  </m:r>
                  <m:r>
                    <a:rPr lang="en-AU" sz="1100" i="1">
                      <a:solidFill>
                        <a:schemeClr val="dk1"/>
                      </a:solidFill>
                      <a:effectLst/>
                      <a:latin typeface="Cambria Math" panose="02040503050406030204" pitchFamily="18" charset="0"/>
                      <a:ea typeface="+mn-ea"/>
                      <a:cs typeface="+mn-cs"/>
                    </a:rPr>
                    <m:t>&gt;1}</m:t>
                  </m:r>
                </m:oMath>
              </a14:m>
              <a:r>
                <a:rPr lang="en-AU" sz="1100">
                  <a:solidFill>
                    <a:schemeClr val="dk1"/>
                  </a:solidFill>
                  <a:effectLst/>
                  <a:latin typeface="+mn-lt"/>
                  <a:ea typeface="+mn-ea"/>
                  <a:cs typeface="+mn-cs"/>
                </a:rPr>
                <a:t> such that each chain will be equidistant from the median of the matrix. Furthermore, the workbook demonstrates that when the matrix is resorted according to any column, the pairs remain equidistant despite being relocated to different rows.</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Definition</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Palindromic sequence</a:t>
              </a:r>
              <a:r>
                <a:rPr lang="en-AU" sz="1100">
                  <a:solidFill>
                    <a:schemeClr val="dk1"/>
                  </a:solidFill>
                  <a:effectLst/>
                  <a:latin typeface="+mn-lt"/>
                  <a:ea typeface="+mn-ea"/>
                  <a:cs typeface="+mn-cs"/>
                </a:rPr>
                <a:t>. - A sequence of integers that is palindromic, e.g. (4, -5, 96, -5, 4). Note, this should not be confused with a set of palindromic numbers, e.g. (131, 141, 151).</a:t>
              </a:r>
            </a:p>
            <a:p>
              <a:endParaRPr lang="en-AU" sz="1100">
                <a:solidFill>
                  <a:schemeClr val="dk1"/>
                </a:solidFill>
                <a:effectLst/>
                <a:latin typeface="+mn-lt"/>
                <a:ea typeface="+mn-ea"/>
                <a:cs typeface="+mn-cs"/>
              </a:endParaRPr>
            </a:p>
            <a:p>
              <a:r>
                <a:rPr lang="en-AU" sz="1100" b="1">
                  <a:solidFill>
                    <a:schemeClr val="dk1"/>
                  </a:solidFill>
                  <a:effectLst/>
                  <a:latin typeface="+mn-lt"/>
                  <a:ea typeface="+mn-ea"/>
                  <a:cs typeface="+mn-cs"/>
                </a:rPr>
                <a:t>Example.</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example chosen was RNA so as to also show the associated amino acid coding.</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worksheet labelled RNA Coding shows such a mapping for all three pair nucleotide codons to a matrix of, 𝑏 = 4, 𝑛 = 3. The table on the left is made of two parts. The black column labelled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is a fixed reference of the offset above and below the median as indicated by negative and positive integers respectively from 1 to 32. The blue section of the table is composed of a column labelled </a:t>
              </a:r>
              <a:r>
                <a:rPr lang="en-AU" sz="1100" b="1" i="1">
                  <a:solidFill>
                    <a:schemeClr val="dk1"/>
                  </a:solidFill>
                  <a:effectLst/>
                  <a:latin typeface="+mn-lt"/>
                  <a:ea typeface="+mn-ea"/>
                  <a:cs typeface="+mn-cs"/>
                </a:rPr>
                <a:t>X</a:t>
              </a:r>
              <a:r>
                <a:rPr lang="en-AU" sz="1100">
                  <a:solidFill>
                    <a:schemeClr val="dk1"/>
                  </a:solidFill>
                  <a:effectLst/>
                  <a:latin typeface="+mn-lt"/>
                  <a:ea typeface="+mn-ea"/>
                  <a:cs typeface="+mn-cs"/>
                </a:rPr>
                <a:t> containing integers from 0 to 63 which is included as a convenience to sort the matrix back to its initial state. The three remaining columns represent the three bases with each row represents one half of a codon nucleotide pair and each cell representing one of the four RNA nucleobases, adenine (A), cytosine (C), guanine (G), or uracil (U).</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initial state of the table has the </a:t>
              </a:r>
              <a:r>
                <a:rPr lang="en-AU" sz="1100" b="1" i="1">
                  <a:solidFill>
                    <a:schemeClr val="dk1"/>
                  </a:solidFill>
                  <a:effectLst/>
                  <a:latin typeface="+mn-lt"/>
                  <a:ea typeface="+mn-ea"/>
                  <a:cs typeface="+mn-cs"/>
                </a:rPr>
                <a:t>X</a:t>
              </a:r>
              <a:r>
                <a:rPr lang="en-AU" sz="1100">
                  <a:solidFill>
                    <a:schemeClr val="dk1"/>
                  </a:solidFill>
                  <a:effectLst/>
                  <a:latin typeface="+mn-lt"/>
                  <a:ea typeface="+mn-ea"/>
                  <a:cs typeface="+mn-cs"/>
                </a:rPr>
                <a:t> column sorted smallest to largest and the three-nucleotide pair columns sorted lexicographically with Base 1 being the most significant column and Base 3 the least. When the table is sorted A to Z or Z to A on any column, some of the codon pairs will be relocated to different rows with each remaining equidistant about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next four tables 2 through 5 provide an alternate view to see that the codons remain equidistant about the mean when Table 1 is resorted. Each table includes an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and </a:t>
              </a:r>
              <a:r>
                <a:rPr lang="en-AU" sz="1100" b="1">
                  <a:solidFill>
                    <a:schemeClr val="dk1"/>
                  </a:solidFill>
                  <a:effectLst/>
                  <a:latin typeface="+mn-lt"/>
                  <a:ea typeface="+mn-ea"/>
                  <a:cs typeface="+mn-cs"/>
                </a:rPr>
                <a:t>Codon</a:t>
              </a:r>
              <a:r>
                <a:rPr lang="en-AU" sz="1100">
                  <a:solidFill>
                    <a:schemeClr val="dk1"/>
                  </a:solidFill>
                  <a:effectLst/>
                  <a:latin typeface="+mn-lt"/>
                  <a:ea typeface="+mn-ea"/>
                  <a:cs typeface="+mn-cs"/>
                </a:rPr>
                <a:t> column which include all the values from Table 1 and a </a:t>
              </a:r>
              <a:r>
                <a:rPr lang="en-AU" sz="1100" b="1">
                  <a:solidFill>
                    <a:schemeClr val="dk1"/>
                  </a:solidFill>
                  <a:effectLst/>
                  <a:latin typeface="+mn-lt"/>
                  <a:ea typeface="+mn-ea"/>
                  <a:cs typeface="+mn-cs"/>
                </a:rPr>
                <a:t>Short</a:t>
              </a:r>
              <a:r>
                <a:rPr lang="en-AU" sz="1100">
                  <a:solidFill>
                    <a:schemeClr val="dk1"/>
                  </a:solidFill>
                  <a:effectLst/>
                  <a:latin typeface="+mn-lt"/>
                  <a:ea typeface="+mn-ea"/>
                  <a:cs typeface="+mn-cs"/>
                </a:rPr>
                <a:t> column that lists the short value for the amino acid that each codon encodes. In these tables all columns are fixed and the values in the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column change to reflect the new position of the codons in table 1 when its columns are sorted. As can be seen the offset values for each pair remain equidistant about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Tables 6 through 17 provide yet another view of the palindromicity. Each contain all the possible rotations of a pair of RNA codon sequences in the order they appear in table 1. As can be seen the combined intervals produce a palindromic sequence and remain so despite the sort order of table 1. Some of the tables also include a column </a:t>
              </a:r>
              <a:r>
                <a:rPr lang="en-AU" sz="1100" b="1" i="1">
                  <a:solidFill>
                    <a:schemeClr val="dk1"/>
                  </a:solidFill>
                  <a:effectLst/>
                  <a:latin typeface="+mn-lt"/>
                  <a:ea typeface="+mn-ea"/>
                  <a:cs typeface="+mn-cs"/>
                </a:rPr>
                <a:t>k</a:t>
              </a:r>
              <a:r>
                <a:rPr lang="en-AU" sz="1100">
                  <a:solidFill>
                    <a:schemeClr val="dk1"/>
                  </a:solidFill>
                  <a:effectLst/>
                  <a:latin typeface="+mn-lt"/>
                  <a:ea typeface="+mn-ea"/>
                  <a:cs typeface="+mn-cs"/>
                </a:rPr>
                <a:t>. When the table is sorted A to Z according to this column the halves of each codon pair are separated above and below the median but in the order, they appear in table 1. Again, the intervals produce a palindromic sequence irrespective of the sorting of table 1.</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Table 18 is provided for convenience listing the amino acid full name, abbreviation and codons that encode it in reference to the short value as shown in tables 2 to 17.</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worksheet is best viewed by freezing all rows including the table header and above, allowing the rows in the left-hand table to scroll.</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As an example of the premise, by examining Table 1 and Table 2 it can be seen that with the initial sorting, the 'ACU' polynucleotide chain is located at offset -25 and that its matching chain, 'UGA' is located at offset 25 and are therefore equidistant from the median. When column Base 2 in Table 1 is then sorted A to Z, the 'ACU' chain has now moved to -13 and the 'UGA' chain to 13, thus the chain pairs remain equidistant from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More information on palindromicity and the resorting of lexicographically sorted matrices can be found in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Palindromic structures in lexicographically sorted matrices - Ver 1.0.docx and Palindromic structures in lexicographically sorted matrices - Ver 1.0.xlsx</a:t>
              </a:r>
            </a:p>
            <a:p>
              <a:endParaRPr lang="en-AU" sz="1100"/>
            </a:p>
            <a:p>
              <a:r>
                <a:rPr lang="en-AU" sz="1100">
                  <a:solidFill>
                    <a:schemeClr val="dk1"/>
                  </a:solidFill>
                  <a:effectLst/>
                  <a:latin typeface="+mn-lt"/>
                  <a:ea typeface="+mn-ea"/>
                  <a:cs typeface="+mn-cs"/>
                </a:rPr>
                <a:t>Copyright</a:t>
              </a:r>
              <a:r>
                <a:rPr lang="en-AU" sz="1100" baseline="0">
                  <a:solidFill>
                    <a:schemeClr val="dk1"/>
                  </a:solidFill>
                  <a:effectLst/>
                  <a:latin typeface="+mn-lt"/>
                  <a:ea typeface="+mn-ea"/>
                  <a:cs typeface="+mn-cs"/>
                </a:rPr>
                <a:t> Stephen Ward 2021</a:t>
              </a:r>
            </a:p>
            <a:p>
              <a:endParaRPr lang="en-AU">
                <a:effectLst/>
              </a:endParaRPr>
            </a:p>
            <a:p>
              <a:r>
                <a:rPr lang="en-AU" sz="1100">
                  <a:solidFill>
                    <a:schemeClr val="dk1"/>
                  </a:solidFill>
                  <a:effectLst/>
                  <a:latin typeface="+mn-lt"/>
                  <a:ea typeface="+mn-ea"/>
                  <a:cs typeface="+mn-cs"/>
                </a:rPr>
                <a:t>This work is licensed under the Creative Commons Attribution-ShareAlike 4.0 International License. To view a copy of this license, visit http://creativecommons.org/licenses/by-sa/4.0/ or send a letter to Creative Commons, PO Box 1866, Mountain View, CA 94042, USA.</a:t>
              </a:r>
              <a:endParaRPr lang="en-AU">
                <a:effectLst/>
              </a:endParaRPr>
            </a:p>
            <a:p>
              <a:endParaRPr lang="en-AU" sz="1100"/>
            </a:p>
          </xdr:txBody>
        </xdr:sp>
      </mc:Choice>
      <mc:Fallback xmlns="">
        <xdr:sp macro="" textlink="">
          <xdr:nvSpPr>
            <xdr:cNvPr id="3" name="TextBox 2">
              <a:extLst>
                <a:ext uri="{FF2B5EF4-FFF2-40B4-BE49-F238E27FC236}">
                  <a16:creationId xmlns:a16="http://schemas.microsoft.com/office/drawing/2014/main" id="{5587AC8F-2FC5-45EC-9910-434ACFF47793}"/>
                </a:ext>
              </a:extLst>
            </xdr:cNvPr>
            <xdr:cNvSpPr txBox="1"/>
          </xdr:nvSpPr>
          <xdr:spPr>
            <a:xfrm>
              <a:off x="666750" y="228599"/>
              <a:ext cx="12830175" cy="7524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The purpose of this workbook is to demonstrate that the nucleobases of any pair of DNA or RNA polynucleotide chains can be mapped to a lexicographically sorted matrices of </a:t>
              </a:r>
              <a:r>
                <a:rPr lang="en-AU" sz="1100" i="0">
                  <a:solidFill>
                    <a:schemeClr val="dk1"/>
                  </a:solidFill>
                  <a:effectLst/>
                  <a:latin typeface="Cambria Math" panose="02040503050406030204" pitchFamily="18" charset="0"/>
                  <a:ea typeface="+mn-ea"/>
                  <a:cs typeface="+mn-cs"/>
                </a:rPr>
                <a:t>∀𝑆(𝑛_𝑏 ){(𝑥, 𝑛, 𝑏)∈ℤ ┤|0≤𝑥&lt;𝑏^𝑛∧ 𝑛, 𝑏&gt;1}</a:t>
              </a:r>
              <a:r>
                <a:rPr lang="en-AU" sz="1100">
                  <a:solidFill>
                    <a:schemeClr val="dk1"/>
                  </a:solidFill>
                  <a:effectLst/>
                  <a:latin typeface="+mn-lt"/>
                  <a:ea typeface="+mn-ea"/>
                  <a:cs typeface="+mn-cs"/>
                </a:rPr>
                <a:t> such that each chain will be equidistant from the median of the matrix. Furthermore, the workbook demonstrates that when the matrix is resorted according to any column, the pairs remain equidistant despite being relocated to different rows.</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Definition</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Palindromic sequence</a:t>
              </a:r>
              <a:r>
                <a:rPr lang="en-AU" sz="1100">
                  <a:solidFill>
                    <a:schemeClr val="dk1"/>
                  </a:solidFill>
                  <a:effectLst/>
                  <a:latin typeface="+mn-lt"/>
                  <a:ea typeface="+mn-ea"/>
                  <a:cs typeface="+mn-cs"/>
                </a:rPr>
                <a:t>. - A sequence of integers that is palindromic, e.g. (4, -5, 96, -5, 4). Note, this should not be confused with a set of palindromic numbers, e.g. (131, 141, 151).</a:t>
              </a:r>
            </a:p>
            <a:p>
              <a:endParaRPr lang="en-AU" sz="1100">
                <a:solidFill>
                  <a:schemeClr val="dk1"/>
                </a:solidFill>
                <a:effectLst/>
                <a:latin typeface="+mn-lt"/>
                <a:ea typeface="+mn-ea"/>
                <a:cs typeface="+mn-cs"/>
              </a:endParaRPr>
            </a:p>
            <a:p>
              <a:r>
                <a:rPr lang="en-AU" sz="1100" b="1">
                  <a:solidFill>
                    <a:schemeClr val="dk1"/>
                  </a:solidFill>
                  <a:effectLst/>
                  <a:latin typeface="+mn-lt"/>
                  <a:ea typeface="+mn-ea"/>
                  <a:cs typeface="+mn-cs"/>
                </a:rPr>
                <a:t>Example.</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example chosen was RNA so as to also show the associated amino acid coding.</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worksheet labelled RNA Coding shows such a mapping for all three pair nucleotide codons to a matrix of, 𝑏 = 4, 𝑛 = 3. The table on the left is made of two parts. The black column labelled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is a fixed reference of the offset above and below the median as indicated by negative and positive integers respectively from 1 to 32. The blue section of the table is composed of a column labelled </a:t>
              </a:r>
              <a:r>
                <a:rPr lang="en-AU" sz="1100" b="1" i="1">
                  <a:solidFill>
                    <a:schemeClr val="dk1"/>
                  </a:solidFill>
                  <a:effectLst/>
                  <a:latin typeface="+mn-lt"/>
                  <a:ea typeface="+mn-ea"/>
                  <a:cs typeface="+mn-cs"/>
                </a:rPr>
                <a:t>X</a:t>
              </a:r>
              <a:r>
                <a:rPr lang="en-AU" sz="1100">
                  <a:solidFill>
                    <a:schemeClr val="dk1"/>
                  </a:solidFill>
                  <a:effectLst/>
                  <a:latin typeface="+mn-lt"/>
                  <a:ea typeface="+mn-ea"/>
                  <a:cs typeface="+mn-cs"/>
                </a:rPr>
                <a:t> containing integers from 0 to 63 which is included as a convenience to sort the matrix back to its initial state. The three remaining columns represent the three bases with each row represents one half of a codon nucleotide pair and each cell representing one of the four RNA nucleobases, adenine (A), cytosine (C), guanine (G), or uracil (U).</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initial state of the table has the </a:t>
              </a:r>
              <a:r>
                <a:rPr lang="en-AU" sz="1100" b="1" i="1">
                  <a:solidFill>
                    <a:schemeClr val="dk1"/>
                  </a:solidFill>
                  <a:effectLst/>
                  <a:latin typeface="+mn-lt"/>
                  <a:ea typeface="+mn-ea"/>
                  <a:cs typeface="+mn-cs"/>
                </a:rPr>
                <a:t>X</a:t>
              </a:r>
              <a:r>
                <a:rPr lang="en-AU" sz="1100">
                  <a:solidFill>
                    <a:schemeClr val="dk1"/>
                  </a:solidFill>
                  <a:effectLst/>
                  <a:latin typeface="+mn-lt"/>
                  <a:ea typeface="+mn-ea"/>
                  <a:cs typeface="+mn-cs"/>
                </a:rPr>
                <a:t> column sorted smallest to largest and the three-nucleotide pair columns sorted lexicographically with Base 1 being the most significant column and Base 3 the least. When the table is sorted A to Z or Z to A on any column, some of the codon pairs will be relocated to different rows with each remaining equidistant about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next four tables 2 through 5 provide an alternate view to see that the codons remain equidistant about the mean when Table 1 is resorted. Each table includes an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and </a:t>
              </a:r>
              <a:r>
                <a:rPr lang="en-AU" sz="1100" b="1">
                  <a:solidFill>
                    <a:schemeClr val="dk1"/>
                  </a:solidFill>
                  <a:effectLst/>
                  <a:latin typeface="+mn-lt"/>
                  <a:ea typeface="+mn-ea"/>
                  <a:cs typeface="+mn-cs"/>
                </a:rPr>
                <a:t>Codon</a:t>
              </a:r>
              <a:r>
                <a:rPr lang="en-AU" sz="1100">
                  <a:solidFill>
                    <a:schemeClr val="dk1"/>
                  </a:solidFill>
                  <a:effectLst/>
                  <a:latin typeface="+mn-lt"/>
                  <a:ea typeface="+mn-ea"/>
                  <a:cs typeface="+mn-cs"/>
                </a:rPr>
                <a:t> column which include all the values from Table 1 and a </a:t>
              </a:r>
              <a:r>
                <a:rPr lang="en-AU" sz="1100" b="1">
                  <a:solidFill>
                    <a:schemeClr val="dk1"/>
                  </a:solidFill>
                  <a:effectLst/>
                  <a:latin typeface="+mn-lt"/>
                  <a:ea typeface="+mn-ea"/>
                  <a:cs typeface="+mn-cs"/>
                </a:rPr>
                <a:t>Short</a:t>
              </a:r>
              <a:r>
                <a:rPr lang="en-AU" sz="1100">
                  <a:solidFill>
                    <a:schemeClr val="dk1"/>
                  </a:solidFill>
                  <a:effectLst/>
                  <a:latin typeface="+mn-lt"/>
                  <a:ea typeface="+mn-ea"/>
                  <a:cs typeface="+mn-cs"/>
                </a:rPr>
                <a:t> column that lists the short value for the amino acid that each codon encodes. In these tables all columns are fixed and the values in the </a:t>
              </a:r>
              <a:r>
                <a:rPr lang="en-AU" sz="1100" b="1">
                  <a:solidFill>
                    <a:schemeClr val="dk1"/>
                  </a:solidFill>
                  <a:effectLst/>
                  <a:latin typeface="+mn-lt"/>
                  <a:ea typeface="+mn-ea"/>
                  <a:cs typeface="+mn-cs"/>
                </a:rPr>
                <a:t>Offset</a:t>
              </a:r>
              <a:r>
                <a:rPr lang="en-AU" sz="1100">
                  <a:solidFill>
                    <a:schemeClr val="dk1"/>
                  </a:solidFill>
                  <a:effectLst/>
                  <a:latin typeface="+mn-lt"/>
                  <a:ea typeface="+mn-ea"/>
                  <a:cs typeface="+mn-cs"/>
                </a:rPr>
                <a:t> column change to reflect the new position of the codons in table 1 when its columns are sorted. As can be seen the offset values for each pair remain equidistant about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Tables 6 through 17 provide yet another view of the palindromicity. Each contain all the possible rotations of a pair of RNA codon sequences in the order they appear in table 1. As can be seen the combined intervals produce a palindromic sequence and remain so despite the sort order of table 1. Some of the tables also include a column </a:t>
              </a:r>
              <a:r>
                <a:rPr lang="en-AU" sz="1100" b="1" i="1">
                  <a:solidFill>
                    <a:schemeClr val="dk1"/>
                  </a:solidFill>
                  <a:effectLst/>
                  <a:latin typeface="+mn-lt"/>
                  <a:ea typeface="+mn-ea"/>
                  <a:cs typeface="+mn-cs"/>
                </a:rPr>
                <a:t>k</a:t>
              </a:r>
              <a:r>
                <a:rPr lang="en-AU" sz="1100">
                  <a:solidFill>
                    <a:schemeClr val="dk1"/>
                  </a:solidFill>
                  <a:effectLst/>
                  <a:latin typeface="+mn-lt"/>
                  <a:ea typeface="+mn-ea"/>
                  <a:cs typeface="+mn-cs"/>
                </a:rPr>
                <a:t>. When the table is sorted A to Z according to this column the halves of each codon pair are separated above and below the median but in the order, they appear in table 1. Again, the intervals produce a palindromic sequence irrespective of the sorting of table 1.</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Table 18 is provided for convenience listing the amino acid full name, abbreviation and codons that encode it in reference to the short value as shown in tables 2 to 17.</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worksheet is best viewed by freezing all rows including the table header and above, allowing the rows in the left-hand table to scroll.</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As an example of the premise, by examining Table 1 and Table 2 it can be seen that with the initial sorting, the 'ACU' polynucleotide chain is located at offset -25 and that its matching chain, 'UGA' is located at offset 25 and are therefore equidistant from the median. When column Base 2 in Table 1 is then sorted A to Z, the 'ACU' chain has now moved to -13 and the 'UGA' chain to 13, thus the chain pairs remain equidistant from the median.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More information on palindromicity and the resorting of lexicographically sorted matrices can be found in</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Palindromic structures in lexicographically sorted matrices - Ver 1.0.docx and Palindromic structures in lexicographically sorted matrices - Ver 1.0.xlsx</a:t>
              </a:r>
            </a:p>
            <a:p>
              <a:endParaRPr lang="en-AU" sz="1100"/>
            </a:p>
            <a:p>
              <a:r>
                <a:rPr lang="en-AU" sz="1100">
                  <a:solidFill>
                    <a:schemeClr val="dk1"/>
                  </a:solidFill>
                  <a:effectLst/>
                  <a:latin typeface="+mn-lt"/>
                  <a:ea typeface="+mn-ea"/>
                  <a:cs typeface="+mn-cs"/>
                </a:rPr>
                <a:t>Copyright</a:t>
              </a:r>
              <a:r>
                <a:rPr lang="en-AU" sz="1100" baseline="0">
                  <a:solidFill>
                    <a:schemeClr val="dk1"/>
                  </a:solidFill>
                  <a:effectLst/>
                  <a:latin typeface="+mn-lt"/>
                  <a:ea typeface="+mn-ea"/>
                  <a:cs typeface="+mn-cs"/>
                </a:rPr>
                <a:t> Stephen Ward 2021</a:t>
              </a:r>
            </a:p>
            <a:p>
              <a:endParaRPr lang="en-AU">
                <a:effectLst/>
              </a:endParaRPr>
            </a:p>
            <a:p>
              <a:r>
                <a:rPr lang="en-AU" sz="1100">
                  <a:solidFill>
                    <a:schemeClr val="dk1"/>
                  </a:solidFill>
                  <a:effectLst/>
                  <a:latin typeface="+mn-lt"/>
                  <a:ea typeface="+mn-ea"/>
                  <a:cs typeface="+mn-cs"/>
                </a:rPr>
                <a:t>This work is licensed under the Creative Commons Attribution-ShareAlike 4.0 International License. To view a copy of this license, visit http://creativecommons.org/licenses/by-sa/4.0/ or send a letter to Creative Commons, PO Box 1866, Mountain View, CA 94042, USA.</a:t>
              </a:r>
              <a:endParaRPr lang="en-AU">
                <a:effectLst/>
              </a:endParaRPr>
            </a:p>
            <a:p>
              <a:endParaRPr lang="en-AU" sz="1100"/>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lindromic%20structures%20in%20lexicographically%20sorted%20matrices%20-%20Ver%201.0%20-%20Edi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B2n2"/>
      <sheetName val="B2n3"/>
      <sheetName val="B2n4"/>
      <sheetName val="B2n5"/>
      <sheetName val="B2n6"/>
      <sheetName val="B3n2"/>
      <sheetName val="B3n3"/>
      <sheetName val="B3n4"/>
      <sheetName val="B4n2"/>
      <sheetName val="B4n3"/>
      <sheetName val="B5n2"/>
      <sheetName val="B2n2 Per"/>
      <sheetName val="B3n3 Per"/>
      <sheetName val="B4n4 Per"/>
      <sheetName val="B5n5 Per"/>
      <sheetName val="Palindromic structures in lex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D764BD-8914-46CA-9D6D-5F82E0CDAF20}" name="Table1" displayName="Table1" ref="C5:F70" totalsRowCount="1" headerRowDxfId="125" tableBorderDxfId="124">
  <autoFilter ref="C5:F69" xr:uid="{00000000-0009-0000-0100-00001C000000}"/>
  <sortState xmlns:xlrd2="http://schemas.microsoft.com/office/spreadsheetml/2017/richdata2" ref="C6:F69">
    <sortCondition ref="C5:C69"/>
  </sortState>
  <tableColumns count="4">
    <tableColumn id="1" xr3:uid="{DEC6E6CF-0288-4313-BD0D-2788BC90B381}" name="X" totalsRowLabel="Total"/>
    <tableColumn id="2" xr3:uid="{1482BEFA-E380-4AB0-8AE6-38666F72B3EB}" name="Base 1" dataDxfId="123"/>
    <tableColumn id="3" xr3:uid="{7536C643-D7E3-4C43-B3EF-A1E34BF9C2AC}" name="Base 2" dataDxfId="122"/>
    <tableColumn id="4" xr3:uid="{DDE8EE38-34E7-4FFC-AD13-6389361164FE}" name="Base 3" dataDxfId="121"/>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B52E51-CC9A-41BC-9648-FA82C92FD459}" name="Table10" displayName="Table10" ref="BC5:BG11" tableBorderDxfId="95">
  <autoFilter ref="BC5:BG11" xr:uid="{5AB52E51-CC9A-41BC-9648-FA82C92FD459}"/>
  <sortState xmlns:xlrd2="http://schemas.microsoft.com/office/spreadsheetml/2017/richdata2" ref="BC6:BG11">
    <sortCondition ref="BC5:BC11"/>
  </sortState>
  <tableColumns count="5">
    <tableColumn id="2" xr3:uid="{6CBE74B2-437C-439F-B6B3-B5DF6E89426D}" name="Offset" totalsRowFunction="sum" totalsRowDxfId="94"/>
    <tableColumn id="1" xr3:uid="{DDA0162B-F58C-4E8C-8356-10A88D621D88}" name="k" totalsRowDxfId="93"/>
    <tableColumn id="4" xr3:uid="{252A83E4-DB8E-4D8B-91A2-26A29614B1A5}" name="X" totalsRowDxfId="92"/>
    <tableColumn id="5" xr3:uid="{7C7ABDC5-A545-425D-9940-40B5120CD809}" name="Codon" totalsRowDxfId="91"/>
    <tableColumn id="3" xr3:uid="{F60B8B97-CE43-43FC-AABB-83998F634C7A}" name="Short" dataDxfId="90" totalsRowDxfId="89"/>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5BFD800-38FA-408C-BBA0-E8672FA73571}" name="Table11" displayName="Table11" ref="BK5:BN11" tableBorderDxfId="88">
  <autoFilter ref="BK5:BN11" xr:uid="{85BFD800-38FA-408C-BBA0-E8672FA73571}"/>
  <sortState xmlns:xlrd2="http://schemas.microsoft.com/office/spreadsheetml/2017/richdata2" ref="BK6:BN11">
    <sortCondition ref="BK5:BK11"/>
  </sortState>
  <tableColumns count="4">
    <tableColumn id="2" xr3:uid="{1A4429E9-AC39-4198-9F27-78A7DFE37128}" name="Offset" totalsRowFunction="sum" totalsRowDxfId="87"/>
    <tableColumn id="1" xr3:uid="{43182473-73DC-42BD-BA43-05E4B5BD5BC0}" name="X" totalsRowDxfId="86"/>
    <tableColumn id="4" xr3:uid="{5E9BD9E9-F863-4F1C-8884-C8F5C16C1F5D}" name="Codon" totalsRowDxfId="85"/>
    <tableColumn id="3" xr3:uid="{C3CF96D4-FF79-4B77-BD02-E16466C9B228}" name="Short" dataDxfId="84" totalsRowDxfId="8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EBFD217-D2B7-43B5-9444-B30A29C99AF1}" name="Table17" displayName="Table17" ref="DF5:DJ11" tableBorderDxfId="82">
  <autoFilter ref="DF5:DJ11" xr:uid="{5EBFD217-D2B7-43B5-9444-B30A29C99AF1}"/>
  <sortState xmlns:xlrd2="http://schemas.microsoft.com/office/spreadsheetml/2017/richdata2" ref="DF6:DJ11">
    <sortCondition ref="DF5:DF11"/>
  </sortState>
  <tableColumns count="5">
    <tableColumn id="2" xr3:uid="{AD5B816D-5FF2-461B-987B-22F6070397EE}" name="Offset" totalsRowFunction="sum" totalsRowDxfId="81"/>
    <tableColumn id="1" xr3:uid="{DA172DE1-97E7-4E1C-8902-41E4186BB9F9}" name="k" totalsRowDxfId="80"/>
    <tableColumn id="4" xr3:uid="{8A7C2933-8259-4D8B-BECB-53F7EB090DFC}" name="x" totalsRowDxfId="79"/>
    <tableColumn id="5" xr3:uid="{AAE2DE3C-FF2F-432C-96BB-26466A07DC9B}" name="Codon" totalsRowDxfId="78"/>
    <tableColumn id="3" xr3:uid="{533EAD78-C6B6-45BA-B1E4-CBA985266CED}" name="Short" dataDxfId="77" totalsRowDxfId="76"/>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F9F73C5-D109-4E8C-8DD5-4F830DA5E856}" name="Table12" displayName="Table12" ref="BR5:BV11" tableBorderDxfId="75">
  <autoFilter ref="BR5:BV11" xr:uid="{FF9F73C5-D109-4E8C-8DD5-4F830DA5E856}"/>
  <sortState xmlns:xlrd2="http://schemas.microsoft.com/office/spreadsheetml/2017/richdata2" ref="BR6:BV11">
    <sortCondition ref="BR5:BR11"/>
  </sortState>
  <tableColumns count="5">
    <tableColumn id="2" xr3:uid="{BEFC6D6B-349A-45E8-A70F-F12A0FB68476}" name="Offset" totalsRowFunction="sum" totalsRowDxfId="74"/>
    <tableColumn id="1" xr3:uid="{AAEB5880-2B8D-4EB6-A7FB-63C3C165CA3D}" name="k" totalsRowDxfId="73"/>
    <tableColumn id="4" xr3:uid="{575297A9-EA6F-4A2C-B0F7-2054369AC3F8}" name="X" totalsRowDxfId="72"/>
    <tableColumn id="5" xr3:uid="{8A2796B9-2073-460C-B770-EF5E9F3222DB}" name="Codon" totalsRowDxfId="71"/>
    <tableColumn id="3" xr3:uid="{99ED7675-5CC6-4722-BEA7-7E1825D40C4E}" name="Short" dataDxfId="70" totalsRowDxfId="69"/>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00CB3FA-F9B6-45E7-8FB0-282CF30AD577}" name="Table13" displayName="Table13" ref="BZ5:CD11" tableBorderDxfId="68">
  <autoFilter ref="BZ5:CD11" xr:uid="{800CB3FA-F9B6-45E7-8FB0-282CF30AD577}"/>
  <sortState xmlns:xlrd2="http://schemas.microsoft.com/office/spreadsheetml/2017/richdata2" ref="BZ6:CD11">
    <sortCondition ref="BZ5:BZ11"/>
  </sortState>
  <tableColumns count="5">
    <tableColumn id="2" xr3:uid="{BCE07700-D444-46DD-AA5C-7B27CD683647}" name="Offset" totalsRowFunction="sum" totalsRowDxfId="67"/>
    <tableColumn id="1" xr3:uid="{3ECDCF88-CE48-4E72-A19E-DD8D9B72C1B7}" name="k" totalsRowDxfId="66"/>
    <tableColumn id="4" xr3:uid="{EC94EA1E-680D-46D5-B28B-5E8387DABF0A}" name="X" totalsRowDxfId="65"/>
    <tableColumn id="5" xr3:uid="{9A424E92-37E4-4A5B-87CC-79DDDA0F9743}" name="Codon" totalsRowDxfId="64"/>
    <tableColumn id="3" xr3:uid="{C51D900F-9E1D-4FDD-B494-2F3DA928C1C8}" name="Short" dataDxfId="63" totalsRowDxfId="6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8C9694C-54EA-4FDA-8E67-925846C7CFC5}" name="Table14" displayName="Table14" ref="CH5:CL11" tableBorderDxfId="61">
  <autoFilter ref="CH5:CL11" xr:uid="{48C9694C-54EA-4FDA-8E67-925846C7CFC5}"/>
  <sortState xmlns:xlrd2="http://schemas.microsoft.com/office/spreadsheetml/2017/richdata2" ref="CH6:CL11">
    <sortCondition ref="CH5:CH11"/>
  </sortState>
  <tableColumns count="5">
    <tableColumn id="2" xr3:uid="{3991667D-8BBC-4B06-AA5C-B029A13EE790}" name="Offset" totalsRowFunction="sum" totalsRowDxfId="60"/>
    <tableColumn id="1" xr3:uid="{77096872-393F-40C8-B0DB-DDF4D5118BA1}" name="k" totalsRowDxfId="59"/>
    <tableColumn id="4" xr3:uid="{59CB9F8D-9DDA-45D5-BC9F-5F00D7FC72BA}" name="X" totalsRowDxfId="58"/>
    <tableColumn id="5" xr3:uid="{BD631373-656E-4B10-ADB0-E3B807355487}" name="Codon" totalsRowDxfId="57"/>
    <tableColumn id="3" xr3:uid="{B0F2C398-03DA-493D-A435-58A2ADD8ACF3}" name="Short" dataDxfId="56" totalsRowDxfId="55"/>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79A222E-737E-4589-B0C7-C8CA5449BD79}" name="Table15" displayName="Table15" ref="CP5:CT11" tableBorderDxfId="54">
  <autoFilter ref="CP5:CT11" xr:uid="{079A222E-737E-4589-B0C7-C8CA5449BD79}"/>
  <sortState xmlns:xlrd2="http://schemas.microsoft.com/office/spreadsheetml/2017/richdata2" ref="CP6:CT11">
    <sortCondition ref="CP5:CP11"/>
  </sortState>
  <tableColumns count="5">
    <tableColumn id="2" xr3:uid="{C92887C5-F721-4452-8283-2DCD636CDD90}" name="Offset" totalsRowFunction="sum" totalsRowDxfId="53"/>
    <tableColumn id="1" xr3:uid="{63428C07-2007-430B-B0B7-E504B627161C}" name="k" totalsRowDxfId="52"/>
    <tableColumn id="4" xr3:uid="{4834D56C-B5C3-4E21-A6F6-1EB0A3BBFE4F}" name="X" totalsRowDxfId="51"/>
    <tableColumn id="5" xr3:uid="{B3B2099E-E219-4BDE-B2F4-BB84F58D9269}" name="Codon" totalsRowDxfId="50"/>
    <tableColumn id="3" xr3:uid="{88AFCA7C-F5A0-4398-8601-B9FB6871C728}" name="Short" dataDxfId="49" totalsRowDxfId="48"/>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73E325A-0B39-4D75-A4EE-F1F3300D622A}" name="Table16" displayName="Table16" ref="CX5:DB11" tableBorderDxfId="47">
  <autoFilter ref="CX5:DB11" xr:uid="{373E325A-0B39-4D75-A4EE-F1F3300D622A}"/>
  <sortState xmlns:xlrd2="http://schemas.microsoft.com/office/spreadsheetml/2017/richdata2" ref="CX6:DB11">
    <sortCondition ref="CX5:CX11"/>
  </sortState>
  <tableColumns count="5">
    <tableColumn id="2" xr3:uid="{EC7A64EC-B2AE-4C30-9332-607A6A2FF097}" name="Offset" totalsRowFunction="sum" totalsRowDxfId="46"/>
    <tableColumn id="1" xr3:uid="{B8FAF8C4-34D4-4002-B66F-C426610EAC6E}" name="k" totalsRowDxfId="45"/>
    <tableColumn id="4" xr3:uid="{270D6416-C56E-4338-9A1B-6AF1C8FDF447}" name="X" totalsRowDxfId="44"/>
    <tableColumn id="5" xr3:uid="{6E0E0F96-72B7-4550-B585-055100772704}" name="Codon" totalsRowDxfId="43"/>
    <tableColumn id="3" xr3:uid="{30FC1E8C-09A5-4716-96E6-0DB849B33560}" name="Short" dataDxfId="42" totalsRowDxfId="41"/>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0DA6A22-F778-4080-92A0-0E2965894CA1}" name="Table6_Interval" displayName="Table6_Interval" ref="Y5:Y7" headerRowDxfId="40" tableBorderDxfId="39">
  <tableColumns count="1">
    <tableColumn id="1" xr3:uid="{A73AB5C2-871E-4178-BCF5-361350B90CC9}" name="Interval" totalsRowFunction="sum" dataDxfId="38" totalsRowDxfId="37"/>
  </tableColumns>
  <tableStyleInfo name="TableStyleMedium1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C85C27-5017-42D1-8ED4-8D46B39F4243}" name="Table7_Interval" displayName="Table7_Interval" ref="AF5:AF7" headerRowDxfId="36" tableBorderDxfId="35">
  <tableColumns count="1">
    <tableColumn id="1" xr3:uid="{05CFA027-4199-4221-AAA4-6928D0D31C21}" name="Interval" totalsRowFunction="sum" dataDxfId="34" totalsRowDxfId="33">
      <calculatedColumnFormula>[1]!t_B4n3_AB2[[#This Row],[Offset]]-AG5</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266DBC-D150-4648-B3DB-FADF32BE751E}" name="Table1_Fixed" displayName="Table1_Fixed" ref="A5:B70" totalsRowCount="1" headerRowDxfId="120" tableBorderDxfId="119">
  <tableColumns count="2">
    <tableColumn id="1" xr3:uid="{AF65F1FA-116A-4650-B67A-83846811ADEC}" name="Row" dataDxfId="118" totalsRowDxfId="117"/>
    <tableColumn id="3" xr3:uid="{8590605D-0194-4146-BA7A-101E822C7DA4}" name="Offset" dataDxfId="116" totalsRowDxfId="115">
      <calculatedColumnFormula>ROUNDUP(#REF!-$B$3,0)</calculatedColumnFormula>
    </tableColumn>
  </tableColumns>
  <tableStyleInfo name="TableStyleMedium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97676BB-BBA5-43C9-8C46-1B5A1B702D30}" name="Table8_Interval" displayName="Table8_Interval" ref="AM5:AM11" headerRowDxfId="32" tableBorderDxfId="31">
  <tableColumns count="1">
    <tableColumn id="1" xr3:uid="{D8458531-7013-400A-9871-FA46F1615246}" name="Interval" totalsRowFunction="sum" totalsRowDxfId="30">
      <calculatedColumnFormula>[1]!t_B4n3_AB3[[#This Row],[Offset]]-AN5</calculatedColumnFormula>
    </tableColumn>
  </tableColumns>
  <tableStyleInfo name="TableStyleMedium1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1A8AAC9-8213-4DF1-9322-EECD7E4363DD}" name="Table9_Interval" displayName="Table9_Interval" ref="AT5:AT11" headerRowDxfId="29" tableBorderDxfId="28">
  <tableColumns count="1">
    <tableColumn id="1" xr3:uid="{0B93ADC3-6770-4323-9430-1208A02B1E5E}" name="Interval" totalsRowFunction="sum" totalsRowDxfId="27">
      <calculatedColumnFormula>[1]!t_B4n3_AB4[[#This Row],[Offset]]-AU5</calculatedColumnFormula>
    </tableColumn>
  </tableColumns>
  <tableStyleInfo name="TableStyleMedium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DED55BF-A1A1-44C0-87C6-B06FED97614E}" name="Table10_Interval" displayName="Table10_Interval" ref="BB5:BB11" headerRowDxfId="26" tableBorderDxfId="25">
  <tableColumns count="1">
    <tableColumn id="1" xr3:uid="{00EE09D7-EFDD-4EC4-9522-CBCF41E6CE83}" name="Interval" totalsRowFunction="sum" totalsRowDxfId="24">
      <calculatedColumnFormula>[1]!t_B4n3_AB5[[#This Row],[Offset]]-BC5</calculatedColumnFormula>
    </tableColumn>
  </tableColumns>
  <tableStyleInfo name="TableStyleMedium1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824FF96-B6DF-4D7F-817F-6A773ECE2BBC}" name="Table11_Interval" displayName="Table11_Interval" ref="BJ5:BJ11" headerRowDxfId="23" tableBorderDxfId="22">
  <tableColumns count="1">
    <tableColumn id="1" xr3:uid="{A91BC390-8BE5-4E63-83BD-24C2A81539B3}" name="Interval" totalsRowFunction="sum" totalsRowDxfId="21">
      <calculatedColumnFormula>[1]!t_B4n3_AB6[[#This Row],[Offset]]-BK5</calculatedColumnFormula>
    </tableColumn>
  </tableColumns>
  <tableStyleInfo name="TableStyleMedium1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18AAA3A-A7D3-4951-9F6B-3E383BD4B547}" name="Table12_Interval" displayName="Table12_Interval" ref="BQ5:BQ11" headerRowDxfId="20" tableBorderDxfId="19">
  <tableColumns count="1">
    <tableColumn id="1" xr3:uid="{AA654138-5C43-45F5-88F4-F553772C9F31}" name="Interval" totalsRowFunction="sum" totalsRowDxfId="18">
      <calculatedColumnFormula>[1]!t_B4n3_AB7[[#This Row],[Offset]]-BR5</calculatedColumnFormula>
    </tableColumn>
  </tableColumns>
  <tableStyleInfo name="TableStyleMedium1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42750F6-0D01-4F4B-A1E6-CBA653A1A0CA}" name="Table13_Interval" displayName="Table13_Interval" ref="BY5:BY11" headerRowDxfId="17">
  <tableColumns count="1">
    <tableColumn id="1" xr3:uid="{8285F0B8-131A-4423-831A-7972260CE7F1}" name="Interval" totalsRowFunction="sum" dataDxfId="16">
      <calculatedColumnFormula>[1]!t_B4n3_AB8[[#This Row],[Offset]]-BZ5</calculatedColumnFormula>
    </tableColumn>
  </tableColumns>
  <tableStyleInfo name="TableStyleMedium1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997859D-39D4-4F5C-8FD5-4383A0753976}" name="Table14_Interval" displayName="Table14_Interval" ref="CG5:CG11" headerRowDxfId="15" tableBorderDxfId="14">
  <tableColumns count="1">
    <tableColumn id="1" xr3:uid="{9EEB7085-D1A0-43EF-AE08-40592D001168}" name="Interval" totalsRowFunction="sum" totalsRowDxfId="13">
      <calculatedColumnFormula>[1]!t_B4n3_AB9[[#This Row],[Offset]]-CH5</calculatedColumnFormula>
    </tableColumn>
  </tableColumns>
  <tableStyleInfo name="TableStyleMedium1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6DEACCD-492F-4550-ACED-205A90174F14}" name="Table15_Interval" displayName="Table15_Interval" ref="CO5:CO11" headerRowDxfId="12" tableBorderDxfId="11">
  <tableColumns count="1">
    <tableColumn id="1" xr3:uid="{43092E7C-DFA7-4400-AB4E-58C3962086B5}" name="Interval" totalsRowFunction="sum" totalsRowDxfId="10">
      <calculatedColumnFormula>[1]!t_B4n3_AB10[[#This Row],[Offset]]-CP5</calculatedColumnFormula>
    </tableColumn>
  </tableColumns>
  <tableStyleInfo name="TableStyleMedium1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8DA438B-4F25-47E3-B827-3BDD8AE060B7}" name="Table16_Interval" displayName="Table16_Interval" ref="CW5:CW11" headerRowDxfId="9" tableBorderDxfId="8">
  <tableColumns count="1">
    <tableColumn id="1" xr3:uid="{56F40B67-9FF2-441A-820A-D1E9227CFB53}" name="Interval" totalsRowFunction="sum" totalsRowDxfId="7">
      <calculatedColumnFormula>[1]!t_B4n3_AB11[[#This Row],[Offset]]-CX5</calculatedColumnFormula>
    </tableColumn>
  </tableColumns>
  <tableStyleInfo name="TableStyleMedium1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BD635BE-E577-4964-A070-324C18C47F89}" name="Table17_Interval" displayName="Table17_Interval" ref="DE5:DE11" headerRowDxfId="6" tableBorderDxfId="5">
  <tableColumns count="1">
    <tableColumn id="1" xr3:uid="{183141A3-7586-4F96-B57B-20C6B0AB84CE}" name="Interval" totalsRowFunction="sum" totalsRowDxfId="4">
      <calculatedColumnFormula>[1]!t_B4n3_AB12[[#This Row],[Offset]]-DF5</calculatedColumnFormula>
    </tableColumn>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ACE125-BAB4-4919-9F14-36C866688535}" name="Table18" displayName="Table18" ref="DM5:DP28" totalsRowShown="0" headerRowDxfId="114" tableBorderDxfId="113">
  <autoFilter ref="DM5:DP28" xr:uid="{FCACE125-BAB4-4919-9F14-36C866688535}"/>
  <sortState xmlns:xlrd2="http://schemas.microsoft.com/office/spreadsheetml/2017/richdata2" ref="DM6:DP28">
    <sortCondition ref="DM5:DM28"/>
  </sortState>
  <tableColumns count="4">
    <tableColumn id="1" xr3:uid="{ECE7CD4C-DC6D-48F6-AE4F-D40127DD9641}" name="Amino acid"/>
    <tableColumn id="2" xr3:uid="{F75872EB-373A-4BB7-96B4-91BE6BDE0F28}" name="Short"/>
    <tableColumn id="3" xr3:uid="{7DBCD825-E724-48EF-838B-4C91641A2438}" name="Abbrev."/>
    <tableColumn id="4" xr3:uid="{EDE57348-2DBF-4568-90E1-6B9670390611}" name="Codon(s)"/>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DF4D1F6-9FF3-4B61-BCE5-08E7C578CC78}" name="Table6" displayName="Table6" ref="Z5:AC7" headerRowBorderDxfId="3" tableBorderDxfId="2">
  <autoFilter ref="Z5:AC7" xr:uid="{4DF4D1F6-9FF3-4B61-BCE5-08E7C578CC78}"/>
  <sortState xmlns:xlrd2="http://schemas.microsoft.com/office/spreadsheetml/2017/richdata2" ref="Z6:AC7">
    <sortCondition ref="Z5:Z7"/>
  </sortState>
  <tableColumns count="4">
    <tableColumn id="1" xr3:uid="{C858FF3E-A30A-4E7C-A531-2E1973D4CEC4}" name="Offset" totalsRowLabel="Total">
      <calculatedColumnFormula>INDEX([1]!t_B4n3_Fixed[Offset],MATCH($A$69,[1]!t_B4n3[x],0),1)</calculatedColumnFormula>
    </tableColumn>
    <tableColumn id="2" xr3:uid="{DEF9F41F-0182-4D3F-B3CB-B64AD5D33FE8}" name="X"/>
    <tableColumn id="4" xr3:uid="{4160301B-E6F0-4220-9D2D-FCCB3E4B4901}" name="Codon"/>
    <tableColumn id="3" xr3:uid="{8E61FD21-FFB7-4D3D-B48F-F3ED46F990A1}" name="Short" totalsRowFunction="count"/>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093AD45-9FEA-4905-847C-F45E004C66F9}" name="Table7" displayName="Table7" ref="AG5:AJ7" headerRowBorderDxfId="1" tableBorderDxfId="0">
  <autoFilter ref="AG5:AJ7" xr:uid="{B093AD45-9FEA-4905-847C-F45E004C66F9}"/>
  <sortState xmlns:xlrd2="http://schemas.microsoft.com/office/spreadsheetml/2017/richdata2" ref="AG6:AJ7">
    <sortCondition ref="AG5:AG7"/>
  </sortState>
  <tableColumns count="4">
    <tableColumn id="1" xr3:uid="{F83F2579-B99B-4657-9AD2-AC3059C437B5}" name="Offset" totalsRowLabel="Total">
      <calculatedColumnFormula>INDEX([1]!t_B4n3_Fixed[Offset],MATCH($A$48,[1]!t_B4n3[x],0),1)</calculatedColumnFormula>
    </tableColumn>
    <tableColumn id="2" xr3:uid="{D1D78130-811D-4A6C-A250-D74BB84038FB}" name="X"/>
    <tableColumn id="4" xr3:uid="{6266732C-B4DC-407A-9423-37D378ED75F7}" name="Codon"/>
    <tableColumn id="3" xr3:uid="{1A7D5806-AD70-4A33-8826-FFAECFB0B544}" name="Short" totalsRowFunction="cou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ECFBC2-CA25-46A6-A013-B93DC7231B4B}" name="Table2" displayName="Table2" ref="I5:K28" totalsRowShown="0" tableBorderDxfId="112">
  <tableColumns count="3">
    <tableColumn id="1" xr3:uid="{F3394CAA-3E2F-4748-9150-F0FD26E28E10}" name="Offset"/>
    <tableColumn id="2" xr3:uid="{F4F57189-06D5-4C9C-9786-5355B6393741}" name="Codon"/>
    <tableColumn id="3" xr3:uid="{BDAA84CF-B6F3-43AB-9FD0-12EB1B24DD91}" name="Shor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C8EECC-A728-43EC-BDE2-DD7DC8564A31}" name="Table3" displayName="Table3" ref="M5:O28" totalsRowShown="0" tableBorderDxfId="111">
  <tableColumns count="3">
    <tableColumn id="1" xr3:uid="{30D49813-8C2D-4E92-ABE8-4934BA1D6212}" name="Offset"/>
    <tableColumn id="2" xr3:uid="{8C7E1950-EAC6-4FE4-9D29-C967A0B27480}" name="Codon"/>
    <tableColumn id="3" xr3:uid="{B4670AD5-6743-4B1A-9A2D-C056C2A2D9AB}" name="Short"/>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329D9C-103B-4472-9AE6-0DEF71588CA6}" name="Table4" displayName="Table4" ref="Q5:S28" totalsRowShown="0" tableBorderDxfId="110">
  <tableColumns count="3">
    <tableColumn id="1" xr3:uid="{031F3A35-B6EE-417C-B9C7-E910579C6E8C}" name="Offset"/>
    <tableColumn id="2" xr3:uid="{DCB0AADF-1335-45CF-892F-9432375EC2DF}" name="Codon"/>
    <tableColumn id="3" xr3:uid="{68943708-AA5F-4F36-ABAC-54EB742512D3}" name="Short"/>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40DE19-452B-4760-81B5-06868B1A05F3}" name="Table5" displayName="Table5" ref="U5:W28" totalsRowShown="0" tableBorderDxfId="109">
  <tableColumns count="3">
    <tableColumn id="1" xr3:uid="{6116F106-A1BC-4311-AAC2-96895FBA4BAC}" name="Offset"/>
    <tableColumn id="2" xr3:uid="{6711D9D6-9D35-4D45-A9B5-BD477DD80E76}" name="Codon"/>
    <tableColumn id="3" xr3:uid="{D3FB88E4-CFEB-48D7-89B6-477D6E8D2CFF}" name="Short"/>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36E013-32AA-4970-B607-FEAEBCC49A77}" name="Table8" displayName="Table8" ref="AN5:AQ11" tableBorderDxfId="108">
  <autoFilter ref="AN5:AQ11" xr:uid="{F736E013-32AA-4970-B607-FEAEBCC49A77}"/>
  <sortState xmlns:xlrd2="http://schemas.microsoft.com/office/spreadsheetml/2017/richdata2" ref="AN6:AQ11">
    <sortCondition ref="AN5:AN11"/>
  </sortState>
  <tableColumns count="4">
    <tableColumn id="2" xr3:uid="{4EE48C20-AB6B-4D71-9F35-FB4F7C87D6F8}" name="Offset" totalsRowFunction="sum" totalsRowDxfId="107"/>
    <tableColumn id="1" xr3:uid="{FD5F88AD-5C20-40CB-9D00-1F03F5F3902E}" name="X" totalsRowDxfId="106"/>
    <tableColumn id="4" xr3:uid="{380D10D8-1A1C-46CB-B6F1-F214C28E5BF5}" name="Codon" totalsRowDxfId="105"/>
    <tableColumn id="3" xr3:uid="{6C67F219-F647-4D5F-9228-6277B7BFB073}" name="Short" dataDxfId="104" totalsRowDxfId="103"/>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6BDFDC-4925-4536-8E36-989924510972}" name="Table9" displayName="Table9" ref="AU5:AY11" tableBorderDxfId="102">
  <autoFilter ref="AU5:AY11" xr:uid="{A66BDFDC-4925-4536-8E36-989924510972}"/>
  <sortState xmlns:xlrd2="http://schemas.microsoft.com/office/spreadsheetml/2017/richdata2" ref="AU6:AY11">
    <sortCondition ref="AU5:AU11"/>
  </sortState>
  <tableColumns count="5">
    <tableColumn id="2" xr3:uid="{661B4EEF-D5FF-408F-AD51-2F0234434668}" name="Offset" totalsRowFunction="sum" totalsRowDxfId="101"/>
    <tableColumn id="1" xr3:uid="{085FBC1E-CDE5-4CDB-87EA-0CDFF3BD370F}" name="k" totalsRowDxfId="100"/>
    <tableColumn id="4" xr3:uid="{033B95A1-F435-4860-AD53-6FAA8BCA809D}" name="X" totalsRowDxfId="99"/>
    <tableColumn id="5" xr3:uid="{67C188F2-B307-47D2-AE5E-291B01A53557}" name="Codon" totalsRowDxfId="98"/>
    <tableColumn id="3" xr3:uid="{F54024D7-5E94-4009-87E6-450C3FF0CB99}" name="Short" dataDxfId="97" totalsRowDxfId="9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4B0E-34CB-42A0-8167-6000D2E12796}">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1A6B-CDB4-48D9-B7D5-EFAE142B9E9C}">
  <dimension ref="A1:DP134"/>
  <sheetViews>
    <sheetView zoomScaleNormal="100" workbookViewId="0">
      <pane ySplit="5" topLeftCell="A6" activePane="bottomLeft" state="frozen"/>
      <selection pane="bottomLeft"/>
    </sheetView>
  </sheetViews>
  <sheetFormatPr defaultRowHeight="15" x14ac:dyDescent="0.25"/>
  <cols>
    <col min="1" max="1" width="12.28515625" style="29" bestFit="1" customWidth="1"/>
    <col min="2" max="2" width="4.7109375" style="29" bestFit="1" customWidth="1"/>
    <col min="3" max="4" width="6" style="29" bestFit="1" customWidth="1"/>
    <col min="5" max="5" width="6" style="5" bestFit="1" customWidth="1"/>
    <col min="6" max="6" width="6" style="29" bestFit="1" customWidth="1"/>
    <col min="7" max="7" width="7.85546875" style="14" bestFit="1" customWidth="1"/>
    <col min="8" max="8" width="6" style="29" customWidth="1"/>
    <col min="9" max="9" width="3.7109375" style="29" customWidth="1"/>
    <col min="10" max="10" width="6.7109375" style="29" customWidth="1"/>
    <col min="11" max="11" width="3.7109375" style="29" customWidth="1"/>
    <col min="12" max="12" width="6" style="29" customWidth="1"/>
    <col min="13" max="13" width="3.7109375" style="29" customWidth="1"/>
    <col min="14" max="14" width="6.7109375" style="29" customWidth="1"/>
    <col min="15" max="15" width="3.7109375" style="29" customWidth="1"/>
    <col min="16" max="16" width="6" style="29" customWidth="1"/>
    <col min="17" max="17" width="3.7109375" style="29" customWidth="1"/>
    <col min="18" max="18" width="6.7109375" style="29" customWidth="1"/>
    <col min="19" max="19" width="3.7109375" style="29" customWidth="1"/>
    <col min="20" max="20" width="6" style="29" customWidth="1"/>
    <col min="21" max="21" width="3.7109375" style="29" customWidth="1"/>
    <col min="22" max="22" width="6.7109375" style="29" customWidth="1"/>
    <col min="23" max="23" width="3.7109375" style="29" customWidth="1"/>
    <col min="24" max="24" width="9.140625" style="29"/>
    <col min="25" max="25" width="3.7109375" style="29" bestFit="1" customWidth="1"/>
    <col min="26" max="26" width="6" style="29" bestFit="1" customWidth="1"/>
    <col min="27" max="27" width="4.85546875" style="29" bestFit="1" customWidth="1"/>
    <col min="28" max="29" width="6" style="29" bestFit="1" customWidth="1"/>
    <col min="30" max="30" width="7.85546875" style="29" bestFit="1" customWidth="1"/>
    <col min="31" max="31" width="9.140625" style="29"/>
    <col min="32" max="32" width="3.7109375" style="29" bestFit="1" customWidth="1"/>
    <col min="33" max="33" width="6" style="29" bestFit="1" customWidth="1"/>
    <col min="34" max="34" width="4.85546875" style="29" bestFit="1" customWidth="1"/>
    <col min="35" max="36" width="6" style="29" bestFit="1" customWidth="1"/>
    <col min="37" max="37" width="7.85546875" style="29" bestFit="1" customWidth="1"/>
    <col min="38" max="38" width="9.140625" style="29"/>
    <col min="39" max="39" width="3.7109375" style="29" bestFit="1" customWidth="1"/>
    <col min="40" max="40" width="6" style="29" bestFit="1" customWidth="1"/>
    <col min="41" max="41" width="4.85546875" style="29" bestFit="1" customWidth="1"/>
    <col min="42" max="43" width="6" style="29" bestFit="1" customWidth="1"/>
    <col min="44" max="44" width="7.85546875" style="29" bestFit="1" customWidth="1"/>
    <col min="45" max="45" width="9.140625" style="29"/>
    <col min="46" max="46" width="3.7109375" style="29" bestFit="1" customWidth="1"/>
    <col min="47" max="47" width="6" style="29" bestFit="1" customWidth="1"/>
    <col min="48" max="49" width="4.85546875" style="29" bestFit="1" customWidth="1"/>
    <col min="50" max="51" width="6" style="29" bestFit="1" customWidth="1"/>
    <col min="52" max="52" width="7.85546875" style="29" bestFit="1" customWidth="1"/>
    <col min="53" max="53" width="9.140625" style="29"/>
    <col min="54" max="54" width="3.7109375" style="29" bestFit="1" customWidth="1"/>
    <col min="55" max="55" width="6" style="29" bestFit="1" customWidth="1"/>
    <col min="56" max="57" width="4.85546875" style="29" bestFit="1" customWidth="1"/>
    <col min="58" max="59" width="6" style="29" bestFit="1" customWidth="1"/>
    <col min="60" max="60" width="7.85546875" style="29" bestFit="1" customWidth="1"/>
    <col min="61" max="61" width="9.140625" style="29"/>
    <col min="62" max="62" width="3.7109375" style="29" bestFit="1" customWidth="1"/>
    <col min="63" max="63" width="6" style="29" bestFit="1" customWidth="1"/>
    <col min="64" max="64" width="4.85546875" style="29" bestFit="1" customWidth="1"/>
    <col min="65" max="66" width="6" style="29" bestFit="1" customWidth="1"/>
    <col min="67" max="67" width="7.85546875" style="29" bestFit="1" customWidth="1"/>
    <col min="68" max="68" width="9.140625" style="29"/>
    <col min="69" max="69" width="3.7109375" style="29" bestFit="1" customWidth="1"/>
    <col min="70" max="70" width="6" style="29" bestFit="1" customWidth="1"/>
    <col min="71" max="72" width="4.85546875" style="29" bestFit="1" customWidth="1"/>
    <col min="73" max="74" width="6" style="29" bestFit="1" customWidth="1"/>
    <col min="75" max="75" width="7.85546875" style="29" bestFit="1" customWidth="1"/>
    <col min="76" max="76" width="9.140625" style="29"/>
    <col min="77" max="77" width="3.7109375" style="29" bestFit="1" customWidth="1"/>
    <col min="78" max="78" width="6" style="29" bestFit="1" customWidth="1"/>
    <col min="79" max="80" width="4.85546875" style="29" bestFit="1" customWidth="1"/>
    <col min="81" max="82" width="6" style="29" bestFit="1" customWidth="1"/>
    <col min="83" max="83" width="7.85546875" style="29" bestFit="1" customWidth="1"/>
    <col min="84" max="84" width="9.140625" style="29"/>
    <col min="85" max="85" width="3.7109375" style="29" bestFit="1" customWidth="1"/>
    <col min="86" max="86" width="6" style="29" bestFit="1" customWidth="1"/>
    <col min="87" max="88" width="4.85546875" style="29" bestFit="1" customWidth="1"/>
    <col min="89" max="90" width="6" style="29" bestFit="1" customWidth="1"/>
    <col min="91" max="91" width="7.85546875" style="29" bestFit="1" customWidth="1"/>
    <col min="92" max="92" width="9.140625" style="29"/>
    <col min="93" max="93" width="3.7109375" style="29" bestFit="1" customWidth="1"/>
    <col min="94" max="94" width="6" style="29" bestFit="1" customWidth="1"/>
    <col min="95" max="96" width="4.85546875" style="29" bestFit="1" customWidth="1"/>
    <col min="97" max="98" width="6" style="29" bestFit="1" customWidth="1"/>
    <col min="99" max="99" width="7.85546875" style="29" bestFit="1" customWidth="1"/>
    <col min="100" max="100" width="9.140625" style="29"/>
    <col min="101" max="101" width="3.7109375" style="29" bestFit="1" customWidth="1"/>
    <col min="102" max="102" width="6" style="29" bestFit="1" customWidth="1"/>
    <col min="103" max="104" width="4.85546875" style="29" bestFit="1" customWidth="1"/>
    <col min="105" max="106" width="6" style="29" bestFit="1" customWidth="1"/>
    <col min="107" max="107" width="7.85546875" style="29" bestFit="1" customWidth="1"/>
    <col min="108" max="108" width="9.140625" style="29"/>
    <col min="109" max="109" width="3.7109375" style="29" bestFit="1" customWidth="1"/>
    <col min="110" max="110" width="6" style="29" bestFit="1" customWidth="1"/>
    <col min="111" max="112" width="4.85546875" style="29" bestFit="1" customWidth="1"/>
    <col min="113" max="114" width="6" style="29" bestFit="1" customWidth="1"/>
    <col min="115" max="115" width="7.85546875" style="29" bestFit="1" customWidth="1"/>
    <col min="116" max="116" width="9.140625" style="29"/>
    <col min="117" max="117" width="14.7109375" style="29" bestFit="1" customWidth="1"/>
    <col min="118" max="119" width="6" style="29" bestFit="1" customWidth="1"/>
    <col min="120" max="120" width="29.28515625" style="29" bestFit="1" customWidth="1"/>
    <col min="121" max="16384" width="9.140625" style="29"/>
  </cols>
  <sheetData>
    <row r="1" spans="1:120" ht="23.25" x14ac:dyDescent="0.35">
      <c r="A1" s="2" t="s">
        <v>2</v>
      </c>
      <c r="B1" s="3">
        <v>4</v>
      </c>
    </row>
    <row r="2" spans="1:120" ht="23.25" x14ac:dyDescent="0.35">
      <c r="A2" s="2" t="s">
        <v>97</v>
      </c>
      <c r="B2" s="3">
        <v>3</v>
      </c>
      <c r="N2" s="16"/>
      <c r="O2" s="16"/>
      <c r="P2" s="13"/>
    </row>
    <row r="3" spans="1:120" ht="24" customHeight="1" x14ac:dyDescent="0.35">
      <c r="A3" s="2" t="s">
        <v>0</v>
      </c>
      <c r="B3" s="3">
        <v>32</v>
      </c>
      <c r="N3" s="16"/>
      <c r="O3" s="16"/>
      <c r="DM3" s="13"/>
      <c r="DN3" s="13"/>
      <c r="DO3" s="13"/>
    </row>
    <row r="4" spans="1:120" ht="24" customHeight="1" thickBot="1" x14ac:dyDescent="0.4">
      <c r="A4" s="136" t="s">
        <v>171</v>
      </c>
      <c r="B4" s="3"/>
      <c r="I4" s="136" t="s">
        <v>172</v>
      </c>
      <c r="M4" s="136" t="s">
        <v>173</v>
      </c>
      <c r="O4" s="16"/>
      <c r="P4" s="16"/>
      <c r="Q4" s="136" t="s">
        <v>174</v>
      </c>
      <c r="U4" s="136" t="s">
        <v>175</v>
      </c>
      <c r="Y4" s="136" t="s">
        <v>176</v>
      </c>
      <c r="AF4" s="136" t="s">
        <v>182</v>
      </c>
      <c r="AM4" s="136" t="s">
        <v>183</v>
      </c>
      <c r="AT4" s="136" t="s">
        <v>184</v>
      </c>
      <c r="BB4" s="136" t="s">
        <v>185</v>
      </c>
      <c r="BJ4" s="136" t="s">
        <v>186</v>
      </c>
      <c r="BQ4" s="136" t="s">
        <v>187</v>
      </c>
      <c r="BY4" s="136" t="s">
        <v>188</v>
      </c>
      <c r="CG4" s="136" t="s">
        <v>189</v>
      </c>
      <c r="CO4" s="136" t="s">
        <v>190</v>
      </c>
      <c r="CW4" s="136" t="s">
        <v>191</v>
      </c>
      <c r="DE4" s="136" t="s">
        <v>192</v>
      </c>
      <c r="DM4" s="136" t="s">
        <v>193</v>
      </c>
      <c r="DN4" s="13"/>
      <c r="DO4" s="13"/>
    </row>
    <row r="5" spans="1:120" ht="57.75" thickBot="1" x14ac:dyDescent="0.3">
      <c r="A5" s="9" t="s">
        <v>178</v>
      </c>
      <c r="B5" s="9" t="s">
        <v>98</v>
      </c>
      <c r="C5" s="142" t="s">
        <v>198</v>
      </c>
      <c r="D5" s="10" t="s">
        <v>168</v>
      </c>
      <c r="E5" s="10" t="s">
        <v>169</v>
      </c>
      <c r="F5" s="10" t="s">
        <v>170</v>
      </c>
      <c r="G5" s="29"/>
      <c r="I5" s="101" t="s">
        <v>98</v>
      </c>
      <c r="J5" s="102" t="s">
        <v>166</v>
      </c>
      <c r="K5" s="103" t="s">
        <v>73</v>
      </c>
      <c r="L5" s="28"/>
      <c r="M5" s="101" t="s">
        <v>98</v>
      </c>
      <c r="N5" s="102" t="s">
        <v>166</v>
      </c>
      <c r="O5" s="103" t="s">
        <v>73</v>
      </c>
      <c r="P5" s="28"/>
      <c r="Q5" s="101" t="s">
        <v>98</v>
      </c>
      <c r="R5" s="102" t="s">
        <v>166</v>
      </c>
      <c r="S5" s="103" t="s">
        <v>73</v>
      </c>
      <c r="T5" s="28"/>
      <c r="U5" s="101" t="s">
        <v>98</v>
      </c>
      <c r="V5" s="102" t="s">
        <v>166</v>
      </c>
      <c r="W5" s="103" t="s">
        <v>73</v>
      </c>
      <c r="Y5" s="139" t="s">
        <v>179</v>
      </c>
      <c r="Z5" s="140" t="s">
        <v>98</v>
      </c>
      <c r="AA5" s="142" t="s">
        <v>198</v>
      </c>
      <c r="AB5" s="102" t="s">
        <v>166</v>
      </c>
      <c r="AC5" s="103" t="s">
        <v>73</v>
      </c>
      <c r="AF5" s="139" t="s">
        <v>179</v>
      </c>
      <c r="AG5" s="141" t="s">
        <v>98</v>
      </c>
      <c r="AH5" s="142" t="s">
        <v>198</v>
      </c>
      <c r="AI5" s="102" t="s">
        <v>166</v>
      </c>
      <c r="AJ5" s="103" t="s">
        <v>73</v>
      </c>
      <c r="AM5" s="139" t="s">
        <v>179</v>
      </c>
      <c r="AN5" s="139" t="s">
        <v>98</v>
      </c>
      <c r="AO5" s="142" t="s">
        <v>198</v>
      </c>
      <c r="AP5" s="102" t="s">
        <v>166</v>
      </c>
      <c r="AQ5" s="103" t="s">
        <v>73</v>
      </c>
      <c r="AT5" s="139" t="s">
        <v>179</v>
      </c>
      <c r="AU5" s="139" t="s">
        <v>98</v>
      </c>
      <c r="AV5" s="142" t="s">
        <v>181</v>
      </c>
      <c r="AW5" s="142" t="s">
        <v>198</v>
      </c>
      <c r="AX5" s="102" t="s">
        <v>166</v>
      </c>
      <c r="AY5" s="103" t="s">
        <v>73</v>
      </c>
      <c r="BB5" s="139" t="s">
        <v>179</v>
      </c>
      <c r="BC5" s="139" t="s">
        <v>98</v>
      </c>
      <c r="BD5" s="142" t="s">
        <v>181</v>
      </c>
      <c r="BE5" s="142" t="s">
        <v>198</v>
      </c>
      <c r="BF5" s="102" t="s">
        <v>166</v>
      </c>
      <c r="BG5" s="103" t="s">
        <v>73</v>
      </c>
      <c r="BJ5" s="139" t="s">
        <v>179</v>
      </c>
      <c r="BK5" s="139" t="s">
        <v>98</v>
      </c>
      <c r="BL5" s="142" t="s">
        <v>198</v>
      </c>
      <c r="BM5" s="102" t="s">
        <v>166</v>
      </c>
      <c r="BN5" s="103" t="s">
        <v>73</v>
      </c>
      <c r="BQ5" s="139" t="s">
        <v>179</v>
      </c>
      <c r="BR5" s="139" t="s">
        <v>98</v>
      </c>
      <c r="BS5" s="142" t="s">
        <v>181</v>
      </c>
      <c r="BT5" s="142" t="s">
        <v>198</v>
      </c>
      <c r="BU5" s="102" t="s">
        <v>166</v>
      </c>
      <c r="BV5" s="103" t="s">
        <v>73</v>
      </c>
      <c r="BY5" s="143" t="s">
        <v>179</v>
      </c>
      <c r="BZ5" s="139" t="s">
        <v>98</v>
      </c>
      <c r="CA5" s="142" t="s">
        <v>181</v>
      </c>
      <c r="CB5" s="142" t="s">
        <v>198</v>
      </c>
      <c r="CC5" s="102" t="s">
        <v>166</v>
      </c>
      <c r="CD5" s="103" t="s">
        <v>73</v>
      </c>
      <c r="CG5" s="139" t="s">
        <v>179</v>
      </c>
      <c r="CH5" s="139" t="s">
        <v>98</v>
      </c>
      <c r="CI5" s="142" t="s">
        <v>181</v>
      </c>
      <c r="CJ5" s="142" t="s">
        <v>198</v>
      </c>
      <c r="CK5" s="102" t="s">
        <v>166</v>
      </c>
      <c r="CL5" s="103" t="s">
        <v>73</v>
      </c>
      <c r="CO5" s="139" t="s">
        <v>179</v>
      </c>
      <c r="CP5" s="139" t="s">
        <v>98</v>
      </c>
      <c r="CQ5" s="142" t="s">
        <v>181</v>
      </c>
      <c r="CR5" s="142" t="s">
        <v>198</v>
      </c>
      <c r="CS5" s="102" t="s">
        <v>166</v>
      </c>
      <c r="CT5" s="103" t="s">
        <v>73</v>
      </c>
      <c r="CW5" s="139" t="s">
        <v>179</v>
      </c>
      <c r="CX5" s="139" t="s">
        <v>98</v>
      </c>
      <c r="CY5" s="142" t="s">
        <v>181</v>
      </c>
      <c r="CZ5" s="142" t="s">
        <v>198</v>
      </c>
      <c r="DA5" s="102" t="s">
        <v>166</v>
      </c>
      <c r="DB5" s="103" t="s">
        <v>73</v>
      </c>
      <c r="DE5" s="139" t="s">
        <v>179</v>
      </c>
      <c r="DF5" s="139" t="s">
        <v>98</v>
      </c>
      <c r="DG5" s="142" t="s">
        <v>181</v>
      </c>
      <c r="DH5" s="142" t="s">
        <v>180</v>
      </c>
      <c r="DI5" s="102" t="s">
        <v>166</v>
      </c>
      <c r="DJ5" s="103" t="s">
        <v>73</v>
      </c>
      <c r="DM5" s="10" t="s">
        <v>72</v>
      </c>
      <c r="DN5" s="10" t="s">
        <v>73</v>
      </c>
      <c r="DO5" s="10" t="s">
        <v>74</v>
      </c>
      <c r="DP5" s="10" t="s">
        <v>75</v>
      </c>
    </row>
    <row r="6" spans="1:120" ht="16.5" thickTop="1" thickBot="1" x14ac:dyDescent="0.3">
      <c r="A6" s="134">
        <v>0</v>
      </c>
      <c r="B6" s="12">
        <v>-32</v>
      </c>
      <c r="C6" s="12">
        <v>0</v>
      </c>
      <c r="D6" s="41" t="s">
        <v>3</v>
      </c>
      <c r="E6" s="41" t="s">
        <v>3</v>
      </c>
      <c r="F6" s="41" t="s">
        <v>3</v>
      </c>
      <c r="G6" s="6"/>
      <c r="H6" s="14"/>
      <c r="I6" s="91">
        <f>INDEX(Table1_Fixed[Offset],MATCH($A$6,Table1[X],0),1)</f>
        <v>-32</v>
      </c>
      <c r="J6" s="67" t="s">
        <v>103</v>
      </c>
      <c r="K6" s="94" t="s">
        <v>11</v>
      </c>
      <c r="M6" s="107">
        <f>INDEX(Table1_Fixed[Offset],MATCH($A$14,Table1[X],0),1)</f>
        <v>-24</v>
      </c>
      <c r="N6" s="72" t="s">
        <v>111</v>
      </c>
      <c r="O6" s="110" t="s">
        <v>18</v>
      </c>
      <c r="Q6" s="107">
        <f>INDEX(Table1_Fixed[Offset],MATCH($A$22,Table1[X],0),1)</f>
        <v>-16</v>
      </c>
      <c r="R6" s="70" t="s">
        <v>118</v>
      </c>
      <c r="S6" s="118" t="s">
        <v>17</v>
      </c>
      <c r="U6" s="125">
        <f>INDEX(Table1_Fixed[Offset],MATCH($A$30,Table1[X],0),1)</f>
        <v>-8</v>
      </c>
      <c r="V6" s="77" t="s">
        <v>126</v>
      </c>
      <c r="W6" s="110" t="s">
        <v>18</v>
      </c>
      <c r="Z6" s="144">
        <f>INDEX(Table1_Fixed[Offset],MATCH($A$6,Table1[X],0),1)</f>
        <v>-32</v>
      </c>
      <c r="AA6" s="144">
        <v>0</v>
      </c>
      <c r="AB6" s="155" t="s">
        <v>103</v>
      </c>
      <c r="AC6" s="156" t="s">
        <v>11</v>
      </c>
      <c r="AD6" s="145" t="s">
        <v>0</v>
      </c>
      <c r="AG6" s="146">
        <f>INDEX(Table1_Fixed[Offset],MATCH($A$27,Table1[X],0),1)</f>
        <v>-11</v>
      </c>
      <c r="AH6" s="144">
        <v>21</v>
      </c>
      <c r="AI6" s="159" t="s">
        <v>123</v>
      </c>
      <c r="AJ6" s="160" t="s">
        <v>16</v>
      </c>
      <c r="AK6" s="145" t="s">
        <v>0</v>
      </c>
      <c r="AN6" s="29">
        <f>INDEX(Table1_Fixed[Offset],MATCH($A$7,Table1[X],0),1)</f>
        <v>-31</v>
      </c>
      <c r="AO6" s="29">
        <v>1</v>
      </c>
      <c r="AP6" s="70" t="s">
        <v>104</v>
      </c>
      <c r="AQ6" s="96" t="s">
        <v>14</v>
      </c>
      <c r="AU6" s="29">
        <f>INDEX(Table1_Fixed[Offset],MATCH($A$8,Table1[X],0),1)</f>
        <v>-30</v>
      </c>
      <c r="AV6" s="29">
        <v>0</v>
      </c>
      <c r="AW6" s="29">
        <v>2</v>
      </c>
      <c r="AX6" s="72" t="s">
        <v>105</v>
      </c>
      <c r="AY6" s="94" t="s">
        <v>11</v>
      </c>
      <c r="BC6" s="29">
        <f>INDEX(Table1_Fixed[Offset],MATCH($A$9,Table1[X],0),1)</f>
        <v>-29</v>
      </c>
      <c r="BD6" s="29">
        <v>0</v>
      </c>
      <c r="BE6" s="29">
        <v>3</v>
      </c>
      <c r="BF6" s="74" t="s">
        <v>106</v>
      </c>
      <c r="BG6" s="96" t="s">
        <v>14</v>
      </c>
      <c r="BK6" s="29">
        <f>INDEX(Table1_Fixed[Offset],MATCH($A$11,Table1[X],0),1)</f>
        <v>-27</v>
      </c>
      <c r="BL6" s="29">
        <v>5</v>
      </c>
      <c r="BM6" s="75" t="s">
        <v>108</v>
      </c>
      <c r="BN6" s="98" t="s">
        <v>20</v>
      </c>
      <c r="BR6" s="29">
        <f>INDEX(Table1_Fixed[Offset],MATCH($A$12,Table1[X],0),1)</f>
        <v>-26</v>
      </c>
      <c r="BS6" s="29">
        <v>0</v>
      </c>
      <c r="BT6" s="29">
        <v>6</v>
      </c>
      <c r="BU6" s="77" t="s">
        <v>109</v>
      </c>
      <c r="BV6" s="98" t="s">
        <v>20</v>
      </c>
      <c r="BY6" s="1"/>
      <c r="BZ6" s="29">
        <f>INDEX(Table1_Fixed[Offset],MATCH($A$13,Table1[X],0),1)</f>
        <v>-25</v>
      </c>
      <c r="CA6" s="29">
        <v>0</v>
      </c>
      <c r="CB6" s="29">
        <v>7</v>
      </c>
      <c r="CC6" s="79" t="s">
        <v>110</v>
      </c>
      <c r="CD6" s="98" t="s">
        <v>20</v>
      </c>
      <c r="CH6" s="29">
        <f>INDEX(Table1_Fixed[Offset],MATCH($A$15,Table1[X],0),1)</f>
        <v>-23</v>
      </c>
      <c r="CI6" s="29">
        <v>0</v>
      </c>
      <c r="CJ6" s="29">
        <v>22</v>
      </c>
      <c r="CK6" s="80" t="s">
        <v>112</v>
      </c>
      <c r="CL6" s="111" t="s">
        <v>19</v>
      </c>
      <c r="CP6" s="29">
        <f>INDEX(Table1_Fixed[Offset],MATCH($A$16,Table1[X],0),1)</f>
        <v>-22</v>
      </c>
      <c r="CQ6" s="29">
        <v>0</v>
      </c>
      <c r="CR6" s="29">
        <v>22</v>
      </c>
      <c r="CS6" s="82" t="s">
        <v>113</v>
      </c>
      <c r="CT6" s="110" t="s">
        <v>18</v>
      </c>
      <c r="CX6" s="12">
        <f>INDEX(Table1_Fixed[Offset],MATCH($A$25,Table1[X],0),1)</f>
        <v>-13</v>
      </c>
      <c r="CY6" s="12">
        <v>4</v>
      </c>
      <c r="CZ6" s="12">
        <v>26</v>
      </c>
      <c r="DA6" s="85" t="s">
        <v>121</v>
      </c>
      <c r="DB6" s="120" t="s">
        <v>9</v>
      </c>
      <c r="DF6" s="29">
        <f>INDEX(Table1_Fixed[Offset],MATCH($A$31,Table1[X],0),1)</f>
        <v>-7</v>
      </c>
      <c r="DG6" s="29">
        <v>1</v>
      </c>
      <c r="DH6" s="29">
        <v>25</v>
      </c>
      <c r="DI6" s="89" t="s">
        <v>127</v>
      </c>
      <c r="DJ6" s="110" t="s">
        <v>18</v>
      </c>
      <c r="DM6" s="12" t="s">
        <v>24</v>
      </c>
      <c r="DN6" s="31" t="s">
        <v>3</v>
      </c>
      <c r="DO6" s="12" t="s">
        <v>25</v>
      </c>
      <c r="DP6" s="13" t="s">
        <v>78</v>
      </c>
    </row>
    <row r="7" spans="1:120" x14ac:dyDescent="0.25">
      <c r="A7" s="134">
        <v>1</v>
      </c>
      <c r="B7" s="12">
        <v>-31</v>
      </c>
      <c r="C7" s="12">
        <v>1</v>
      </c>
      <c r="D7" s="42" t="s">
        <v>3</v>
      </c>
      <c r="E7" s="42" t="s">
        <v>3</v>
      </c>
      <c r="F7" s="42" t="s">
        <v>4</v>
      </c>
      <c r="G7" s="6"/>
      <c r="H7" s="14"/>
      <c r="I7" s="92">
        <f>INDEX(Table1_Fixed[Offset],MATCH($A$69,Table1[X],0),1)</f>
        <v>32</v>
      </c>
      <c r="J7" s="68" t="s">
        <v>159</v>
      </c>
      <c r="K7" s="195" t="s">
        <v>7</v>
      </c>
      <c r="M7" s="108">
        <f>INDEX(Table1_Fixed[Offset],MATCH($A$61,Table1[X],0),1)</f>
        <v>24</v>
      </c>
      <c r="N7" s="73" t="s">
        <v>153</v>
      </c>
      <c r="O7" s="111" t="s">
        <v>19</v>
      </c>
      <c r="Q7" s="108">
        <f>INDEX(Table1_Fixed[Offset],MATCH($A$53,Table1[X],0),1)</f>
        <v>16</v>
      </c>
      <c r="R7" s="71" t="s">
        <v>148</v>
      </c>
      <c r="S7" s="119" t="s">
        <v>22</v>
      </c>
      <c r="U7" s="126">
        <f>INDEX(Table1_Fixed[Offset],MATCH($A$45,Table1[X],0),1)</f>
        <v>8</v>
      </c>
      <c r="V7" s="78" t="s">
        <v>140</v>
      </c>
      <c r="W7" s="128" t="s">
        <v>3</v>
      </c>
      <c r="Y7" s="29">
        <f>Table7[[#This Row],[Offset]]-Z6</f>
        <v>43</v>
      </c>
      <c r="Z7" s="147">
        <f>INDEX(Table1_Fixed[Offset],MATCH($A$69,Table1[X],0),1)</f>
        <v>32</v>
      </c>
      <c r="AA7" s="147">
        <v>63</v>
      </c>
      <c r="AB7" s="154" t="s">
        <v>159</v>
      </c>
      <c r="AC7" s="194" t="s">
        <v>7</v>
      </c>
      <c r="AF7" s="29">
        <f>Table7[[#This Row],[Offset]]-AG6</f>
        <v>22</v>
      </c>
      <c r="AG7" s="148">
        <f>INDEX(Table1_Fixed[Offset],MATCH($A$48,Table1[X],0),1)</f>
        <v>11</v>
      </c>
      <c r="AH7" s="147">
        <v>42</v>
      </c>
      <c r="AI7" s="157" t="s">
        <v>143</v>
      </c>
      <c r="AJ7" s="158" t="s">
        <v>8</v>
      </c>
      <c r="AM7" s="29">
        <f>Table8[[#This Row],[Offset]]-AN6</f>
        <v>3</v>
      </c>
      <c r="AN7" s="29">
        <f>INDEX(Table1_Fixed[Offset],MATCH($A$10,Table1[X],0),1)</f>
        <v>-28</v>
      </c>
      <c r="AO7" s="29">
        <v>4</v>
      </c>
      <c r="AP7" s="70" t="s">
        <v>107</v>
      </c>
      <c r="AQ7" s="98" t="s">
        <v>20</v>
      </c>
      <c r="AT7" s="29">
        <f>Table9[[#This Row],[Offset]]-AU6</f>
        <v>6</v>
      </c>
      <c r="AU7" s="29">
        <f>INDEX(Table1_Fixed[Offset],MATCH($A$14,Table1[X],0),1)</f>
        <v>-24</v>
      </c>
      <c r="AV7" s="29">
        <v>1</v>
      </c>
      <c r="AW7" s="29">
        <v>8</v>
      </c>
      <c r="AX7" s="72" t="s">
        <v>111</v>
      </c>
      <c r="AY7" s="110" t="s">
        <v>18</v>
      </c>
      <c r="BB7" s="29">
        <f>Table10[[#This Row],[Offset]]-BC6</f>
        <v>9</v>
      </c>
      <c r="BC7" s="29">
        <f>INDEX(Table1_Fixed[Offset],MATCH($A$18,Table1[X],0),1)</f>
        <v>-20</v>
      </c>
      <c r="BD7" s="29">
        <v>1</v>
      </c>
      <c r="BE7" s="29">
        <v>12</v>
      </c>
      <c r="BF7" s="74" t="s">
        <v>115</v>
      </c>
      <c r="BG7" s="112" t="s">
        <v>10</v>
      </c>
      <c r="BJ7" s="29">
        <f>Table11[[#This Row],[Offset]]-BK6</f>
        <v>12</v>
      </c>
      <c r="BK7" s="29">
        <f>INDEX(Table1_Fixed[Offset],MATCH($A$23,Table1[X],0),1)</f>
        <v>-15</v>
      </c>
      <c r="BL7" s="29">
        <v>17</v>
      </c>
      <c r="BM7" s="75" t="s">
        <v>119</v>
      </c>
      <c r="BN7" s="120" t="s">
        <v>9</v>
      </c>
      <c r="BQ7" s="29">
        <f>Table12[[#This Row],[Offset]]-BR6</f>
        <v>18</v>
      </c>
      <c r="BR7" s="29">
        <f>INDEX(Table1_Fixed[Offset],MATCH($A$30,Table1[X],0),1)</f>
        <v>-8</v>
      </c>
      <c r="BS7" s="29">
        <v>1</v>
      </c>
      <c r="BT7" s="29">
        <v>24</v>
      </c>
      <c r="BU7" s="77" t="s">
        <v>126</v>
      </c>
      <c r="BV7" s="110" t="s">
        <v>18</v>
      </c>
      <c r="BY7" s="1">
        <f>Table13[[#This Row],[Offset]]-BZ6</f>
        <v>7</v>
      </c>
      <c r="BZ7" s="29">
        <f>INDEX(Table1_Fixed[Offset],MATCH($A$20,Table1[X],0),1)</f>
        <v>-18</v>
      </c>
      <c r="CA7" s="29">
        <v>3</v>
      </c>
      <c r="CB7" s="29">
        <v>14</v>
      </c>
      <c r="CC7" s="86" t="s">
        <v>116</v>
      </c>
      <c r="CD7" s="115" t="s">
        <v>13</v>
      </c>
      <c r="CG7" s="29">
        <f>Table14[[#This Row],[Offset]]-CH6</f>
        <v>9</v>
      </c>
      <c r="CH7" s="29">
        <f>INDEX(Table1_Fixed[Offset],MATCH($A$24,Table1[X],0),1)</f>
        <v>-14</v>
      </c>
      <c r="CI7" s="29">
        <v>1</v>
      </c>
      <c r="CJ7" s="29">
        <v>25</v>
      </c>
      <c r="CK7" s="80" t="s">
        <v>120</v>
      </c>
      <c r="CL7" s="118" t="s">
        <v>17</v>
      </c>
      <c r="CO7" s="29">
        <f>Table15[[#This Row],[Offset]]-CP6</f>
        <v>13</v>
      </c>
      <c r="CP7" s="29">
        <f>INDEX(Table1_Fixed[Offset],MATCH($A$29,Table1[X],0),1)</f>
        <v>-9</v>
      </c>
      <c r="CQ7" s="29">
        <v>3</v>
      </c>
      <c r="CR7" s="29">
        <v>25</v>
      </c>
      <c r="CS7" s="83" t="s">
        <v>125</v>
      </c>
      <c r="CT7" s="121" t="s">
        <v>16</v>
      </c>
      <c r="CW7" s="29">
        <f>Table16[[#This Row],[Offset]]-CX6</f>
        <v>32</v>
      </c>
      <c r="CX7" s="12">
        <f>INDEX(Table1_Fixed[Offset],MATCH($A$56,Table1[X],0),1)</f>
        <v>19</v>
      </c>
      <c r="CY7" s="12">
        <v>2</v>
      </c>
      <c r="CZ7" s="12">
        <v>38</v>
      </c>
      <c r="DA7" s="84" t="s">
        <v>50</v>
      </c>
      <c r="DB7" s="114" t="s">
        <v>76</v>
      </c>
      <c r="DE7" s="29">
        <f>Table17[[#This Row],[Offset]]-DF6</f>
        <v>13</v>
      </c>
      <c r="DF7" s="12">
        <f>INDEX(Table1_Fixed[Offset],MATCH($A$43,Table1[X],0),1)</f>
        <v>6</v>
      </c>
      <c r="DG7" s="12">
        <v>2</v>
      </c>
      <c r="DH7" s="12">
        <v>37</v>
      </c>
      <c r="DI7" s="89" t="s">
        <v>138</v>
      </c>
      <c r="DJ7" s="128" t="s">
        <v>3</v>
      </c>
      <c r="DM7" s="12" t="s">
        <v>55</v>
      </c>
      <c r="DN7" s="18" t="s">
        <v>18</v>
      </c>
      <c r="DO7" s="12" t="s">
        <v>56</v>
      </c>
      <c r="DP7" s="13" t="s">
        <v>79</v>
      </c>
    </row>
    <row r="8" spans="1:120" ht="15.75" thickBot="1" x14ac:dyDescent="0.3">
      <c r="A8" s="134">
        <v>2</v>
      </c>
      <c r="B8" s="12">
        <v>-30</v>
      </c>
      <c r="C8" s="12">
        <v>2</v>
      </c>
      <c r="D8" s="43" t="s">
        <v>3</v>
      </c>
      <c r="E8" s="43" t="s">
        <v>3</v>
      </c>
      <c r="F8" s="43" t="s">
        <v>8</v>
      </c>
      <c r="G8" s="6"/>
      <c r="H8" s="14"/>
      <c r="I8" s="93"/>
      <c r="J8" s="69" t="s">
        <v>160</v>
      </c>
      <c r="K8" s="95"/>
      <c r="M8" s="109"/>
      <c r="N8" s="69" t="s">
        <v>160</v>
      </c>
      <c r="O8" s="95"/>
      <c r="Q8" s="109"/>
      <c r="R8" s="69" t="s">
        <v>160</v>
      </c>
      <c r="S8" s="95"/>
      <c r="U8" s="127"/>
      <c r="V8" s="69" t="s">
        <v>160</v>
      </c>
      <c r="W8" s="95"/>
      <c r="AM8" s="29">
        <f>Table8[[#This Row],[Offset]]-AN7</f>
        <v>12</v>
      </c>
      <c r="AN8" s="4">
        <f>INDEX(Table1_Fixed[Offset],MATCH($A$22,Table1[X],0),1)</f>
        <v>-16</v>
      </c>
      <c r="AO8" s="4">
        <v>16</v>
      </c>
      <c r="AP8" s="163" t="s">
        <v>118</v>
      </c>
      <c r="AQ8" s="164" t="s">
        <v>17</v>
      </c>
      <c r="AR8" s="145" t="s">
        <v>0</v>
      </c>
      <c r="AT8" s="29">
        <f>Table9[[#This Row],[Offset]]-AU7</f>
        <v>23</v>
      </c>
      <c r="AU8" s="4">
        <f>INDEX(Table1_Fixed[Offset],MATCH($A$37,Table1[X],0),1)</f>
        <v>-1</v>
      </c>
      <c r="AV8" s="4">
        <v>3</v>
      </c>
      <c r="AW8" s="4">
        <v>31</v>
      </c>
      <c r="AX8" s="167" t="s">
        <v>132</v>
      </c>
      <c r="AY8" s="168" t="s">
        <v>12</v>
      </c>
      <c r="AZ8" s="145" t="s">
        <v>0</v>
      </c>
      <c r="BB8" s="29">
        <f>Table10[[#This Row],[Offset]]-BC7</f>
        <v>3</v>
      </c>
      <c r="BC8" s="4">
        <f>INDEX(Table1_Fixed[Offset],MATCH($A$21,Table1[X],0),1)</f>
        <v>-17</v>
      </c>
      <c r="BD8" s="4">
        <v>3</v>
      </c>
      <c r="BE8" s="4">
        <v>15</v>
      </c>
      <c r="BF8" s="192" t="s">
        <v>117</v>
      </c>
      <c r="BG8" s="171" t="s">
        <v>10</v>
      </c>
      <c r="BH8" s="145" t="s">
        <v>0</v>
      </c>
      <c r="BJ8" s="29">
        <f>Table11[[#This Row],[Offset]]-BK7</f>
        <v>3</v>
      </c>
      <c r="BK8" s="4">
        <f>INDEX(Table1_Fixed[Offset],MATCH($A$26,Table1[X],0),1)</f>
        <v>-12</v>
      </c>
      <c r="BL8" s="4">
        <v>20</v>
      </c>
      <c r="BM8" s="173" t="s">
        <v>122</v>
      </c>
      <c r="BN8" s="160" t="s">
        <v>16</v>
      </c>
      <c r="BO8" s="145" t="s">
        <v>0</v>
      </c>
      <c r="BQ8" s="29">
        <f>Table12[[#This Row],[Offset]]-BR7</f>
        <v>6</v>
      </c>
      <c r="BR8" s="4">
        <f>INDEX(Table1_Fixed[Offset],MATCH($A$36,Table1[X],0),1)</f>
        <v>-2</v>
      </c>
      <c r="BS8" s="4">
        <v>3</v>
      </c>
      <c r="BT8" s="4">
        <v>30</v>
      </c>
      <c r="BU8" s="176" t="s">
        <v>131</v>
      </c>
      <c r="BV8" s="168" t="s">
        <v>12</v>
      </c>
      <c r="BW8" s="145" t="s">
        <v>0</v>
      </c>
      <c r="BY8" s="1">
        <f>Table13[[#This Row],[Offset]]-BZ7</f>
        <v>14</v>
      </c>
      <c r="BZ8" s="4">
        <f>INDEX(Table1_Fixed[Offset],MATCH($A$34,Table1[X],0),1)</f>
        <v>-4</v>
      </c>
      <c r="CA8" s="4">
        <v>1</v>
      </c>
      <c r="CB8" s="4">
        <v>28</v>
      </c>
      <c r="CC8" s="178" t="s">
        <v>100</v>
      </c>
      <c r="CD8" s="168" t="s">
        <v>12</v>
      </c>
      <c r="CE8" s="145" t="s">
        <v>0</v>
      </c>
      <c r="CG8" s="29">
        <f>Table14[[#This Row],[Offset]]-CH7</f>
        <v>9</v>
      </c>
      <c r="CH8" s="4">
        <f>INDEX(Table1_Fixed[Offset],MATCH($A$33,Table1[X],0),1)</f>
        <v>-5</v>
      </c>
      <c r="CI8" s="4">
        <v>3</v>
      </c>
      <c r="CJ8" s="4">
        <v>26</v>
      </c>
      <c r="CK8" s="181" t="s">
        <v>129</v>
      </c>
      <c r="CL8" s="182" t="s">
        <v>18</v>
      </c>
      <c r="CM8" s="145" t="s">
        <v>0</v>
      </c>
      <c r="CO8" s="29">
        <f>Table15[[#This Row],[Offset]]-CP7</f>
        <v>6</v>
      </c>
      <c r="CP8" s="4">
        <f>INDEX(Table1_Fixed[Offset],MATCH($A$35,Table1[X],0),1)</f>
        <v>-3</v>
      </c>
      <c r="CQ8" s="4">
        <v>4</v>
      </c>
      <c r="CR8" s="4">
        <v>26</v>
      </c>
      <c r="CS8" s="185" t="s">
        <v>130</v>
      </c>
      <c r="CT8" s="168" t="s">
        <v>12</v>
      </c>
      <c r="CU8" s="145" t="s">
        <v>0</v>
      </c>
      <c r="CW8" s="29">
        <f>Table16[[#This Row],[Offset]]-CX7</f>
        <v>2</v>
      </c>
      <c r="CX8" s="4">
        <f>INDEX(Table1_Fixed[Offset],MATCH($A$58,Table1[X],0),1)</f>
        <v>21</v>
      </c>
      <c r="CY8" s="4">
        <v>5</v>
      </c>
      <c r="CZ8" s="4">
        <v>41</v>
      </c>
      <c r="DA8" s="187" t="s">
        <v>102</v>
      </c>
      <c r="DB8" s="200" t="s">
        <v>19</v>
      </c>
      <c r="DC8" s="145" t="s">
        <v>0</v>
      </c>
      <c r="DE8" s="29">
        <f>Table17[[#This Row],[Offset]]-DF7</f>
        <v>4</v>
      </c>
      <c r="DF8" s="4">
        <f>INDEX(Table1_Fixed[Offset],MATCH($A$47,Table1[X],0),1)</f>
        <v>10</v>
      </c>
      <c r="DG8" s="4">
        <v>5</v>
      </c>
      <c r="DH8" s="4">
        <v>41</v>
      </c>
      <c r="DI8" s="189" t="s">
        <v>142</v>
      </c>
      <c r="DJ8" s="197" t="s">
        <v>8</v>
      </c>
      <c r="DK8" s="145" t="s">
        <v>0</v>
      </c>
      <c r="DM8" s="12" t="s">
        <v>46</v>
      </c>
      <c r="DN8" s="19" t="s">
        <v>14</v>
      </c>
      <c r="DO8" s="12" t="s">
        <v>47</v>
      </c>
      <c r="DP8" s="13" t="s">
        <v>80</v>
      </c>
    </row>
    <row r="9" spans="1:120" x14ac:dyDescent="0.25">
      <c r="A9" s="134">
        <v>3</v>
      </c>
      <c r="B9" s="12">
        <v>-29</v>
      </c>
      <c r="C9" s="12">
        <v>3</v>
      </c>
      <c r="D9" s="44" t="s">
        <v>3</v>
      </c>
      <c r="E9" s="44" t="s">
        <v>3</v>
      </c>
      <c r="F9" s="44" t="s">
        <v>21</v>
      </c>
      <c r="G9" s="6"/>
      <c r="H9" s="14"/>
      <c r="I9" s="92">
        <f>INDEX(Table1_Fixed[Offset],MATCH($A$7,Table1[X],0),1)</f>
        <v>-31</v>
      </c>
      <c r="J9" s="70" t="s">
        <v>104</v>
      </c>
      <c r="K9" s="96" t="s">
        <v>14</v>
      </c>
      <c r="M9" s="108">
        <f>INDEX(Table1_Fixed[Offset],MATCH($A$15,Table1[X],0),1)</f>
        <v>-23</v>
      </c>
      <c r="N9" s="80" t="s">
        <v>112</v>
      </c>
      <c r="O9" s="111" t="s">
        <v>19</v>
      </c>
      <c r="Q9" s="108">
        <f>INDEX(Table1_Fixed[Offset],MATCH($A$23,Table1[X],0),1)</f>
        <v>-15</v>
      </c>
      <c r="R9" s="75" t="s">
        <v>119</v>
      </c>
      <c r="S9" s="120" t="s">
        <v>9</v>
      </c>
      <c r="U9" s="126">
        <f>INDEX(Table1_Fixed[Offset],MATCH($A$31,Table1[X],0),1)</f>
        <v>-7</v>
      </c>
      <c r="V9" s="89" t="s">
        <v>127</v>
      </c>
      <c r="W9" s="110" t="s">
        <v>18</v>
      </c>
      <c r="AM9" s="29">
        <f>Table8[[#This Row],[Offset]]-AN8</f>
        <v>32</v>
      </c>
      <c r="AN9" s="29">
        <f>INDEX(Table1_Fixed[Offset],MATCH($A$53,Table1[X],0),1)</f>
        <v>16</v>
      </c>
      <c r="AO9" s="29">
        <v>47</v>
      </c>
      <c r="AP9" s="161" t="s">
        <v>148</v>
      </c>
      <c r="AQ9" s="162" t="s">
        <v>22</v>
      </c>
      <c r="AT9" s="29">
        <f>Table9[[#This Row],[Offset]]-AU8</f>
        <v>2</v>
      </c>
      <c r="AU9" s="29">
        <f>INDEX(Table1_Fixed[Offset],MATCH($A$38,Table1[X],0),1)</f>
        <v>1</v>
      </c>
      <c r="AV9" s="29">
        <v>2</v>
      </c>
      <c r="AW9" s="29">
        <v>32</v>
      </c>
      <c r="AX9" s="165" t="s">
        <v>133</v>
      </c>
      <c r="AY9" s="166" t="s">
        <v>6</v>
      </c>
      <c r="BB9" s="29">
        <f>Table10[[#This Row],[Offset]]-BC8</f>
        <v>34</v>
      </c>
      <c r="BC9" s="29">
        <f>INDEX(Table1_Fixed[Offset],MATCH($A$54,Table1[X],0),1)</f>
        <v>17</v>
      </c>
      <c r="BD9" s="29">
        <v>2</v>
      </c>
      <c r="BE9" s="29">
        <v>48</v>
      </c>
      <c r="BF9" s="169" t="s">
        <v>149</v>
      </c>
      <c r="BG9" s="170" t="s">
        <v>76</v>
      </c>
      <c r="BJ9" s="29">
        <f>Table11[[#This Row],[Offset]]-BK8</f>
        <v>24</v>
      </c>
      <c r="BK9" s="29">
        <f>INDEX(Table1_Fixed[Offset],MATCH($A$49,Table1[X],0),1)</f>
        <v>12</v>
      </c>
      <c r="BL9" s="29">
        <v>43</v>
      </c>
      <c r="BM9" s="172" t="s">
        <v>144</v>
      </c>
      <c r="BN9" s="158" t="s">
        <v>8</v>
      </c>
      <c r="BQ9" s="29">
        <f>Table12[[#This Row],[Offset]]-BR8</f>
        <v>4</v>
      </c>
      <c r="BR9" s="29">
        <f>INDEX(Table1_Fixed[Offset],MATCH($A$39,Table1[X],0),1)</f>
        <v>2</v>
      </c>
      <c r="BS9" s="29">
        <v>2</v>
      </c>
      <c r="BT9" s="29">
        <v>33</v>
      </c>
      <c r="BU9" s="174" t="s">
        <v>134</v>
      </c>
      <c r="BV9" s="175" t="s">
        <v>5</v>
      </c>
      <c r="BY9" s="1">
        <f>Table13[[#This Row],[Offset]]-BZ8</f>
        <v>8</v>
      </c>
      <c r="BZ9" s="29">
        <f>INDEX(Table1_Fixed[Offset],MATCH($A$41,Table1[X],0),1)</f>
        <v>4</v>
      </c>
      <c r="CA9" s="29">
        <v>4</v>
      </c>
      <c r="CB9" s="29">
        <v>35</v>
      </c>
      <c r="CC9" s="177" t="s">
        <v>136</v>
      </c>
      <c r="CD9" s="175" t="s">
        <v>5</v>
      </c>
      <c r="CG9" s="29">
        <f>Table14[[#This Row],[Offset]]-CH8</f>
        <v>10</v>
      </c>
      <c r="CH9" s="29">
        <f>INDEX(Table1_Fixed[Offset],MATCH($A$42,Table1[X],0),1)</f>
        <v>5</v>
      </c>
      <c r="CI9" s="29">
        <v>2</v>
      </c>
      <c r="CJ9" s="29">
        <v>37</v>
      </c>
      <c r="CK9" s="179" t="s">
        <v>137</v>
      </c>
      <c r="CL9" s="180" t="s">
        <v>3</v>
      </c>
      <c r="CO9" s="29">
        <f>Table15[[#This Row],[Offset]]-CP8</f>
        <v>6</v>
      </c>
      <c r="CP9" s="29">
        <f>INDEX(Table1_Fixed[Offset],MATCH($A$40,Table1[X],0),1)</f>
        <v>3</v>
      </c>
      <c r="CQ9" s="29">
        <v>1</v>
      </c>
      <c r="CR9" s="29">
        <v>37</v>
      </c>
      <c r="CS9" s="183" t="s">
        <v>135</v>
      </c>
      <c r="CT9" s="184" t="s">
        <v>6</v>
      </c>
      <c r="CW9" s="29">
        <f>Table16[[#This Row],[Offset]]-CX8</f>
        <v>-42</v>
      </c>
      <c r="CX9" s="29">
        <f>INDEX(Table1_Fixed[Offset],MATCH($A$17,Table1[X],0),1)</f>
        <v>-21</v>
      </c>
      <c r="CY9" s="29">
        <v>0</v>
      </c>
      <c r="CZ9" s="29">
        <v>22</v>
      </c>
      <c r="DA9" s="186" t="s">
        <v>114</v>
      </c>
      <c r="DB9" s="199" t="s">
        <v>19</v>
      </c>
      <c r="DE9" s="29">
        <f>Table17[[#This Row],[Offset]]-DF8</f>
        <v>-20</v>
      </c>
      <c r="DF9" s="29">
        <f>INDEX(Table1_Fixed[Offset],MATCH($A$28,Table1[X],0),1)</f>
        <v>-10</v>
      </c>
      <c r="DG9" s="29">
        <v>0</v>
      </c>
      <c r="DH9" s="29">
        <v>22</v>
      </c>
      <c r="DI9" s="188" t="s">
        <v>124</v>
      </c>
      <c r="DJ9" s="198" t="s">
        <v>16</v>
      </c>
      <c r="DM9" s="12" t="s">
        <v>28</v>
      </c>
      <c r="DN9" s="33" t="s">
        <v>5</v>
      </c>
      <c r="DO9" s="12" t="s">
        <v>29</v>
      </c>
      <c r="DP9" s="13" t="s">
        <v>81</v>
      </c>
    </row>
    <row r="10" spans="1:120" x14ac:dyDescent="0.25">
      <c r="A10" s="134">
        <v>4</v>
      </c>
      <c r="B10" s="12">
        <v>-28</v>
      </c>
      <c r="C10" s="12">
        <v>4</v>
      </c>
      <c r="D10" s="42" t="s">
        <v>3</v>
      </c>
      <c r="E10" s="42" t="s">
        <v>4</v>
      </c>
      <c r="F10" s="42" t="s">
        <v>3</v>
      </c>
      <c r="G10" s="6"/>
      <c r="H10" s="14"/>
      <c r="I10" s="91">
        <f>INDEX(Table1_Fixed[Offset],MATCH($A$68,Table1[X],0),1)</f>
        <v>31</v>
      </c>
      <c r="J10" s="71" t="s">
        <v>158</v>
      </c>
      <c r="K10" s="97" t="s">
        <v>12</v>
      </c>
      <c r="M10" s="107">
        <f>INDEX(Table1_Fixed[Offset],MATCH($A$60,Table1[X],0),1)</f>
        <v>23</v>
      </c>
      <c r="N10" s="81" t="s">
        <v>152</v>
      </c>
      <c r="O10" s="111" t="s">
        <v>19</v>
      </c>
      <c r="Q10" s="107">
        <f>INDEX(Table1_Fixed[Offset],MATCH($A$52,Table1[X],0),1)</f>
        <v>15</v>
      </c>
      <c r="R10" s="76" t="s">
        <v>147</v>
      </c>
      <c r="S10" s="119" t="s">
        <v>22</v>
      </c>
      <c r="U10" s="125">
        <f>INDEX(Table1_Fixed[Offset],MATCH($A$44,Table1[X],0),1)</f>
        <v>7</v>
      </c>
      <c r="V10" s="90" t="s">
        <v>139</v>
      </c>
      <c r="W10" s="128" t="s">
        <v>3</v>
      </c>
      <c r="AM10" s="29">
        <f>Table8[[#This Row],[Offset]]-AN9</f>
        <v>12</v>
      </c>
      <c r="AN10" s="29">
        <f>INDEX(Table1_Fixed[Offset],MATCH($A$65,Table1[X],0),1)</f>
        <v>28</v>
      </c>
      <c r="AO10" s="29">
        <v>59</v>
      </c>
      <c r="AP10" s="71" t="s">
        <v>155</v>
      </c>
      <c r="AQ10" s="99" t="s">
        <v>4</v>
      </c>
      <c r="AT10" s="29">
        <f>Table9[[#This Row],[Offset]]-AU9</f>
        <v>23</v>
      </c>
      <c r="AU10" s="29">
        <f>INDEX(Table1_Fixed[Offset],MATCH($A$61,Table1[X],0),1)</f>
        <v>24</v>
      </c>
      <c r="AV10" s="29">
        <v>4</v>
      </c>
      <c r="AW10" s="29">
        <v>55</v>
      </c>
      <c r="AX10" s="73" t="s">
        <v>153</v>
      </c>
      <c r="AY10" s="111" t="s">
        <v>19</v>
      </c>
      <c r="BB10" s="29">
        <f>Table10[[#This Row],[Offset]]-BC9</f>
        <v>3</v>
      </c>
      <c r="BC10" s="29">
        <f>INDEX(Table1_Fixed[Offset],MATCH($A$57,Table1[X],0),1)</f>
        <v>20</v>
      </c>
      <c r="BD10" s="29">
        <v>4</v>
      </c>
      <c r="BE10" s="29">
        <v>51</v>
      </c>
      <c r="BF10" s="191" t="s">
        <v>150</v>
      </c>
      <c r="BG10" s="113" t="s">
        <v>70</v>
      </c>
      <c r="BJ10" s="29">
        <f>Table11[[#This Row],[Offset]]-BK9</f>
        <v>3</v>
      </c>
      <c r="BK10" s="29">
        <f>INDEX(Table1_Fixed[Offset],MATCH($A$52,Table1[X],0),1)</f>
        <v>15</v>
      </c>
      <c r="BL10" s="29">
        <v>46</v>
      </c>
      <c r="BM10" s="76" t="s">
        <v>147</v>
      </c>
      <c r="BN10" s="119" t="s">
        <v>22</v>
      </c>
      <c r="BQ10" s="29">
        <f>Table12[[#This Row],[Offset]]-BR9</f>
        <v>6</v>
      </c>
      <c r="BR10" s="29">
        <f>INDEX(Table1_Fixed[Offset],MATCH($A$45,Table1[X],0),1)</f>
        <v>8</v>
      </c>
      <c r="BS10" s="29">
        <v>4</v>
      </c>
      <c r="BT10" s="29">
        <v>39</v>
      </c>
      <c r="BU10" s="78" t="s">
        <v>140</v>
      </c>
      <c r="BV10" s="128" t="s">
        <v>3</v>
      </c>
      <c r="BY10" s="1">
        <f>Table13[[#This Row],[Offset]]-BZ9</f>
        <v>14</v>
      </c>
      <c r="BZ10" s="29">
        <f>INDEX(Table1_Fixed[Offset],MATCH($A$55,Table1[X],0),1)</f>
        <v>18</v>
      </c>
      <c r="CA10" s="29">
        <v>2</v>
      </c>
      <c r="CB10" s="29">
        <v>49</v>
      </c>
      <c r="CC10" s="79" t="s">
        <v>101</v>
      </c>
      <c r="CD10" s="113" t="s">
        <v>70</v>
      </c>
      <c r="CG10" s="29">
        <f>Table14[[#This Row],[Offset]]-CH9</f>
        <v>9</v>
      </c>
      <c r="CH10" s="29">
        <f>INDEX(Table1_Fixed[Offset],MATCH($A$51,Table1[X],0),1)</f>
        <v>14</v>
      </c>
      <c r="CI10" s="29">
        <v>4</v>
      </c>
      <c r="CJ10" s="29">
        <v>38</v>
      </c>
      <c r="CK10" s="81" t="s">
        <v>146</v>
      </c>
      <c r="CL10" s="119" t="s">
        <v>22</v>
      </c>
      <c r="CO10" s="29">
        <f>Table15[[#This Row],[Offset]]-CP9</f>
        <v>6</v>
      </c>
      <c r="CP10" s="29">
        <f>INDEX(Table1_Fixed[Offset],MATCH($A$46,Table1[X],0),1)</f>
        <v>9</v>
      </c>
      <c r="CQ10" s="29">
        <v>2</v>
      </c>
      <c r="CR10" s="29">
        <v>38</v>
      </c>
      <c r="CS10" s="123" t="s">
        <v>141</v>
      </c>
      <c r="CT10" s="124" t="s">
        <v>8</v>
      </c>
      <c r="CW10" s="29">
        <f>Table16[[#This Row],[Offset]]-CX9</f>
        <v>2</v>
      </c>
      <c r="CX10" s="12">
        <f>INDEX(Table1_Fixed[Offset],MATCH($A$19,Table1[X],0),1)</f>
        <v>-19</v>
      </c>
      <c r="CY10" s="12">
        <v>3</v>
      </c>
      <c r="CZ10" s="12">
        <v>25</v>
      </c>
      <c r="DA10" s="85" t="s">
        <v>99</v>
      </c>
      <c r="DB10" s="112" t="s">
        <v>10</v>
      </c>
      <c r="DE10" s="29">
        <f>Table17[[#This Row],[Offset]]-DF9</f>
        <v>4</v>
      </c>
      <c r="DF10" s="12">
        <f>INDEX(Table1_Fixed[Offset],MATCH($A$32,Table1[X],0),1)</f>
        <v>-6</v>
      </c>
      <c r="DG10" s="12">
        <v>3</v>
      </c>
      <c r="DH10" s="12">
        <v>26</v>
      </c>
      <c r="DI10" s="90" t="s">
        <v>128</v>
      </c>
      <c r="DJ10" s="110" t="s">
        <v>18</v>
      </c>
      <c r="DM10" s="12" t="s">
        <v>26</v>
      </c>
      <c r="DN10" s="34" t="s">
        <v>4</v>
      </c>
      <c r="DO10" s="12" t="s">
        <v>27</v>
      </c>
      <c r="DP10" s="13" t="s">
        <v>82</v>
      </c>
    </row>
    <row r="11" spans="1:120" ht="15.75" thickBot="1" x14ac:dyDescent="0.3">
      <c r="A11" s="134">
        <v>5</v>
      </c>
      <c r="B11" s="12">
        <v>-27</v>
      </c>
      <c r="C11" s="12">
        <v>5</v>
      </c>
      <c r="D11" s="45" t="s">
        <v>3</v>
      </c>
      <c r="E11" s="45" t="s">
        <v>4</v>
      </c>
      <c r="F11" s="45" t="s">
        <v>4</v>
      </c>
      <c r="G11" s="6"/>
      <c r="H11" s="14"/>
      <c r="I11" s="93"/>
      <c r="J11" s="69" t="s">
        <v>160</v>
      </c>
      <c r="K11" s="95"/>
      <c r="M11" s="109"/>
      <c r="N11" s="69" t="s">
        <v>160</v>
      </c>
      <c r="O11" s="95"/>
      <c r="Q11" s="109"/>
      <c r="R11" s="69" t="s">
        <v>160</v>
      </c>
      <c r="S11" s="95"/>
      <c r="U11" s="127"/>
      <c r="V11" s="69" t="s">
        <v>160</v>
      </c>
      <c r="W11" s="95"/>
      <c r="AM11" s="29">
        <f>Table8[[#This Row],[Offset]]-AN10</f>
        <v>3</v>
      </c>
      <c r="AN11" s="29">
        <f>INDEX(Table1_Fixed[Offset],MATCH($A$68,Table1[X],0),1)</f>
        <v>31</v>
      </c>
      <c r="AO11" s="29">
        <v>62</v>
      </c>
      <c r="AP11" s="71" t="s">
        <v>158</v>
      </c>
      <c r="AQ11" s="97" t="s">
        <v>12</v>
      </c>
      <c r="AT11" s="29">
        <f>Table9[[#This Row],[Offset]]-AU10</f>
        <v>6</v>
      </c>
      <c r="AU11" s="29">
        <f>INDEX(Table1_Fixed[Offset],MATCH($A$67,Table1[X],0),1)</f>
        <v>30</v>
      </c>
      <c r="AV11" s="29">
        <v>5</v>
      </c>
      <c r="AW11" s="29">
        <v>61</v>
      </c>
      <c r="AX11" s="73" t="s">
        <v>157</v>
      </c>
      <c r="AY11" s="195" t="s">
        <v>7</v>
      </c>
      <c r="BB11" s="29">
        <f>Table10[[#This Row],[Offset]]-BC10</f>
        <v>9</v>
      </c>
      <c r="BC11" s="29">
        <f>INDEX(Table1_Fixed[Offset],MATCH($A$66,Table1[X],0),1)</f>
        <v>29</v>
      </c>
      <c r="BD11" s="29">
        <v>5</v>
      </c>
      <c r="BE11" s="29">
        <v>60</v>
      </c>
      <c r="BF11" s="191" t="s">
        <v>156</v>
      </c>
      <c r="BG11" s="97" t="s">
        <v>12</v>
      </c>
      <c r="BJ11" s="29">
        <f>Table11[[#This Row],[Offset]]-BK10</f>
        <v>12</v>
      </c>
      <c r="BK11" s="29">
        <f>INDEX(Table1_Fixed[Offset],MATCH($A$64,Table1[X],0),1)</f>
        <v>27</v>
      </c>
      <c r="BL11" s="29">
        <v>5</v>
      </c>
      <c r="BM11" s="76" t="s">
        <v>68</v>
      </c>
      <c r="BN11" s="100" t="s">
        <v>23</v>
      </c>
      <c r="BQ11" s="29">
        <f>Table12[[#This Row],[Offset]]-BR10</f>
        <v>18</v>
      </c>
      <c r="BR11" s="29">
        <f>INDEX(Table1_Fixed[Offset],MATCH($A$63,Table1[X],0),1)</f>
        <v>26</v>
      </c>
      <c r="BS11" s="29">
        <v>5</v>
      </c>
      <c r="BT11" s="29">
        <v>57</v>
      </c>
      <c r="BU11" s="78" t="s">
        <v>154</v>
      </c>
      <c r="BV11" s="99" t="s">
        <v>4</v>
      </c>
      <c r="BY11" s="138">
        <f>Table13[[#This Row],[Offset]]-BZ10</f>
        <v>7</v>
      </c>
      <c r="BZ11" s="29">
        <f>INDEX(Table1_Fixed[Offset],MATCH($A$62,Table1[X],0),1)</f>
        <v>25</v>
      </c>
      <c r="CA11" s="29">
        <v>5</v>
      </c>
      <c r="CB11" s="29">
        <v>56</v>
      </c>
      <c r="CC11" s="105" t="s">
        <v>177</v>
      </c>
      <c r="CD11" s="106" t="s">
        <v>76</v>
      </c>
      <c r="CG11" s="29">
        <f>Table14[[#This Row],[Offset]]-CH10</f>
        <v>9</v>
      </c>
      <c r="CH11" s="29">
        <f>INDEX(Table1_Fixed[Offset],MATCH($A$60,Table1[X],0),1)</f>
        <v>23</v>
      </c>
      <c r="CI11" s="29">
        <v>5</v>
      </c>
      <c r="CJ11" s="29">
        <v>41</v>
      </c>
      <c r="CK11" s="81" t="s">
        <v>152</v>
      </c>
      <c r="CL11" s="111" t="s">
        <v>19</v>
      </c>
      <c r="CO11" s="29">
        <f>Table15[[#This Row],[Offset]]-CP10</f>
        <v>13</v>
      </c>
      <c r="CP11" s="29">
        <f>INDEX(Table1_Fixed[Offset],MATCH($A$59,Table1[X],0),1)</f>
        <v>22</v>
      </c>
      <c r="CQ11" s="29">
        <v>5</v>
      </c>
      <c r="CR11" s="29">
        <v>41</v>
      </c>
      <c r="CS11" s="83" t="s">
        <v>151</v>
      </c>
      <c r="CT11" s="111" t="s">
        <v>19</v>
      </c>
      <c r="CW11" s="29">
        <f>Table16[[#This Row],[Offset]]-CX10</f>
        <v>32</v>
      </c>
      <c r="CX11" s="29">
        <f>INDEX(Table1_Fixed[Offset],MATCH($A$50,Table1[X],0),1)</f>
        <v>13</v>
      </c>
      <c r="CY11" s="29">
        <v>1</v>
      </c>
      <c r="CZ11" s="29">
        <v>37</v>
      </c>
      <c r="DA11" s="84" t="s">
        <v>145</v>
      </c>
      <c r="DB11" s="119" t="s">
        <v>22</v>
      </c>
      <c r="DE11" s="29">
        <f>Table17[[#This Row],[Offset]]-DF10</f>
        <v>13</v>
      </c>
      <c r="DF11" s="29">
        <f>INDEX(Table1_Fixed[Offset],MATCH($A$44,Table1[X],0),1)</f>
        <v>7</v>
      </c>
      <c r="DG11" s="29">
        <v>4</v>
      </c>
      <c r="DH11" s="29">
        <v>38</v>
      </c>
      <c r="DI11" s="90" t="s">
        <v>139</v>
      </c>
      <c r="DJ11" s="128" t="s">
        <v>3</v>
      </c>
      <c r="DM11" s="12" t="s">
        <v>30</v>
      </c>
      <c r="DN11" s="20" t="s">
        <v>6</v>
      </c>
      <c r="DO11" s="12" t="s">
        <v>31</v>
      </c>
      <c r="DP11" s="13" t="s">
        <v>83</v>
      </c>
    </row>
    <row r="12" spans="1:120" x14ac:dyDescent="0.25">
      <c r="A12" s="134">
        <v>6</v>
      </c>
      <c r="B12" s="12">
        <v>-26</v>
      </c>
      <c r="C12" s="12">
        <v>6</v>
      </c>
      <c r="D12" s="46" t="s">
        <v>3</v>
      </c>
      <c r="E12" s="46" t="s">
        <v>4</v>
      </c>
      <c r="F12" s="46" t="s">
        <v>8</v>
      </c>
      <c r="G12" s="6"/>
      <c r="H12" s="14"/>
      <c r="I12" s="91">
        <f>INDEX(Table1_Fixed[Offset],MATCH($A$8,Table1[X],0),1)</f>
        <v>-30</v>
      </c>
      <c r="J12" s="72" t="s">
        <v>105</v>
      </c>
      <c r="K12" s="94" t="s">
        <v>11</v>
      </c>
      <c r="M12" s="107">
        <f>INDEX(Table1_Fixed[Offset],MATCH($A$16,Table1[X],0),1)</f>
        <v>-22</v>
      </c>
      <c r="N12" s="82" t="s">
        <v>113</v>
      </c>
      <c r="O12" s="110" t="s">
        <v>18</v>
      </c>
      <c r="Q12" s="107">
        <f>INDEX(Table1_Fixed[Offset],MATCH($A$24,Table1[X],0),1)</f>
        <v>-14</v>
      </c>
      <c r="R12" s="80" t="s">
        <v>120</v>
      </c>
      <c r="S12" s="118" t="s">
        <v>17</v>
      </c>
      <c r="U12" s="125">
        <f>INDEX(Table1_Fixed[Offset],MATCH($A$32,Table1[X],0),1)</f>
        <v>-6</v>
      </c>
      <c r="V12" s="90" t="s">
        <v>128</v>
      </c>
      <c r="W12" s="110" t="s">
        <v>18</v>
      </c>
      <c r="DM12" s="12" t="s">
        <v>53</v>
      </c>
      <c r="DN12" s="23" t="s">
        <v>17</v>
      </c>
      <c r="DO12" s="12" t="s">
        <v>54</v>
      </c>
      <c r="DP12" s="13" t="s">
        <v>85</v>
      </c>
    </row>
    <row r="13" spans="1:120" x14ac:dyDescent="0.25">
      <c r="A13" s="134">
        <v>7</v>
      </c>
      <c r="B13" s="12">
        <v>-25</v>
      </c>
      <c r="C13" s="12">
        <v>7</v>
      </c>
      <c r="D13" s="47" t="s">
        <v>3</v>
      </c>
      <c r="E13" s="47" t="s">
        <v>4</v>
      </c>
      <c r="F13" s="47" t="s">
        <v>21</v>
      </c>
      <c r="G13" s="6"/>
      <c r="H13" s="14"/>
      <c r="I13" s="92">
        <f>INDEX(Table1_Fixed[Offset],MATCH($A$67,Table1[X],0),1)</f>
        <v>30</v>
      </c>
      <c r="J13" s="73" t="s">
        <v>157</v>
      </c>
      <c r="K13" s="195" t="s">
        <v>7</v>
      </c>
      <c r="M13" s="108">
        <f>INDEX(Table1_Fixed[Offset],MATCH($A$59,Table1[X],0),1)</f>
        <v>22</v>
      </c>
      <c r="N13" s="83" t="s">
        <v>151</v>
      </c>
      <c r="O13" s="111" t="s">
        <v>19</v>
      </c>
      <c r="Q13" s="108">
        <f>INDEX(Table1_Fixed[Offset],MATCH($A$51,Table1[X],0),1)</f>
        <v>14</v>
      </c>
      <c r="R13" s="81" t="s">
        <v>146</v>
      </c>
      <c r="S13" s="119" t="s">
        <v>22</v>
      </c>
      <c r="U13" s="126">
        <f>INDEX(Table1_Fixed[Offset],MATCH($A$43,Table1[X],0),1)</f>
        <v>6</v>
      </c>
      <c r="V13" s="89" t="s">
        <v>138</v>
      </c>
      <c r="W13" s="128" t="s">
        <v>3</v>
      </c>
      <c r="CN13" s="13"/>
      <c r="CO13" s="13"/>
      <c r="CP13" s="13"/>
      <c r="CQ13" s="13"/>
      <c r="CR13" s="13"/>
      <c r="CS13" s="13"/>
      <c r="CT13" s="13"/>
      <c r="CU13" s="13"/>
      <c r="CV13" s="13"/>
      <c r="CW13" s="13"/>
      <c r="CX13" s="13"/>
      <c r="CY13" s="13"/>
      <c r="CZ13" s="13"/>
      <c r="DA13" s="13"/>
      <c r="DB13" s="13"/>
      <c r="DC13" s="13"/>
      <c r="DD13" s="13"/>
      <c r="DE13" s="13"/>
      <c r="DF13" s="13"/>
      <c r="DM13" s="12" t="s">
        <v>34</v>
      </c>
      <c r="DN13" s="35" t="s">
        <v>8</v>
      </c>
      <c r="DO13" s="12" t="s">
        <v>35</v>
      </c>
      <c r="DP13" s="13" t="s">
        <v>84</v>
      </c>
    </row>
    <row r="14" spans="1:120" x14ac:dyDescent="0.25">
      <c r="A14" s="134">
        <v>8</v>
      </c>
      <c r="B14" s="12">
        <v>-24</v>
      </c>
      <c r="C14" s="12">
        <v>8</v>
      </c>
      <c r="D14" s="48" t="s">
        <v>3</v>
      </c>
      <c r="E14" s="48" t="s">
        <v>8</v>
      </c>
      <c r="F14" s="48" t="s">
        <v>3</v>
      </c>
      <c r="G14" s="6"/>
      <c r="H14" s="14"/>
      <c r="I14" s="93"/>
      <c r="J14" s="69" t="s">
        <v>160</v>
      </c>
      <c r="K14" s="95"/>
      <c r="M14" s="109"/>
      <c r="N14" s="69" t="s">
        <v>160</v>
      </c>
      <c r="O14" s="95"/>
      <c r="Q14" s="109"/>
      <c r="R14" s="69" t="s">
        <v>160</v>
      </c>
      <c r="S14" s="95"/>
      <c r="U14" s="109"/>
      <c r="V14" s="69" t="s">
        <v>160</v>
      </c>
      <c r="W14" s="95"/>
      <c r="DM14" s="12" t="s">
        <v>36</v>
      </c>
      <c r="DN14" s="24" t="s">
        <v>9</v>
      </c>
      <c r="DO14" s="12" t="s">
        <v>37</v>
      </c>
      <c r="DP14" s="13" t="s">
        <v>86</v>
      </c>
    </row>
    <row r="15" spans="1:120" x14ac:dyDescent="0.25">
      <c r="A15" s="134">
        <v>9</v>
      </c>
      <c r="B15" s="12">
        <v>-23</v>
      </c>
      <c r="C15" s="12">
        <v>9</v>
      </c>
      <c r="D15" s="49" t="s">
        <v>3</v>
      </c>
      <c r="E15" s="49" t="s">
        <v>8</v>
      </c>
      <c r="F15" s="49" t="s">
        <v>4</v>
      </c>
      <c r="G15" s="6"/>
      <c r="H15" s="14"/>
      <c r="I15" s="92">
        <f>INDEX(Table1_Fixed[Offset],MATCH($A$9,Table1[X],0),1)</f>
        <v>-29</v>
      </c>
      <c r="J15" s="74" t="s">
        <v>106</v>
      </c>
      <c r="K15" s="96" t="s">
        <v>14</v>
      </c>
      <c r="M15" s="108">
        <f>INDEX(Table1_Fixed[Offset],MATCH($A$17,Table1[X],0),1)</f>
        <v>-21</v>
      </c>
      <c r="N15" s="84" t="s">
        <v>114</v>
      </c>
      <c r="O15" s="111" t="s">
        <v>19</v>
      </c>
      <c r="Q15" s="108">
        <f>INDEX(Table1_Fixed[Offset],MATCH($A$25,Table1[X],0),1)</f>
        <v>-13</v>
      </c>
      <c r="R15" s="85" t="s">
        <v>121</v>
      </c>
      <c r="S15" s="120" t="s">
        <v>9</v>
      </c>
      <c r="U15" s="126">
        <f>INDEX(Table1_Fixed[Offset],MATCH($A$33,Table1[X],0),1)</f>
        <v>-5</v>
      </c>
      <c r="V15" s="81" t="s">
        <v>129</v>
      </c>
      <c r="W15" s="110" t="s">
        <v>18</v>
      </c>
      <c r="DM15" s="12" t="s">
        <v>38</v>
      </c>
      <c r="DN15" s="26" t="s">
        <v>10</v>
      </c>
      <c r="DO15" s="12" t="s">
        <v>39</v>
      </c>
      <c r="DP15" s="13" t="s">
        <v>87</v>
      </c>
    </row>
    <row r="16" spans="1:120" x14ac:dyDescent="0.25">
      <c r="A16" s="134">
        <v>10</v>
      </c>
      <c r="B16" s="12">
        <v>-22</v>
      </c>
      <c r="C16" s="12">
        <v>10</v>
      </c>
      <c r="D16" s="50" t="s">
        <v>3</v>
      </c>
      <c r="E16" s="50" t="s">
        <v>8</v>
      </c>
      <c r="F16" s="50" t="s">
        <v>8</v>
      </c>
      <c r="G16" s="6"/>
      <c r="H16" s="14"/>
      <c r="I16" s="91">
        <f>INDEX(Table1_Fixed[Offset],MATCH($A$66,Table1[X],0),1)</f>
        <v>29</v>
      </c>
      <c r="J16" s="191" t="s">
        <v>156</v>
      </c>
      <c r="K16" s="97" t="s">
        <v>12</v>
      </c>
      <c r="M16" s="107">
        <f>INDEX(Table1_Fixed[Offset],MATCH($A$58,Table1[X],0),1)</f>
        <v>21</v>
      </c>
      <c r="N16" s="85" t="s">
        <v>102</v>
      </c>
      <c r="O16" s="111" t="s">
        <v>19</v>
      </c>
      <c r="Q16" s="107">
        <f>INDEX(Table1_Fixed[Offset],MATCH($A$50,Table1[X],0),1)</f>
        <v>13</v>
      </c>
      <c r="R16" s="84" t="s">
        <v>145</v>
      </c>
      <c r="S16" s="119" t="s">
        <v>22</v>
      </c>
      <c r="U16" s="125">
        <f>INDEX(Table1_Fixed[Offset],MATCH($A$42,Table1[X],0),1)</f>
        <v>5</v>
      </c>
      <c r="V16" s="80" t="s">
        <v>137</v>
      </c>
      <c r="W16" s="128" t="s">
        <v>3</v>
      </c>
      <c r="DM16" s="12" t="s">
        <v>42</v>
      </c>
      <c r="DN16" s="27" t="s">
        <v>12</v>
      </c>
      <c r="DO16" s="12" t="s">
        <v>43</v>
      </c>
      <c r="DP16" s="13" t="s">
        <v>88</v>
      </c>
    </row>
    <row r="17" spans="1:120" x14ac:dyDescent="0.25">
      <c r="A17" s="134">
        <v>11</v>
      </c>
      <c r="B17" s="12">
        <v>-21</v>
      </c>
      <c r="C17" s="12">
        <v>11</v>
      </c>
      <c r="D17" s="51" t="s">
        <v>3</v>
      </c>
      <c r="E17" s="51" t="s">
        <v>8</v>
      </c>
      <c r="F17" s="51" t="s">
        <v>21</v>
      </c>
      <c r="G17" s="6"/>
      <c r="H17" s="14"/>
      <c r="I17" s="93"/>
      <c r="J17" s="69" t="s">
        <v>160</v>
      </c>
      <c r="K17" s="95"/>
      <c r="M17" s="109"/>
      <c r="N17" s="69" t="s">
        <v>160</v>
      </c>
      <c r="O17" s="95"/>
      <c r="Q17" s="109"/>
      <c r="R17" s="69" t="s">
        <v>160</v>
      </c>
      <c r="S17" s="95"/>
      <c r="U17" s="127"/>
      <c r="V17" s="69" t="s">
        <v>160</v>
      </c>
      <c r="W17" s="95"/>
      <c r="CN17" s="13"/>
      <c r="CO17" s="13"/>
      <c r="CP17" s="149"/>
      <c r="CQ17" s="151"/>
      <c r="CR17" s="151"/>
      <c r="CS17" s="13"/>
      <c r="CT17" s="28"/>
      <c r="CU17" s="151"/>
      <c r="CV17" s="151"/>
      <c r="CW17" s="13"/>
      <c r="CX17" s="28"/>
      <c r="CY17" s="150"/>
      <c r="CZ17" s="151"/>
      <c r="DA17" s="13"/>
      <c r="DB17" s="28"/>
      <c r="DC17" s="151"/>
      <c r="DD17" s="151"/>
      <c r="DE17" s="13"/>
      <c r="DF17" s="13"/>
      <c r="DM17" s="12" t="s">
        <v>40</v>
      </c>
      <c r="DN17" s="36" t="s">
        <v>11</v>
      </c>
      <c r="DO17" s="12" t="s">
        <v>41</v>
      </c>
      <c r="DP17" s="13" t="s">
        <v>89</v>
      </c>
    </row>
    <row r="18" spans="1:120" x14ac:dyDescent="0.25">
      <c r="A18" s="134">
        <v>12</v>
      </c>
      <c r="B18" s="12">
        <v>-20</v>
      </c>
      <c r="C18" s="12">
        <v>12</v>
      </c>
      <c r="D18" s="44" t="s">
        <v>3</v>
      </c>
      <c r="E18" s="44" t="s">
        <v>21</v>
      </c>
      <c r="F18" s="44" t="s">
        <v>3</v>
      </c>
      <c r="G18" s="6"/>
      <c r="H18" s="14"/>
      <c r="I18" s="91">
        <f>INDEX(Table1_Fixed[Offset],MATCH($A$10,Table1[X],0),1)</f>
        <v>-28</v>
      </c>
      <c r="J18" s="70" t="s">
        <v>107</v>
      </c>
      <c r="K18" s="98" t="s">
        <v>20</v>
      </c>
      <c r="M18" s="107">
        <f>INDEX(Table1_Fixed[Offset],MATCH($A$18,Table1[X],0),1)</f>
        <v>-20</v>
      </c>
      <c r="N18" s="74" t="s">
        <v>115</v>
      </c>
      <c r="O18" s="112" t="s">
        <v>10</v>
      </c>
      <c r="Q18" s="107">
        <f>INDEX(Table1_Fixed[Offset],MATCH($A$26,Table1[X],0),1)</f>
        <v>-12</v>
      </c>
      <c r="R18" s="75" t="s">
        <v>122</v>
      </c>
      <c r="S18" s="121" t="s">
        <v>16</v>
      </c>
      <c r="U18" s="125">
        <f>INDEX(Table1_Fixed[Offset],MATCH($A$34,Table1[X],0),1)</f>
        <v>-4</v>
      </c>
      <c r="V18" s="79" t="s">
        <v>100</v>
      </c>
      <c r="W18" s="97" t="s">
        <v>12</v>
      </c>
      <c r="DM18" s="12" t="s">
        <v>44</v>
      </c>
      <c r="DN18" s="37" t="s">
        <v>13</v>
      </c>
      <c r="DO18" s="12" t="s">
        <v>45</v>
      </c>
      <c r="DP18" s="13" t="s">
        <v>96</v>
      </c>
    </row>
    <row r="19" spans="1:120" x14ac:dyDescent="0.25">
      <c r="A19" s="134">
        <v>13</v>
      </c>
      <c r="B19" s="12">
        <v>-19</v>
      </c>
      <c r="C19" s="13">
        <v>13</v>
      </c>
      <c r="D19" s="52" t="s">
        <v>3</v>
      </c>
      <c r="E19" s="52" t="s">
        <v>21</v>
      </c>
      <c r="F19" s="52" t="s">
        <v>4</v>
      </c>
      <c r="G19" s="6"/>
      <c r="H19" s="14"/>
      <c r="I19" s="92">
        <f>INDEX(Table1_Fixed[Offset],MATCH($A$65,Table1[X],0),1)</f>
        <v>28</v>
      </c>
      <c r="J19" s="71" t="s">
        <v>155</v>
      </c>
      <c r="K19" s="99" t="s">
        <v>4</v>
      </c>
      <c r="M19" s="108">
        <f>INDEX(Table1_Fixed[Offset],MATCH($A$57,Table1[X],0),1)</f>
        <v>20</v>
      </c>
      <c r="N19" s="191" t="s">
        <v>150</v>
      </c>
      <c r="O19" s="113" t="s">
        <v>70</v>
      </c>
      <c r="Q19" s="108">
        <f>INDEX(Table1_Fixed[Offset],MATCH($A$49,Table1[X],0),1)</f>
        <v>12</v>
      </c>
      <c r="R19" s="76" t="s">
        <v>144</v>
      </c>
      <c r="S19" s="122" t="s">
        <v>8</v>
      </c>
      <c r="U19" s="126">
        <f>INDEX(Table1_Fixed[Offset],MATCH($A$41,Table1[X],0),1)</f>
        <v>4</v>
      </c>
      <c r="V19" s="86" t="s">
        <v>136</v>
      </c>
      <c r="W19" s="129" t="s">
        <v>5</v>
      </c>
      <c r="DM19" s="12" t="s">
        <v>32</v>
      </c>
      <c r="DN19" s="193" t="s">
        <v>7</v>
      </c>
      <c r="DO19" s="12" t="s">
        <v>33</v>
      </c>
      <c r="DP19" s="13" t="s">
        <v>90</v>
      </c>
    </row>
    <row r="20" spans="1:120" x14ac:dyDescent="0.25">
      <c r="A20" s="134">
        <v>14</v>
      </c>
      <c r="B20" s="12">
        <v>-18</v>
      </c>
      <c r="C20" s="12">
        <v>14</v>
      </c>
      <c r="D20" s="53" t="s">
        <v>3</v>
      </c>
      <c r="E20" s="53" t="s">
        <v>21</v>
      </c>
      <c r="F20" s="53" t="s">
        <v>8</v>
      </c>
      <c r="G20" s="6"/>
      <c r="H20" s="14"/>
      <c r="I20" s="93"/>
      <c r="J20" s="69" t="s">
        <v>160</v>
      </c>
      <c r="K20" s="95"/>
      <c r="M20" s="109"/>
      <c r="N20" s="69" t="s">
        <v>160</v>
      </c>
      <c r="O20" s="95"/>
      <c r="Q20" s="109"/>
      <c r="R20" s="69" t="s">
        <v>160</v>
      </c>
      <c r="S20" s="95"/>
      <c r="U20" s="127"/>
      <c r="V20" s="69" t="s">
        <v>160</v>
      </c>
      <c r="W20" s="95"/>
      <c r="CN20" s="13"/>
      <c r="CO20" s="13"/>
      <c r="CP20" s="149"/>
      <c r="CQ20" s="151" t="s">
        <v>196</v>
      </c>
      <c r="CR20" s="151"/>
      <c r="CS20" s="13"/>
      <c r="CT20" s="28"/>
      <c r="CU20" s="150"/>
      <c r="CV20" s="151"/>
      <c r="CW20" s="13"/>
      <c r="CX20" s="28" t="s">
        <v>197</v>
      </c>
      <c r="CY20" s="150"/>
      <c r="CZ20" s="150"/>
      <c r="DA20" s="13"/>
      <c r="DB20" s="28"/>
      <c r="DC20" s="150"/>
      <c r="DD20" s="151"/>
      <c r="DE20" s="13"/>
      <c r="DF20" s="13"/>
      <c r="DM20" s="12" t="s">
        <v>51</v>
      </c>
      <c r="DN20" s="38" t="s">
        <v>16</v>
      </c>
      <c r="DO20" s="12" t="s">
        <v>52</v>
      </c>
      <c r="DP20" s="13" t="s">
        <v>95</v>
      </c>
    </row>
    <row r="21" spans="1:120" x14ac:dyDescent="0.25">
      <c r="A21" s="134">
        <v>15</v>
      </c>
      <c r="B21" s="12">
        <v>-17</v>
      </c>
      <c r="C21" s="12">
        <v>15</v>
      </c>
      <c r="D21" s="190" t="s">
        <v>3</v>
      </c>
      <c r="E21" s="190" t="s">
        <v>21</v>
      </c>
      <c r="F21" s="190" t="s">
        <v>21</v>
      </c>
      <c r="G21" s="6"/>
      <c r="H21" s="14"/>
      <c r="I21" s="92">
        <f>INDEX(Table1_Fixed[Offset],MATCH($A$11,Table1[X],0),1)</f>
        <v>-27</v>
      </c>
      <c r="J21" s="75" t="s">
        <v>108</v>
      </c>
      <c r="K21" s="98" t="s">
        <v>20</v>
      </c>
      <c r="M21" s="108">
        <f>INDEX(Table1_Fixed[Offset],MATCH($A$19,Table1[X],0),1)</f>
        <v>-19</v>
      </c>
      <c r="N21" s="85" t="s">
        <v>99</v>
      </c>
      <c r="O21" s="112" t="s">
        <v>10</v>
      </c>
      <c r="Q21" s="108">
        <f>INDEX(Table1_Fixed[Offset],MATCH($A$27,Table1[X],0),1)</f>
        <v>-11</v>
      </c>
      <c r="R21" s="87" t="s">
        <v>123</v>
      </c>
      <c r="S21" s="121" t="s">
        <v>16</v>
      </c>
      <c r="U21" s="126">
        <f>INDEX(Table1_Fixed[Offset],MATCH($A$35,Table1[X],0),1)</f>
        <v>-3</v>
      </c>
      <c r="V21" s="83" t="s">
        <v>130</v>
      </c>
      <c r="W21" s="97" t="s">
        <v>12</v>
      </c>
      <c r="DM21" s="12" t="s">
        <v>48</v>
      </c>
      <c r="DN21" s="39" t="s">
        <v>15</v>
      </c>
      <c r="DO21" s="12" t="s">
        <v>49</v>
      </c>
      <c r="DP21" s="13" t="s">
        <v>50</v>
      </c>
    </row>
    <row r="22" spans="1:120" x14ac:dyDescent="0.25">
      <c r="A22" s="134">
        <v>16</v>
      </c>
      <c r="B22" s="12">
        <v>-16</v>
      </c>
      <c r="C22" s="12">
        <v>16</v>
      </c>
      <c r="D22" s="42" t="s">
        <v>4</v>
      </c>
      <c r="E22" s="42" t="s">
        <v>3</v>
      </c>
      <c r="F22" s="42" t="s">
        <v>3</v>
      </c>
      <c r="G22" s="6"/>
      <c r="H22" s="14"/>
      <c r="I22" s="91">
        <f>INDEX(Table1_Fixed[Offset],MATCH($A$64,Table1[X],0),1)</f>
        <v>27</v>
      </c>
      <c r="J22" s="76" t="s">
        <v>68</v>
      </c>
      <c r="K22" s="100" t="s">
        <v>23</v>
      </c>
      <c r="M22" s="107">
        <f>INDEX(Table1_Fixed[Offset],MATCH($A$56,Table1[X],0),1)</f>
        <v>19</v>
      </c>
      <c r="N22" s="84" t="s">
        <v>50</v>
      </c>
      <c r="O22" s="114" t="s">
        <v>76</v>
      </c>
      <c r="Q22" s="107">
        <f>INDEX(Table1_Fixed[Offset],MATCH($A$48,Table1[X],0),1)</f>
        <v>11</v>
      </c>
      <c r="R22" s="88" t="s">
        <v>143</v>
      </c>
      <c r="S22" s="122" t="s">
        <v>8</v>
      </c>
      <c r="U22" s="125">
        <f>INDEX(Table1_Fixed[Offset],MATCH($A$40,Table1[X],0),1)</f>
        <v>3</v>
      </c>
      <c r="V22" s="82" t="s">
        <v>135</v>
      </c>
      <c r="W22" s="130" t="s">
        <v>6</v>
      </c>
      <c r="CN22" s="13"/>
      <c r="CO22" s="13"/>
      <c r="CP22" s="149"/>
      <c r="CQ22" s="150"/>
      <c r="CR22" s="151"/>
      <c r="CS22" s="13"/>
      <c r="CT22" s="28"/>
      <c r="CU22" s="150"/>
      <c r="CV22" s="151"/>
      <c r="CW22" s="13"/>
      <c r="CX22" s="28"/>
      <c r="CY22" s="150"/>
      <c r="CZ22" s="151"/>
      <c r="DA22" s="13"/>
      <c r="DB22" s="28"/>
      <c r="DC22" s="151"/>
      <c r="DD22" s="150"/>
      <c r="DE22" s="13"/>
      <c r="DF22" s="13"/>
      <c r="DM22" s="12" t="s">
        <v>61</v>
      </c>
      <c r="DN22" s="196" t="s">
        <v>21</v>
      </c>
      <c r="DO22" s="12" t="s">
        <v>62</v>
      </c>
      <c r="DP22" s="13" t="s">
        <v>63</v>
      </c>
    </row>
    <row r="23" spans="1:120" x14ac:dyDescent="0.25">
      <c r="A23" s="134">
        <v>17</v>
      </c>
      <c r="B23" s="12">
        <v>-15</v>
      </c>
      <c r="C23" s="12">
        <v>17</v>
      </c>
      <c r="D23" s="45" t="s">
        <v>4</v>
      </c>
      <c r="E23" s="45" t="s">
        <v>3</v>
      </c>
      <c r="F23" s="45" t="s">
        <v>4</v>
      </c>
      <c r="G23" s="6"/>
      <c r="H23" s="14"/>
      <c r="I23" s="93"/>
      <c r="J23" s="69" t="s">
        <v>160</v>
      </c>
      <c r="K23" s="95"/>
      <c r="M23" s="109"/>
      <c r="N23" s="69" t="s">
        <v>160</v>
      </c>
      <c r="O23" s="95"/>
      <c r="Q23" s="109"/>
      <c r="R23" s="69" t="s">
        <v>160</v>
      </c>
      <c r="S23" s="95"/>
      <c r="U23" s="127"/>
      <c r="V23" s="69" t="s">
        <v>160</v>
      </c>
      <c r="W23" s="95"/>
      <c r="CN23" s="13"/>
      <c r="CO23" s="13"/>
      <c r="CP23" s="149"/>
      <c r="CQ23" s="152"/>
      <c r="CR23" s="152"/>
      <c r="CS23" s="13"/>
      <c r="CT23" s="28"/>
      <c r="CU23" s="152"/>
      <c r="CV23" s="152"/>
      <c r="CW23" s="13"/>
      <c r="CX23" s="28"/>
      <c r="CY23" s="152"/>
      <c r="CZ23" s="152"/>
      <c r="DA23" s="13"/>
      <c r="DB23" s="28"/>
      <c r="DC23" s="152"/>
      <c r="DD23" s="152"/>
      <c r="DE23" s="13"/>
      <c r="DF23" s="13"/>
      <c r="DM23" s="12" t="s">
        <v>57</v>
      </c>
      <c r="DN23" s="17" t="s">
        <v>19</v>
      </c>
      <c r="DO23" s="12" t="s">
        <v>58</v>
      </c>
      <c r="DP23" s="13" t="s">
        <v>91</v>
      </c>
    </row>
    <row r="24" spans="1:120" x14ac:dyDescent="0.25">
      <c r="A24" s="134">
        <v>18</v>
      </c>
      <c r="B24" s="12">
        <v>-14</v>
      </c>
      <c r="C24" s="12">
        <v>18</v>
      </c>
      <c r="D24" s="49" t="s">
        <v>4</v>
      </c>
      <c r="E24" s="49" t="s">
        <v>3</v>
      </c>
      <c r="F24" s="49" t="s">
        <v>8</v>
      </c>
      <c r="G24" s="6"/>
      <c r="H24" s="14"/>
      <c r="I24" s="91">
        <f>INDEX(Table1_Fixed[Offset],MATCH($A$12,Table1[X],0),1)</f>
        <v>-26</v>
      </c>
      <c r="J24" s="77" t="s">
        <v>109</v>
      </c>
      <c r="K24" s="98" t="s">
        <v>20</v>
      </c>
      <c r="M24" s="107">
        <f>INDEX(Table1_Fixed[Offset],MATCH($A$20,Table1[X],0),1)</f>
        <v>-18</v>
      </c>
      <c r="N24" s="86" t="s">
        <v>116</v>
      </c>
      <c r="O24" s="115" t="s">
        <v>13</v>
      </c>
      <c r="Q24" s="107">
        <f>INDEX(Table1_Fixed[Offset],MATCH($A$28,Table1[X],0),1)</f>
        <v>-10</v>
      </c>
      <c r="R24" s="89" t="s">
        <v>124</v>
      </c>
      <c r="S24" s="121" t="s">
        <v>16</v>
      </c>
      <c r="U24" s="125">
        <f>INDEX(Table1_Fixed[Offset],MATCH($A$36,Table1[X],0),1)</f>
        <v>-2</v>
      </c>
      <c r="V24" s="78" t="s">
        <v>131</v>
      </c>
      <c r="W24" s="97" t="s">
        <v>12</v>
      </c>
      <c r="CN24" s="13"/>
      <c r="CO24" s="13"/>
      <c r="CP24" s="149"/>
      <c r="CQ24" s="150"/>
      <c r="CR24" s="151"/>
      <c r="CS24" s="13"/>
      <c r="CT24" s="28"/>
      <c r="CU24" s="151"/>
      <c r="CV24" s="151"/>
      <c r="CW24" s="13"/>
      <c r="CX24" s="28"/>
      <c r="CY24" s="150"/>
      <c r="CZ24" s="151"/>
      <c r="DA24" s="13"/>
      <c r="DB24" s="28"/>
      <c r="DC24" s="150"/>
      <c r="DD24" s="151"/>
      <c r="DE24" s="13"/>
      <c r="DF24" s="13"/>
      <c r="DM24" s="12" t="s">
        <v>161</v>
      </c>
      <c r="DN24" s="11" t="s">
        <v>76</v>
      </c>
      <c r="DO24" s="12" t="s">
        <v>77</v>
      </c>
      <c r="DP24" s="13" t="s">
        <v>167</v>
      </c>
    </row>
    <row r="25" spans="1:120" x14ac:dyDescent="0.25">
      <c r="A25" s="134">
        <v>19</v>
      </c>
      <c r="B25" s="12">
        <v>-13</v>
      </c>
      <c r="C25" s="12">
        <v>19</v>
      </c>
      <c r="D25" s="52" t="s">
        <v>4</v>
      </c>
      <c r="E25" s="52" t="s">
        <v>3</v>
      </c>
      <c r="F25" s="52" t="s">
        <v>21</v>
      </c>
      <c r="G25" s="6"/>
      <c r="H25" s="14"/>
      <c r="I25" s="92">
        <f>INDEX(Table1_Fixed[Offset],MATCH($A$63,Table1[X],0),1)</f>
        <v>26</v>
      </c>
      <c r="J25" s="78" t="s">
        <v>154</v>
      </c>
      <c r="K25" s="99" t="s">
        <v>4</v>
      </c>
      <c r="M25" s="108">
        <f>INDEX(Table1_Fixed[Offset],MATCH($A$55,Table1[X],0),1)</f>
        <v>18</v>
      </c>
      <c r="N25" s="79" t="s">
        <v>101</v>
      </c>
      <c r="O25" s="113" t="s">
        <v>70</v>
      </c>
      <c r="Q25" s="108">
        <f>INDEX(Table1_Fixed[Offset],MATCH($A$47,Table1[X],0),1)</f>
        <v>10</v>
      </c>
      <c r="R25" s="90" t="s">
        <v>142</v>
      </c>
      <c r="S25" s="122" t="s">
        <v>8</v>
      </c>
      <c r="U25" s="126">
        <f>INDEX(Table1_Fixed[Offset],MATCH($A$39,Table1[X],0),1)</f>
        <v>2</v>
      </c>
      <c r="V25" s="77" t="s">
        <v>134</v>
      </c>
      <c r="W25" s="129" t="s">
        <v>5</v>
      </c>
      <c r="CN25" s="13"/>
      <c r="CO25" s="13"/>
      <c r="CP25" s="149"/>
      <c r="CQ25" s="151" t="s">
        <v>194</v>
      </c>
      <c r="CR25" s="151"/>
      <c r="CS25" s="13"/>
      <c r="CT25" s="28"/>
      <c r="CU25" s="150"/>
      <c r="CV25" s="151"/>
      <c r="CW25" s="13"/>
      <c r="CX25" s="28" t="s">
        <v>195</v>
      </c>
      <c r="CY25" s="151"/>
      <c r="CZ25" s="151"/>
      <c r="DA25" s="13"/>
      <c r="DB25" s="28"/>
      <c r="DC25" s="151"/>
      <c r="DD25" s="150"/>
      <c r="DE25" s="13"/>
      <c r="DF25" s="13"/>
      <c r="DM25" s="12" t="s">
        <v>59</v>
      </c>
      <c r="DN25" s="25" t="s">
        <v>20</v>
      </c>
      <c r="DO25" s="12" t="s">
        <v>60</v>
      </c>
      <c r="DP25" s="13" t="s">
        <v>92</v>
      </c>
    </row>
    <row r="26" spans="1:120" x14ac:dyDescent="0.25">
      <c r="A26" s="134">
        <v>20</v>
      </c>
      <c r="B26" s="12">
        <v>-12</v>
      </c>
      <c r="C26" s="12">
        <v>20</v>
      </c>
      <c r="D26" s="45" t="s">
        <v>4</v>
      </c>
      <c r="E26" s="45" t="s">
        <v>4</v>
      </c>
      <c r="F26" s="45" t="s">
        <v>3</v>
      </c>
      <c r="G26" s="6"/>
      <c r="H26" s="14"/>
      <c r="I26" s="93"/>
      <c r="J26" s="69" t="s">
        <v>160</v>
      </c>
      <c r="K26" s="95"/>
      <c r="M26" s="109"/>
      <c r="N26" s="69" t="s">
        <v>160</v>
      </c>
      <c r="O26" s="95"/>
      <c r="Q26" s="109"/>
      <c r="R26" s="69" t="s">
        <v>160</v>
      </c>
      <c r="S26" s="95"/>
      <c r="U26" s="127"/>
      <c r="V26" s="69" t="s">
        <v>160</v>
      </c>
      <c r="W26" s="95"/>
      <c r="CN26" s="13"/>
      <c r="CO26" s="13"/>
      <c r="CP26" s="149"/>
      <c r="CQ26" s="152"/>
      <c r="CR26" s="152"/>
      <c r="CS26" s="13"/>
      <c r="CT26" s="28"/>
      <c r="CU26" s="152"/>
      <c r="CV26" s="152"/>
      <c r="CW26" s="13"/>
      <c r="CX26" s="28"/>
      <c r="CY26" s="152"/>
      <c r="CZ26" s="152"/>
      <c r="DA26" s="13"/>
      <c r="DB26" s="28"/>
      <c r="DC26" s="152"/>
      <c r="DD26" s="152"/>
      <c r="DE26" s="13"/>
      <c r="DF26" s="13"/>
      <c r="DM26" s="12" t="s">
        <v>66</v>
      </c>
      <c r="DN26" s="22" t="s">
        <v>23</v>
      </c>
      <c r="DO26" s="12" t="s">
        <v>67</v>
      </c>
      <c r="DP26" s="13" t="s">
        <v>68</v>
      </c>
    </row>
    <row r="27" spans="1:120" x14ac:dyDescent="0.25">
      <c r="A27" s="134">
        <v>21</v>
      </c>
      <c r="B27" s="12">
        <v>-11</v>
      </c>
      <c r="C27" s="13">
        <v>21</v>
      </c>
      <c r="D27" s="54" t="s">
        <v>4</v>
      </c>
      <c r="E27" s="54" t="s">
        <v>4</v>
      </c>
      <c r="F27" s="54" t="s">
        <v>4</v>
      </c>
      <c r="G27" s="6"/>
      <c r="H27" s="14"/>
      <c r="I27" s="92">
        <f>INDEX(Table1_Fixed[Offset],MATCH($A$13,Table1[X],0),1)</f>
        <v>-25</v>
      </c>
      <c r="J27" s="79" t="s">
        <v>110</v>
      </c>
      <c r="K27" s="98" t="s">
        <v>20</v>
      </c>
      <c r="M27" s="108">
        <f>INDEX(Table1_Fixed[Offset],MATCH($A$21,Table1[X],0),1)</f>
        <v>-17</v>
      </c>
      <c r="N27" s="191" t="s">
        <v>117</v>
      </c>
      <c r="O27" s="112" t="s">
        <v>10</v>
      </c>
      <c r="Q27" s="108">
        <f>INDEX(Table1_Fixed[Offset],MATCH($A$29,Table1[X],0),1)</f>
        <v>-9</v>
      </c>
      <c r="R27" s="83" t="s">
        <v>125</v>
      </c>
      <c r="S27" s="121" t="s">
        <v>16</v>
      </c>
      <c r="U27" s="126">
        <f>INDEX(Table1_Fixed[Offset],MATCH($A$37,Table1[X],0),1)</f>
        <v>-1</v>
      </c>
      <c r="V27" s="73" t="s">
        <v>132</v>
      </c>
      <c r="W27" s="97" t="s">
        <v>12</v>
      </c>
      <c r="CN27" s="13"/>
      <c r="CO27" s="13"/>
      <c r="CP27" s="149"/>
      <c r="CQ27" s="151"/>
      <c r="CR27" s="150"/>
      <c r="CS27" s="13"/>
      <c r="CT27" s="28"/>
      <c r="CU27" s="151"/>
      <c r="CV27" s="150"/>
      <c r="CW27" s="13"/>
      <c r="CX27" s="28"/>
      <c r="CY27" s="151"/>
      <c r="CZ27" s="150"/>
      <c r="DA27" s="13"/>
      <c r="DB27" s="28"/>
      <c r="DC27" s="151"/>
      <c r="DD27" s="150"/>
      <c r="DE27" s="13"/>
      <c r="DF27" s="13"/>
      <c r="DM27" s="12" t="s">
        <v>69</v>
      </c>
      <c r="DN27" s="40" t="s">
        <v>70</v>
      </c>
      <c r="DO27" s="12" t="s">
        <v>71</v>
      </c>
      <c r="DP27" s="12" t="s">
        <v>93</v>
      </c>
    </row>
    <row r="28" spans="1:120" x14ac:dyDescent="0.25">
      <c r="A28" s="134">
        <v>22</v>
      </c>
      <c r="B28" s="12">
        <v>-10</v>
      </c>
      <c r="C28" s="13">
        <v>22</v>
      </c>
      <c r="D28" s="55" t="s">
        <v>4</v>
      </c>
      <c r="E28" s="55" t="s">
        <v>4</v>
      </c>
      <c r="F28" s="55" t="s">
        <v>8</v>
      </c>
      <c r="G28" s="6"/>
      <c r="H28" s="14"/>
      <c r="I28" s="104">
        <f>INDEX(Table1_Fixed[Offset],MATCH($A$62,Table1[X],0),1)</f>
        <v>25</v>
      </c>
      <c r="J28" s="105" t="s">
        <v>177</v>
      </c>
      <c r="K28" s="106" t="s">
        <v>76</v>
      </c>
      <c r="M28" s="116">
        <f>INDEX(Table1_Fixed[Offset],MATCH($A$54,Table1[X],0),1)</f>
        <v>17</v>
      </c>
      <c r="N28" s="117" t="s">
        <v>149</v>
      </c>
      <c r="O28" s="106" t="s">
        <v>76</v>
      </c>
      <c r="Q28" s="116">
        <f>INDEX(Table1_Fixed[Offset],MATCH($A$46,Table1[X],0),1)</f>
        <v>9</v>
      </c>
      <c r="R28" s="123" t="s">
        <v>141</v>
      </c>
      <c r="S28" s="124" t="s">
        <v>8</v>
      </c>
      <c r="U28" s="131">
        <f>INDEX(Table1_Fixed[Offset],MATCH($A$38,Table1[X],0),1)</f>
        <v>1</v>
      </c>
      <c r="V28" s="132" t="s">
        <v>133</v>
      </c>
      <c r="W28" s="133" t="s">
        <v>6</v>
      </c>
      <c r="CN28" s="13"/>
      <c r="CO28" s="13"/>
      <c r="CP28" s="149"/>
      <c r="CQ28" s="152"/>
      <c r="CR28" s="152"/>
      <c r="CS28" s="13"/>
      <c r="CT28" s="28"/>
      <c r="CU28" s="152"/>
      <c r="CV28" s="152"/>
      <c r="CW28" s="13"/>
      <c r="CX28" s="28"/>
      <c r="CY28" s="152"/>
      <c r="CZ28" s="152"/>
      <c r="DA28" s="13"/>
      <c r="DB28" s="28"/>
      <c r="DC28" s="152"/>
      <c r="DD28" s="152"/>
      <c r="DE28" s="13"/>
      <c r="DF28" s="13"/>
      <c r="DM28" s="12" t="s">
        <v>64</v>
      </c>
      <c r="DN28" s="21" t="s">
        <v>22</v>
      </c>
      <c r="DO28" s="12" t="s">
        <v>65</v>
      </c>
      <c r="DP28" s="12" t="s">
        <v>94</v>
      </c>
    </row>
    <row r="29" spans="1:120" x14ac:dyDescent="0.25">
      <c r="A29" s="134">
        <v>23</v>
      </c>
      <c r="B29" s="12">
        <v>-9</v>
      </c>
      <c r="C29" s="13">
        <v>23</v>
      </c>
      <c r="D29" s="56" t="s">
        <v>4</v>
      </c>
      <c r="E29" s="56" t="s">
        <v>4</v>
      </c>
      <c r="F29" s="56" t="s">
        <v>21</v>
      </c>
      <c r="G29" s="6"/>
      <c r="H29" s="14"/>
      <c r="CN29" s="13"/>
      <c r="CO29" s="13"/>
      <c r="CP29" s="149"/>
      <c r="CQ29" s="150"/>
      <c r="CR29" s="151"/>
      <c r="CS29" s="13"/>
      <c r="CT29" s="28"/>
      <c r="CU29" s="150"/>
      <c r="CV29" s="151"/>
      <c r="CW29" s="13"/>
      <c r="CX29" s="28"/>
      <c r="CY29" s="151"/>
      <c r="CZ29" s="150"/>
      <c r="DA29" s="13"/>
      <c r="DB29" s="28"/>
      <c r="DC29" s="150"/>
      <c r="DD29" s="151"/>
      <c r="DE29" s="13"/>
      <c r="DF29" s="13"/>
      <c r="DM29" s="13"/>
      <c r="DN29" s="13"/>
      <c r="DO29" s="13"/>
      <c r="DP29" s="13"/>
    </row>
    <row r="30" spans="1:120" x14ac:dyDescent="0.25">
      <c r="A30" s="134">
        <v>24</v>
      </c>
      <c r="B30" s="12">
        <v>-8</v>
      </c>
      <c r="C30" s="13">
        <v>24</v>
      </c>
      <c r="D30" s="46" t="s">
        <v>4</v>
      </c>
      <c r="E30" s="46" t="s">
        <v>8</v>
      </c>
      <c r="F30" s="46" t="s">
        <v>3</v>
      </c>
      <c r="G30" s="6"/>
      <c r="H30" s="14"/>
      <c r="CN30" s="13"/>
      <c r="CO30" s="13"/>
      <c r="CP30" s="149"/>
      <c r="CQ30" s="151"/>
      <c r="CR30" s="151"/>
      <c r="CS30" s="13"/>
      <c r="CT30" s="28"/>
      <c r="CU30" s="151"/>
      <c r="CV30" s="153"/>
      <c r="CW30" s="13"/>
      <c r="CX30" s="28"/>
      <c r="CY30" s="150"/>
      <c r="CZ30" s="150"/>
      <c r="DA30" s="13"/>
      <c r="DB30" s="28"/>
      <c r="DC30" s="151"/>
      <c r="DD30" s="151"/>
      <c r="DE30" s="13"/>
      <c r="DF30" s="13"/>
      <c r="DM30" s="13"/>
      <c r="DN30" s="13"/>
      <c r="DO30" s="13"/>
      <c r="DP30" s="13"/>
    </row>
    <row r="31" spans="1:120" x14ac:dyDescent="0.25">
      <c r="A31" s="134">
        <v>25</v>
      </c>
      <c r="B31" s="12">
        <v>-7</v>
      </c>
      <c r="C31" s="13">
        <v>25</v>
      </c>
      <c r="D31" s="55" t="s">
        <v>4</v>
      </c>
      <c r="E31" s="55" t="s">
        <v>8</v>
      </c>
      <c r="F31" s="55" t="s">
        <v>4</v>
      </c>
      <c r="G31" s="6"/>
      <c r="H31" s="14"/>
      <c r="M31" s="29" t="s">
        <v>162</v>
      </c>
      <c r="N31" s="32" t="s">
        <v>164</v>
      </c>
      <c r="CN31" s="13"/>
      <c r="CO31" s="13"/>
      <c r="CP31" s="149"/>
      <c r="CQ31" s="152"/>
      <c r="CR31" s="152"/>
      <c r="CS31" s="13"/>
      <c r="CT31" s="28"/>
      <c r="CU31" s="152"/>
      <c r="CV31" s="152"/>
      <c r="CW31" s="13"/>
      <c r="CX31" s="28"/>
      <c r="CY31" s="152"/>
      <c r="CZ31" s="152"/>
      <c r="DA31" s="13"/>
      <c r="DB31" s="28"/>
      <c r="DC31" s="152"/>
      <c r="DD31" s="152"/>
      <c r="DE31" s="13"/>
      <c r="DF31" s="13"/>
      <c r="DM31" s="13"/>
      <c r="DN31" s="13"/>
      <c r="DO31" s="13"/>
      <c r="DP31" s="13"/>
    </row>
    <row r="32" spans="1:120" x14ac:dyDescent="0.25">
      <c r="A32" s="134">
        <v>26</v>
      </c>
      <c r="B32" s="12">
        <v>-6</v>
      </c>
      <c r="C32" s="13">
        <v>26</v>
      </c>
      <c r="D32" s="57" t="s">
        <v>4</v>
      </c>
      <c r="E32" s="57" t="s">
        <v>8</v>
      </c>
      <c r="F32" s="57" t="s">
        <v>8</v>
      </c>
      <c r="G32" s="6"/>
      <c r="H32" s="14"/>
      <c r="M32" s="29" t="s">
        <v>163</v>
      </c>
      <c r="N32" s="32" t="s">
        <v>165</v>
      </c>
      <c r="CN32" s="13"/>
      <c r="CO32" s="13"/>
      <c r="CP32" s="149"/>
      <c r="CQ32" s="151"/>
      <c r="CR32" s="151"/>
      <c r="CS32" s="13"/>
      <c r="CT32" s="28"/>
      <c r="CU32" s="151"/>
      <c r="CV32" s="150"/>
      <c r="CW32" s="13"/>
      <c r="CX32" s="28"/>
      <c r="CY32" s="151"/>
      <c r="CZ32" s="150"/>
      <c r="DA32" s="13"/>
      <c r="DB32" s="28"/>
      <c r="DC32" s="151"/>
      <c r="DD32" s="151"/>
      <c r="DE32" s="13"/>
      <c r="DF32" s="13"/>
      <c r="DM32" s="13"/>
      <c r="DN32" s="13"/>
      <c r="DO32" s="13"/>
      <c r="DP32" s="13"/>
    </row>
    <row r="33" spans="1:110" x14ac:dyDescent="0.25">
      <c r="A33" s="134">
        <v>27</v>
      </c>
      <c r="B33" s="12">
        <v>-5</v>
      </c>
      <c r="C33" s="13">
        <v>27</v>
      </c>
      <c r="D33" s="58" t="s">
        <v>4</v>
      </c>
      <c r="E33" s="58" t="s">
        <v>8</v>
      </c>
      <c r="F33" s="58" t="s">
        <v>21</v>
      </c>
      <c r="G33" s="6"/>
      <c r="H33" s="14"/>
      <c r="CN33" s="13"/>
      <c r="CO33" s="13"/>
      <c r="CP33" s="149"/>
      <c r="CQ33" s="151"/>
      <c r="CR33" s="150"/>
      <c r="CS33" s="13"/>
      <c r="CT33" s="28"/>
      <c r="CU33" s="150"/>
      <c r="CV33" s="150"/>
      <c r="CW33" s="13"/>
      <c r="CX33" s="28"/>
      <c r="CY33" s="150"/>
      <c r="CZ33" s="150"/>
      <c r="DA33" s="13"/>
      <c r="DB33" s="28"/>
      <c r="DC33" s="151"/>
      <c r="DD33" s="150"/>
      <c r="DE33" s="13"/>
      <c r="DF33" s="13"/>
    </row>
    <row r="34" spans="1:110" x14ac:dyDescent="0.25">
      <c r="A34" s="134">
        <v>28</v>
      </c>
      <c r="B34" s="12">
        <v>-4</v>
      </c>
      <c r="C34" s="13">
        <v>28</v>
      </c>
      <c r="D34" s="47" t="s">
        <v>4</v>
      </c>
      <c r="E34" s="47" t="s">
        <v>21</v>
      </c>
      <c r="F34" s="47" t="s">
        <v>3</v>
      </c>
      <c r="G34" s="6"/>
      <c r="H34" s="14"/>
      <c r="CN34" s="13"/>
      <c r="CO34" s="13"/>
      <c r="CP34" s="149"/>
      <c r="CQ34" s="152"/>
      <c r="CR34" s="152"/>
      <c r="CS34" s="13"/>
      <c r="CT34" s="28"/>
      <c r="CU34" s="152"/>
      <c r="CV34" s="152"/>
      <c r="CW34" s="13"/>
      <c r="CX34" s="28"/>
      <c r="CY34" s="152"/>
      <c r="CZ34" s="152"/>
      <c r="DA34" s="13"/>
      <c r="DB34" s="28"/>
      <c r="DC34" s="152"/>
      <c r="DD34" s="152"/>
      <c r="DE34" s="13"/>
      <c r="DF34" s="13"/>
    </row>
    <row r="35" spans="1:110" x14ac:dyDescent="0.25">
      <c r="A35" s="134">
        <v>29</v>
      </c>
      <c r="B35" s="12">
        <v>-3</v>
      </c>
      <c r="C35" s="13">
        <v>29</v>
      </c>
      <c r="D35" s="56" t="s">
        <v>4</v>
      </c>
      <c r="E35" s="56" t="s">
        <v>21</v>
      </c>
      <c r="F35" s="56" t="s">
        <v>4</v>
      </c>
      <c r="G35" s="6"/>
      <c r="H35" s="14"/>
      <c r="CN35" s="13"/>
      <c r="CO35" s="13"/>
      <c r="CP35" s="149"/>
      <c r="CQ35" s="150"/>
      <c r="CR35" s="151"/>
      <c r="CS35" s="13"/>
      <c r="CT35" s="28"/>
      <c r="CU35" s="151"/>
      <c r="CV35" s="151"/>
      <c r="CW35" s="13"/>
      <c r="CX35" s="28"/>
      <c r="CY35" s="150"/>
      <c r="CZ35" s="150"/>
      <c r="DA35" s="13"/>
      <c r="DB35" s="28"/>
      <c r="DC35" s="150"/>
      <c r="DD35" s="151"/>
      <c r="DE35" s="13"/>
      <c r="DF35" s="13"/>
    </row>
    <row r="36" spans="1:110" x14ac:dyDescent="0.25">
      <c r="A36" s="134">
        <v>30</v>
      </c>
      <c r="B36" s="12">
        <v>-2</v>
      </c>
      <c r="C36" s="13">
        <v>30</v>
      </c>
      <c r="D36" s="59" t="s">
        <v>4</v>
      </c>
      <c r="E36" s="59" t="s">
        <v>21</v>
      </c>
      <c r="F36" s="59" t="s">
        <v>8</v>
      </c>
      <c r="G36" s="6"/>
      <c r="H36" s="14"/>
      <c r="CN36" s="13"/>
      <c r="CO36" s="13"/>
      <c r="CP36" s="149"/>
      <c r="CQ36" s="151"/>
      <c r="CR36" s="153"/>
      <c r="CS36" s="13"/>
      <c r="CT36" s="28"/>
      <c r="CU36" s="150"/>
      <c r="CV36" s="153"/>
      <c r="CW36" s="13"/>
      <c r="CX36" s="28"/>
      <c r="CY36" s="151"/>
      <c r="CZ36" s="150"/>
      <c r="DA36" s="13"/>
      <c r="DB36" s="28"/>
      <c r="DC36" s="151"/>
      <c r="DD36" s="151"/>
      <c r="DE36" s="13"/>
      <c r="DF36" s="13"/>
    </row>
    <row r="37" spans="1:110" ht="15.75" thickBot="1" x14ac:dyDescent="0.3">
      <c r="A37" s="135">
        <v>31</v>
      </c>
      <c r="B37" s="4">
        <v>-1</v>
      </c>
      <c r="C37" s="137">
        <v>31</v>
      </c>
      <c r="D37" s="60" t="s">
        <v>4</v>
      </c>
      <c r="E37" s="60" t="s">
        <v>21</v>
      </c>
      <c r="F37" s="60" t="s">
        <v>21</v>
      </c>
      <c r="G37" s="7" t="s">
        <v>0</v>
      </c>
      <c r="H37" s="14"/>
      <c r="CN37" s="13"/>
      <c r="CO37" s="13"/>
      <c r="CP37" s="13"/>
      <c r="CQ37" s="13"/>
      <c r="CR37" s="13"/>
      <c r="CS37" s="13"/>
      <c r="CT37" s="13"/>
      <c r="CU37" s="13"/>
      <c r="CV37" s="13"/>
      <c r="CW37" s="13"/>
      <c r="CX37" s="13"/>
      <c r="CY37" s="13"/>
      <c r="CZ37" s="13"/>
      <c r="DA37" s="13"/>
      <c r="DB37" s="13"/>
      <c r="DC37" s="13"/>
      <c r="DD37" s="13"/>
      <c r="DE37" s="13"/>
      <c r="DF37" s="13"/>
    </row>
    <row r="38" spans="1:110" x14ac:dyDescent="0.25">
      <c r="A38" s="134">
        <v>32</v>
      </c>
      <c r="B38" s="12">
        <v>1</v>
      </c>
      <c r="C38" s="13">
        <v>32</v>
      </c>
      <c r="D38" s="48" t="s">
        <v>8</v>
      </c>
      <c r="E38" s="48" t="s">
        <v>3</v>
      </c>
      <c r="F38" s="48" t="s">
        <v>3</v>
      </c>
      <c r="G38" s="6"/>
      <c r="H38" s="14"/>
      <c r="CN38" s="13"/>
      <c r="CO38" s="13"/>
      <c r="CP38" s="13"/>
      <c r="CQ38" s="13"/>
      <c r="CR38" s="13"/>
      <c r="CS38" s="13"/>
      <c r="CT38" s="13"/>
      <c r="CU38" s="13"/>
      <c r="CV38" s="13"/>
      <c r="CW38" s="13"/>
      <c r="CX38" s="13"/>
      <c r="CY38" s="13"/>
      <c r="CZ38" s="13"/>
      <c r="DA38" s="13"/>
      <c r="DB38" s="13"/>
      <c r="DC38" s="13"/>
      <c r="DD38" s="13"/>
      <c r="DE38" s="13"/>
      <c r="DF38" s="13"/>
    </row>
    <row r="39" spans="1:110" x14ac:dyDescent="0.25">
      <c r="A39" s="134">
        <v>33</v>
      </c>
      <c r="B39" s="12">
        <v>2</v>
      </c>
      <c r="C39" s="13">
        <v>33</v>
      </c>
      <c r="D39" s="46" t="s">
        <v>8</v>
      </c>
      <c r="E39" s="46" t="s">
        <v>3</v>
      </c>
      <c r="F39" s="46" t="s">
        <v>4</v>
      </c>
      <c r="G39" s="6"/>
      <c r="H39" s="14"/>
      <c r="CN39" s="13"/>
      <c r="CO39" s="13"/>
      <c r="CP39" s="13"/>
      <c r="CQ39" s="13"/>
      <c r="CR39" s="13"/>
      <c r="CS39" s="13"/>
      <c r="CT39" s="13"/>
      <c r="CU39" s="13"/>
      <c r="CV39" s="13"/>
      <c r="CW39" s="13"/>
      <c r="CX39" s="13"/>
      <c r="CY39" s="13"/>
      <c r="CZ39" s="13"/>
      <c r="DA39" s="13"/>
      <c r="DB39" s="13"/>
      <c r="DC39" s="13"/>
      <c r="DD39" s="13"/>
      <c r="DE39" s="13"/>
      <c r="DF39" s="13"/>
    </row>
    <row r="40" spans="1:110" x14ac:dyDescent="0.25">
      <c r="A40" s="134">
        <v>34</v>
      </c>
      <c r="B40" s="12">
        <v>3</v>
      </c>
      <c r="C40" s="13">
        <v>34</v>
      </c>
      <c r="D40" s="50" t="s">
        <v>8</v>
      </c>
      <c r="E40" s="50" t="s">
        <v>3</v>
      </c>
      <c r="F40" s="50" t="s">
        <v>8</v>
      </c>
      <c r="G40" s="6"/>
      <c r="H40" s="14"/>
      <c r="I40" s="13"/>
      <c r="J40" s="13"/>
      <c r="K40" s="13"/>
      <c r="L40" s="13"/>
      <c r="M40" s="13"/>
      <c r="N40" s="13"/>
      <c r="O40" s="13"/>
      <c r="P40" s="13"/>
      <c r="Q40" s="13"/>
      <c r="R40" s="13"/>
      <c r="S40" s="13"/>
      <c r="T40" s="13"/>
      <c r="U40" s="13"/>
      <c r="V40" s="13"/>
      <c r="W40" s="13"/>
      <c r="CN40" s="13"/>
      <c r="CO40" s="13"/>
      <c r="CP40" s="13"/>
      <c r="CQ40" s="13"/>
      <c r="CR40" s="13"/>
      <c r="CS40" s="13"/>
      <c r="CT40" s="13"/>
      <c r="CU40" s="13"/>
      <c r="CV40" s="13"/>
      <c r="CW40" s="13"/>
      <c r="CX40" s="13"/>
      <c r="CY40" s="13"/>
      <c r="CZ40" s="13"/>
      <c r="DA40" s="13"/>
      <c r="DB40" s="13"/>
      <c r="DC40" s="13"/>
      <c r="DD40" s="13"/>
      <c r="DE40" s="13"/>
      <c r="DF40" s="13"/>
    </row>
    <row r="41" spans="1:110" x14ac:dyDescent="0.25">
      <c r="A41" s="134">
        <v>35</v>
      </c>
      <c r="B41" s="12">
        <v>4</v>
      </c>
      <c r="C41" s="13">
        <v>35</v>
      </c>
      <c r="D41" s="53" t="s">
        <v>8</v>
      </c>
      <c r="E41" s="53" t="s">
        <v>3</v>
      </c>
      <c r="F41" s="53" t="s">
        <v>21</v>
      </c>
      <c r="G41" s="6"/>
      <c r="H41" s="14"/>
      <c r="I41" s="13"/>
      <c r="J41" s="13"/>
      <c r="K41" s="13"/>
      <c r="L41" s="13"/>
      <c r="M41" s="13"/>
      <c r="N41" s="13"/>
      <c r="O41" s="13"/>
      <c r="P41" s="13"/>
      <c r="Q41" s="13"/>
      <c r="R41" s="13"/>
      <c r="S41" s="13"/>
      <c r="T41" s="13"/>
      <c r="U41" s="13"/>
      <c r="V41" s="13"/>
      <c r="W41" s="13"/>
      <c r="CN41" s="13"/>
      <c r="CO41" s="13"/>
      <c r="CP41" s="13"/>
      <c r="CQ41" s="13"/>
      <c r="CR41" s="13"/>
      <c r="CS41" s="13"/>
      <c r="CT41" s="13"/>
      <c r="CU41" s="13"/>
      <c r="CV41" s="13"/>
      <c r="CW41" s="13"/>
      <c r="CX41" s="13"/>
      <c r="CY41" s="13"/>
      <c r="CZ41" s="13"/>
      <c r="DA41" s="13"/>
      <c r="DB41" s="13"/>
      <c r="DC41" s="13"/>
      <c r="DD41" s="13"/>
      <c r="DE41" s="13"/>
      <c r="DF41" s="13"/>
    </row>
    <row r="42" spans="1:110" x14ac:dyDescent="0.25">
      <c r="A42" s="134">
        <v>36</v>
      </c>
      <c r="B42" s="12">
        <v>5</v>
      </c>
      <c r="C42" s="13">
        <v>36</v>
      </c>
      <c r="D42" s="49" t="s">
        <v>8</v>
      </c>
      <c r="E42" s="49" t="s">
        <v>4</v>
      </c>
      <c r="F42" s="49" t="s">
        <v>3</v>
      </c>
      <c r="G42" s="6"/>
      <c r="H42" s="14"/>
      <c r="I42" s="13"/>
      <c r="J42" s="13"/>
      <c r="K42" s="15"/>
      <c r="L42" s="13"/>
      <c r="M42" s="13"/>
      <c r="N42" s="13"/>
      <c r="O42" s="28"/>
      <c r="P42" s="13"/>
      <c r="Q42" s="13"/>
      <c r="R42" s="13"/>
      <c r="S42" s="28"/>
      <c r="T42" s="13"/>
      <c r="U42" s="13"/>
      <c r="V42" s="13"/>
      <c r="W42" s="28"/>
      <c r="CN42" s="13"/>
      <c r="CO42" s="13"/>
      <c r="CP42" s="13"/>
      <c r="CQ42" s="13"/>
      <c r="CR42" s="13"/>
      <c r="CS42" s="13"/>
      <c r="CT42" s="13"/>
      <c r="CU42" s="13"/>
      <c r="CV42" s="13"/>
      <c r="CW42" s="13"/>
      <c r="CX42" s="13"/>
      <c r="CY42" s="13"/>
      <c r="CZ42" s="13"/>
      <c r="DA42" s="13"/>
      <c r="DB42" s="13"/>
      <c r="DC42" s="13"/>
      <c r="DD42" s="13"/>
      <c r="DE42" s="13"/>
      <c r="DF42" s="13"/>
    </row>
    <row r="43" spans="1:110" x14ac:dyDescent="0.25">
      <c r="A43" s="134">
        <v>37</v>
      </c>
      <c r="B43" s="12">
        <v>6</v>
      </c>
      <c r="C43" s="13">
        <v>37</v>
      </c>
      <c r="D43" s="55" t="s">
        <v>8</v>
      </c>
      <c r="E43" s="55" t="s">
        <v>4</v>
      </c>
      <c r="F43" s="55" t="s">
        <v>4</v>
      </c>
      <c r="G43" s="6"/>
      <c r="H43" s="14"/>
      <c r="I43" s="13"/>
      <c r="J43" s="13"/>
      <c r="K43" s="28"/>
      <c r="L43" s="13"/>
      <c r="M43" s="13"/>
      <c r="N43" s="13"/>
      <c r="O43" s="28"/>
      <c r="P43" s="13"/>
      <c r="Q43" s="13"/>
      <c r="R43" s="13"/>
      <c r="S43" s="28"/>
      <c r="T43" s="13"/>
      <c r="U43" s="13"/>
      <c r="V43" s="28"/>
      <c r="W43" s="15"/>
    </row>
    <row r="44" spans="1:110" x14ac:dyDescent="0.25">
      <c r="A44" s="134">
        <v>38</v>
      </c>
      <c r="B44" s="12">
        <v>7</v>
      </c>
      <c r="C44" s="13">
        <v>38</v>
      </c>
      <c r="D44" s="57" t="s">
        <v>8</v>
      </c>
      <c r="E44" s="57" t="s">
        <v>4</v>
      </c>
      <c r="F44" s="57" t="s">
        <v>8</v>
      </c>
      <c r="G44" s="6"/>
      <c r="H44" s="14"/>
      <c r="I44" s="13"/>
      <c r="J44" s="13"/>
      <c r="K44" s="13"/>
      <c r="L44" s="13"/>
      <c r="M44" s="13"/>
      <c r="N44" s="13"/>
      <c r="O44" s="13"/>
      <c r="P44" s="13"/>
      <c r="Q44" s="13"/>
      <c r="R44" s="13"/>
      <c r="S44" s="13"/>
      <c r="T44" s="13"/>
      <c r="U44" s="13"/>
      <c r="V44" s="13"/>
      <c r="W44" s="13"/>
    </row>
    <row r="45" spans="1:110" x14ac:dyDescent="0.25">
      <c r="A45" s="134">
        <v>39</v>
      </c>
      <c r="B45" s="12">
        <v>8</v>
      </c>
      <c r="C45" s="13">
        <v>39</v>
      </c>
      <c r="D45" s="59" t="s">
        <v>8</v>
      </c>
      <c r="E45" s="59" t="s">
        <v>4</v>
      </c>
      <c r="F45" s="59" t="s">
        <v>21</v>
      </c>
      <c r="G45" s="6"/>
      <c r="H45" s="14"/>
      <c r="I45" s="13"/>
      <c r="J45" s="13"/>
      <c r="K45" s="28"/>
      <c r="L45" s="13"/>
      <c r="M45" s="13"/>
      <c r="N45" s="13"/>
      <c r="O45" s="28"/>
      <c r="P45" s="13"/>
      <c r="Q45" s="13"/>
      <c r="R45" s="13"/>
      <c r="S45" s="28"/>
      <c r="T45" s="13"/>
      <c r="U45" s="13"/>
      <c r="V45" s="13"/>
      <c r="W45" s="28"/>
    </row>
    <row r="46" spans="1:110" x14ac:dyDescent="0.25">
      <c r="A46" s="134">
        <v>40</v>
      </c>
      <c r="B46" s="12">
        <v>9</v>
      </c>
      <c r="C46" s="13">
        <v>40</v>
      </c>
      <c r="D46" s="50" t="s">
        <v>8</v>
      </c>
      <c r="E46" s="50" t="s">
        <v>8</v>
      </c>
      <c r="F46" s="50" t="s">
        <v>3</v>
      </c>
      <c r="G46" s="6"/>
      <c r="H46" s="14"/>
      <c r="I46" s="13"/>
      <c r="J46" s="13"/>
      <c r="K46" s="28"/>
      <c r="L46" s="13"/>
      <c r="M46" s="13"/>
      <c r="N46" s="28"/>
      <c r="O46" s="28"/>
      <c r="P46" s="13"/>
      <c r="Q46" s="13"/>
      <c r="R46" s="13"/>
      <c r="S46" s="28"/>
      <c r="T46" s="13"/>
      <c r="U46" s="13"/>
      <c r="V46" s="13"/>
      <c r="W46" s="15"/>
    </row>
    <row r="47" spans="1:110" x14ac:dyDescent="0.25">
      <c r="A47" s="134">
        <v>41</v>
      </c>
      <c r="B47" s="12">
        <v>10</v>
      </c>
      <c r="C47" s="13">
        <v>41</v>
      </c>
      <c r="D47" s="57" t="s">
        <v>8</v>
      </c>
      <c r="E47" s="57" t="s">
        <v>8</v>
      </c>
      <c r="F47" s="57" t="s">
        <v>4</v>
      </c>
      <c r="G47" s="6"/>
      <c r="H47" s="14"/>
      <c r="I47" s="13"/>
      <c r="J47" s="13"/>
      <c r="K47" s="13"/>
      <c r="L47" s="13"/>
      <c r="M47" s="13"/>
      <c r="N47" s="13"/>
      <c r="O47" s="13"/>
      <c r="P47" s="13"/>
      <c r="Q47" s="13"/>
      <c r="R47" s="13"/>
      <c r="S47" s="13"/>
      <c r="T47" s="13"/>
      <c r="U47" s="13"/>
      <c r="V47" s="13"/>
      <c r="W47" s="13"/>
    </row>
    <row r="48" spans="1:110" x14ac:dyDescent="0.25">
      <c r="A48" s="134">
        <v>42</v>
      </c>
      <c r="B48" s="12">
        <v>11</v>
      </c>
      <c r="C48" s="13">
        <v>42</v>
      </c>
      <c r="D48" s="61" t="s">
        <v>8</v>
      </c>
      <c r="E48" s="61" t="s">
        <v>8</v>
      </c>
      <c r="F48" s="61" t="s">
        <v>8</v>
      </c>
      <c r="G48" s="6"/>
      <c r="H48" s="14"/>
      <c r="I48" s="13"/>
      <c r="J48" s="13"/>
      <c r="K48" s="15"/>
      <c r="L48" s="13"/>
      <c r="M48" s="13"/>
      <c r="N48" s="13"/>
      <c r="O48" s="28"/>
      <c r="P48" s="13"/>
      <c r="Q48" s="13"/>
      <c r="R48" s="13"/>
      <c r="S48" s="28"/>
      <c r="T48" s="13"/>
      <c r="U48" s="13"/>
      <c r="V48" s="13"/>
      <c r="W48" s="28"/>
    </row>
    <row r="49" spans="1:23" x14ac:dyDescent="0.25">
      <c r="A49" s="134">
        <v>43</v>
      </c>
      <c r="B49" s="12">
        <v>12</v>
      </c>
      <c r="C49" s="13">
        <v>43</v>
      </c>
      <c r="D49" s="62" t="s">
        <v>8</v>
      </c>
      <c r="E49" s="62" t="s">
        <v>8</v>
      </c>
      <c r="F49" s="62" t="s">
        <v>21</v>
      </c>
      <c r="G49" s="6"/>
      <c r="H49" s="14"/>
      <c r="I49" s="13"/>
      <c r="J49" s="13"/>
      <c r="K49" s="28"/>
      <c r="L49" s="13"/>
      <c r="M49" s="13"/>
      <c r="N49" s="13"/>
      <c r="O49" s="28"/>
      <c r="P49" s="13"/>
      <c r="Q49" s="13"/>
      <c r="R49" s="28"/>
      <c r="S49" s="28"/>
      <c r="T49" s="13"/>
      <c r="U49" s="13"/>
      <c r="V49" s="13"/>
      <c r="W49" s="15"/>
    </row>
    <row r="50" spans="1:23" x14ac:dyDescent="0.25">
      <c r="A50" s="134">
        <v>44</v>
      </c>
      <c r="B50" s="12">
        <v>13</v>
      </c>
      <c r="C50" s="12">
        <v>44</v>
      </c>
      <c r="D50" s="51" t="s">
        <v>8</v>
      </c>
      <c r="E50" s="51" t="s">
        <v>21</v>
      </c>
      <c r="F50" s="51" t="s">
        <v>3</v>
      </c>
      <c r="G50" s="6"/>
      <c r="H50" s="14"/>
      <c r="I50" s="13"/>
      <c r="J50" s="13"/>
      <c r="K50" s="13"/>
      <c r="L50" s="13"/>
      <c r="M50" s="13"/>
      <c r="N50" s="13"/>
      <c r="O50" s="13"/>
      <c r="P50" s="13"/>
      <c r="Q50" s="13"/>
      <c r="R50" s="13"/>
      <c r="S50" s="13"/>
      <c r="T50" s="13"/>
      <c r="U50" s="13"/>
      <c r="V50" s="13"/>
      <c r="W50" s="13"/>
    </row>
    <row r="51" spans="1:23" x14ac:dyDescent="0.25">
      <c r="A51" s="134">
        <v>45</v>
      </c>
      <c r="B51" s="12">
        <v>14</v>
      </c>
      <c r="C51" s="12">
        <v>45</v>
      </c>
      <c r="D51" s="58" t="s">
        <v>8</v>
      </c>
      <c r="E51" s="58" t="s">
        <v>21</v>
      </c>
      <c r="F51" s="58" t="s">
        <v>4</v>
      </c>
      <c r="G51" s="6"/>
      <c r="H51" s="14"/>
      <c r="I51" s="13"/>
      <c r="J51" s="13"/>
      <c r="K51" s="28"/>
      <c r="L51" s="13"/>
      <c r="M51" s="13"/>
      <c r="N51" s="13"/>
      <c r="O51" s="28"/>
      <c r="P51" s="13"/>
      <c r="Q51" s="13"/>
      <c r="R51" s="13"/>
      <c r="S51" s="28"/>
      <c r="T51" s="13"/>
      <c r="U51" s="13"/>
      <c r="V51" s="28"/>
      <c r="W51" s="28"/>
    </row>
    <row r="52" spans="1:23" x14ac:dyDescent="0.25">
      <c r="A52" s="134">
        <v>46</v>
      </c>
      <c r="B52" s="12">
        <v>15</v>
      </c>
      <c r="C52" s="12">
        <v>46</v>
      </c>
      <c r="D52" s="62" t="s">
        <v>8</v>
      </c>
      <c r="E52" s="62" t="s">
        <v>21</v>
      </c>
      <c r="F52" s="62" t="s">
        <v>8</v>
      </c>
      <c r="G52" s="6"/>
      <c r="H52" s="14"/>
      <c r="I52" s="13"/>
      <c r="J52" s="13"/>
      <c r="K52" s="28"/>
      <c r="L52" s="13"/>
      <c r="M52" s="13"/>
      <c r="N52" s="13"/>
      <c r="O52" s="28"/>
      <c r="P52" s="13"/>
      <c r="Q52" s="13"/>
      <c r="R52" s="13"/>
      <c r="S52" s="28"/>
      <c r="T52" s="13"/>
      <c r="U52" s="13"/>
      <c r="V52" s="13"/>
      <c r="W52" s="15"/>
    </row>
    <row r="53" spans="1:23" x14ac:dyDescent="0.25">
      <c r="A53" s="134">
        <v>47</v>
      </c>
      <c r="B53" s="12">
        <v>16</v>
      </c>
      <c r="C53" s="12">
        <v>47</v>
      </c>
      <c r="D53" s="63" t="s">
        <v>8</v>
      </c>
      <c r="E53" s="63" t="s">
        <v>21</v>
      </c>
      <c r="F53" s="63" t="s">
        <v>21</v>
      </c>
      <c r="G53" s="6"/>
      <c r="H53" s="14"/>
      <c r="I53" s="13"/>
      <c r="J53" s="13"/>
      <c r="K53" s="13"/>
      <c r="L53" s="13"/>
      <c r="M53" s="13"/>
      <c r="N53" s="13"/>
      <c r="O53" s="13"/>
      <c r="P53" s="13"/>
      <c r="Q53" s="13"/>
      <c r="R53" s="13"/>
      <c r="S53" s="13"/>
      <c r="T53" s="13"/>
      <c r="U53" s="13"/>
      <c r="V53" s="13"/>
      <c r="W53" s="13"/>
    </row>
    <row r="54" spans="1:23" x14ac:dyDescent="0.25">
      <c r="A54" s="134">
        <v>48</v>
      </c>
      <c r="B54" s="12">
        <v>17</v>
      </c>
      <c r="C54" s="12">
        <v>48</v>
      </c>
      <c r="D54" s="44" t="s">
        <v>21</v>
      </c>
      <c r="E54" s="44" t="s">
        <v>3</v>
      </c>
      <c r="F54" s="44" t="s">
        <v>3</v>
      </c>
      <c r="G54" s="6"/>
      <c r="H54" s="14"/>
      <c r="I54" s="13"/>
      <c r="J54" s="13"/>
      <c r="K54" s="28"/>
      <c r="L54" s="13"/>
      <c r="M54" s="13"/>
      <c r="N54" s="13"/>
      <c r="O54" s="28"/>
      <c r="P54" s="13"/>
      <c r="Q54" s="13"/>
      <c r="R54" s="13"/>
      <c r="S54" s="15"/>
      <c r="T54" s="13"/>
      <c r="U54" s="13"/>
      <c r="V54" s="13"/>
      <c r="W54" s="28"/>
    </row>
    <row r="55" spans="1:23" x14ac:dyDescent="0.25">
      <c r="A55" s="134">
        <v>49</v>
      </c>
      <c r="B55" s="12">
        <v>18</v>
      </c>
      <c r="C55" s="12">
        <v>49</v>
      </c>
      <c r="D55" s="47" t="s">
        <v>21</v>
      </c>
      <c r="E55" s="47" t="s">
        <v>3</v>
      </c>
      <c r="F55" s="47" t="s">
        <v>4</v>
      </c>
      <c r="G55" s="6"/>
      <c r="H55" s="14"/>
      <c r="I55" s="13"/>
      <c r="J55" s="13"/>
      <c r="K55" s="15"/>
      <c r="L55" s="13"/>
      <c r="M55" s="13"/>
      <c r="N55" s="13"/>
      <c r="O55" s="15"/>
      <c r="P55" s="13"/>
      <c r="Q55" s="13"/>
      <c r="R55" s="13"/>
      <c r="S55" s="15"/>
      <c r="T55" s="13"/>
      <c r="U55" s="13"/>
      <c r="V55" s="13"/>
      <c r="W55" s="15"/>
    </row>
    <row r="56" spans="1:23" x14ac:dyDescent="0.25">
      <c r="A56" s="134">
        <v>50</v>
      </c>
      <c r="B56" s="12">
        <v>19</v>
      </c>
      <c r="C56" s="12">
        <v>50</v>
      </c>
      <c r="D56" s="51" t="s">
        <v>21</v>
      </c>
      <c r="E56" s="51" t="s">
        <v>3</v>
      </c>
      <c r="F56" s="51" t="s">
        <v>8</v>
      </c>
      <c r="G56" s="6"/>
      <c r="H56" s="14"/>
      <c r="I56" s="13"/>
      <c r="J56" s="13"/>
      <c r="K56" s="13"/>
      <c r="L56" s="13"/>
      <c r="M56" s="13"/>
      <c r="N56" s="13"/>
      <c r="O56" s="13"/>
      <c r="P56" s="13"/>
      <c r="Q56" s="13"/>
      <c r="R56" s="13"/>
      <c r="S56" s="13"/>
      <c r="T56" s="13"/>
      <c r="U56" s="13"/>
      <c r="V56" s="13"/>
      <c r="W56" s="13"/>
    </row>
    <row r="57" spans="1:23" x14ac:dyDescent="0.25">
      <c r="A57" s="134">
        <v>51</v>
      </c>
      <c r="B57" s="12">
        <v>20</v>
      </c>
      <c r="C57" s="12">
        <v>51</v>
      </c>
      <c r="D57" s="190" t="s">
        <v>21</v>
      </c>
      <c r="E57" s="190" t="s">
        <v>3</v>
      </c>
      <c r="F57" s="190" t="s">
        <v>21</v>
      </c>
      <c r="G57" s="6"/>
      <c r="H57" s="14"/>
      <c r="I57" s="13"/>
      <c r="J57" s="13"/>
      <c r="K57" s="28"/>
      <c r="L57" s="13"/>
      <c r="M57" s="13"/>
      <c r="N57" s="13"/>
      <c r="O57" s="28"/>
      <c r="P57" s="13"/>
      <c r="Q57" s="13"/>
      <c r="R57" s="13"/>
      <c r="S57" s="15"/>
      <c r="T57" s="13"/>
      <c r="U57" s="13"/>
      <c r="V57" s="13"/>
      <c r="W57" s="28"/>
    </row>
    <row r="58" spans="1:23" x14ac:dyDescent="0.25">
      <c r="A58" s="134">
        <v>52</v>
      </c>
      <c r="B58" s="12">
        <v>21</v>
      </c>
      <c r="C58" s="12">
        <v>52</v>
      </c>
      <c r="D58" s="52" t="s">
        <v>21</v>
      </c>
      <c r="E58" s="52" t="s">
        <v>4</v>
      </c>
      <c r="F58" s="52" t="s">
        <v>3</v>
      </c>
      <c r="G58" s="6"/>
      <c r="H58" s="14"/>
      <c r="I58" s="13"/>
      <c r="J58" s="13"/>
      <c r="K58" s="28"/>
      <c r="L58" s="13"/>
      <c r="M58" s="13"/>
      <c r="N58" s="13"/>
      <c r="O58" s="30"/>
      <c r="P58" s="13"/>
      <c r="Q58" s="13"/>
      <c r="R58" s="13"/>
      <c r="S58" s="15"/>
      <c r="T58" s="13"/>
      <c r="U58" s="13"/>
      <c r="V58" s="13"/>
      <c r="W58" s="28"/>
    </row>
    <row r="59" spans="1:23" x14ac:dyDescent="0.25">
      <c r="A59" s="134">
        <v>53</v>
      </c>
      <c r="B59" s="12">
        <v>22</v>
      </c>
      <c r="C59" s="12">
        <v>53</v>
      </c>
      <c r="D59" s="56" t="s">
        <v>21</v>
      </c>
      <c r="E59" s="56" t="s">
        <v>4</v>
      </c>
      <c r="F59" s="56" t="s">
        <v>4</v>
      </c>
      <c r="G59" s="6"/>
      <c r="H59" s="14"/>
      <c r="I59" s="13"/>
      <c r="J59" s="13"/>
      <c r="K59" s="13"/>
      <c r="L59" s="13"/>
      <c r="M59" s="13"/>
      <c r="N59" s="13"/>
      <c r="O59" s="13"/>
      <c r="P59" s="13"/>
      <c r="Q59" s="13"/>
      <c r="R59" s="13"/>
      <c r="S59" s="13"/>
      <c r="T59" s="13"/>
      <c r="U59" s="13"/>
      <c r="V59" s="13"/>
      <c r="W59" s="13"/>
    </row>
    <row r="60" spans="1:23" x14ac:dyDescent="0.25">
      <c r="A60" s="134">
        <v>54</v>
      </c>
      <c r="B60" s="12">
        <v>23</v>
      </c>
      <c r="C60" s="12">
        <v>54</v>
      </c>
      <c r="D60" s="58" t="s">
        <v>21</v>
      </c>
      <c r="E60" s="58" t="s">
        <v>4</v>
      </c>
      <c r="F60" s="58" t="s">
        <v>8</v>
      </c>
      <c r="G60" s="6"/>
      <c r="H60" s="14"/>
      <c r="I60" s="13"/>
      <c r="J60" s="13"/>
      <c r="K60" s="28"/>
      <c r="L60" s="13"/>
      <c r="M60" s="13"/>
      <c r="N60" s="13"/>
      <c r="O60" s="15"/>
      <c r="P60" s="13"/>
      <c r="Q60" s="13"/>
      <c r="R60" s="13"/>
      <c r="S60" s="15"/>
      <c r="T60" s="13"/>
      <c r="U60" s="13"/>
      <c r="V60" s="28"/>
      <c r="W60" s="28"/>
    </row>
    <row r="61" spans="1:23" x14ac:dyDescent="0.25">
      <c r="A61" s="134">
        <v>55</v>
      </c>
      <c r="B61" s="12">
        <v>24</v>
      </c>
      <c r="C61" s="12">
        <v>55</v>
      </c>
      <c r="D61" s="64" t="s">
        <v>21</v>
      </c>
      <c r="E61" s="64" t="s">
        <v>4</v>
      </c>
      <c r="F61" s="64" t="s">
        <v>21</v>
      </c>
      <c r="G61" s="6"/>
      <c r="H61" s="14"/>
      <c r="I61" s="13"/>
      <c r="J61" s="28"/>
      <c r="K61" s="15"/>
      <c r="L61" s="13"/>
      <c r="M61" s="13"/>
      <c r="N61" s="13"/>
      <c r="O61" s="15"/>
      <c r="P61" s="13"/>
      <c r="Q61" s="13"/>
      <c r="R61" s="13"/>
      <c r="S61" s="15"/>
      <c r="T61" s="13"/>
      <c r="U61" s="13"/>
      <c r="V61" s="13"/>
      <c r="W61" s="15"/>
    </row>
    <row r="62" spans="1:23" x14ac:dyDescent="0.25">
      <c r="A62" s="134">
        <v>56</v>
      </c>
      <c r="B62" s="12">
        <v>25</v>
      </c>
      <c r="C62" s="12">
        <v>56</v>
      </c>
      <c r="D62" s="53" t="s">
        <v>21</v>
      </c>
      <c r="E62" s="53" t="s">
        <v>8</v>
      </c>
      <c r="F62" s="53" t="s">
        <v>3</v>
      </c>
      <c r="G62" s="6"/>
      <c r="H62" s="14"/>
      <c r="I62" s="13"/>
      <c r="J62" s="13"/>
      <c r="K62" s="13"/>
      <c r="L62" s="13"/>
      <c r="M62" s="13"/>
      <c r="N62" s="13"/>
      <c r="O62" s="13"/>
      <c r="P62" s="13"/>
      <c r="Q62" s="13"/>
      <c r="R62" s="13"/>
      <c r="S62" s="13"/>
      <c r="T62" s="13"/>
      <c r="U62" s="13"/>
      <c r="V62" s="13"/>
      <c r="W62" s="13"/>
    </row>
    <row r="63" spans="1:23" x14ac:dyDescent="0.25">
      <c r="A63" s="134">
        <v>57</v>
      </c>
      <c r="B63" s="12">
        <v>26</v>
      </c>
      <c r="C63" s="12">
        <v>57</v>
      </c>
      <c r="D63" s="59" t="s">
        <v>21</v>
      </c>
      <c r="E63" s="59" t="s">
        <v>8</v>
      </c>
      <c r="F63" s="59" t="s">
        <v>4</v>
      </c>
      <c r="G63" s="6"/>
      <c r="H63" s="14"/>
      <c r="I63" s="13"/>
      <c r="J63" s="13"/>
      <c r="K63" s="28"/>
      <c r="L63" s="13"/>
      <c r="M63" s="13"/>
      <c r="N63" s="13"/>
      <c r="O63" s="28"/>
      <c r="P63" s="13"/>
      <c r="Q63" s="13"/>
      <c r="R63" s="13"/>
      <c r="S63" s="15"/>
      <c r="T63" s="13"/>
      <c r="U63" s="13"/>
      <c r="V63" s="13"/>
      <c r="W63" s="28"/>
    </row>
    <row r="64" spans="1:23" x14ac:dyDescent="0.25">
      <c r="A64" s="134">
        <v>58</v>
      </c>
      <c r="B64" s="12">
        <v>27</v>
      </c>
      <c r="C64" s="12">
        <v>58</v>
      </c>
      <c r="D64" s="62" t="s">
        <v>21</v>
      </c>
      <c r="E64" s="62" t="s">
        <v>8</v>
      </c>
      <c r="F64" s="62" t="s">
        <v>8</v>
      </c>
      <c r="G64" s="6"/>
      <c r="H64" s="14"/>
      <c r="I64" s="13"/>
      <c r="J64" s="13"/>
      <c r="K64" s="30"/>
      <c r="L64" s="13"/>
      <c r="M64" s="13"/>
      <c r="N64" s="13"/>
      <c r="O64" s="30"/>
      <c r="P64" s="13"/>
      <c r="Q64" s="13"/>
      <c r="R64" s="13"/>
      <c r="S64" s="15"/>
      <c r="T64" s="13"/>
      <c r="U64" s="13"/>
      <c r="V64" s="13"/>
      <c r="W64" s="28"/>
    </row>
    <row r="65" spans="1:23" x14ac:dyDescent="0.25">
      <c r="A65" s="134">
        <v>59</v>
      </c>
      <c r="B65" s="12">
        <v>28</v>
      </c>
      <c r="C65" s="12">
        <v>59</v>
      </c>
      <c r="D65" s="65" t="s">
        <v>21</v>
      </c>
      <c r="E65" s="65" t="s">
        <v>8</v>
      </c>
      <c r="F65" s="65" t="s">
        <v>21</v>
      </c>
      <c r="G65" s="6"/>
      <c r="H65" s="14"/>
      <c r="I65" s="13"/>
      <c r="J65" s="13"/>
      <c r="K65" s="13"/>
      <c r="L65" s="13"/>
      <c r="M65" s="13"/>
      <c r="N65" s="13"/>
      <c r="O65" s="13"/>
      <c r="P65" s="13"/>
      <c r="Q65" s="13"/>
      <c r="R65" s="13"/>
      <c r="S65" s="13"/>
      <c r="T65" s="13"/>
      <c r="U65" s="13"/>
      <c r="V65" s="13"/>
      <c r="W65" s="13"/>
    </row>
    <row r="66" spans="1:23" x14ac:dyDescent="0.25">
      <c r="A66" s="134">
        <v>60</v>
      </c>
      <c r="B66" s="12">
        <v>29</v>
      </c>
      <c r="C66" s="12">
        <v>60</v>
      </c>
      <c r="D66" s="190" t="s">
        <v>21</v>
      </c>
      <c r="E66" s="190" t="s">
        <v>21</v>
      </c>
      <c r="F66" s="190" t="s">
        <v>3</v>
      </c>
      <c r="G66" s="6"/>
      <c r="H66" s="14"/>
      <c r="I66" s="13"/>
      <c r="J66" s="13"/>
      <c r="K66" s="13"/>
      <c r="L66" s="13"/>
      <c r="M66" s="13"/>
      <c r="N66" s="13"/>
      <c r="O66" s="13"/>
      <c r="P66" s="13"/>
      <c r="Q66" s="13"/>
      <c r="R66" s="13"/>
      <c r="S66" s="13"/>
      <c r="T66" s="13"/>
      <c r="U66" s="13"/>
      <c r="V66" s="13"/>
      <c r="W66" s="13"/>
    </row>
    <row r="67" spans="1:23" x14ac:dyDescent="0.25">
      <c r="A67" s="134">
        <v>61</v>
      </c>
      <c r="B67" s="12">
        <v>30</v>
      </c>
      <c r="C67" s="12">
        <v>61</v>
      </c>
      <c r="D67" s="64" t="s">
        <v>21</v>
      </c>
      <c r="E67" s="64" t="s">
        <v>21</v>
      </c>
      <c r="F67" s="64" t="s">
        <v>4</v>
      </c>
      <c r="G67" s="6"/>
      <c r="H67" s="14"/>
      <c r="I67" s="13"/>
      <c r="J67" s="13"/>
      <c r="K67" s="13"/>
      <c r="L67" s="13"/>
      <c r="M67" s="13"/>
      <c r="N67" s="13"/>
      <c r="O67" s="13"/>
      <c r="P67" s="13"/>
      <c r="Q67" s="13"/>
      <c r="R67" s="13"/>
      <c r="S67" s="13"/>
      <c r="T67" s="13"/>
      <c r="U67" s="13"/>
      <c r="V67" s="13"/>
      <c r="W67" s="13"/>
    </row>
    <row r="68" spans="1:23" x14ac:dyDescent="0.25">
      <c r="A68" s="134">
        <v>62</v>
      </c>
      <c r="B68" s="12">
        <v>31</v>
      </c>
      <c r="C68" s="12">
        <v>62</v>
      </c>
      <c r="D68" s="65" t="s">
        <v>21</v>
      </c>
      <c r="E68" s="65" t="s">
        <v>21</v>
      </c>
      <c r="F68" s="65" t="s">
        <v>8</v>
      </c>
      <c r="G68" s="6"/>
      <c r="H68" s="14"/>
    </row>
    <row r="69" spans="1:23" x14ac:dyDescent="0.25">
      <c r="A69" s="134">
        <v>63</v>
      </c>
      <c r="B69" s="12">
        <v>32</v>
      </c>
      <c r="C69" s="13">
        <v>63</v>
      </c>
      <c r="D69" s="66" t="s">
        <v>21</v>
      </c>
      <c r="E69" s="66" t="s">
        <v>21</v>
      </c>
      <c r="F69" s="66" t="s">
        <v>21</v>
      </c>
      <c r="G69" s="5"/>
      <c r="H69" s="14"/>
    </row>
    <row r="70" spans="1:23" x14ac:dyDescent="0.25">
      <c r="A70" s="1"/>
      <c r="B70" s="1"/>
      <c r="C70" s="29" t="s">
        <v>1</v>
      </c>
      <c r="E70" s="29"/>
      <c r="G70" s="29"/>
    </row>
    <row r="71" spans="1:23" x14ac:dyDescent="0.25">
      <c r="E71" s="6"/>
    </row>
    <row r="72" spans="1:23" x14ac:dyDescent="0.25">
      <c r="E72" s="6"/>
    </row>
    <row r="73" spans="1:23" x14ac:dyDescent="0.25">
      <c r="E73" s="6"/>
    </row>
    <row r="74" spans="1:23" x14ac:dyDescent="0.25">
      <c r="E74" s="6"/>
    </row>
    <row r="75" spans="1:23" x14ac:dyDescent="0.25">
      <c r="E75" s="6"/>
    </row>
    <row r="76" spans="1:23" x14ac:dyDescent="0.25">
      <c r="E76" s="6"/>
    </row>
    <row r="77" spans="1:23" x14ac:dyDescent="0.25">
      <c r="E77" s="6"/>
    </row>
    <row r="78" spans="1:23" x14ac:dyDescent="0.25">
      <c r="E78" s="6"/>
    </row>
    <row r="79" spans="1:23" x14ac:dyDescent="0.25">
      <c r="E79" s="6"/>
    </row>
    <row r="80" spans="1:23" x14ac:dyDescent="0.25">
      <c r="E80" s="6"/>
    </row>
    <row r="81" spans="5:5" x14ac:dyDescent="0.25">
      <c r="E81" s="6"/>
    </row>
    <row r="82" spans="5:5" x14ac:dyDescent="0.25">
      <c r="E82" s="6"/>
    </row>
    <row r="83" spans="5:5" x14ac:dyDescent="0.25">
      <c r="E83" s="6"/>
    </row>
    <row r="84" spans="5:5" x14ac:dyDescent="0.25">
      <c r="E84" s="6"/>
    </row>
    <row r="85" spans="5:5" x14ac:dyDescent="0.25">
      <c r="E85" s="6"/>
    </row>
    <row r="86" spans="5:5" x14ac:dyDescent="0.25">
      <c r="E86" s="6"/>
    </row>
    <row r="87" spans="5:5" x14ac:dyDescent="0.25">
      <c r="E87" s="6"/>
    </row>
    <row r="88" spans="5:5" x14ac:dyDescent="0.25">
      <c r="E88" s="6"/>
    </row>
    <row r="89" spans="5:5" x14ac:dyDescent="0.25">
      <c r="E89" s="6"/>
    </row>
    <row r="90" spans="5:5" x14ac:dyDescent="0.25">
      <c r="E90" s="6"/>
    </row>
    <row r="91" spans="5:5" x14ac:dyDescent="0.25">
      <c r="E91" s="6"/>
    </row>
    <row r="92" spans="5:5" x14ac:dyDescent="0.25">
      <c r="E92" s="6"/>
    </row>
    <row r="93" spans="5:5" x14ac:dyDescent="0.25">
      <c r="E93" s="6"/>
    </row>
    <row r="94" spans="5:5" x14ac:dyDescent="0.25">
      <c r="E94" s="6"/>
    </row>
    <row r="95" spans="5:5" x14ac:dyDescent="0.25">
      <c r="E95" s="6"/>
    </row>
    <row r="96" spans="5:5" x14ac:dyDescent="0.25">
      <c r="E96" s="6"/>
    </row>
    <row r="97" spans="5:5" x14ac:dyDescent="0.25">
      <c r="E97" s="6"/>
    </row>
    <row r="98" spans="5:5" x14ac:dyDescent="0.25">
      <c r="E98" s="6"/>
    </row>
    <row r="99" spans="5:5" x14ac:dyDescent="0.25">
      <c r="E99" s="6"/>
    </row>
    <row r="100" spans="5:5" x14ac:dyDescent="0.25">
      <c r="E100" s="6"/>
    </row>
    <row r="101" spans="5:5" x14ac:dyDescent="0.25">
      <c r="E101" s="6"/>
    </row>
    <row r="102" spans="5:5" x14ac:dyDescent="0.25">
      <c r="E102" s="6"/>
    </row>
    <row r="103" spans="5:5" x14ac:dyDescent="0.25">
      <c r="E103" s="6"/>
    </row>
    <row r="104" spans="5:5" x14ac:dyDescent="0.25">
      <c r="E104" s="6"/>
    </row>
    <row r="105" spans="5:5" x14ac:dyDescent="0.25">
      <c r="E105" s="6"/>
    </row>
    <row r="106" spans="5:5" x14ac:dyDescent="0.25">
      <c r="E106" s="6"/>
    </row>
    <row r="107" spans="5:5" x14ac:dyDescent="0.25">
      <c r="E107" s="6"/>
    </row>
    <row r="108" spans="5:5" x14ac:dyDescent="0.25">
      <c r="E108" s="6"/>
    </row>
    <row r="109" spans="5:5" x14ac:dyDescent="0.25">
      <c r="E109" s="6"/>
    </row>
    <row r="110" spans="5:5" x14ac:dyDescent="0.25">
      <c r="E110" s="6"/>
    </row>
    <row r="111" spans="5:5" x14ac:dyDescent="0.25">
      <c r="E111" s="6"/>
    </row>
    <row r="112" spans="5:5" x14ac:dyDescent="0.25">
      <c r="E112" s="6"/>
    </row>
    <row r="113" spans="5:5" x14ac:dyDescent="0.25">
      <c r="E113" s="6"/>
    </row>
    <row r="114" spans="5:5" x14ac:dyDescent="0.25">
      <c r="E114" s="6"/>
    </row>
    <row r="115" spans="5:5" x14ac:dyDescent="0.25">
      <c r="E115" s="6"/>
    </row>
    <row r="116" spans="5:5" x14ac:dyDescent="0.25">
      <c r="E116" s="6"/>
    </row>
    <row r="117" spans="5:5" x14ac:dyDescent="0.25">
      <c r="E117" s="6"/>
    </row>
    <row r="118" spans="5:5" x14ac:dyDescent="0.25">
      <c r="E118" s="6"/>
    </row>
    <row r="119" spans="5:5" x14ac:dyDescent="0.25">
      <c r="E119" s="6"/>
    </row>
    <row r="120" spans="5:5" x14ac:dyDescent="0.25">
      <c r="E120" s="6"/>
    </row>
    <row r="121" spans="5:5" x14ac:dyDescent="0.25">
      <c r="E121" s="6"/>
    </row>
    <row r="122" spans="5:5" x14ac:dyDescent="0.25">
      <c r="E122" s="6"/>
    </row>
    <row r="123" spans="5:5" x14ac:dyDescent="0.25">
      <c r="E123" s="6"/>
    </row>
    <row r="124" spans="5:5" x14ac:dyDescent="0.25">
      <c r="E124" s="6"/>
    </row>
    <row r="125" spans="5:5" x14ac:dyDescent="0.25">
      <c r="E125" s="6"/>
    </row>
    <row r="126" spans="5:5" x14ac:dyDescent="0.25">
      <c r="E126" s="6"/>
    </row>
    <row r="127" spans="5:5" x14ac:dyDescent="0.25">
      <c r="E127" s="6"/>
    </row>
    <row r="128" spans="5:5" x14ac:dyDescent="0.25">
      <c r="E128" s="6"/>
    </row>
    <row r="129" spans="5:5" x14ac:dyDescent="0.25">
      <c r="E129" s="6"/>
    </row>
    <row r="130" spans="5:5" x14ac:dyDescent="0.25">
      <c r="E130" s="6"/>
    </row>
    <row r="131" spans="5:5" x14ac:dyDescent="0.25">
      <c r="E131" s="6"/>
    </row>
    <row r="132" spans="5:5" x14ac:dyDescent="0.25">
      <c r="E132" s="6"/>
    </row>
    <row r="133" spans="5:5" x14ac:dyDescent="0.25">
      <c r="E133" s="8"/>
    </row>
    <row r="134" spans="5:5" x14ac:dyDescent="0.25">
      <c r="E134" s="6"/>
    </row>
  </sheetData>
  <phoneticPr fontId="22" type="noConversion"/>
  <pageMargins left="0.7" right="0.7" top="0.75" bottom="0.75" header="0.3" footer="0.3"/>
  <pageSetup paperSize="9" orientation="portrait" horizontalDpi="1200" verticalDpi="1200" r:id="rId1"/>
  <ignoredErrors>
    <ignoredError sqref="B6 B7:B69" calculatedColumn="1"/>
  </ignoredErrors>
  <tableParts count="3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RNA Coding</vt:lpstr>
    </vt:vector>
  </TitlesOfParts>
  <Company>none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none</dc:creator>
  <cp:lastModifiedBy>Steve</cp:lastModifiedBy>
  <dcterms:created xsi:type="dcterms:W3CDTF">2019-04-12T00:40:14Z</dcterms:created>
  <dcterms:modified xsi:type="dcterms:W3CDTF">2021-10-22T15:03:13Z</dcterms:modified>
</cp:coreProperties>
</file>