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wari\OneDrive\Documents\1_DataScience_Bootcamp\Module1_Excel\Assignment\"/>
    </mc:Choice>
  </mc:AlternateContent>
  <xr:revisionPtr revIDLastSave="0" documentId="13_ncr:1_{27F6364F-3EF6-43AF-9840-CC29A4B0A73E}" xr6:coauthVersionLast="40" xr6:coauthVersionMax="40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Pivot Category-State" sheetId="2" r:id="rId2"/>
    <sheet name="Pivot SubCategory-state" sheetId="3" r:id="rId3"/>
    <sheet name="Pivot Years-state" sheetId="4" r:id="rId4"/>
    <sheet name="Bonus" sheetId="5" r:id="rId5"/>
  </sheets>
  <definedNames>
    <definedName name="_xlnm._FilterDatabase" localSheetId="0" hidden="1">Sheet1!$Q$1:$Q$4115</definedName>
    <definedName name="goal">Sheet1!$D$2:$D$4115</definedName>
    <definedName name="Outcome">Sheet1!$F$2:$F$4115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E12" i="5" s="1"/>
  <c r="B11" i="5"/>
  <c r="E11" i="5" s="1"/>
  <c r="B10" i="5"/>
  <c r="B9" i="5"/>
  <c r="E9" i="5" s="1"/>
  <c r="B8" i="5"/>
  <c r="E8" i="5" s="1"/>
  <c r="B7" i="5"/>
  <c r="E7" i="5" s="1"/>
  <c r="B6" i="5"/>
  <c r="E10" i="5" l="1"/>
  <c r="G10" i="5" s="1"/>
  <c r="G11" i="5"/>
  <c r="H7" i="5"/>
  <c r="H9" i="5"/>
  <c r="G12" i="5"/>
  <c r="H8" i="5"/>
  <c r="G7" i="5"/>
  <c r="H11" i="5"/>
  <c r="G8" i="5"/>
  <c r="H12" i="5"/>
  <c r="G9" i="5"/>
  <c r="E6" i="5"/>
  <c r="G6" i="5" s="1"/>
  <c r="F12" i="5"/>
  <c r="E13" i="5"/>
  <c r="G13" i="5" s="1"/>
  <c r="F11" i="5"/>
  <c r="F9" i="5"/>
  <c r="F8" i="5"/>
  <c r="F7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H10" i="5" l="1"/>
  <c r="F10" i="5"/>
  <c r="F6" i="5"/>
  <c r="F13" i="5"/>
  <c r="E2" i="5"/>
  <c r="E3" i="5"/>
  <c r="F3" i="5"/>
  <c r="E4" i="5"/>
  <c r="F4" i="5" s="1"/>
  <c r="H6" i="5"/>
  <c r="E5" i="5"/>
  <c r="F5" i="5" s="1"/>
  <c r="H13" i="5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2" i="1"/>
  <c r="O4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4" i="5" l="1"/>
  <c r="G4" i="5"/>
  <c r="H3" i="5"/>
  <c r="G3" i="5"/>
  <c r="G2" i="5"/>
  <c r="H2" i="5"/>
  <c r="H5" i="5"/>
  <c r="G5" i="5"/>
  <c r="F2" i="5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<sst xmlns="http://schemas.openxmlformats.org/spreadsheetml/2006/main" count="33048" uniqueCount="8401">
  <si>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</si>
  <si>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</si>
  <si>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</si>
  <si>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</si>
  <si>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</si>
  <si>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</si>
  <si>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</si>
  <si>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</si>
  <si>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</si>
  <si>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</si>
  <si>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</si>
  <si>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</si>
  <si>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</si>
  <si>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</si>
  <si>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</si>
  <si>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</si>
  <si>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</si>
  <si>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</si>
  <si>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</si>
  <si>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</si>
  <si>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</si>
  <si>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</si>
  <si>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</si>
  <si>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</si>
  <si>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</si>
  <si>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</si>
  <si>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</si>
  <si>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</si>
  <si>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</si>
  <si>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</si>
  <si>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</si>
  <si>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</si>
  <si>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</si>
  <si>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</si>
  <si>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</si>
  <si>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</si>
  <si>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</si>
  <si>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</si>
  <si>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</si>
  <si>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</si>
  <si>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</si>
  <si>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</si>
  <si>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</si>
  <si>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</si>
  <si>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</si>
  <si>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</si>
  <si>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</si>
  <si>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</si>
  <si>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</si>
  <si>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</si>
  <si>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</si>
  <si>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</si>
  <si>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</si>
  <si>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</si>
  <si>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</si>
  <si>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</si>
  <si>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</si>
  <si>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</si>
  <si>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</si>
  <si>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</si>
  <si>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</si>
  <si>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</si>
  <si>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</si>
  <si>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</si>
  <si>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</si>
  <si>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</si>
  <si>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</si>
  <si>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</si>
  <si>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</si>
  <si>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</si>
  <si>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</si>
  <si>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</si>
  <si>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</si>
  <si>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</si>
  <si>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</si>
  <si>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</si>
  <si>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</si>
  <si>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</si>
  <si>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</si>
  <si>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</si>
  <si>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</si>
  <si>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</si>
  <si>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</si>
  <si>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</si>
  <si>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</si>
  <si>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</si>
  <si>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</si>
  <si>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</si>
  <si>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</si>
  <si>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</si>
  <si>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</si>
  <si>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</si>
  <si>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</si>
  <si>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</si>
  <si>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</si>
  <si>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</si>
  <si>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</si>
  <si>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</si>
  <si>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</si>
  <si>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</si>
  <si>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</si>
  <si>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</si>
  <si>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</si>
  <si>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</si>
  <si>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</si>
  <si>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</si>
  <si>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</si>
  <si>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</si>
  <si>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</si>
  <si>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</si>
  <si>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</si>
  <si>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</si>
  <si>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</si>
  <si>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</si>
  <si>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</si>
  <si>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</si>
  <si>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</si>
  <si>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</si>
  <si>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</si>
  <si>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</si>
  <si>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</si>
  <si>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</si>
  <si>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</si>
  <si>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</si>
  <si>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</si>
  <si>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</si>
  <si>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</si>
  <si>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</si>
  <si>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</si>
  <si>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</si>
  <si>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</si>
  <si>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</si>
  <si>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</si>
  <si>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</si>
  <si>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</si>
  <si>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</si>
  <si>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</si>
  <si>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</si>
  <si>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</si>
  <si>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</si>
  <si>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</si>
  <si>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</si>
  <si>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</si>
  <si>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</si>
  <si>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</si>
  <si>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</si>
  <si>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</si>
  <si>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</si>
  <si>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</si>
  <si>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</si>
  <si>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</si>
  <si>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</si>
  <si>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</si>
  <si>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</si>
  <si>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</si>
  <si>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</si>
  <si>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</si>
  <si>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</si>
  <si>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</si>
  <si>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</si>
  <si>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</si>
  <si>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</si>
  <si>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</si>
  <si>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</si>
  <si>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</si>
  <si>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</si>
  <si>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</si>
  <si>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</si>
  <si>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</si>
  <si>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</si>
  <si>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</si>
  <si>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</si>
  <si>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</si>
  <si>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</si>
  <si>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</si>
  <si>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</si>
  <si>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</si>
  <si>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</si>
  <si>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</si>
  <si>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</si>
  <si>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</si>
  <si>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</si>
  <si>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</si>
  <si>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</si>
  <si>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</si>
  <si>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</si>
  <si>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</si>
  <si>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</si>
  <si>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</si>
  <si>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</si>
  <si>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</si>
  <si>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</si>
  <si>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</si>
  <si>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</si>
  <si>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</si>
  <si>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</si>
  <si>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</si>
  <si>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</si>
  <si>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</si>
  <si>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</si>
  <si>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</si>
  <si>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</si>
  <si>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</si>
  <si>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</si>
  <si>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</si>
  <si>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</si>
  <si>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</si>
  <si>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</si>
  <si>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</si>
  <si>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</si>
  <si>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</si>
  <si>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</si>
  <si>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</si>
  <si>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</si>
  <si>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</si>
  <si>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</si>
  <si>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</si>
  <si>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</si>
  <si>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</si>
  <si>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</si>
  <si>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</si>
  <si>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</si>
  <si>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</si>
  <si>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</si>
  <si>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</si>
  <si>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</si>
  <si>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</si>
  <si>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</si>
  <si>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</si>
  <si>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</si>
  <si>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</si>
  <si>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</si>
  <si>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</si>
  <si>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</si>
  <si>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</si>
  <si>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</si>
  <si>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</si>
  <si>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</si>
  <si>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</si>
  <si>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</si>
  <si>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</si>
  <si>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</si>
  <si>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</si>
  <si>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</si>
  <si>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</si>
  <si>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</si>
  <si>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</si>
  <si>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</si>
  <si>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</si>
  <si>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</si>
  <si>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</si>
  <si>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</si>
  <si>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</si>
  <si>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</si>
  <si>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</si>
  <si>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</si>
  <si>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</si>
  <si>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</si>
  <si>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</si>
  <si>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</si>
  <si>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</si>
  <si>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</si>
  <si>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</si>
  <si>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</si>
  <si>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</si>
  <si>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</si>
  <si>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</si>
  <si>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</si>
  <si>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</si>
  <si>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</si>
  <si>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</si>
  <si>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</si>
  <si>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</si>
  <si>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</si>
  <si>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</si>
  <si>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</si>
  <si>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</si>
  <si>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</si>
  <si>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</si>
  <si>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</si>
  <si>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</si>
  <si>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</si>
  <si>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</si>
  <si>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</si>
  <si>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</si>
  <si>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</si>
  <si>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</si>
  <si>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</si>
  <si>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</si>
  <si>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</si>
  <si>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</si>
  <si>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</si>
  <si>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</si>
  <si>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</si>
  <si>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</si>
  <si>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</si>
  <si>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</si>
  <si>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</si>
  <si>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</si>
  <si>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</si>
  <si>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</si>
  <si>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</si>
  <si>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</si>
  <si>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</si>
  <si>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</si>
  <si>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</si>
  <si>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</si>
  <si>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</si>
  <si>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</si>
  <si>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</si>
  <si>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</si>
  <si>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</si>
  <si>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</si>
  <si>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</si>
  <si>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</si>
  <si>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</si>
  <si>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</si>
  <si>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</si>
  <si>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</si>
  <si>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</si>
  <si>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</si>
  <si>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</si>
  <si>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</si>
  <si>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</si>
  <si>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</si>
  <si>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</si>
  <si>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</si>
  <si>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</si>
  <si>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</si>
  <si>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</si>
  <si>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</si>
  <si>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</si>
  <si>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</si>
  <si>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</si>
  <si>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</si>
  <si>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</si>
  <si>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</si>
  <si>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</si>
  <si>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</si>
  <si>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</si>
  <si>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</si>
  <si>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</si>
  <si>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</si>
  <si>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</si>
  <si>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</si>
  <si>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</si>
  <si>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</si>
  <si>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</si>
  <si>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</si>
  <si>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</si>
  <si>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</si>
  <si>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</si>
  <si>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</si>
  <si>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</si>
  <si>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</si>
  <si>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</si>
  <si>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</si>
  <si>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</si>
  <si>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</si>
  <si>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</si>
  <si>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</si>
  <si>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</si>
  <si>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</si>
  <si>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</si>
  <si>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</si>
  <si>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</si>
  <si>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</si>
  <si>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</si>
  <si>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</si>
  <si>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</si>
  <si>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</si>
  <si>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</si>
  <si>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</si>
  <si>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</si>
  <si>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</si>
  <si>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</si>
  <si>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</si>
  <si>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</si>
  <si>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</si>
  <si>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</si>
  <si>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</si>
  <si>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</si>
  <si>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</si>
  <si>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</si>
  <si>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</si>
  <si>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</si>
  <si>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</si>
  <si>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</si>
  <si>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</si>
  <si>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</si>
  <si>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</si>
  <si>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</si>
  <si>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</si>
  <si>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</si>
  <si>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</si>
  <si>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</si>
  <si>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</si>
  <si>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</si>
  <si>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</si>
  <si>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</si>
  <si>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</si>
  <si>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</si>
  <si>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</si>
  <si>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</si>
  <si>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</si>
  <si>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</si>
  <si>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</si>
  <si>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</si>
  <si>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</si>
  <si>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</si>
  <si>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</si>
  <si>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</si>
  <si>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</si>
  <si>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</si>
  <si>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</si>
  <si>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</si>
  <si>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</si>
  <si>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</si>
  <si>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</si>
  <si>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</si>
  <si>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</si>
  <si>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</si>
  <si>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</si>
  <si>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</si>
  <si>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</si>
  <si>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</si>
  <si>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</si>
  <si>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</si>
  <si>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</si>
  <si>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</si>
  <si>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</si>
  <si>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</si>
  <si>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</si>
  <si>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</si>
  <si>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</si>
  <si>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</si>
  <si>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</si>
  <si>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</si>
  <si>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</si>
  <si>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</si>
  <si>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</si>
  <si>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</si>
  <si>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</si>
  <si>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</si>
  <si>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</si>
  <si>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</si>
  <si>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</si>
  <si>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</si>
  <si>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</si>
  <si>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</si>
  <si>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</si>
  <si>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</si>
  <si>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</si>
  <si>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</si>
  <si>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</si>
  <si>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</si>
  <si>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</si>
  <si>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</si>
  <si>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</si>
  <si>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</si>
  <si>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</si>
  <si>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</si>
  <si>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</si>
  <si>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</si>
  <si>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</si>
  <si>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</si>
  <si>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</si>
  <si>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</si>
  <si>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</si>
  <si>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</si>
  <si>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</si>
  <si>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</si>
  <si>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</si>
  <si>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</si>
  <si>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</si>
  <si>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</si>
  <si>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</si>
  <si>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</si>
  <si>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</si>
  <si>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</si>
  <si>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</si>
  <si>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</si>
  <si>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</si>
  <si>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</si>
  <si>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</si>
  <si>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</si>
  <si>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</si>
  <si>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</si>
  <si>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</si>
  <si>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</si>
  <si>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</si>
  <si>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</si>
  <si>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</si>
  <si>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</si>
  <si>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</si>
  <si>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</si>
  <si>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</si>
  <si>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</si>
  <si>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</si>
  <si>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</si>
  <si>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</si>
  <si>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</si>
  <si>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</si>
  <si>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</si>
  <si>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</si>
  <si>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</si>
  <si>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</si>
  <si>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</si>
  <si>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</si>
  <si>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</si>
  <si>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</si>
  <si>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</si>
  <si>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</si>
  <si>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</si>
  <si>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</si>
  <si>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</si>
  <si>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</si>
  <si>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</si>
  <si>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</si>
  <si>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</si>
  <si>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</si>
  <si>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</si>
  <si>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</si>
  <si>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</si>
  <si>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</si>
  <si>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</si>
  <si>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</si>
  <si>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</si>
  <si>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</si>
  <si>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</si>
  <si>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</si>
  <si>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</si>
  <si>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</si>
  <si>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</si>
  <si>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</si>
  <si>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</si>
  <si>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</si>
  <si>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</si>
  <si>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</si>
  <si>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</si>
  <si>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</si>
  <si>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</si>
  <si>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</si>
  <si>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</si>
  <si>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</si>
  <si>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</si>
  <si>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</si>
  <si>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</si>
  <si>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</si>
  <si>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</si>
  <si>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</si>
  <si>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</si>
  <si>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</si>
  <si>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</si>
  <si>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</si>
  <si>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</si>
  <si>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</si>
  <si>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</si>
  <si>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</si>
  <si>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</si>
  <si>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</si>
  <si>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</si>
  <si>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</si>
  <si>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</si>
  <si>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</si>
  <si>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</si>
  <si>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</si>
  <si>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</si>
  <si>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</si>
  <si>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</si>
  <si>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</si>
  <si>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</si>
  <si>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</si>
  <si>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</si>
  <si>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</si>
  <si>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</si>
  <si>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</si>
  <si>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</si>
  <si>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</si>
  <si>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</si>
  <si>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</si>
  <si>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</si>
  <si>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</si>
  <si>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</si>
  <si>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</si>
  <si>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</si>
  <si>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</si>
  <si>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</si>
  <si>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</si>
  <si>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</si>
  <si>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</si>
  <si>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</si>
  <si>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</si>
  <si>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</si>
  <si>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</si>
  <si>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</si>
  <si>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</si>
  <si>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</si>
  <si>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</si>
  <si>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</si>
  <si>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</si>
  <si>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</si>
  <si>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</si>
  <si>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</si>
  <si>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</si>
  <si>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</si>
  <si>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</si>
  <si>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</si>
  <si>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</si>
  <si>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</si>
  <si>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</si>
  <si>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</si>
  <si>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</si>
  <si>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</si>
  <si>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</si>
  <si>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</si>
  <si>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</si>
  <si>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</si>
  <si>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</si>
  <si>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</si>
  <si>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</si>
  <si>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</si>
  <si>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</si>
  <si>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</si>
  <si>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</si>
  <si>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</si>
  <si>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</si>
  <si>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</si>
  <si>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</si>
  <si>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</si>
  <si>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</si>
  <si>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</si>
  <si>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</si>
  <si>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</si>
  <si>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</si>
  <si>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</si>
  <si>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</si>
  <si>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</si>
  <si>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</si>
  <si>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</si>
  <si>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</si>
  <si>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</si>
  <si>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</si>
  <si>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</si>
  <si>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</si>
  <si>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</si>
  <si>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</si>
  <si>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</si>
  <si>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</si>
  <si>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</si>
  <si>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</si>
  <si>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</si>
  <si>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</si>
  <si>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</si>
  <si>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</si>
  <si>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</si>
  <si>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</si>
  <si>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</si>
  <si>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</si>
  <si>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</si>
  <si>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</si>
  <si>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</si>
  <si>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</si>
  <si>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</si>
  <si>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</si>
  <si>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</si>
  <si>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</si>
  <si>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</si>
  <si>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</si>
  <si>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</si>
  <si>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</si>
  <si>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</si>
  <si>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</si>
  <si>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</si>
  <si>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</si>
  <si>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</si>
  <si>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</si>
  <si>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</si>
  <si>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</si>
  <si>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</si>
  <si>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</si>
  <si>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</si>
  <si>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</si>
  <si>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</si>
  <si>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</si>
  <si>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</si>
  <si>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</si>
  <si>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</si>
  <si>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</si>
  <si>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</si>
  <si>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</si>
  <si>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</si>
  <si>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</si>
  <si>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</si>
  <si>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</si>
  <si>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</si>
  <si>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</si>
  <si>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</si>
  <si>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</si>
  <si>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</si>
  <si>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</si>
  <si>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</si>
  <si>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</si>
  <si>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</si>
  <si>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</si>
  <si>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</si>
  <si>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</si>
  <si>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</si>
  <si>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</si>
  <si>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</si>
  <si>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</si>
  <si>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</si>
  <si>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</si>
  <si>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</si>
  <si>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</si>
  <si>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</si>
  <si>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</si>
  <si>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</si>
  <si>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</si>
  <si>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</si>
  <si>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</si>
  <si>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</si>
  <si>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</si>
  <si>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</si>
  <si>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</si>
  <si>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</si>
  <si>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</si>
  <si>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</si>
  <si>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</si>
  <si>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</si>
  <si>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</si>
  <si>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</si>
  <si>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</si>
  <si>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</si>
  <si>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</si>
  <si>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</si>
  <si>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</si>
  <si>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</si>
  <si>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</si>
  <si>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</si>
  <si>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</si>
  <si>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</si>
  <si>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</si>
  <si>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</si>
  <si>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</si>
  <si>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</si>
  <si>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</si>
  <si>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</si>
  <si>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</si>
  <si>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</si>
  <si>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</si>
  <si>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</si>
  <si>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</si>
  <si>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</si>
  <si>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</si>
  <si>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</si>
  <si>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</si>
  <si>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</si>
  <si>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</si>
  <si>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</si>
  <si>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</si>
  <si>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</si>
  <si>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</si>
  <si>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</si>
  <si>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</si>
  <si>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</si>
  <si>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</si>
  <si>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</si>
  <si>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</si>
  <si>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</si>
  <si>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</si>
  <si>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</si>
  <si>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</si>
  <si>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</si>
  <si>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</si>
  <si>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</si>
  <si>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</si>
  <si>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</si>
  <si>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</si>
  <si>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</si>
  <si>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</si>
  <si>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</si>
  <si>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</si>
  <si>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</si>
  <si>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</si>
  <si>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</si>
  <si>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</si>
  <si>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</si>
  <si>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</si>
  <si>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</si>
  <si>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</si>
  <si>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</si>
  <si>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</si>
  <si>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</si>
  <si>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</si>
  <si>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</si>
  <si>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</si>
  <si>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</si>
  <si>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</si>
  <si>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</si>
  <si>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</si>
  <si>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</si>
  <si>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</si>
  <si>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</si>
  <si>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</si>
  <si>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</si>
  <si>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</si>
  <si>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</si>
  <si>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</si>
  <si>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</si>
  <si>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</si>
  <si>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</si>
  <si>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</si>
  <si>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</si>
  <si>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</si>
  <si>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</si>
  <si>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</si>
  <si>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</si>
  <si>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</si>
  <si>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</si>
  <si>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</si>
  <si>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</si>
  <si>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</si>
  <si>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</si>
  <si>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</si>
  <si>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</si>
  <si>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</si>
  <si>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</si>
  <si>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</si>
  <si>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</si>
  <si>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</si>
  <si>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</si>
  <si>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</si>
  <si>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</si>
  <si>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</si>
  <si>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</si>
  <si>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</si>
  <si>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</si>
  <si>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</si>
  <si>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</si>
  <si>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</si>
  <si>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</si>
  <si>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</si>
  <si>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</si>
  <si>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</si>
  <si>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</si>
  <si>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</si>
  <si>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</si>
  <si>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</si>
  <si>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</si>
  <si>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</si>
  <si>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</si>
  <si>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</si>
  <si>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</si>
  <si>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</si>
  <si>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</si>
  <si>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</si>
  <si>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</si>
  <si>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</si>
  <si>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</si>
  <si>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</si>
  <si>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</si>
  <si>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</si>
  <si>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</si>
  <si>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</si>
  <si>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</si>
  <si>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</si>
  <si>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</si>
  <si>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</si>
  <si>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</si>
  <si>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</si>
  <si>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</si>
  <si>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</si>
  <si>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</si>
  <si>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</si>
  <si>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</si>
  <si>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</si>
  <si>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</si>
  <si>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</si>
  <si>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</si>
  <si>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</si>
  <si>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</si>
  <si>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</si>
  <si>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</si>
  <si>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</si>
  <si>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</si>
  <si>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</si>
  <si>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</si>
  <si>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</si>
  <si>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</si>
  <si>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</si>
  <si>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</si>
  <si>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</si>
  <si>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</si>
  <si>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</si>
  <si>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</si>
  <si>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</si>
  <si>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</si>
  <si>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</si>
  <si>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</si>
  <si>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</si>
  <si>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</si>
  <si>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</si>
  <si>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</si>
  <si>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</si>
  <si>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</si>
  <si>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</si>
  <si>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</si>
  <si>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</si>
  <si>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</si>
  <si>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</si>
  <si>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</si>
  <si>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</si>
  <si>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</si>
  <si>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</si>
  <si>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</si>
  <si>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</si>
  <si>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</si>
  <si>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</si>
  <si>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</si>
  <si>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</si>
  <si>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</si>
  <si>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</si>
  <si>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</si>
  <si>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</si>
  <si>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</si>
  <si>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</si>
  <si>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</si>
  <si>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</si>
  <si>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</si>
  <si>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</si>
  <si>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</si>
  <si>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</si>
  <si>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</si>
  <si>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</si>
  <si>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</si>
  <si>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</si>
  <si>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</si>
  <si>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</si>
  <si>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</si>
  <si>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</si>
  <si>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</si>
  <si>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</si>
  <si>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</si>
  <si>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</si>
  <si>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</si>
  <si>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</si>
  <si>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</si>
  <si>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</si>
  <si>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</si>
  <si>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</si>
  <si>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</si>
  <si>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</si>
  <si>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</si>
  <si>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</si>
  <si>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</si>
  <si>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</si>
  <si>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</si>
  <si>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</si>
  <si>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</si>
  <si>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</si>
  <si>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</si>
  <si>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</si>
  <si>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</si>
  <si>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</si>
  <si>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</si>
  <si>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</si>
  <si>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</si>
  <si>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</si>
  <si>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</si>
  <si>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</si>
  <si>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</si>
  <si>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</si>
  <si>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</si>
  <si>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</si>
  <si>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</si>
  <si>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</si>
  <si>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</si>
  <si>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</si>
  <si>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</si>
  <si>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</si>
  <si>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</si>
  <si>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</si>
  <si>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</si>
  <si>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</si>
  <si>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</si>
  <si>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</si>
  <si>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</si>
  <si>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</si>
  <si>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</si>
  <si>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</si>
  <si>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</si>
  <si>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</si>
  <si>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</si>
  <si>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</si>
  <si>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</si>
  <si>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</si>
  <si>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</si>
  <si>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</si>
  <si>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</si>
  <si>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</si>
  <si>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</si>
  <si>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</si>
  <si>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</si>
  <si>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</si>
  <si>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</si>
  <si>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</si>
  <si>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</si>
  <si>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</si>
  <si>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</si>
  <si>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</si>
  <si>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</si>
  <si>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</si>
  <si>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</si>
  <si>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</si>
  <si>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</si>
  <si>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</si>
  <si>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</si>
  <si>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</si>
  <si>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</si>
  <si>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</si>
  <si>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</si>
  <si>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</si>
  <si>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</si>
  <si>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</si>
  <si>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</si>
  <si>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</si>
  <si>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</si>
  <si>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</si>
  <si>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</si>
  <si>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</si>
  <si>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</si>
  <si>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</si>
  <si>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</si>
  <si>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</si>
  <si>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</si>
  <si>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</si>
  <si>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</si>
  <si>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</si>
  <si>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</si>
  <si>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</si>
  <si>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</si>
  <si>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</si>
  <si>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</si>
  <si>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</si>
  <si>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</si>
  <si>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</si>
  <si>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</si>
  <si>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</si>
  <si>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</si>
  <si>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</si>
  <si>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</si>
  <si>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</si>
  <si>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</si>
  <si>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</si>
  <si>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</si>
  <si>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</si>
  <si>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</si>
  <si>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</si>
  <si>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</si>
  <si>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</si>
  <si>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</si>
  <si>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</si>
  <si>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</si>
  <si>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</si>
  <si>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</si>
  <si>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</si>
  <si>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</si>
  <si>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</si>
  <si>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</si>
  <si>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</si>
  <si>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</si>
  <si>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</si>
  <si>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</si>
  <si>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</si>
  <si>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</si>
  <si>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</si>
  <si>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</si>
  <si>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</si>
  <si>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</si>
  <si>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</si>
  <si>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</si>
  <si>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</si>
  <si>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</si>
  <si>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</si>
  <si>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</si>
  <si>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</si>
  <si>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</si>
  <si>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</si>
  <si>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</si>
  <si>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</si>
  <si>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</si>
  <si>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</si>
  <si>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</si>
  <si>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</si>
  <si>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</si>
  <si>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</si>
  <si>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</si>
  <si>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</si>
  <si>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</si>
  <si>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</si>
  <si>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</si>
  <si>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</si>
  <si>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</si>
  <si>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</si>
  <si>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</si>
  <si>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</si>
  <si>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</si>
  <si>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</si>
  <si>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</si>
  <si>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</si>
  <si>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</si>
  <si>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</si>
  <si>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</si>
  <si>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</si>
  <si>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</si>
  <si>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</si>
  <si>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</si>
  <si>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</si>
  <si>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</si>
  <si>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</si>
  <si>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</si>
  <si>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</si>
  <si>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</si>
  <si>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</si>
  <si>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</si>
  <si>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</si>
  <si>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</si>
  <si>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</si>
  <si>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</si>
  <si>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</si>
  <si>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</si>
  <si>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</si>
  <si>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</si>
  <si>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</si>
  <si>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</si>
  <si>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</si>
  <si>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</si>
  <si>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</si>
  <si>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</si>
  <si>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</si>
  <si>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</si>
  <si>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</si>
  <si>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</si>
  <si>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</si>
  <si>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</si>
  <si>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</si>
  <si>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</si>
  <si>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</si>
  <si>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</si>
  <si>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</si>
  <si>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</si>
  <si>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</si>
  <si>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</si>
  <si>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</si>
  <si>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</si>
  <si>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</si>
  <si>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</si>
  <si>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</si>
  <si>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</si>
  <si>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</si>
  <si>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</si>
  <si>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</si>
  <si>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</si>
  <si>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</si>
  <si>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</si>
  <si>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</si>
  <si>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</si>
  <si>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</si>
  <si>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</si>
  <si>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</si>
  <si>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</si>
  <si>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</si>
  <si>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</si>
  <si>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</si>
  <si>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</si>
  <si>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</si>
  <si>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</si>
  <si>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</si>
  <si>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</si>
  <si>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</si>
  <si>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</si>
  <si>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</si>
  <si>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</si>
  <si>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</si>
  <si>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</si>
  <si>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</si>
  <si>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</si>
  <si>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</si>
  <si>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</si>
  <si>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</si>
  <si>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</si>
  <si>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</si>
  <si>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</si>
  <si>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</si>
  <si>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</si>
  <si>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</si>
  <si>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</si>
  <si>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</si>
  <si>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</si>
  <si>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</si>
  <si>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</si>
  <si>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</si>
  <si>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</si>
  <si>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</si>
  <si>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</si>
  <si>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</si>
  <si>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</si>
  <si>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</si>
  <si>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</si>
  <si>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</si>
  <si>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</si>
  <si>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</si>
  <si>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</si>
  <si>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</si>
  <si>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</si>
  <si>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</si>
  <si>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</si>
  <si>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</si>
  <si>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</si>
  <si>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</si>
  <si>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</si>
  <si>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</si>
  <si>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</si>
  <si>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</si>
  <si>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</si>
  <si>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</si>
  <si>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</si>
  <si>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</si>
  <si>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</si>
  <si>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</si>
  <si>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</si>
  <si>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</si>
  <si>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</si>
  <si>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</si>
  <si>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</si>
  <si>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</si>
  <si>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</si>
  <si>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</si>
  <si>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</si>
  <si>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</si>
  <si>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</si>
  <si>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</si>
  <si>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</si>
  <si>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</si>
  <si>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</si>
  <si>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</si>
  <si>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</si>
  <si>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</si>
  <si>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</si>
  <si>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</si>
  <si>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</si>
  <si>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</si>
  <si>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</si>
  <si>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</si>
  <si>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</si>
  <si>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</si>
  <si>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</si>
  <si>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</si>
  <si>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</si>
  <si>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</si>
  <si>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</si>
  <si>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</si>
  <si>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</si>
  <si>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</si>
  <si>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</si>
  <si>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</si>
  <si>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</si>
  <si>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</si>
  <si>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</si>
  <si>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</si>
  <si>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</si>
  <si>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</si>
  <si>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</si>
  <si>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</si>
  <si>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</si>
  <si>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</si>
  <si>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</si>
  <si>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</si>
  <si>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</si>
  <si>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</si>
  <si>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</si>
  <si>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</si>
  <si>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</si>
  <si>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</si>
  <si>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</si>
  <si>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</si>
  <si>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</si>
  <si>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</si>
  <si>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</si>
  <si>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</si>
  <si>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</si>
  <si>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</si>
  <si>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</si>
  <si>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</si>
  <si>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</si>
  <si>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</si>
  <si>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</si>
  <si>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</si>
  <si>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</si>
  <si>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</si>
  <si>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</si>
  <si>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</si>
  <si>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</si>
  <si>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</si>
  <si>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</si>
  <si>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</si>
  <si>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</si>
  <si>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</si>
  <si>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</si>
  <si>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</si>
  <si>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</si>
  <si>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</si>
  <si>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</si>
  <si>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</si>
  <si>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</si>
  <si>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</si>
  <si>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</si>
  <si>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</si>
  <si>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</si>
  <si>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</si>
  <si>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</si>
  <si>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</si>
  <si>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</si>
  <si>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</si>
  <si>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</si>
  <si>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</si>
  <si>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</si>
  <si>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</si>
  <si>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</si>
  <si>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</si>
  <si>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</si>
  <si>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</si>
  <si>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</si>
  <si>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</si>
  <si>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</si>
  <si>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</si>
  <si>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</si>
  <si>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</si>
  <si>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</si>
  <si>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</si>
  <si>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</si>
  <si>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</si>
  <si>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</si>
  <si>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</si>
  <si>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</si>
  <si>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</si>
  <si>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</si>
  <si>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</si>
  <si>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</si>
  <si>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</si>
  <si>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</si>
  <si>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</si>
  <si>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</si>
  <si>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</si>
  <si>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</si>
  <si>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</si>
  <si>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</si>
  <si>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</si>
  <si>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</si>
  <si>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</si>
  <si>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</si>
  <si>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</si>
  <si>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</si>
  <si>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</si>
  <si>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</si>
  <si>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</si>
  <si>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</si>
  <si>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</si>
  <si>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</si>
  <si>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</si>
  <si>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</si>
  <si>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</si>
  <si>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</si>
  <si>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</si>
  <si>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</si>
  <si>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</si>
  <si>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</si>
  <si>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</si>
  <si>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</si>
  <si>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</si>
  <si>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</si>
  <si>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</si>
  <si>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</si>
  <si>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</si>
  <si>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</si>
  <si>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</si>
  <si>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</si>
  <si>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</si>
  <si>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</si>
  <si>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</si>
  <si>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</si>
  <si>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</si>
  <si>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</si>
  <si>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</si>
  <si>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</si>
  <si>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</si>
  <si>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</si>
  <si>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</si>
  <si>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</si>
  <si>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</si>
  <si>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</si>
  <si>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</si>
  <si>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</si>
  <si>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</si>
  <si>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</si>
  <si>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</si>
  <si>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</si>
  <si>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</si>
  <si>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</si>
  <si>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</si>
  <si>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</si>
  <si>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</si>
  <si>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</si>
  <si>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</si>
  <si>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</si>
  <si>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</si>
  <si>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</si>
  <si>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</si>
  <si>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</si>
  <si>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</si>
  <si>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</si>
  <si>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</si>
  <si>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</si>
  <si>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</si>
  <si>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</si>
  <si>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</si>
  <si>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</si>
  <si>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</si>
  <si>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</si>
  <si>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</si>
  <si>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</si>
  <si>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</si>
  <si>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</si>
  <si>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</si>
  <si>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</si>
  <si>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</si>
  <si>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</si>
  <si>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</si>
  <si>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</si>
  <si>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</si>
  <si>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</si>
  <si>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</si>
  <si>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</si>
  <si>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</si>
  <si>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</si>
  <si>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</si>
  <si>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</si>
  <si>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</si>
  <si>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</si>
  <si>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</si>
  <si>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</si>
  <si>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</si>
  <si>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</si>
  <si>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</si>
  <si>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</si>
  <si>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</si>
  <si>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</si>
  <si>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</si>
  <si>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</si>
  <si>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</si>
  <si>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</si>
  <si>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</si>
  <si>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</si>
  <si>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</si>
  <si>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</si>
  <si>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</si>
  <si>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</si>
  <si>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</si>
  <si>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</si>
  <si>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</si>
  <si>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</si>
  <si>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</si>
  <si>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</si>
  <si>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</si>
  <si>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</si>
  <si>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</si>
  <si>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</si>
  <si>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</si>
  <si>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</si>
  <si>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</si>
  <si>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</si>
  <si>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</si>
  <si>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</si>
  <si>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</si>
  <si>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</si>
  <si>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</si>
  <si>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</si>
  <si>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</si>
  <si>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</si>
  <si>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</si>
  <si>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</si>
  <si>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</si>
  <si>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</si>
  <si>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</si>
  <si>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</si>
  <si>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</si>
  <si>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</si>
  <si>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</si>
  <si>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</si>
  <si>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</si>
  <si>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</si>
  <si>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</si>
  <si>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</si>
  <si>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</si>
  <si>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</si>
  <si>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</si>
  <si>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</si>
  <si>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</si>
  <si>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</si>
  <si>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</si>
  <si>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</si>
  <si>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</si>
  <si>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</si>
  <si>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</si>
  <si>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</si>
  <si>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</si>
  <si>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</si>
  <si>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</si>
  <si>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</si>
  <si>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</si>
  <si>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</si>
  <si>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</si>
  <si>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</si>
  <si>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</si>
  <si>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</si>
  <si>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</si>
  <si>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</si>
  <si>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</si>
  <si>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</si>
  <si>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</si>
  <si>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</si>
  <si>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</si>
  <si>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</si>
  <si>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</si>
  <si>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</si>
  <si>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</si>
  <si>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</si>
  <si>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</si>
  <si>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</si>
  <si>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</si>
  <si>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</si>
  <si>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</si>
  <si>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</si>
  <si>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</si>
  <si>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</si>
  <si>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</si>
  <si>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</si>
  <si>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</si>
  <si>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</si>
  <si>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</si>
  <si>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</si>
  <si>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</si>
  <si>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</si>
  <si>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</si>
  <si>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</si>
  <si>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</si>
  <si>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</si>
  <si>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</si>
  <si>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</si>
  <si>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</si>
  <si>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</si>
  <si>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</si>
  <si>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</si>
  <si>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</si>
  <si>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</si>
  <si>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</si>
  <si>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</si>
  <si>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</si>
  <si>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</si>
  <si>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</si>
  <si>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</si>
  <si>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</si>
  <si>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</si>
  <si>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</si>
  <si>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</si>
  <si>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</si>
  <si>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</si>
  <si>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</si>
  <si>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</si>
  <si>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</si>
  <si>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</si>
  <si>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</si>
  <si>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</si>
  <si>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</si>
  <si>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</si>
  <si>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</si>
  <si>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</si>
  <si>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</si>
  <si>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</si>
  <si>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</si>
  <si>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</si>
  <si>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</si>
  <si>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</si>
  <si>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</si>
  <si>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</si>
  <si>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</si>
  <si>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</si>
  <si>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</si>
  <si>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</si>
  <si>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</si>
  <si>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</si>
  <si>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</si>
  <si>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</si>
  <si>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</si>
  <si>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</si>
  <si>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</si>
  <si>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</si>
  <si>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</si>
  <si>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</si>
  <si>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</si>
  <si>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</si>
  <si>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</si>
  <si>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</si>
  <si>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</si>
  <si>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</si>
  <si>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</si>
  <si>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</si>
  <si>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</si>
  <si>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</si>
  <si>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</si>
  <si>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</si>
  <si>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</si>
  <si>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</si>
  <si>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</si>
  <si>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</si>
  <si>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</si>
  <si>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</si>
  <si>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</si>
  <si>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</si>
  <si>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</si>
  <si>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</si>
  <si>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</si>
  <si>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</si>
  <si>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</si>
  <si>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</si>
  <si>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</si>
  <si>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</si>
  <si>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</si>
  <si>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</si>
  <si>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</si>
  <si>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</si>
  <si>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</si>
  <si>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</si>
  <si>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</si>
  <si>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</si>
  <si>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</si>
  <si>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</si>
  <si>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</si>
  <si>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</si>
  <si>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</si>
  <si>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</si>
  <si>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</si>
  <si>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</si>
  <si>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</si>
  <si>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</si>
  <si>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</si>
  <si>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</si>
  <si>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</si>
  <si>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</si>
  <si>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</si>
  <si>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</si>
  <si>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</si>
  <si>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</si>
  <si>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</si>
  <si>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</si>
  <si>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</si>
  <si>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</si>
  <si>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</si>
  <si>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</si>
  <si>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</si>
  <si>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</si>
  <si>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</si>
  <si>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</si>
  <si>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</si>
  <si>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</si>
  <si>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</si>
  <si>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</si>
  <si>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</si>
  <si>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</si>
  <si>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</si>
  <si>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</si>
  <si>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</si>
  <si>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</si>
  <si>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</si>
  <si>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</si>
  <si>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</si>
  <si>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</si>
  <si>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</si>
  <si>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</si>
  <si>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</si>
  <si>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</si>
  <si>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</si>
  <si>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</si>
  <si>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</si>
  <si>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</si>
  <si>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</si>
  <si>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</si>
  <si>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</si>
  <si>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</si>
  <si>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</si>
  <si>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</si>
  <si>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</si>
  <si>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</si>
  <si>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</si>
  <si>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</si>
  <si>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</si>
  <si>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</si>
  <si>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</si>
  <si>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</si>
  <si>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</si>
  <si>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</si>
  <si>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</si>
  <si>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</si>
  <si>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</si>
  <si>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</si>
  <si>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</si>
  <si>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</si>
  <si>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</si>
  <si>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</si>
  <si>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</si>
  <si>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</si>
  <si>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</si>
  <si>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</si>
  <si>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</si>
  <si>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</si>
  <si>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</si>
  <si>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</si>
  <si>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</si>
  <si>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</si>
  <si>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</si>
  <si>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</si>
  <si>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</si>
  <si>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</si>
  <si>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</si>
  <si>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</si>
  <si>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</si>
  <si>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</si>
  <si>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</si>
  <si>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</si>
  <si>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</si>
  <si>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</si>
  <si>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</si>
  <si>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</si>
  <si>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</si>
  <si>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</si>
  <si>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</si>
  <si>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</si>
  <si>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</si>
  <si>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</si>
  <si>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</si>
  <si>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</si>
  <si>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</si>
  <si>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</si>
  <si>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</si>
  <si>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</si>
  <si>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</si>
  <si>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</si>
  <si>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</si>
  <si>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</si>
  <si>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</si>
  <si>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</si>
  <si>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</si>
  <si>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</si>
  <si>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</si>
  <si>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</si>
  <si>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</si>
  <si>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</si>
  <si>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</si>
  <si>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</si>
  <si>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</si>
  <si>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</si>
  <si>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</si>
  <si>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</si>
  <si>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</si>
  <si>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</si>
  <si>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</si>
  <si>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</si>
  <si>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</si>
  <si>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</si>
  <si>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</si>
  <si>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</si>
  <si>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</si>
  <si>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</si>
  <si>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</si>
  <si>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</si>
  <si>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</si>
  <si>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</si>
  <si>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</si>
  <si>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</si>
  <si>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</si>
  <si>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</si>
  <si>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</si>
  <si>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</si>
  <si>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</si>
  <si>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</si>
  <si>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</si>
  <si>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</si>
  <si>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</si>
  <si>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</si>
  <si>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</si>
  <si>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</si>
  <si>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</si>
  <si>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</si>
  <si>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</si>
  <si>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</si>
  <si>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</si>
  <si>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</si>
  <si>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</si>
  <si>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</si>
  <si>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</si>
  <si>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</si>
  <si>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</si>
  <si>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</si>
  <si>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</si>
  <si>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</si>
  <si>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</si>
  <si>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</si>
  <si>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</si>
  <si>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</si>
  <si>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</si>
  <si>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</si>
  <si>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</si>
  <si>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</si>
  <si>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</si>
  <si>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</si>
  <si>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</si>
  <si>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</si>
  <si>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</si>
  <si>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</si>
  <si>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</si>
  <si>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</si>
  <si>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</si>
  <si>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</si>
  <si>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</si>
  <si>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</si>
  <si>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</si>
  <si>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</si>
  <si>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</si>
  <si>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</si>
  <si>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</si>
  <si>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</si>
  <si>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</si>
  <si>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</si>
  <si>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</si>
  <si>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</si>
  <si>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</si>
  <si>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</si>
  <si>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</si>
  <si>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</si>
  <si>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</si>
  <si>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</si>
  <si>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</si>
  <si>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</si>
  <si>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</si>
  <si>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</si>
  <si>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</si>
  <si>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</si>
  <si>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</si>
  <si>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</si>
  <si>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</si>
  <si>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</si>
  <si>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</si>
  <si>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</si>
  <si>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</si>
  <si>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</si>
  <si>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</si>
  <si>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</si>
  <si>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</si>
  <si>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</si>
  <si>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</si>
  <si>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</si>
  <si>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</si>
  <si>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</si>
  <si>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</si>
  <si>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</si>
  <si>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</si>
  <si>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</si>
  <si>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</si>
  <si>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</si>
  <si>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</si>
  <si>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</si>
  <si>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</si>
  <si>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</si>
  <si>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</si>
  <si>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</si>
  <si>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</si>
  <si>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</si>
  <si>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</si>
  <si>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</si>
  <si>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</si>
  <si>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</si>
  <si>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</si>
  <si>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</si>
  <si>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</si>
  <si>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</si>
  <si>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</si>
  <si>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</si>
  <si>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</si>
  <si>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</si>
  <si>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</si>
  <si>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</si>
  <si>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</si>
  <si>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</si>
  <si>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</si>
  <si>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</si>
  <si>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</si>
  <si>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</si>
  <si>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</si>
  <si>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</si>
  <si>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</si>
  <si>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</si>
  <si>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</si>
  <si>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</si>
  <si>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</si>
  <si>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</si>
  <si>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</si>
  <si>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</si>
  <si>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</si>
  <si>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</si>
  <si>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</si>
  <si>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</si>
  <si>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</si>
  <si>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</si>
  <si>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</si>
  <si>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</si>
  <si>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</si>
  <si>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</si>
  <si>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</si>
  <si>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</si>
  <si>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</si>
  <si>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</si>
  <si>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</si>
  <si>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</si>
  <si>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</si>
  <si>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</si>
  <si>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</si>
  <si>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</si>
  <si>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</si>
  <si>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</si>
  <si>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</si>
  <si>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</si>
  <si>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</si>
  <si>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</si>
  <si>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</si>
  <si>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</si>
  <si>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</si>
  <si>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</si>
  <si>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</si>
  <si>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</si>
  <si>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</si>
  <si>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</si>
  <si>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</si>
  <si>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</si>
  <si>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</si>
  <si>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</si>
  <si>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</si>
  <si>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</si>
  <si>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</si>
  <si>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</si>
  <si>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</si>
  <si>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</si>
  <si>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</si>
  <si>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</si>
  <si>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</si>
  <si>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</si>
  <si>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</si>
  <si>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</si>
  <si>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</si>
  <si>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</si>
  <si>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</si>
  <si>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</si>
  <si>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</si>
  <si>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</si>
  <si>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</si>
  <si>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</si>
  <si>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</si>
  <si>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</si>
  <si>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</si>
  <si>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</si>
  <si>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</si>
  <si>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</si>
  <si>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</si>
  <si>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</si>
  <si>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</si>
  <si>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</si>
  <si>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</si>
  <si>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</si>
  <si>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</si>
  <si>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</si>
  <si>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</si>
  <si>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</si>
  <si>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</si>
  <si>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</si>
  <si>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</si>
  <si>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</si>
  <si>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</si>
  <si>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</si>
  <si>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</si>
  <si>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</si>
  <si>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</si>
  <si>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</si>
  <si>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</si>
  <si>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</si>
  <si>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</si>
  <si>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</si>
  <si>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</si>
  <si>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</si>
  <si>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</si>
  <si>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</si>
  <si>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</si>
  <si>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</si>
  <si>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</si>
  <si>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</si>
  <si>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</si>
  <si>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</si>
  <si>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</si>
  <si>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</si>
  <si>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</si>
  <si>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</si>
  <si>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</si>
  <si>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</si>
  <si>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</si>
  <si>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</si>
  <si>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</si>
  <si>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</si>
  <si>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</si>
  <si>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</si>
  <si>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</si>
  <si>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</si>
  <si>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</si>
  <si>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</si>
  <si>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</si>
  <si>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</si>
  <si>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</si>
  <si>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</si>
  <si>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</si>
  <si>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</si>
  <si>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</si>
  <si>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</si>
  <si>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</si>
  <si>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</si>
  <si>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</si>
  <si>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</si>
  <si>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</si>
  <si>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</si>
  <si>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</si>
  <si>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</si>
  <si>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</si>
  <si>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</si>
  <si>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</si>
  <si>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</si>
  <si>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</si>
  <si>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</si>
  <si>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</si>
  <si>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</si>
  <si>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</si>
  <si>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</si>
  <si>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</si>
  <si>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</si>
  <si>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</si>
  <si>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</si>
  <si>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</si>
  <si>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</si>
  <si>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</si>
  <si>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</si>
  <si>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</si>
  <si>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</si>
  <si>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</si>
  <si>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</si>
  <si>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</si>
  <si>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</si>
  <si>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</si>
  <si>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</si>
  <si>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</si>
  <si>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</si>
  <si>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</si>
  <si>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</si>
  <si>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</si>
  <si>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</si>
  <si>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</si>
  <si>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</si>
  <si>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</si>
  <si>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</si>
  <si>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</si>
  <si>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</si>
  <si>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</si>
  <si>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</si>
  <si>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</si>
  <si>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</si>
  <si>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</si>
  <si>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</si>
  <si>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</si>
  <si>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</si>
  <si>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</si>
  <si>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</si>
  <si>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</si>
  <si>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</si>
  <si>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</si>
  <si>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</si>
  <si>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</si>
  <si>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</si>
  <si>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</si>
  <si>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</si>
  <si>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</si>
  <si>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</si>
  <si>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</si>
  <si>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</si>
  <si>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</si>
  <si>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</si>
  <si>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</si>
  <si>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</si>
  <si>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</si>
  <si>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</si>
  <si>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</si>
  <si>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</si>
  <si>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</si>
  <si>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</si>
  <si>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</si>
  <si>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</si>
  <si>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</si>
  <si>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</si>
  <si>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</si>
  <si>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</si>
  <si>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</si>
  <si>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</si>
  <si>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</si>
  <si>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</si>
  <si>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</si>
  <si>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</si>
  <si>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</si>
  <si>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</si>
  <si>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</si>
  <si>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</si>
  <si>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</si>
  <si>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</si>
  <si>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</si>
  <si>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</si>
  <si>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</si>
  <si>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</si>
  <si>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</si>
  <si>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</si>
  <si>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</si>
  <si>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</si>
  <si>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</si>
  <si>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</si>
  <si>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</si>
  <si>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</si>
  <si>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</si>
  <si>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</si>
  <si>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</si>
  <si>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</si>
  <si>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</si>
  <si>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</si>
  <si>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</si>
  <si>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</si>
  <si>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</si>
  <si>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</si>
  <si>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</si>
  <si>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</si>
  <si>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</si>
  <si>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</si>
  <si>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</si>
  <si>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</si>
  <si>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</si>
  <si>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</si>
  <si>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</si>
  <si>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</si>
  <si>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</si>
  <si>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</si>
  <si>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</si>
  <si>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</si>
  <si>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</si>
  <si>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</si>
  <si>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</si>
  <si>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</si>
  <si>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</si>
  <si>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</si>
  <si>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</si>
  <si>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</si>
  <si>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</si>
  <si>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</si>
  <si>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</si>
  <si>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</si>
  <si>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</si>
  <si>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</si>
  <si>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</si>
  <si>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</si>
  <si>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</si>
  <si>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</si>
  <si>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</si>
  <si>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</si>
  <si>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</si>
  <si>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</si>
  <si>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</si>
  <si>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</si>
  <si>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</si>
  <si>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</si>
  <si>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</si>
  <si>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</si>
  <si>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</si>
  <si>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</si>
  <si>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</si>
  <si>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</si>
  <si>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</si>
  <si>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</si>
  <si>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</si>
  <si>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</si>
  <si>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</si>
  <si>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</si>
  <si>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</si>
  <si>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</si>
  <si>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</si>
  <si>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</si>
  <si>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</si>
  <si>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</si>
  <si>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</si>
  <si>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</si>
  <si>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</si>
  <si>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</si>
  <si>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</si>
  <si>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</si>
  <si>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</si>
  <si>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</si>
  <si>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</si>
  <si>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</si>
  <si>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</si>
  <si>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</si>
  <si>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</si>
  <si>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</si>
  <si>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</si>
  <si>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</si>
  <si>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</si>
  <si>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</si>
  <si>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</si>
  <si>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</si>
  <si>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</si>
  <si>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</si>
  <si>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</si>
  <si>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</si>
  <si>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</si>
  <si>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</si>
  <si>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</si>
  <si>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</si>
  <si>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</si>
  <si>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</si>
  <si>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</si>
  <si>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</si>
  <si>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</si>
  <si>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</si>
  <si>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</si>
  <si>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</si>
  <si>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</si>
  <si>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</si>
  <si>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</si>
  <si>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</si>
  <si>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</si>
  <si>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</si>
  <si>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</si>
  <si>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</si>
  <si>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</si>
  <si>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</si>
  <si>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</si>
  <si>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</si>
  <si>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</si>
  <si>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</si>
  <si>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</si>
  <si>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</si>
  <si>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</si>
  <si>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</si>
  <si>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</si>
  <si>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</si>
  <si>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</si>
  <si>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</si>
  <si>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</si>
  <si>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</si>
  <si>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</si>
  <si>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</si>
  <si>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</si>
  <si>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</si>
  <si>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</si>
  <si>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</si>
  <si>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</si>
  <si>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</si>
  <si>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</si>
  <si>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</si>
  <si>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</si>
  <si>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</si>
  <si>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</si>
  <si>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</si>
  <si>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</si>
  <si>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</si>
  <si>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</si>
  <si>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</si>
  <si>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</si>
  <si>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</si>
  <si>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</si>
  <si>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</si>
  <si>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</si>
  <si>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</si>
  <si>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</si>
  <si>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</si>
  <si>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</si>
  <si>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</si>
  <si>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</si>
  <si>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</si>
  <si>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</si>
  <si>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</si>
  <si>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</si>
  <si>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</si>
  <si>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</si>
  <si>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</si>
  <si>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</si>
  <si>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</si>
  <si>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</si>
  <si>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</si>
  <si>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</si>
  <si>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</si>
  <si>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</si>
  <si>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</si>
  <si>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</si>
  <si>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</si>
  <si>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</si>
  <si>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</si>
  <si>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</si>
  <si>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</si>
  <si>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</si>
  <si>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</si>
  <si>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</si>
  <si>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</si>
  <si>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</si>
  <si>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</si>
  <si>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</si>
  <si>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</si>
  <si>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</si>
  <si>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</si>
  <si>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</si>
  <si>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</si>
  <si>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</si>
  <si>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</si>
  <si>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</si>
  <si>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</si>
  <si>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</si>
  <si>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</si>
  <si>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</si>
  <si>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</si>
  <si>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</si>
  <si>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</si>
  <si>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</si>
  <si>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</si>
  <si>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</si>
  <si>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</si>
  <si>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</si>
  <si>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</si>
  <si>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</si>
  <si>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</si>
  <si>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</si>
  <si>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</si>
  <si>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</si>
  <si>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</si>
  <si>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</si>
  <si>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</si>
  <si>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</si>
  <si>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</si>
  <si>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</si>
  <si>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</si>
  <si>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</si>
  <si>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</si>
  <si>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</si>
  <si>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</si>
  <si>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</si>
  <si>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</si>
  <si>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</si>
  <si>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</si>
  <si>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</si>
  <si>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</si>
  <si>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</si>
  <si>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</si>
  <si>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</si>
  <si>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</si>
  <si>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</si>
  <si>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</si>
  <si>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</si>
  <si>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</si>
  <si>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</si>
  <si>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</si>
  <si>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</si>
  <si>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</si>
  <si>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</si>
  <si>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</si>
  <si>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</si>
  <si>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</si>
  <si>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</si>
  <si>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</si>
  <si>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</si>
  <si>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</si>
  <si>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</si>
  <si>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</si>
  <si>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</si>
  <si>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</si>
  <si>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</si>
  <si>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</si>
  <si>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</si>
  <si>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</si>
  <si>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</si>
  <si>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</si>
  <si>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</si>
  <si>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</si>
  <si>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</si>
  <si>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</si>
  <si>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</si>
  <si>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</si>
  <si>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</si>
  <si>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</si>
  <si>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</si>
  <si>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</si>
  <si>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</si>
  <si>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</si>
  <si>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</si>
  <si>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</si>
  <si>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</si>
  <si>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</si>
  <si>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</si>
  <si>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</si>
  <si>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</si>
  <si>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</si>
  <si>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</si>
  <si>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</si>
  <si>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</si>
  <si>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</si>
  <si>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</si>
  <si>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</si>
  <si>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</si>
  <si>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</si>
  <si>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</si>
  <si>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</si>
  <si>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</si>
  <si>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</si>
  <si>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</si>
  <si>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</si>
  <si>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</si>
  <si>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</si>
  <si>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</si>
  <si>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</si>
  <si>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</si>
  <si>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</si>
  <si>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</si>
  <si>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</si>
  <si>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</si>
  <si>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</si>
  <si>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</si>
  <si>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</si>
  <si>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</si>
  <si>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</si>
  <si>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</si>
  <si>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</si>
  <si>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</si>
  <si>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</si>
  <si>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</si>
  <si>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</si>
  <si>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</si>
  <si>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</si>
  <si>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</si>
  <si>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</si>
  <si>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</si>
  <si>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</si>
  <si>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</si>
  <si>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</si>
  <si>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</si>
  <si>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</si>
  <si>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</si>
  <si>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</si>
  <si>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</si>
  <si>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</si>
  <si>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</si>
  <si>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</si>
  <si>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</si>
  <si>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</si>
  <si>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</si>
  <si>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</si>
  <si>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</si>
  <si>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</si>
  <si>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</si>
  <si>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</si>
  <si>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</si>
  <si>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</si>
  <si>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</si>
  <si>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</si>
  <si>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</si>
  <si>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</si>
  <si>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</si>
  <si>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</si>
  <si>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</si>
  <si>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</si>
  <si>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</si>
  <si>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</si>
  <si>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</si>
  <si>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</si>
  <si>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</si>
  <si>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</si>
  <si>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</si>
  <si>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</si>
  <si>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</si>
  <si>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</si>
  <si>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</si>
  <si>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</si>
  <si>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</si>
  <si>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</si>
  <si>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</si>
  <si>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</si>
  <si>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</si>
  <si>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</si>
  <si>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</si>
  <si>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</si>
  <si>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</si>
  <si>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</si>
  <si>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</si>
  <si>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</si>
  <si>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</si>
  <si>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</si>
  <si>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</si>
  <si>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</si>
  <si>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</si>
  <si>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</si>
  <si>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</si>
  <si>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</si>
  <si>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</si>
  <si>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</si>
  <si>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</si>
  <si>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</si>
  <si>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</si>
  <si>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</si>
  <si>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</si>
  <si>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</si>
  <si>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</si>
  <si>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</si>
  <si>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</si>
  <si>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</si>
  <si>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</si>
  <si>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</si>
  <si>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</si>
  <si>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</si>
  <si>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</si>
  <si>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</si>
  <si>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</si>
  <si>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</si>
  <si>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</si>
  <si>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</si>
  <si>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</si>
  <si>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</si>
  <si>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</si>
  <si>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</si>
  <si>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</si>
  <si>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</si>
  <si>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</si>
  <si>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</si>
  <si>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</si>
  <si>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</si>
  <si>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</si>
  <si>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</si>
  <si>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</si>
  <si>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</si>
  <si>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</si>
  <si>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</si>
  <si>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</si>
  <si>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</si>
  <si>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</si>
  <si>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</si>
  <si>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</si>
  <si>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</si>
  <si>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</si>
  <si>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</si>
  <si>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</si>
  <si>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</si>
  <si>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</si>
  <si>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</si>
  <si>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</si>
  <si>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</si>
  <si>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</si>
  <si>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</si>
  <si>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</si>
  <si>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</si>
  <si>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</si>
  <si>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</si>
  <si>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</si>
  <si>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</si>
  <si>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</si>
  <si>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</si>
  <si>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</si>
  <si>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</si>
  <si>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</si>
  <si>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</si>
  <si>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</si>
  <si>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</si>
  <si>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</si>
  <si>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</si>
  <si>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</si>
  <si>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</si>
  <si>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</si>
  <si>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</si>
  <si>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</si>
  <si>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</si>
  <si>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</si>
  <si>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</si>
  <si>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</si>
  <si>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</si>
  <si>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</si>
  <si>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</si>
  <si>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</si>
  <si>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</si>
  <si>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</si>
  <si>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</si>
  <si>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</si>
  <si>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</si>
  <si>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</si>
  <si>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</si>
  <si>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</si>
  <si>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</si>
  <si>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</si>
  <si>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</si>
  <si>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</si>
  <si>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</si>
  <si>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</si>
  <si>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</si>
  <si>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</si>
  <si>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</si>
  <si>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</si>
  <si>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</si>
  <si>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</si>
  <si>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</si>
  <si>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</si>
  <si>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</si>
  <si>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</si>
  <si>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</si>
  <si>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</si>
  <si>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</si>
  <si>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</si>
  <si>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</si>
  <si>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</si>
  <si>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</si>
  <si>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</si>
  <si>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</si>
  <si>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</si>
  <si>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</si>
  <si>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</si>
  <si>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</si>
  <si>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</si>
  <si>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</si>
  <si>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</si>
  <si>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</si>
  <si>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</si>
  <si>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</si>
  <si>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</si>
  <si>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</si>
  <si>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</si>
  <si>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</si>
  <si>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</si>
  <si>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</si>
  <si>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</si>
  <si>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</si>
  <si>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</si>
  <si>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</si>
  <si>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</si>
  <si>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</si>
  <si>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</si>
  <si>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</si>
  <si>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</si>
  <si>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</si>
  <si>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</si>
  <si>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</si>
  <si>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</si>
  <si>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</si>
  <si>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</si>
  <si>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</si>
  <si>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</si>
  <si>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</si>
  <si>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</si>
  <si>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</si>
  <si>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</si>
  <si>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</si>
  <si>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</si>
  <si>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</si>
  <si>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</si>
  <si>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</si>
  <si>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</si>
  <si>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</si>
  <si>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</si>
  <si>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</si>
  <si>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</si>
  <si>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</si>
  <si>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</si>
  <si>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</si>
  <si>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</si>
  <si>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</si>
  <si>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</si>
  <si>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</si>
  <si>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</si>
  <si>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</si>
  <si>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</si>
  <si>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</si>
  <si>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</si>
  <si>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</si>
  <si>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</si>
  <si>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</si>
  <si>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</si>
  <si>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</si>
  <si>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</si>
  <si>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</si>
  <si>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</si>
  <si>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</si>
  <si>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</si>
  <si>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</si>
  <si>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</si>
  <si>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</si>
  <si>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</si>
  <si>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</si>
  <si>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</si>
  <si>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</si>
  <si>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</si>
  <si>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</si>
  <si>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</si>
  <si>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</si>
  <si>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</si>
  <si>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</si>
  <si>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</si>
  <si>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</si>
  <si>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</si>
  <si>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</si>
  <si>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</si>
  <si>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</si>
  <si>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</si>
  <si>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</si>
  <si>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</si>
  <si>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</si>
  <si>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</si>
  <si>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</si>
  <si>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</si>
  <si>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</si>
  <si>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</si>
  <si>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</si>
  <si>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</si>
  <si>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</si>
  <si>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</si>
  <si>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</si>
  <si>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</si>
  <si>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</si>
  <si>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</si>
  <si>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</si>
  <si>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</si>
  <si>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</si>
  <si>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</si>
  <si>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</si>
  <si>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</si>
  <si>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</si>
  <si>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</si>
  <si>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</si>
  <si>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</si>
  <si>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</si>
  <si>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</si>
  <si>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</si>
  <si>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</si>
  <si>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</si>
  <si>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</si>
  <si>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</si>
  <si>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</si>
  <si>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</si>
  <si>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</si>
  <si>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</si>
  <si>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</si>
  <si>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</si>
  <si>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</si>
  <si>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</si>
  <si>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</si>
  <si>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</si>
  <si>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</si>
  <si>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</si>
  <si>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</si>
  <si>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</si>
  <si>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</si>
  <si>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</si>
  <si>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</si>
  <si>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</si>
  <si>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</si>
  <si>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</si>
  <si>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</si>
  <si>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</si>
  <si>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</si>
  <si>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</si>
  <si>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</si>
  <si>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</si>
  <si>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</si>
  <si>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</si>
  <si>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</si>
  <si>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</si>
  <si>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</si>
  <si>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</si>
  <si>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</si>
  <si>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</si>
  <si>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</si>
  <si>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</si>
  <si>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</si>
  <si>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</si>
  <si>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</si>
  <si>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</si>
  <si>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</si>
  <si>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</si>
  <si>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</si>
  <si>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</si>
  <si>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</si>
  <si>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</si>
  <si>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</si>
  <si>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</si>
  <si>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</si>
  <si>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</si>
  <si>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</si>
  <si>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</si>
  <si>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</si>
  <si>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</si>
  <si>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</si>
  <si>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</si>
  <si>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</si>
  <si>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</si>
  <si>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</si>
  <si>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</si>
  <si>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</si>
  <si>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</si>
  <si>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</si>
  <si>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</si>
  <si>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</si>
  <si>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</si>
  <si>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</si>
  <si>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</si>
  <si>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</si>
  <si>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</si>
  <si>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</si>
  <si>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</si>
  <si>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</si>
  <si>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</si>
  <si>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</si>
  <si>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</si>
  <si>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</si>
  <si>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</si>
  <si>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</si>
  <si>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</si>
  <si>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</si>
  <si>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</si>
  <si>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</si>
  <si>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</si>
  <si>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</si>
  <si>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</si>
  <si>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</si>
  <si>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</si>
  <si>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</si>
  <si>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</si>
  <si>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</si>
  <si>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</si>
  <si>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</si>
  <si>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</si>
  <si>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</si>
  <si>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</si>
  <si>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</si>
  <si>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</si>
  <si>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</si>
  <si>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</si>
  <si>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</si>
  <si>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</si>
  <si>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</si>
  <si>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</si>
  <si>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</si>
  <si>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</si>
  <si>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</si>
  <si>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</si>
  <si>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</si>
  <si>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</si>
  <si>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</si>
  <si>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</si>
  <si>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</si>
  <si>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</si>
  <si>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</si>
  <si>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</si>
  <si>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</si>
  <si>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</si>
  <si>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</si>
  <si>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</si>
  <si>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</si>
  <si>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</si>
  <si>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</si>
  <si>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</si>
  <si>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</si>
  <si>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</si>
  <si>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</si>
  <si>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</si>
  <si>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</si>
  <si>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</si>
  <si>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</si>
  <si>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</si>
  <si>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</si>
  <si>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</si>
  <si>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</si>
  <si>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</si>
  <si>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</si>
  <si>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</si>
  <si>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</si>
  <si>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</si>
  <si>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</si>
  <si>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</si>
  <si>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</si>
  <si>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</si>
  <si>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</si>
  <si>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</si>
  <si>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</si>
  <si>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</si>
  <si>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</si>
  <si>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</si>
  <si>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</si>
  <si>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</si>
  <si>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</si>
  <si>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</si>
  <si>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</si>
  <si>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</si>
  <si>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</si>
  <si>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</si>
  <si>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</si>
  <si>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</si>
  <si>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</si>
  <si>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</si>
  <si>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</si>
  <si>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</si>
  <si>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</si>
  <si>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</si>
  <si>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</si>
  <si>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</si>
  <si>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</si>
  <si>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</si>
  <si>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</si>
  <si>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</si>
  <si>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</si>
  <si>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</si>
  <si>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</si>
  <si>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</si>
  <si>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</si>
  <si>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</si>
  <si>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</si>
  <si>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</si>
  <si>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</si>
  <si>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</si>
  <si>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</si>
  <si>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</si>
  <si>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</si>
  <si>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</si>
  <si>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</si>
  <si>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</si>
  <si>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</si>
  <si>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</si>
  <si>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</si>
  <si>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</si>
  <si>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</si>
  <si>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</si>
  <si>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</si>
  <si>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</si>
  <si>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</si>
  <si>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</si>
  <si>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</si>
  <si>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</si>
  <si>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</si>
  <si>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</si>
  <si>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</si>
  <si>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</si>
  <si>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</si>
  <si>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</si>
  <si>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</si>
  <si>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</si>
  <si>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</si>
  <si>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</si>
  <si>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</si>
  <si>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</si>
  <si>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</si>
  <si>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</si>
  <si>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</si>
  <si>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</si>
  <si>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</si>
  <si>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</si>
  <si>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</si>
  <si>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</si>
  <si>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</si>
  <si>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</si>
  <si>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</si>
  <si>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</si>
  <si>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</si>
  <si>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</si>
  <si>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</si>
  <si>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</si>
  <si>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</si>
  <si>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</si>
  <si>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</si>
  <si>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</si>
  <si>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</si>
  <si>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</si>
  <si>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</si>
  <si>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</si>
  <si>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</si>
  <si>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</si>
  <si>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</si>
  <si>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</si>
  <si>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</si>
  <si>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</si>
  <si>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</si>
  <si>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</si>
  <si>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</si>
  <si>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</si>
  <si>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</si>
  <si>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</si>
  <si>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</si>
  <si>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</si>
  <si>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</si>
  <si>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</si>
  <si>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</si>
  <si>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</si>
  <si>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</si>
  <si>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</si>
  <si>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</si>
  <si>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</si>
  <si>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</si>
  <si>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</si>
  <si>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</si>
  <si>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</si>
  <si>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</si>
  <si>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</si>
  <si>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</si>
  <si>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</si>
  <si>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</si>
  <si>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</si>
  <si>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</si>
  <si>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</si>
  <si>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</si>
  <si>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</si>
  <si>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</si>
  <si>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</si>
  <si>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</si>
  <si>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</si>
  <si>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</si>
  <si>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</si>
  <si>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</si>
  <si>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</si>
  <si>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</si>
  <si>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</si>
  <si>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</si>
  <si>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</si>
  <si>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</si>
  <si>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</si>
  <si>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</si>
  <si>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</si>
  <si>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</si>
  <si>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</si>
  <si>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</si>
  <si>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</si>
  <si>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</si>
  <si>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</si>
  <si>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</si>
  <si>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</si>
  <si>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</si>
  <si>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</si>
  <si>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</si>
  <si>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</si>
  <si>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</si>
  <si>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</si>
  <si>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</si>
  <si>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</si>
  <si>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</si>
  <si>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</si>
  <si>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</si>
  <si>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</si>
  <si>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</si>
  <si>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</si>
  <si>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</si>
  <si>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</si>
  <si>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</si>
  <si>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</si>
  <si>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</si>
  <si>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</si>
  <si>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</si>
  <si>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</si>
  <si>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</si>
  <si>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</si>
  <si>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</si>
  <si>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</si>
  <si>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</si>
  <si>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</si>
  <si>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</si>
  <si>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</si>
  <si>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</si>
  <si>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</si>
  <si>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</si>
  <si>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</si>
  <si>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</si>
  <si>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</si>
  <si>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</si>
  <si>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</si>
  <si>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</si>
  <si>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</si>
  <si>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</si>
  <si>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</si>
  <si>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</si>
  <si>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</si>
  <si>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</si>
  <si>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</si>
  <si>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</si>
  <si>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</si>
  <si>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</si>
  <si>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</si>
  <si>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</si>
  <si>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</si>
  <si>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</si>
  <si>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</si>
  <si>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</si>
  <si>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</si>
  <si>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</si>
  <si>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</si>
  <si>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</si>
  <si>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</si>
  <si>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</si>
  <si>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</si>
  <si>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</si>
  <si>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</si>
  <si>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</si>
  <si>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</si>
  <si>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</si>
  <si>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</si>
  <si>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</si>
  <si>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</si>
  <si>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</si>
  <si>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</si>
  <si>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</si>
  <si>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</si>
  <si>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</si>
  <si>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</si>
  <si>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</si>
  <si>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</si>
  <si>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</si>
  <si>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</si>
  <si>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</si>
  <si>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</si>
  <si>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</si>
  <si>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</si>
  <si>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</si>
  <si>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</si>
  <si>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</si>
  <si>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</si>
  <si>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</si>
  <si>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</si>
  <si>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</si>
  <si>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</si>
  <si>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</si>
  <si>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</si>
  <si>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</si>
  <si>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</si>
  <si>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</si>
  <si>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</si>
  <si>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</si>
  <si>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</si>
  <si>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</si>
  <si>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</si>
  <si>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</si>
  <si>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</si>
  <si>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</si>
  <si>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</si>
  <si>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</si>
  <si>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</si>
  <si>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</si>
  <si>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</si>
  <si>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</si>
  <si>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</si>
  <si>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</si>
  <si>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</si>
  <si>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</si>
  <si>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</si>
  <si>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</si>
  <si>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</si>
  <si>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</si>
  <si>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</si>
  <si>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</si>
  <si>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</si>
  <si>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</si>
  <si>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</si>
  <si>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</si>
  <si>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</si>
  <si>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</si>
  <si>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</si>
  <si>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</si>
  <si>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</si>
  <si>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</si>
  <si>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</si>
  <si>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</si>
  <si>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</si>
  <si>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</si>
  <si>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</si>
  <si>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</si>
  <si>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</si>
  <si>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</si>
  <si>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</si>
  <si>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</si>
  <si>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</si>
  <si>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</si>
  <si>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</si>
  <si>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</si>
  <si>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</si>
  <si>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</si>
  <si>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</si>
  <si>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</si>
  <si>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</si>
  <si>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</si>
  <si>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</si>
  <si>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</si>
  <si>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</si>
  <si>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</si>
  <si>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</si>
  <si>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</si>
  <si>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</si>
  <si>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</si>
  <si>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</si>
  <si>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</si>
  <si>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</si>
  <si>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</si>
  <si>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</si>
  <si>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</si>
  <si>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</si>
  <si>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</si>
  <si>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</si>
  <si>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</si>
  <si>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</si>
  <si>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</si>
  <si>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</si>
  <si>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</si>
  <si>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</si>
  <si>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</si>
  <si>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</si>
  <si>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</si>
  <si>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</si>
  <si>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</si>
  <si>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</si>
  <si>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</si>
  <si>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</si>
  <si>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</si>
  <si>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</si>
  <si>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</si>
  <si>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</si>
  <si>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</si>
  <si>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</si>
  <si>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</si>
  <si>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</si>
  <si>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</si>
  <si>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</si>
  <si>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</si>
  <si>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</si>
  <si>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</si>
  <si>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</si>
  <si>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</si>
  <si>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</si>
  <si>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</si>
  <si>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</si>
  <si>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</si>
  <si>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</si>
  <si>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</si>
  <si>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</si>
  <si>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</si>
  <si>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</si>
  <si>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</si>
  <si>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</si>
  <si>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</si>
  <si>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</si>
  <si>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</si>
  <si>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</si>
  <si>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</si>
  <si>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</si>
  <si>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</si>
  <si>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</si>
  <si>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</si>
  <si>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</si>
  <si>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</si>
  <si>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</si>
  <si>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</si>
  <si>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</si>
  <si>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</si>
  <si>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</si>
  <si>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</si>
  <si>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</si>
  <si>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</si>
  <si>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</si>
  <si>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</si>
  <si>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</si>
  <si>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</si>
  <si>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</si>
  <si>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</si>
  <si>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</si>
  <si>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</si>
  <si>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</si>
  <si>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</si>
  <si>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</si>
  <si>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</si>
  <si>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</si>
  <si>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</si>
  <si>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</si>
  <si>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</si>
  <si>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</si>
  <si>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</si>
  <si>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</si>
  <si>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</si>
  <si>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</si>
  <si>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</si>
  <si>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</si>
  <si>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</si>
  <si>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</si>
  <si>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</si>
  <si>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</si>
  <si>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</si>
  <si>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</si>
  <si>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</si>
  <si>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</si>
  <si>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</si>
  <si>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</si>
  <si>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</si>
  <si>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</si>
  <si>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</si>
  <si>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</si>
  <si>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</si>
  <si>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</si>
  <si>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</si>
  <si>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</si>
  <si>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</si>
  <si>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</si>
  <si>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</si>
  <si>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</si>
  <si>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</si>
  <si>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</si>
  <si>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</si>
  <si>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</si>
  <si>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</si>
  <si>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</si>
  <si>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</si>
  <si>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</si>
  <si>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</si>
  <si>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</si>
  <si>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</si>
  <si>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</si>
  <si>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</si>
  <si>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</si>
  <si>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</si>
  <si>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</si>
  <si>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</si>
  <si>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</si>
  <si>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</si>
  <si>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</si>
  <si>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</si>
  <si>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</si>
  <si>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</si>
  <si>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</si>
  <si>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</si>
  <si>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</si>
  <si>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</si>
  <si>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</si>
  <si>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</si>
  <si>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</si>
  <si>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</si>
  <si>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</si>
  <si>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</si>
  <si>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</si>
  <si>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</si>
  <si>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</si>
  <si>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</si>
  <si>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</si>
  <si>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</si>
  <si>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</si>
  <si>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</si>
  <si>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</si>
  <si>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</si>
  <si>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</si>
  <si>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</si>
  <si>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</si>
  <si>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</si>
  <si>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</si>
  <si>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</si>
  <si>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</si>
  <si>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</si>
  <si>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</si>
  <si>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</si>
  <si>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</si>
  <si>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</si>
  <si>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</si>
  <si>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</si>
  <si>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</si>
  <si>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</si>
  <si>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</si>
  <si>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</si>
  <si>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</si>
  <si>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</si>
  <si>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</si>
  <si>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</si>
  <si>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</si>
  <si>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</si>
  <si>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</si>
  <si>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</si>
  <si>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</si>
  <si>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</si>
  <si>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</si>
  <si>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</si>
  <si>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</si>
  <si>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</si>
  <si>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</si>
  <si>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</si>
  <si>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</si>
  <si>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</si>
  <si>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</si>
  <si>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</si>
  <si>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</si>
  <si>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</si>
  <si>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</si>
  <si>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</si>
  <si>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</si>
  <si>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</si>
  <si>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</si>
  <si>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</si>
  <si>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</si>
  <si>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</si>
  <si>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</si>
  <si>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</si>
  <si>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</si>
  <si>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</si>
  <si>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</si>
  <si>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</si>
  <si>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</si>
  <si>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</si>
  <si>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</si>
  <si>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</si>
  <si>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</si>
  <si>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</si>
  <si>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</si>
  <si>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</si>
  <si>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</si>
  <si>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</si>
  <si>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</si>
  <si>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</si>
  <si>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</si>
  <si>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</si>
  <si>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</si>
  <si>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</si>
  <si>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</si>
  <si>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</si>
  <si>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</si>
  <si>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</si>
  <si>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</si>
  <si>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</si>
  <si>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</si>
  <si>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</si>
  <si>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</si>
  <si>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</si>
  <si>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</si>
  <si>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</si>
  <si>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</si>
  <si>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</si>
  <si>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</si>
  <si>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</si>
  <si>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</si>
  <si>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</si>
  <si>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</si>
  <si>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</si>
  <si>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</si>
  <si>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</si>
  <si>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</si>
  <si>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</si>
  <si>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</si>
  <si>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</si>
  <si>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</si>
  <si>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</si>
  <si>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</si>
  <si>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</si>
  <si>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</si>
  <si>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</si>
  <si>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</si>
  <si>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</si>
  <si>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</si>
  <si>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</si>
  <si>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</si>
  <si>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</si>
  <si>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</si>
  <si>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</si>
  <si>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</si>
  <si>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</si>
  <si>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</si>
  <si>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</si>
  <si>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</si>
  <si>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</si>
  <si>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</si>
  <si>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</si>
  <si>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</si>
  <si>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</si>
  <si>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</si>
  <si>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</si>
  <si>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</si>
  <si>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</si>
  <si>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</si>
  <si>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</si>
  <si>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</si>
  <si>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</si>
  <si>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</si>
  <si>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</si>
  <si>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</si>
  <si>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</si>
  <si>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</si>
  <si>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</si>
  <si>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</si>
  <si>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</si>
  <si>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</si>
  <si>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</si>
  <si>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</si>
  <si>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</si>
  <si>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</si>
  <si>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</si>
  <si>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</si>
  <si>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</si>
  <si>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</si>
  <si>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</si>
  <si>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</si>
  <si>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</si>
  <si>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</si>
  <si>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</si>
  <si>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</si>
  <si>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</si>
  <si>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</si>
  <si>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</si>
  <si>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</si>
  <si>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</si>
  <si>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</si>
  <si>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</si>
  <si>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</si>
  <si>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</si>
  <si>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</si>
  <si>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</si>
  <si>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</si>
  <si>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</si>
  <si>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</si>
  <si>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</si>
  <si>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</si>
  <si>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</si>
  <si>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</si>
  <si>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</si>
  <si>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</si>
  <si>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</si>
  <si>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</si>
  <si>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</si>
  <si>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</si>
  <si>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</si>
  <si>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</si>
  <si>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</si>
  <si>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</si>
  <si>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</si>
  <si>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</si>
  <si>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</si>
  <si>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</si>
  <si>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</si>
  <si>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</si>
  <si>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</si>
  <si>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</si>
  <si>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</si>
  <si>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</si>
  <si>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</si>
  <si>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</si>
  <si>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</si>
  <si>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</si>
  <si>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</si>
  <si>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</si>
  <si>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</si>
  <si>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</si>
  <si>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</si>
  <si>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</si>
  <si>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</si>
  <si>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</si>
  <si>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</si>
  <si>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</si>
  <si>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</si>
  <si>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</si>
  <si>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</si>
  <si>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</si>
  <si>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</si>
  <si>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</si>
  <si>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</si>
  <si>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</si>
  <si>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</si>
  <si>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</si>
  <si>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</si>
  <si>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</si>
  <si>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</si>
  <si>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</si>
  <si>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</si>
  <si>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</si>
  <si>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</si>
  <si>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</si>
  <si>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</si>
  <si>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</si>
  <si>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</si>
  <si>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</si>
  <si>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</si>
  <si>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</si>
  <si>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</si>
  <si>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</si>
  <si>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</si>
  <si>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</si>
  <si>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</si>
  <si>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</si>
  <si>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</si>
  <si>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</si>
  <si>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</si>
  <si>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</si>
  <si>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</si>
  <si>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</si>
  <si>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</si>
  <si>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</si>
  <si>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</si>
  <si>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</si>
  <si>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</si>
  <si>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</si>
  <si>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</si>
  <si>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</si>
  <si>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</si>
  <si>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</si>
  <si>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</si>
  <si>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</si>
  <si>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</si>
  <si>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</si>
  <si>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</si>
  <si>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</si>
  <si>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</si>
  <si>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</si>
  <si>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</si>
  <si>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</si>
  <si>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</si>
  <si>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</si>
  <si>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</si>
  <si>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</si>
  <si>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</si>
  <si>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</si>
  <si>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</si>
  <si>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</si>
  <si>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</si>
  <si>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</si>
  <si>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</si>
  <si>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</si>
  <si>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</si>
  <si>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</si>
  <si>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</si>
  <si>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</si>
  <si>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</si>
  <si>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</si>
  <si>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</si>
  <si>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</si>
  <si>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</si>
  <si>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</si>
  <si>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</si>
  <si>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</si>
  <si>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</si>
  <si>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</si>
  <si>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</si>
  <si>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</si>
  <si>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</si>
  <si>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</si>
  <si>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</si>
  <si>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</si>
  <si>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</si>
  <si>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</si>
  <si>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</si>
  <si>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</si>
  <si>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</si>
  <si>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</si>
  <si>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</si>
  <si>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</si>
  <si>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</si>
  <si>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</si>
  <si>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</si>
  <si>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</si>
  <si>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</si>
  <si>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</si>
  <si>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</si>
  <si>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</si>
  <si>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</si>
  <si>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</si>
  <si>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</si>
  <si>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</si>
  <si>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</si>
  <si>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</si>
  <si>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</si>
  <si>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</si>
  <si>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</si>
  <si>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</si>
  <si>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</si>
  <si>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</si>
  <si>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</si>
  <si>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</si>
  <si>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</si>
  <si>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</si>
  <si>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</si>
  <si>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</si>
  <si>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</si>
  <si>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</si>
  <si>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</si>
  <si>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</si>
  <si>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</si>
  <si>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</si>
  <si>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</si>
  <si>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</si>
  <si>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</si>
  <si>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</si>
  <si>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</si>
  <si>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</si>
  <si>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</si>
  <si>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</si>
  <si>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</si>
  <si>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</si>
  <si>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</si>
  <si>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</si>
  <si>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</si>
  <si>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</si>
  <si>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</si>
  <si>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</si>
  <si>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</si>
  <si>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</si>
  <si>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</si>
  <si>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</si>
  <si>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</si>
  <si>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</si>
  <si>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</si>
  <si>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</si>
  <si>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</si>
  <si>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</si>
  <si>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</si>
  <si>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</si>
  <si>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</si>
  <si>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</si>
  <si>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</si>
  <si>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</si>
  <si>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</si>
  <si>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</si>
  <si>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</si>
  <si>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</si>
  <si>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</si>
  <si>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</si>
  <si>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</si>
  <si>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</si>
  <si>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</si>
  <si>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</si>
  <si>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</si>
  <si>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</si>
  <si>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</si>
  <si>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</si>
  <si>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</si>
  <si>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</si>
  <si>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</si>
  <si>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</si>
  <si>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</si>
  <si>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</si>
  <si>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</si>
  <si>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</si>
  <si>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</si>
  <si>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</si>
  <si>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</si>
  <si>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</si>
  <si>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</si>
  <si>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</si>
  <si>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</si>
  <si>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</si>
  <si>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</si>
  <si>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</si>
  <si>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</si>
  <si>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</si>
  <si>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</si>
  <si>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</si>
  <si>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</si>
  <si>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</si>
  <si>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</si>
  <si>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</si>
  <si>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</si>
  <si>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</si>
  <si>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</si>
  <si>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</si>
  <si>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</si>
  <si>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</si>
  <si>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</si>
  <si>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</si>
  <si>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</si>
  <si>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</si>
  <si>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</si>
  <si>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</si>
  <si>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</si>
  <si>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</si>
  <si>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</si>
  <si>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</si>
  <si>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</si>
  <si>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</si>
  <si>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</si>
  <si>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</si>
  <si>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</si>
  <si>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</si>
  <si>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</si>
  <si>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</si>
  <si>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</si>
  <si>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</si>
  <si>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</si>
  <si>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</si>
  <si>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</si>
  <si>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</si>
  <si>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</si>
  <si>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</si>
  <si>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</si>
  <si>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</si>
  <si>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</si>
  <si>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</si>
  <si>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</si>
  <si>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</si>
  <si>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</si>
  <si>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</si>
  <si>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</si>
  <si>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</si>
  <si>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</si>
  <si>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</si>
  <si>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</si>
  <si>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</si>
  <si>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</si>
  <si>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</si>
  <si>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</si>
  <si>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</si>
  <si>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</si>
  <si>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</si>
  <si>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</si>
  <si>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</si>
  <si>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</si>
  <si>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</si>
  <si>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</si>
  <si>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</si>
  <si>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</si>
  <si>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</si>
  <si>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</si>
  <si>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</si>
  <si>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</si>
  <si>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</si>
  <si>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</si>
  <si>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</si>
  <si>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</si>
  <si>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</si>
  <si>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</si>
  <si>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</si>
  <si>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</si>
  <si>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</si>
  <si>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</si>
  <si>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</si>
  <si>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</si>
  <si>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</si>
  <si>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</si>
  <si>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</si>
  <si>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</si>
  <si>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</si>
  <si>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</si>
  <si>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</si>
  <si>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</si>
  <si>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</si>
  <si>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</si>
  <si>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</si>
  <si>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</si>
  <si>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</si>
  <si>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</si>
  <si>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</si>
  <si>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</si>
  <si>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</si>
  <si>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</si>
  <si>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</si>
  <si>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</si>
  <si>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</si>
  <si>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</si>
  <si>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</si>
  <si>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</si>
  <si>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</si>
  <si>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</si>
  <si>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</si>
  <si>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</si>
  <si>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</si>
  <si>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</si>
  <si>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</si>
  <si>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</si>
  <si>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</si>
  <si>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</si>
  <si>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</si>
  <si>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</si>
  <si>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</si>
  <si>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</si>
  <si>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</si>
  <si>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</si>
  <si>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</si>
  <si>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</si>
  <si>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</si>
  <si>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</si>
  <si>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</si>
  <si>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</si>
  <si>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</si>
  <si>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</si>
  <si>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</si>
  <si>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</si>
  <si>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</si>
  <si>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</si>
  <si>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</si>
  <si>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</si>
  <si>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</si>
  <si>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</si>
  <si>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</si>
  <si>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</si>
  <si>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</si>
  <si>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</si>
  <si>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</si>
  <si>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</si>
  <si>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</si>
  <si>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</si>
  <si>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</si>
  <si>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</si>
  <si>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</si>
  <si>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</si>
  <si>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</si>
  <si>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</si>
  <si>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</si>
  <si>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</si>
  <si>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</si>
  <si>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</si>
  <si>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</si>
  <si>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</si>
  <si>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</si>
  <si>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</si>
  <si>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</si>
  <si>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</si>
  <si>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</si>
  <si>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</si>
  <si>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</si>
  <si>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</si>
  <si>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</si>
  <si>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</si>
  <si>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</si>
  <si>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</si>
  <si>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</si>
  <si>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</si>
  <si>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</si>
  <si>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</si>
  <si>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</si>
  <si>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</si>
  <si>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</si>
  <si>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</si>
  <si>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</si>
  <si>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</si>
  <si>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</si>
  <si>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</si>
  <si>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</si>
  <si>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</si>
  <si>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</si>
  <si>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</si>
  <si>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</si>
  <si>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</si>
  <si>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</si>
  <si>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</si>
  <si>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</si>
  <si>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</si>
  <si>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</si>
  <si>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</si>
  <si>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</si>
  <si>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</si>
  <si>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</si>
  <si>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</si>
  <si>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</si>
  <si>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</si>
  <si>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</si>
  <si>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</si>
  <si>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</si>
  <si>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</si>
  <si>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</si>
  <si>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</si>
  <si>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</si>
  <si>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</si>
  <si>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</si>
  <si>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</si>
  <si>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</si>
  <si>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</si>
  <si>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</si>
  <si>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</si>
  <si>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</si>
  <si>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</si>
  <si>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</si>
  <si>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</si>
  <si>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</si>
  <si>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</si>
  <si>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</si>
  <si>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</si>
  <si>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</si>
  <si>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</si>
  <si>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</si>
  <si>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</si>
  <si>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</si>
  <si>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</si>
  <si>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</si>
  <si>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</si>
  <si>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</si>
  <si>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</si>
  <si>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</si>
  <si>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</si>
  <si>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</si>
  <si>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</si>
  <si>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</si>
  <si>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</si>
  <si>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</si>
  <si>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</si>
  <si>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</si>
  <si>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</si>
  <si>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</si>
  <si>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</si>
  <si>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</si>
  <si>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</si>
  <si>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</si>
  <si>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</si>
  <si>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</si>
  <si>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</si>
  <si>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</si>
  <si>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</si>
  <si>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</si>
  <si>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</si>
  <si>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</si>
  <si>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</si>
  <si>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</si>
  <si>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</si>
  <si>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</si>
  <si>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</si>
  <si>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</si>
  <si>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</si>
  <si>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</si>
  <si>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</si>
  <si>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</si>
  <si>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</si>
  <si>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</si>
  <si>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</si>
  <si>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</si>
  <si>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</si>
  <si>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</si>
  <si>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</si>
  <si>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</si>
  <si>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</si>
  <si>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</si>
  <si>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</si>
  <si>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</si>
  <si>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</si>
  <si>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</si>
  <si>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</si>
  <si>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</si>
  <si>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</si>
  <si>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</si>
  <si>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</si>
  <si>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</si>
  <si>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</si>
  <si>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</si>
  <si>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</si>
  <si>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</si>
  <si>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</si>
  <si>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</si>
  <si>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</si>
  <si>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</si>
  <si>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</si>
  <si>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</si>
  <si>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</si>
  <si>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</si>
  <si>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</si>
  <si>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</si>
  <si>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</si>
  <si>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</si>
  <si>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</si>
  <si>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</si>
  <si>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</si>
  <si>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</si>
  <si>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</si>
  <si>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</si>
  <si>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</si>
  <si>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</si>
  <si>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</si>
  <si>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</si>
  <si>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</si>
  <si>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</si>
  <si>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</si>
  <si>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</si>
  <si>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</si>
  <si>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</si>
  <si>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</si>
  <si>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</si>
  <si>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</si>
  <si>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</si>
  <si>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</si>
  <si>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</si>
  <si>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</si>
  <si>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</si>
  <si>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</si>
  <si>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</si>
  <si>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</si>
  <si>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</si>
  <si>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</si>
  <si>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</si>
  <si>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</si>
  <si>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</si>
  <si>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</si>
  <si>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</si>
  <si>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</si>
  <si>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</si>
  <si>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</si>
  <si>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</si>
  <si>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</si>
  <si>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</si>
  <si>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</si>
  <si>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</si>
  <si>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</si>
  <si>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</si>
  <si>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</si>
  <si>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</si>
  <si>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</si>
  <si>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</si>
  <si>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</si>
  <si>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</si>
  <si>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</si>
  <si>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</si>
  <si>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</si>
  <si>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</si>
  <si>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</si>
  <si>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</si>
  <si>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</si>
  <si>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</si>
  <si>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</si>
  <si>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</si>
  <si>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</si>
  <si>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</si>
  <si>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</si>
  <si>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</si>
  <si>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</si>
  <si>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</si>
  <si>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</si>
  <si>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</si>
  <si>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</si>
  <si>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</si>
  <si>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</si>
  <si>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</si>
  <si>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</si>
  <si>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</si>
  <si>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</si>
  <si>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</si>
  <si>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</si>
  <si>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</si>
  <si>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</si>
  <si>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</si>
  <si>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</si>
  <si>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</si>
  <si>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</si>
  <si>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</si>
  <si>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</si>
  <si>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</si>
  <si>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</si>
  <si>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</si>
  <si>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</si>
  <si>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</si>
  <si>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</si>
  <si>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</si>
  <si>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</si>
  <si>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</si>
  <si>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</si>
  <si>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</si>
  <si>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</si>
  <si>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</si>
  <si>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</si>
  <si>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</si>
  <si>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</si>
  <si>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</si>
  <si>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</si>
  <si>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</si>
  <si>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</si>
  <si>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</si>
  <si>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</si>
  <si>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</si>
  <si>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</si>
  <si>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</si>
  <si>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</si>
  <si>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</si>
  <si>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</si>
  <si>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</si>
  <si>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</si>
  <si>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</si>
  <si>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</si>
  <si>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</si>
  <si>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</si>
  <si>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</si>
  <si>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</si>
  <si>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</si>
  <si>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</si>
  <si>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</si>
  <si>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</si>
  <si>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</si>
  <si>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</si>
  <si>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</si>
  <si>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</si>
  <si>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</si>
  <si>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</si>
  <si>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</si>
  <si>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</si>
  <si>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</si>
  <si>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</si>
  <si>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</si>
  <si>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</si>
  <si>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</si>
  <si>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</si>
  <si>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</si>
  <si>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</si>
  <si>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</si>
  <si>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</si>
  <si>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</si>
  <si>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</si>
  <si>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</si>
  <si>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</si>
  <si>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</si>
  <si>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</si>
  <si>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</si>
  <si>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</si>
  <si>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</si>
  <si>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</si>
  <si>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</si>
  <si>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</si>
  <si>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</si>
  <si>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</si>
  <si>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</si>
  <si>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</si>
  <si>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</si>
  <si>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</si>
  <si>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</si>
  <si>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</si>
  <si>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</si>
  <si>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</si>
  <si>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</si>
  <si>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</si>
  <si>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</si>
  <si>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</si>
  <si>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</si>
  <si>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</si>
  <si>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</si>
  <si>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</si>
  <si>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</si>
  <si>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</si>
  <si>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</si>
  <si>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</si>
  <si>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</si>
  <si>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</si>
  <si>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</si>
  <si>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</si>
  <si>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</si>
  <si>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</si>
  <si>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</si>
  <si>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</si>
  <si>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</si>
  <si>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</si>
  <si>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</si>
  <si>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</si>
  <si>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</si>
  <si>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</si>
  <si>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</si>
  <si>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</si>
  <si>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</si>
  <si>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</si>
  <si>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</si>
  <si>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</si>
  <si>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</si>
  <si>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</si>
  <si>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</si>
  <si>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</si>
  <si>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</si>
  <si>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</si>
  <si>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</si>
  <si>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</si>
  <si>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</si>
  <si>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</si>
  <si>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</si>
  <si>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</si>
  <si>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</si>
  <si>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</si>
  <si>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</si>
  <si>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</si>
  <si>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</si>
  <si>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</si>
  <si>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</si>
  <si>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</si>
  <si>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</si>
  <si>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</si>
  <si>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</si>
  <si>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</si>
  <si>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</si>
  <si>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</si>
  <si>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</si>
  <si>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</si>
  <si>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</si>
  <si>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</si>
  <si>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</si>
  <si>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</si>
  <si>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</si>
  <si>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</si>
  <si>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</si>
  <si>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</si>
  <si>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</si>
  <si>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</si>
  <si>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</si>
  <si>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</si>
  <si>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</si>
  <si>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</si>
  <si>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</si>
  <si>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</si>
  <si>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</si>
  <si>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</si>
  <si>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</si>
  <si>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</si>
  <si>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</si>
  <si>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</si>
  <si>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</si>
  <si>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</si>
  <si>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</si>
  <si>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</si>
  <si>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</si>
  <si>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</si>
  <si>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</si>
  <si>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</si>
  <si>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</si>
  <si>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</si>
  <si>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</si>
  <si>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</si>
  <si>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</si>
  <si>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</si>
  <si>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</si>
  <si>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</si>
  <si>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</si>
  <si>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</si>
  <si>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</si>
  <si>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</si>
  <si>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</si>
  <si>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</si>
  <si>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</si>
  <si>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</si>
  <si>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</si>
  <si>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</si>
  <si>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</si>
  <si>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</si>
  <si>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</si>
  <si>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</si>
  <si>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</si>
  <si>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</si>
  <si>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</si>
  <si>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</si>
  <si>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</si>
  <si>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</si>
  <si>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</si>
  <si>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</si>
  <si>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</si>
  <si>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</si>
  <si>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</si>
  <si>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</si>
  <si>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</si>
  <si>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</si>
  <si>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</si>
  <si>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</si>
  <si>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</si>
  <si>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</si>
  <si>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</si>
  <si>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</si>
  <si>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</si>
  <si>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</si>
  <si>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</si>
  <si>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</si>
  <si>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</si>
  <si>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</si>
  <si>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</si>
  <si>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</si>
  <si>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</si>
  <si>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</si>
  <si>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</si>
  <si>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</si>
  <si>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</si>
  <si>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</si>
  <si>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</si>
  <si>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</si>
  <si>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</si>
  <si>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</si>
  <si>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</si>
  <si>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</si>
  <si>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</si>
  <si>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</si>
  <si>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</si>
  <si>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</si>
  <si>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</si>
  <si>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</si>
  <si>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</si>
  <si>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</si>
  <si>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</si>
  <si>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</si>
  <si>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</si>
  <si>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</si>
  <si>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</si>
  <si>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</si>
  <si>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</si>
  <si>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</si>
  <si>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</si>
  <si>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</si>
  <si>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</si>
  <si>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</si>
  <si>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</si>
  <si>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</si>
  <si>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</si>
  <si>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</si>
  <si>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</si>
  <si>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</si>
  <si>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</si>
  <si>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</si>
  <si>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</si>
  <si>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</si>
  <si>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</si>
  <si>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</si>
  <si>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</si>
  <si>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</si>
  <si>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</si>
  <si>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</si>
  <si>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</si>
  <si>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</si>
  <si>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</si>
  <si>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</si>
  <si>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</si>
  <si>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</si>
  <si>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</si>
  <si>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</si>
  <si>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</si>
  <si>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</si>
  <si>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</si>
  <si>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</si>
  <si>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</si>
  <si>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</si>
  <si>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</si>
  <si>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</si>
  <si>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</si>
  <si>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</si>
  <si>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</si>
  <si>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</si>
  <si>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</si>
  <si>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</si>
  <si>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</si>
  <si>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</si>
  <si>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</si>
  <si>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</si>
  <si>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</si>
  <si>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</si>
  <si>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</si>
  <si>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</si>
  <si>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</si>
  <si>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</si>
  <si>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</si>
  <si>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</si>
  <si>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</si>
  <si>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</si>
  <si>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</si>
  <si>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</si>
  <si>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</si>
  <si>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</si>
  <si>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</si>
  <si>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</si>
  <si>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</si>
  <si>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</si>
  <si>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</si>
  <si>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</si>
  <si>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</si>
  <si>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</si>
  <si>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</si>
  <si>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</si>
  <si>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</si>
  <si>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</si>
  <si>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</si>
  <si>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</si>
  <si>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</si>
  <si>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</si>
  <si>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</si>
  <si>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</si>
  <si>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</si>
  <si>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</si>
  <si>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</si>
  <si>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</si>
  <si>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</si>
  <si>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</si>
  <si>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</si>
  <si>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</si>
  <si>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</si>
  <si>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</si>
  <si>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</si>
  <si>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</si>
  <si>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</si>
  <si>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</si>
  <si>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</si>
  <si>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</si>
  <si>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</si>
  <si>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</si>
  <si>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</si>
  <si>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</si>
  <si>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</si>
  <si>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</si>
  <si>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</si>
  <si>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</si>
  <si>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</si>
  <si>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</si>
  <si>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</si>
  <si>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</si>
  <si>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</si>
  <si>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</si>
  <si>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</si>
  <si>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</si>
  <si>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</si>
  <si>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</si>
  <si>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</si>
  <si>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</si>
  <si>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</si>
  <si>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</si>
  <si>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</si>
  <si>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</si>
  <si>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</si>
  <si>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</si>
  <si>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</si>
  <si>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</si>
  <si>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</si>
  <si>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</si>
  <si>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</si>
  <si>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</si>
  <si>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</si>
  <si>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</si>
  <si>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</si>
  <si>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</si>
  <si>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</si>
  <si>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</si>
  <si>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</si>
  <si>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</si>
  <si>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</si>
  <si>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</si>
  <si>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</si>
  <si>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</si>
  <si>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</si>
  <si>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</si>
  <si>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</si>
  <si>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</si>
  <si>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</si>
  <si>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</si>
  <si>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</si>
  <si>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</si>
  <si>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</si>
  <si>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</si>
  <si>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</si>
  <si>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</si>
  <si>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</si>
  <si>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</si>
  <si>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</si>
  <si>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</si>
  <si>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</si>
  <si>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</si>
  <si>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</si>
  <si>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</si>
  <si>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</si>
  <si>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</si>
  <si>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</si>
  <si>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</si>
  <si>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</si>
  <si>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</si>
  <si>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</si>
  <si>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</si>
  <si>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</si>
  <si>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</si>
  <si>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</si>
  <si>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</si>
  <si>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</si>
  <si>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</si>
  <si>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</si>
  <si>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</si>
  <si>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</si>
  <si>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</si>
  <si>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</si>
  <si>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</si>
  <si>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</si>
  <si>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</si>
  <si>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</si>
  <si>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</si>
  <si>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</si>
  <si>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</si>
  <si>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</si>
  <si>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</si>
  <si>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</si>
  <si>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</si>
  <si>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</si>
  <si>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</si>
  <si>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</si>
  <si>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</si>
  <si>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</si>
  <si>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</si>
  <si>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</si>
  <si>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</si>
  <si>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</si>
  <si>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</si>
  <si>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</si>
  <si>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</si>
  <si>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</si>
  <si>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</si>
  <si>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</si>
  <si>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</si>
  <si>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</si>
  <si>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</si>
  <si>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</si>
  <si>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</si>
  <si>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</si>
  <si>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</si>
  <si>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</si>
  <si>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</si>
  <si>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</si>
  <si>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</si>
  <si>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</si>
  <si>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</si>
  <si>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</si>
  <si>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</si>
  <si>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</si>
  <si>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</si>
  <si>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</si>
  <si>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</si>
  <si>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</si>
  <si>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</si>
  <si>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</si>
  <si>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</si>
  <si>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</si>
  <si>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</si>
  <si>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</si>
  <si>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</si>
  <si>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</si>
  <si>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</si>
  <si>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</si>
  <si>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</si>
  <si>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</si>
  <si>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</si>
  <si>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</si>
  <si>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</si>
  <si>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</si>
  <si>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</si>
  <si>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</si>
  <si>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</si>
  <si>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</si>
  <si>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</si>
  <si>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</si>
  <si>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</si>
  <si>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</si>
  <si>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</si>
  <si>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</si>
  <si>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</si>
  <si>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</si>
  <si>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</si>
  <si>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</si>
  <si>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</si>
  <si>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</si>
  <si>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</si>
  <si>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</si>
  <si>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</si>
  <si>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</si>
  <si>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</si>
  <si>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</si>
  <si>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</si>
  <si>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</si>
  <si>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</si>
  <si>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</si>
  <si>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</si>
  <si>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</si>
  <si>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</si>
  <si>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</si>
  <si>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</si>
  <si>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</si>
  <si>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</si>
  <si>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</si>
  <si>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</si>
  <si>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</si>
  <si>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</si>
  <si>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</si>
  <si>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</si>
  <si>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</si>
  <si>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</si>
  <si>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</si>
  <si>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</si>
  <si>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</si>
  <si>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</si>
  <si>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</si>
  <si>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</si>
  <si>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</si>
  <si>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</si>
  <si>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</si>
  <si>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</si>
  <si>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</si>
  <si>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</si>
  <si>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</si>
  <si>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</si>
  <si>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</si>
  <si>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</si>
  <si>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</si>
  <si>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</si>
  <si>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</si>
  <si>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</si>
  <si>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</si>
  <si>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</si>
  <si>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</si>
  <si>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</si>
  <si>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</si>
  <si>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</si>
  <si>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</si>
  <si>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</si>
  <si>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</si>
  <si>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</si>
  <si>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</si>
  <si>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</si>
  <si>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</si>
  <si>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</si>
  <si>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</si>
  <si>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</si>
  <si>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</si>
  <si>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</si>
  <si>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</si>
  <si>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</si>
  <si>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</si>
  <si>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</si>
  <si>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</si>
  <si>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</si>
  <si>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</si>
  <si>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</si>
  <si>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</si>
  <si>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</si>
  <si>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</si>
  <si>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</si>
  <si>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</si>
  <si>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</si>
  <si>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</si>
  <si>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</si>
  <si>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</si>
  <si>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</si>
  <si>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</si>
  <si>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</si>
  <si>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</si>
  <si>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</si>
  <si>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</si>
  <si>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</si>
  <si>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</si>
  <si>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</si>
  <si>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</si>
  <si>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</si>
  <si>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</si>
  <si>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</si>
  <si>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</si>
  <si>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</si>
  <si>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</si>
  <si>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</si>
  <si>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</si>
  <si>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</si>
  <si>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</si>
  <si>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</si>
  <si>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</si>
  <si>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</si>
  <si>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</si>
  <si>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</si>
  <si>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</si>
  <si>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</si>
  <si>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</si>
  <si>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</si>
  <si>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</si>
  <si>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</si>
  <si>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</si>
  <si>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</si>
  <si>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</si>
  <si>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</si>
  <si>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</si>
  <si>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</si>
  <si>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</si>
  <si>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</si>
  <si>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</si>
  <si>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</si>
  <si>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</si>
  <si>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</si>
  <si>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</si>
  <si>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</si>
  <si>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</si>
  <si>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</si>
  <si>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</si>
  <si>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</si>
  <si>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</si>
  <si>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</si>
  <si>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</si>
  <si>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</si>
  <si>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</si>
  <si>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</si>
  <si>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</si>
  <si>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</si>
  <si>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</si>
  <si>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</si>
  <si>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</si>
  <si>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</si>
  <si>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</si>
  <si>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</si>
  <si>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</si>
  <si>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</si>
  <si>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</si>
  <si>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</si>
  <si>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</si>
  <si>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</si>
  <si>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</si>
  <si>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</si>
  <si>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</si>
  <si>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</si>
  <si>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</si>
  <si>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</si>
  <si>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</si>
  <si>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</si>
  <si>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</si>
  <si>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</si>
  <si>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</si>
  <si>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</si>
  <si>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</si>
  <si>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</si>
  <si>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</si>
  <si>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</si>
  <si>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</si>
  <si>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</si>
  <si>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</si>
  <si>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</si>
  <si>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</si>
  <si>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</si>
  <si>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</si>
  <si>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</si>
  <si>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</si>
  <si>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</si>
  <si>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</si>
  <si>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</si>
  <si>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</si>
  <si>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</si>
  <si>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</si>
  <si>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</si>
  <si>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</si>
  <si>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</si>
  <si>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</si>
  <si>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</si>
  <si>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</si>
  <si>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</si>
  <si>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</si>
  <si>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</si>
  <si>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</si>
  <si>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</si>
  <si>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</si>
  <si>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</si>
  <si>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</si>
  <si>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</si>
  <si>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</si>
  <si>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</si>
  <si>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</si>
  <si>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</si>
  <si>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</si>
  <si>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</si>
  <si>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</si>
  <si>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</si>
  <si>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</si>
  <si>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</si>
  <si>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</si>
  <si>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</si>
  <si>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</si>
  <si>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</si>
  <si>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</si>
  <si>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</si>
  <si>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</si>
  <si>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</si>
  <si>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</si>
  <si>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</si>
  <si>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</si>
  <si>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</si>
  <si>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</si>
  <si>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</si>
  <si>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</si>
  <si>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</si>
  <si>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</si>
  <si>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</si>
  <si>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</si>
  <si>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</si>
  <si>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</si>
  <si>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</si>
  <si>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</si>
  <si>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</si>
  <si>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</si>
  <si>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</si>
  <si>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</si>
  <si>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</si>
  <si>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</si>
  <si>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</si>
  <si>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</si>
  <si>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</si>
  <si>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</si>
  <si>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</si>
  <si>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</si>
  <si>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</si>
  <si>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</si>
  <si>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</si>
  <si>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</si>
  <si>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</si>
  <si>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</si>
  <si>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</si>
  <si>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</si>
  <si>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</si>
  <si>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</si>
  <si>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</si>
  <si>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</si>
  <si>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</si>
  <si>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</si>
  <si>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</si>
  <si>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</si>
  <si>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</si>
  <si>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</si>
  <si>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</si>
  <si>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</si>
  <si>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</si>
  <si>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</si>
  <si>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</si>
  <si>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</si>
  <si>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</si>
  <si>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</si>
  <si>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</si>
  <si>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</si>
  <si>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</si>
  <si>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</si>
  <si>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</si>
  <si>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</si>
  <si>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</si>
  <si>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</si>
  <si>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</si>
  <si>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</si>
  <si>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</si>
  <si>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</si>
  <si>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</si>
  <si>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</si>
  <si>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</si>
  <si>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</si>
  <si>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</si>
  <si>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</si>
  <si>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</si>
  <si>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</si>
  <si>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</si>
  <si>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</si>
  <si>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</si>
  <si>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</si>
  <si>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</si>
  <si>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</si>
  <si>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</si>
  <si>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</si>
  <si>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</si>
  <si>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</si>
  <si>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</si>
  <si>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</si>
  <si>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</si>
  <si>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</si>
  <si>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</si>
  <si>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</si>
  <si>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</si>
  <si>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</si>
  <si>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</si>
  <si>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</si>
  <si>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</si>
  <si>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</si>
  <si>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</si>
  <si>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</si>
  <si>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</si>
  <si>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</si>
  <si>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</si>
  <si>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</si>
  <si>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</si>
  <si>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</si>
  <si>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</si>
  <si>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</si>
  <si>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</si>
  <si>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</si>
  <si>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</si>
  <si>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</si>
  <si>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</si>
  <si>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</si>
  <si>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</si>
  <si>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</si>
  <si>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</si>
  <si>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</si>
  <si>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</si>
  <si>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</si>
  <si>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</si>
  <si>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</si>
  <si>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</si>
  <si>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</si>
  <si>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</si>
  <si>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</si>
  <si>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</si>
  <si>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</si>
  <si>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</si>
  <si>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</si>
  <si>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</si>
  <si>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</si>
  <si>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</si>
  <si>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</si>
  <si>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</si>
  <si>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</si>
  <si>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</si>
  <si>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</si>
  <si>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</si>
  <si>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</si>
  <si>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</si>
  <si>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</si>
  <si>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</si>
  <si>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</si>
  <si>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</si>
  <si>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</si>
  <si>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</si>
  <si>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</si>
  <si>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</si>
  <si>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</si>
  <si>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</si>
  <si>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</si>
  <si>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</si>
  <si>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</si>
  <si>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</si>
  <si>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</si>
  <si>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</si>
  <si>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</si>
  <si>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</si>
  <si>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</si>
  <si>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</si>
  <si>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</si>
  <si>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</si>
  <si>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</si>
  <si>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</si>
  <si>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</si>
  <si>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</si>
  <si>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</si>
  <si>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</si>
  <si>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</si>
  <si>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</si>
  <si>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</si>
  <si>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</si>
  <si>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</si>
  <si>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</si>
  <si>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</si>
  <si>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</si>
  <si>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</si>
  <si>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</si>
  <si>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</si>
  <si>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</si>
  <si>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</si>
  <si>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</si>
  <si>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</si>
  <si>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</si>
  <si>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</si>
  <si>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</si>
  <si>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</si>
  <si>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</si>
  <si>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</si>
  <si>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</si>
  <si>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</si>
  <si>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</si>
  <si>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</si>
  <si>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</si>
  <si>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</si>
  <si>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</si>
  <si>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</si>
  <si>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</si>
  <si>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</si>
  <si>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</si>
  <si>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</si>
  <si>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</si>
  <si>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</si>
  <si>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</si>
  <si>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</si>
  <si>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</si>
  <si>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</si>
  <si>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</si>
  <si>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</si>
  <si>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</si>
  <si>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</si>
  <si>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</si>
  <si>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</si>
  <si>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</si>
  <si>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</si>
  <si>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</si>
  <si>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</si>
  <si>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</si>
  <si>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</si>
  <si>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</si>
  <si>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</si>
  <si>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</si>
  <si>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</si>
  <si>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</si>
  <si>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</si>
  <si>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</si>
  <si>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</si>
  <si>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</si>
  <si>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</si>
  <si>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</si>
  <si>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</si>
  <si>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</si>
  <si>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</si>
  <si>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</si>
  <si>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</si>
  <si>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</si>
  <si>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</si>
  <si>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</si>
  <si>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</si>
  <si>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</si>
  <si>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</si>
  <si>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</si>
  <si>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</si>
  <si>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</si>
  <si>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</si>
  <si>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</si>
  <si>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</si>
  <si>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</si>
  <si>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</si>
  <si>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</si>
  <si>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</si>
  <si>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</si>
  <si>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</si>
  <si>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</si>
  <si>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</si>
  <si>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</si>
  <si>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</si>
  <si>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</si>
  <si>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</si>
  <si>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</si>
  <si>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</si>
  <si>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</si>
  <si>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</si>
  <si>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</si>
  <si>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</si>
  <si>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</si>
  <si>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</si>
  <si>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</si>
  <si>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</si>
  <si>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</si>
  <si>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</si>
  <si>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</si>
  <si>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</si>
  <si>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</si>
  <si>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</si>
  <si>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</si>
  <si>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</si>
  <si>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</si>
  <si>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</si>
  <si>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</si>
  <si>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</si>
  <si>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</si>
  <si>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</si>
  <si>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</si>
  <si>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</si>
  <si>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</si>
  <si>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</si>
  <si>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</si>
  <si>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</si>
  <si>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</si>
  <si>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</si>
  <si>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</si>
  <si>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</si>
  <si>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</si>
  <si>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</si>
  <si>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</si>
  <si>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</si>
  <si>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</si>
  <si>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</si>
  <si>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</si>
  <si>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</si>
  <si>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</si>
  <si>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</si>
  <si>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</si>
  <si>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</si>
  <si>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</si>
  <si>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</si>
  <si>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</si>
  <si>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</si>
  <si>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</si>
  <si>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</si>
  <si>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</si>
  <si>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</si>
  <si>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</si>
  <si>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</si>
  <si>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</si>
  <si>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</si>
  <si>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</si>
  <si>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</si>
  <si>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</si>
  <si>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</si>
  <si>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</si>
  <si>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</si>
  <si>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</si>
  <si>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</si>
  <si>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</si>
  <si>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</si>
  <si>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</si>
  <si>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</si>
  <si>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</si>
  <si>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</si>
  <si>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</si>
  <si>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</si>
  <si>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</si>
  <si>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</si>
  <si>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</si>
  <si>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</si>
  <si>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</si>
  <si>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</si>
  <si>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</si>
  <si>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</si>
  <si>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</si>
  <si>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</si>
  <si>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</si>
  <si>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</si>
  <si>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</si>
  <si>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</si>
  <si>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</si>
  <si>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</si>
  <si>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</si>
  <si>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</si>
  <si>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</si>
  <si>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</si>
  <si>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</si>
  <si>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</si>
  <si>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</si>
  <si>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</si>
  <si>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</si>
  <si>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</si>
  <si>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</si>
  <si>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</si>
  <si>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</si>
  <si>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</si>
  <si>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</si>
  <si>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</si>
  <si>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</si>
  <si>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</si>
  <si>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</si>
  <si>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</si>
  <si>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</si>
  <si>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</si>
  <si>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</si>
  <si>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</si>
  <si>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</si>
  <si>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</si>
  <si>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</si>
  <si>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</si>
  <si>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</si>
  <si>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</si>
  <si>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</si>
  <si>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</si>
  <si>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</si>
  <si>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</si>
  <si>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</si>
  <si>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</si>
  <si>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</si>
  <si>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</si>
  <si>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</si>
  <si>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</si>
  <si>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</si>
  <si>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</si>
  <si>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</si>
  <si>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</si>
  <si>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</si>
  <si>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</si>
  <si>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</si>
  <si>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</si>
  <si>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</si>
  <si>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</si>
  <si>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</si>
  <si>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</si>
  <si>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</si>
  <si>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</si>
  <si>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</si>
  <si>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</si>
  <si>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</si>
  <si>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</si>
  <si>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</si>
  <si>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</si>
  <si>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</si>
  <si>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</si>
  <si>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</si>
  <si>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</si>
  <si>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</si>
  <si>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</si>
  <si>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</si>
  <si>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</si>
  <si>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</si>
  <si>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</si>
  <si>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</si>
  <si>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</si>
  <si>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</si>
  <si>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</si>
  <si>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</si>
  <si>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</si>
  <si>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</si>
  <si>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</si>
  <si>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</si>
  <si>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</si>
  <si>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</si>
  <si>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</si>
  <si>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</si>
  <si>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</si>
  <si>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</si>
  <si>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</si>
  <si>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</si>
  <si>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</si>
  <si>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</si>
  <si>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</si>
  <si>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</si>
  <si>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</si>
  <si>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</si>
  <si>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</si>
  <si>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</si>
  <si>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</si>
  <si>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</si>
  <si>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</si>
  <si>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</si>
  <si>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</si>
  <si>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</si>
  <si>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</si>
  <si>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</si>
  <si>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</si>
  <si>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</si>
  <si>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</si>
  <si>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</si>
  <si>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</si>
  <si>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</si>
  <si>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</si>
  <si>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</si>
  <si>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</si>
  <si>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</si>
  <si>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</si>
  <si>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</si>
  <si>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</si>
  <si>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</si>
  <si>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</si>
  <si>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</si>
  <si>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</si>
  <si>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</si>
  <si>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</si>
  <si>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</si>
  <si>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</si>
  <si>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</si>
  <si>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</si>
  <si>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</si>
  <si>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</si>
  <si>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</si>
  <si>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</si>
  <si>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</si>
  <si>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</si>
  <si>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</si>
  <si>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</si>
  <si>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</si>
  <si>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</si>
  <si>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</si>
  <si>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</si>
  <si>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</si>
  <si>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</si>
  <si>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</si>
  <si>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</si>
  <si>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</si>
  <si>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</si>
  <si>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</si>
  <si>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</si>
  <si>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</si>
  <si>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</si>
  <si>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</si>
  <si>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</si>
  <si>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</si>
  <si>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</si>
  <si>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</si>
  <si>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</si>
  <si>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</si>
  <si>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</si>
  <si>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</si>
  <si>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</si>
  <si>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</si>
  <si>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</si>
  <si>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</si>
  <si>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</si>
  <si>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</si>
  <si>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</si>
  <si>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</si>
  <si>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</si>
  <si>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</si>
  <si>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</si>
  <si>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</si>
  <si>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</si>
  <si>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</si>
  <si>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</si>
  <si>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</si>
  <si>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</si>
  <si>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</si>
  <si>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</si>
  <si>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</si>
  <si>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</si>
  <si>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</si>
  <si>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</si>
  <si>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</si>
  <si>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</si>
  <si>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</si>
  <si>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</si>
  <si>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</si>
  <si>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</si>
  <si>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</si>
  <si>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</si>
  <si>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</si>
  <si>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</si>
  <si>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</si>
  <si>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</si>
  <si>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</si>
  <si>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</si>
  <si>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</si>
  <si>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</si>
  <si>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</si>
  <si>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</si>
  <si>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</si>
  <si>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</si>
  <si>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</si>
  <si>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</si>
  <si>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</si>
  <si>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</si>
  <si>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</si>
  <si>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</si>
  <si>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</si>
  <si>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</si>
  <si>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</si>
  <si>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</si>
  <si>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</si>
  <si>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</si>
  <si>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</si>
  <si>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</si>
  <si>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</si>
  <si>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</si>
  <si>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</si>
  <si>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</si>
  <si>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</si>
  <si>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</si>
  <si>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</si>
  <si>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</si>
  <si>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</si>
  <si>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</si>
  <si>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</si>
  <si>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</si>
  <si>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</si>
  <si>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</si>
  <si>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</si>
  <si>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</si>
  <si>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</si>
  <si>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</si>
  <si>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</si>
  <si>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</si>
  <si>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</si>
  <si>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</si>
  <si>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</si>
  <si>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</si>
  <si>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</si>
  <si>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</si>
  <si>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</si>
  <si>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</si>
  <si>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</si>
  <si>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</si>
  <si>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</si>
  <si>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</si>
  <si>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</si>
  <si>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</si>
  <si>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</si>
  <si>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</si>
  <si>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</si>
  <si>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</si>
  <si>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</si>
  <si>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</si>
  <si>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</si>
  <si>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</si>
  <si>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</si>
  <si>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</si>
  <si>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</si>
  <si>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</si>
  <si>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</si>
  <si>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</si>
  <si>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</si>
  <si>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</si>
  <si>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</si>
  <si>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</si>
  <si>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</si>
  <si>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</si>
  <si>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</si>
  <si>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</si>
  <si>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</si>
  <si>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</si>
  <si>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</si>
  <si>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</si>
  <si>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</si>
  <si>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</si>
  <si>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</si>
  <si>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</si>
  <si>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</si>
  <si>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</si>
  <si>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</si>
  <si>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</si>
  <si>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</si>
  <si>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</si>
  <si>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</si>
  <si>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</si>
  <si>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</si>
  <si>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</si>
  <si>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</si>
  <si>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</si>
  <si>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</si>
  <si>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</si>
  <si>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</si>
  <si>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</si>
  <si>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</si>
  <si>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</si>
  <si>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</si>
  <si>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</si>
  <si>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</si>
  <si>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</si>
  <si>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</si>
  <si>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</si>
  <si>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</si>
  <si>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</si>
  <si>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</si>
  <si>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</si>
  <si>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</si>
  <si>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</si>
  <si>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</si>
  <si>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</si>
  <si>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</si>
  <si>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</si>
  <si>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</si>
  <si>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</si>
  <si>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</si>
  <si>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</si>
  <si>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</si>
  <si>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</si>
  <si>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</si>
  <si>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</si>
  <si>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</si>
  <si>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</si>
  <si>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</si>
  <si>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</si>
  <si>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</si>
  <si>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</si>
  <si>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</si>
  <si>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</si>
  <si>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</si>
  <si>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</si>
  <si>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</si>
  <si>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</si>
  <si>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</si>
  <si>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</si>
  <si>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</si>
  <si>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</si>
  <si>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</si>
  <si>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</si>
  <si>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</si>
  <si>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</si>
  <si>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</si>
  <si>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</si>
  <si>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</si>
  <si>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</si>
  <si>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</si>
  <si>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</si>
  <si>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</si>
  <si>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</si>
  <si>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</si>
  <si>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</si>
  <si>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</si>
  <si>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</si>
  <si>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</si>
  <si>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</si>
  <si>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</si>
  <si>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</si>
  <si>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</si>
  <si>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</si>
  <si>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</si>
  <si>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</si>
  <si>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</si>
  <si>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</si>
  <si>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</si>
  <si>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</si>
  <si>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</si>
  <si>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</si>
  <si>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</si>
  <si>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</si>
  <si>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</si>
  <si>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</si>
  <si>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</si>
  <si>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</si>
  <si>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</si>
  <si>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</si>
  <si>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</si>
  <si>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</si>
  <si>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</si>
  <si>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</si>
  <si>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</si>
  <si>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</si>
  <si>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</si>
  <si>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</si>
  <si>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</si>
  <si>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</si>
  <si>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</si>
  <si>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</si>
  <si>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</si>
  <si>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</si>
  <si>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</si>
  <si>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</si>
  <si>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</si>
  <si>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</si>
  <si>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</si>
  <si>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</si>
  <si>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</si>
  <si>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</si>
  <si>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</si>
  <si>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</si>
  <si>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</si>
  <si>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</si>
  <si>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</si>
  <si>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</si>
  <si>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</si>
  <si>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</si>
  <si>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</si>
  <si>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</si>
  <si>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</si>
  <si>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</si>
  <si>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</si>
  <si>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</si>
  <si>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</si>
  <si>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</si>
  <si>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</si>
  <si>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</si>
  <si>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</si>
  <si>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</si>
  <si>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</si>
  <si>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</si>
  <si>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</si>
  <si>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</si>
  <si>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</si>
  <si>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</si>
  <si>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</si>
  <si>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</si>
  <si>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</si>
  <si>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</si>
  <si>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</si>
  <si>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</si>
  <si>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</si>
  <si>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</si>
  <si>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</si>
  <si>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</si>
  <si>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</si>
  <si>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</si>
  <si>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</si>
  <si>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</si>
  <si>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</si>
  <si>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</si>
  <si>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</si>
  <si>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</si>
  <si>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</si>
  <si>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</si>
  <si>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</si>
  <si>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</si>
  <si>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</si>
  <si>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</si>
  <si>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</si>
  <si>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</si>
  <si>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</si>
  <si>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</si>
  <si>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</si>
  <si>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</si>
  <si>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</si>
  <si>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</si>
  <si>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</si>
  <si>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</si>
  <si>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</si>
  <si>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</si>
  <si>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</si>
  <si>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</si>
  <si>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</si>
  <si>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</si>
  <si>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</si>
  <si>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</si>
  <si>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</si>
  <si>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</si>
  <si>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</si>
  <si>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</si>
  <si>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</si>
  <si>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</si>
  <si>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</si>
  <si>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</si>
  <si>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</si>
  <si>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</si>
  <si>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</si>
  <si>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</si>
  <si>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</si>
  <si>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</si>
  <si>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</si>
  <si>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</si>
  <si>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</si>
  <si>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</si>
  <si>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</si>
  <si>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</si>
  <si>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</si>
  <si>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</si>
  <si>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</si>
  <si>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</si>
  <si>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</si>
  <si>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</si>
  <si>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</si>
  <si>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</si>
  <si>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</si>
  <si>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</si>
  <si>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</si>
  <si>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</si>
  <si>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</si>
  <si>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</si>
  <si>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</si>
  <si>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</si>
  <si>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</si>
  <si>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</si>
  <si>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</si>
  <si>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</si>
  <si>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</si>
  <si>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</si>
  <si>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</si>
  <si>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</si>
  <si>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</si>
  <si>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</si>
  <si>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</si>
  <si>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</si>
  <si>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</si>
  <si>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</si>
  <si>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</si>
  <si>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</si>
  <si>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</si>
  <si>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</si>
  <si>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</si>
  <si>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</si>
  <si>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</si>
  <si>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</si>
  <si>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</si>
  <si>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</si>
  <si>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</si>
  <si>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</si>
  <si>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</si>
  <si>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</si>
  <si>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</si>
  <si>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</si>
  <si>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</si>
  <si>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</si>
  <si>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</si>
  <si>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</si>
  <si>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</si>
  <si>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</si>
  <si>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</si>
  <si>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</si>
  <si>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</si>
  <si>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</si>
  <si>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</si>
  <si>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</si>
  <si>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</si>
  <si>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</si>
  <si>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</si>
  <si>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</si>
  <si>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</si>
  <si>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</si>
  <si>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</si>
  <si>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</si>
  <si>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</si>
  <si>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</si>
  <si>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</si>
  <si>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</si>
  <si>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</si>
  <si>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</si>
  <si>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</si>
  <si>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</si>
  <si>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</si>
  <si>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</si>
  <si>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</si>
  <si>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</si>
  <si>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</si>
  <si>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</si>
  <si>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</si>
  <si>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</si>
  <si>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</si>
  <si>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</si>
  <si>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</si>
  <si>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</si>
  <si>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</si>
  <si>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</si>
  <si>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</si>
  <si>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</si>
  <si>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</si>
  <si>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</si>
  <si>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</si>
  <si>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</si>
  <si>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</si>
  <si>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</si>
  <si>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</si>
  <si>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</si>
  <si>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</si>
  <si>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</si>
  <si>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</si>
  <si>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</si>
  <si>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</si>
  <si>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</si>
  <si>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</si>
  <si>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</si>
  <si>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</si>
  <si>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</si>
  <si>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</si>
  <si>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</si>
  <si>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</si>
  <si>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</si>
  <si>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</si>
  <si>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</si>
  <si>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</si>
  <si>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</si>
  <si>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</si>
  <si>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</si>
  <si>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</si>
  <si>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</si>
  <si>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</si>
  <si>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</si>
  <si>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</si>
  <si>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</si>
  <si>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</si>
  <si>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</si>
  <si>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</si>
  <si>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</si>
  <si>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</si>
  <si>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</si>
  <si>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</si>
  <si>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</si>
  <si>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</si>
  <si>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</si>
  <si>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</si>
  <si>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</si>
  <si>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</si>
  <si>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</si>
  <si>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</si>
  <si>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</si>
  <si>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</si>
  <si>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</si>
  <si>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</si>
  <si>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</si>
  <si>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</si>
  <si>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</si>
  <si>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</si>
  <si>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</si>
  <si>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</si>
  <si>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</si>
  <si>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</si>
  <si>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</si>
  <si>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</si>
  <si>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</si>
  <si>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</si>
  <si>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</si>
  <si>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</si>
  <si>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</si>
  <si>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</si>
  <si>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</si>
  <si>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</si>
  <si>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</si>
  <si>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</si>
  <si>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</si>
  <si>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</si>
  <si>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</si>
  <si>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</si>
  <si>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</si>
  <si>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</si>
  <si>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</si>
  <si>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</si>
  <si>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</si>
  <si>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</si>
  <si>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</si>
  <si>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</si>
  <si>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</si>
  <si>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</si>
  <si>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</si>
  <si>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</si>
  <si>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</si>
  <si>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</si>
  <si>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</si>
  <si>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</si>
  <si>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</si>
  <si>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</si>
  <si>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</si>
  <si>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</si>
  <si>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</si>
  <si>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</si>
  <si>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</si>
  <si>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</si>
  <si>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</si>
  <si>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</si>
  <si>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</si>
  <si>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</si>
  <si>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</si>
  <si>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</si>
  <si>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</si>
  <si>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</si>
  <si>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</si>
  <si>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</si>
  <si>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</si>
  <si>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</si>
  <si>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</si>
  <si>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</si>
  <si>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</si>
  <si>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</si>
  <si>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</si>
  <si>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</si>
  <si>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</si>
  <si>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</si>
  <si>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</si>
  <si>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</si>
  <si>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</si>
  <si>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</si>
  <si>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</si>
  <si>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</si>
  <si>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</si>
  <si>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</si>
  <si>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</si>
  <si>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</si>
  <si>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</si>
  <si>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</si>
  <si>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</si>
  <si>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</si>
  <si>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</si>
  <si>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</si>
  <si>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</si>
  <si>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</si>
  <si>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</si>
  <si>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</si>
  <si>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</si>
  <si>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</si>
  <si>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</si>
  <si>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</si>
  <si>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</si>
  <si>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</si>
  <si>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</si>
  <si>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</si>
  <si>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</si>
  <si>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</si>
  <si>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</si>
  <si>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</si>
  <si>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</si>
  <si>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</si>
  <si>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</si>
  <si>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</si>
  <si>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</si>
  <si>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</si>
  <si>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</si>
  <si>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</si>
  <si>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</si>
  <si>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</si>
  <si>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</si>
  <si>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</si>
  <si>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</si>
  <si>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</si>
  <si>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</si>
  <si>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</si>
  <si>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</si>
  <si>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</si>
  <si>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</si>
  <si>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</si>
  <si>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</si>
  <si>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</si>
  <si>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</si>
  <si>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</si>
  <si>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</si>
  <si>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</si>
  <si>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</si>
  <si>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</si>
  <si>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</si>
  <si>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</si>
  <si>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</si>
  <si>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</si>
  <si>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</si>
  <si>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</si>
  <si>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</si>
  <si>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</si>
  <si>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</si>
  <si>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</si>
  <si>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</si>
  <si>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</si>
  <si>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</si>
  <si>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</si>
  <si>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</si>
  <si>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</si>
  <si>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</si>
  <si>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</si>
  <si>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</si>
  <si>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</si>
  <si>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</si>
  <si>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</si>
  <si>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</si>
  <si>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</si>
  <si>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</si>
  <si>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</si>
  <si>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</si>
  <si>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</si>
  <si>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</si>
  <si>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</si>
  <si>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</si>
  <si>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</si>
  <si>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</si>
  <si>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</si>
  <si>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</si>
  <si>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</si>
  <si>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</si>
  <si>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</si>
  <si>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</si>
  <si>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</si>
  <si>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</si>
  <si>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</si>
  <si>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</si>
  <si>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</si>
  <si>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</si>
  <si>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</si>
  <si>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</si>
  <si>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</si>
  <si>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</si>
  <si>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</si>
  <si>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</si>
  <si>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</si>
  <si>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</si>
  <si>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</si>
  <si>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</si>
  <si>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</si>
  <si>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</si>
  <si>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</si>
  <si>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</si>
  <si>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</si>
  <si>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</si>
  <si>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</si>
  <si>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</si>
  <si>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</si>
  <si>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</si>
  <si>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</si>
  <si>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</si>
  <si>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</si>
  <si>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</si>
  <si>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</si>
  <si>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</si>
  <si>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</si>
  <si>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</si>
  <si>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</si>
  <si>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</si>
  <si>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</si>
  <si>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</si>
  <si>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</si>
  <si>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</si>
  <si>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</si>
  <si>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</si>
  <si>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</si>
  <si>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</si>
  <si>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</si>
  <si>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</si>
  <si>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</si>
  <si>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</si>
  <si>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</si>
  <si>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</si>
  <si>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</si>
  <si>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</si>
  <si>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</si>
  <si>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</si>
  <si>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</si>
  <si>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</si>
  <si>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</si>
  <si>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</si>
  <si>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</si>
  <si>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</si>
  <si>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</si>
  <si>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</si>
  <si>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</si>
  <si>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</si>
  <si>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</si>
  <si>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</si>
  <si>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</si>
  <si>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</si>
  <si>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</si>
  <si>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</si>
  <si>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</si>
  <si>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</si>
  <si>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</si>
  <si>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</si>
  <si>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</si>
  <si>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</si>
  <si>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</si>
  <si>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</si>
  <si>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</si>
  <si>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</si>
  <si>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</si>
  <si>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</si>
  <si>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</si>
  <si>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</si>
  <si>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</si>
  <si>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</si>
  <si>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</si>
  <si>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</si>
  <si>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</si>
  <si>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</si>
  <si>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</si>
  <si>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</si>
  <si>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</si>
  <si>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</si>
  <si>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</si>
  <si>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</si>
  <si>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</si>
  <si>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</si>
  <si>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</si>
  <si>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</si>
  <si>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</si>
  <si>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</si>
  <si>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</si>
  <si>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</si>
  <si>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</si>
  <si>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</si>
  <si>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</si>
  <si>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</si>
  <si>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</si>
  <si>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</si>
  <si>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</si>
  <si>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</si>
  <si>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</si>
  <si>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</si>
  <si>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</si>
  <si>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</si>
  <si>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</si>
  <si>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</si>
  <si>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</si>
  <si>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</si>
  <si>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</si>
  <si>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</si>
  <si>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</si>
  <si>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</si>
  <si>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</si>
  <si>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</si>
  <si>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</si>
  <si>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</si>
  <si>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</si>
  <si>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</si>
  <si>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</si>
  <si>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</si>
  <si>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</si>
  <si>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</si>
  <si>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</si>
  <si>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</si>
  <si>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</si>
  <si>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</si>
  <si>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</si>
  <si>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</si>
  <si>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</si>
  <si>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</si>
  <si>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</si>
  <si>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</si>
  <si>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</si>
  <si>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</si>
  <si>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</si>
  <si>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</si>
  <si>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</si>
  <si>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</si>
  <si>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</si>
  <si>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</si>
  <si>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</si>
  <si>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</si>
  <si>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</si>
  <si>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</si>
  <si>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</si>
  <si>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</si>
  <si>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</si>
  <si>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</si>
  <si>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</si>
  <si>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</si>
  <si>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</si>
  <si>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</si>
  <si>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</si>
  <si>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</si>
  <si>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</si>
  <si>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</si>
  <si>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</si>
  <si>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</si>
  <si>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</si>
  <si>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</si>
  <si>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</si>
  <si>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</si>
  <si>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</si>
  <si>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</si>
  <si>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</si>
  <si>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</si>
  <si>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</si>
  <si>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</si>
  <si>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</si>
  <si>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</si>
  <si>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</si>
  <si>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</si>
  <si>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</si>
  <si>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</si>
  <si>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</si>
  <si>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</si>
  <si>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</si>
  <si>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</si>
  <si>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</si>
  <si>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</si>
  <si>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</si>
  <si>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</si>
  <si>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</si>
  <si>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</si>
  <si>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</si>
  <si>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</si>
  <si>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</si>
  <si>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</si>
  <si>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</si>
  <si>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</si>
  <si>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</si>
  <si>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</si>
  <si>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</si>
  <si>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</si>
  <si>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</si>
  <si>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</si>
  <si>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</si>
  <si>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</si>
  <si>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</si>
  <si>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</si>
  <si>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</si>
  <si>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</si>
  <si>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</si>
  <si>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</si>
  <si>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</si>
  <si>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</si>
  <si>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</si>
  <si>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</si>
  <si>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</si>
  <si>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</si>
  <si>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</si>
  <si>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</si>
  <si>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</si>
  <si>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</si>
  <si>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</si>
  <si>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</si>
  <si>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</si>
  <si>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</si>
  <si>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</si>
  <si>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</si>
  <si>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</si>
  <si>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</si>
  <si>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</si>
  <si>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</si>
  <si>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</si>
  <si>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</si>
  <si>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</si>
  <si>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</si>
  <si>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</si>
  <si>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</si>
  <si>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</si>
  <si>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</si>
  <si>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</si>
  <si>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</si>
  <si>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</si>
  <si>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</si>
  <si>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</si>
  <si>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</si>
  <si>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</si>
  <si>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</si>
  <si>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</si>
  <si>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</si>
  <si>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</si>
  <si>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</si>
  <si>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</si>
  <si>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</si>
  <si>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</si>
  <si>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</si>
  <si>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</si>
  <si>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</si>
  <si>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</si>
  <si>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</si>
  <si>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</si>
  <si>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</si>
  <si>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</si>
  <si>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</si>
  <si>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</si>
  <si>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</si>
  <si>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</si>
  <si>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</si>
  <si>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</si>
  <si>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</si>
  <si>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</si>
  <si>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</si>
  <si>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</si>
  <si>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</si>
  <si>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</si>
  <si>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</si>
  <si>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</si>
  <si>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</si>
  <si>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</si>
  <si>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</si>
  <si>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</si>
  <si>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</si>
  <si>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</si>
  <si>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</si>
  <si>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</si>
  <si>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</si>
  <si>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</si>
  <si>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</si>
  <si>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</si>
  <si>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</si>
  <si>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</si>
  <si>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</si>
  <si>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</si>
  <si>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</si>
  <si>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</si>
  <si>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</si>
  <si>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</si>
  <si>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</si>
  <si>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</si>
  <si>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</si>
  <si>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</si>
  <si>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</si>
  <si>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</si>
  <si>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</si>
  <si>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</si>
  <si>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</si>
  <si>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</si>
  <si>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</si>
  <si>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</si>
  <si>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</si>
  <si>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</si>
  <si>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</si>
  <si>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</si>
  <si>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</si>
  <si>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</si>
  <si>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</si>
  <si>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</si>
  <si>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</si>
  <si>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</si>
  <si>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</si>
  <si>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</si>
  <si>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</si>
  <si>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</si>
  <si>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</si>
  <si>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</si>
  <si>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</si>
  <si>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</si>
  <si>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</si>
  <si>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</si>
  <si>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</si>
  <si>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</si>
  <si>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</si>
  <si>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</si>
  <si>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</si>
  <si>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</si>
  <si>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</si>
  <si>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</si>
  <si>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</si>
  <si>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</si>
  <si>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</si>
  <si>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</si>
  <si>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</si>
  <si>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</si>
  <si>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</si>
  <si>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</si>
  <si>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</si>
  <si>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</si>
  <si>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</si>
  <si>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</si>
  <si>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</si>
  <si>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</si>
  <si>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</si>
  <si>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</si>
  <si>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</si>
  <si>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</si>
  <si>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</si>
  <si>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</si>
  <si>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</si>
  <si>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</si>
  <si>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</si>
  <si>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</si>
  <si>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</si>
  <si>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</si>
  <si>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</si>
  <si>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</si>
  <si>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</si>
  <si>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</si>
  <si>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</si>
  <si>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</si>
  <si>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</si>
  <si>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</si>
  <si>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</si>
  <si>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</si>
  <si>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</si>
  <si>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</si>
  <si>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</si>
  <si>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</si>
  <si>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</si>
  <si>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</si>
  <si>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</si>
  <si>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</si>
  <si>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</si>
  <si>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</si>
  <si>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</si>
  <si>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</si>
  <si>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</si>
  <si>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</si>
  <si>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</si>
  <si>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</si>
  <si>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</si>
  <si>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</si>
  <si>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</si>
  <si>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</si>
  <si>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</si>
  <si>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</si>
  <si>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</si>
  <si>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</si>
  <si>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</si>
  <si>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</si>
  <si>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</si>
  <si>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</si>
  <si>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</si>
  <si>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</si>
  <si>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</si>
  <si>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</si>
  <si>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</si>
  <si>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</si>
  <si>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</si>
  <si>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</si>
  <si>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</si>
  <si>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</si>
  <si>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</si>
  <si>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</si>
  <si>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</si>
  <si>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</si>
  <si>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</si>
  <si>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</si>
  <si>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</si>
  <si>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</si>
  <si>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</si>
  <si>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</si>
  <si>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</si>
  <si>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</si>
  <si>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</si>
  <si>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</si>
  <si>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</si>
  <si>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</si>
  <si>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</si>
  <si>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</si>
  <si>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</si>
  <si>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</si>
  <si>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</si>
  <si>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</si>
  <si>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</si>
  <si>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</si>
  <si>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</si>
  <si>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</si>
  <si>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</si>
  <si>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</si>
  <si>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</si>
  <si>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</si>
  <si>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</si>
  <si>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</si>
  <si>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</si>
  <si>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</si>
  <si>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</si>
  <si>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</si>
  <si>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</si>
  <si>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</si>
  <si>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</si>
  <si>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</si>
  <si>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</si>
  <si>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</si>
  <si>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</si>
  <si>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</si>
  <si>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</si>
  <si>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</si>
  <si>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</si>
  <si>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</si>
  <si>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</si>
  <si>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</si>
  <si>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</si>
  <si>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</si>
  <si>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</si>
  <si>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</si>
  <si>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</si>
  <si>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</si>
  <si>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</si>
  <si>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</si>
  <si>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</si>
  <si>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</si>
  <si>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</si>
  <si>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</si>
  <si>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</si>
  <si>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</si>
  <si>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</si>
  <si>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</si>
  <si>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</si>
  <si>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</si>
  <si>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</si>
  <si>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</si>
  <si>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</si>
  <si>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</si>
  <si>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</si>
  <si>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</si>
  <si>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</si>
  <si>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</si>
  <si>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</si>
  <si>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</si>
  <si>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</si>
  <si>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</si>
  <si>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</si>
  <si>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</si>
  <si>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</si>
  <si>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</si>
  <si>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</si>
  <si>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</si>
  <si>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</si>
  <si>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</si>
  <si>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</si>
  <si>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</si>
  <si>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</si>
  <si>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</si>
  <si>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</si>
  <si>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</si>
  <si>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</si>
  <si>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</si>
  <si>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</si>
  <si>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</si>
  <si>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</si>
  <si>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</si>
  <si>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</si>
  <si>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</si>
  <si>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</si>
  <si>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</si>
  <si>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</si>
  <si>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</si>
  <si>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</si>
  <si>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</si>
  <si>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</si>
  <si>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</si>
  <si>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</si>
  <si>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</si>
  <si>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</si>
  <si>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</si>
  <si>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</si>
  <si>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</si>
  <si>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</si>
  <si>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</si>
  <si>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</si>
  <si>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</si>
  <si>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</si>
  <si>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</si>
  <si>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</si>
  <si>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</si>
  <si>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</si>
  <si>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</si>
  <si>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</si>
  <si>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</si>
  <si>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</si>
  <si>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</si>
  <si>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</si>
  <si>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</si>
  <si>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</si>
  <si>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</si>
  <si>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</si>
  <si>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</si>
  <si>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</si>
  <si>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</si>
  <si>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</si>
  <si>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</si>
  <si>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</si>
  <si>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</si>
  <si>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</si>
  <si>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</si>
  <si>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</si>
  <si>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</si>
  <si>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</si>
  <si>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</si>
  <si>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</si>
  <si>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</si>
  <si>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</si>
  <si>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</si>
  <si>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</si>
  <si>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</si>
  <si>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</si>
  <si>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</si>
  <si>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</si>
  <si>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</si>
  <si>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</si>
  <si>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</si>
  <si>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</si>
  <si>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</si>
  <si>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</si>
  <si>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</si>
  <si>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</si>
  <si>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</si>
  <si>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</si>
  <si>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</si>
  <si>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</si>
  <si>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</si>
  <si>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</si>
  <si>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</si>
  <si>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</si>
  <si>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</si>
  <si>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</si>
  <si>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</si>
  <si>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</si>
  <si>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</si>
  <si>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</si>
  <si>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</si>
  <si>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</si>
  <si>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</si>
  <si>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</si>
  <si>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</si>
  <si>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</si>
  <si>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</si>
  <si>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</si>
  <si>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</si>
  <si>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</si>
  <si>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</si>
  <si>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</si>
  <si>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</si>
  <si>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</si>
  <si>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</si>
  <si>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</si>
  <si>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</si>
  <si>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</si>
  <si>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</si>
  <si>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</si>
  <si>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</si>
  <si>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</si>
  <si>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</si>
  <si>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</si>
  <si>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</si>
  <si>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</si>
  <si>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</si>
  <si>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</si>
  <si>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</si>
  <si>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</si>
  <si>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</si>
  <si>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</si>
  <si>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</si>
  <si>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</si>
  <si>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</si>
  <si>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</si>
  <si>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</si>
  <si>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</si>
  <si>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</si>
  <si>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</si>
  <si>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</si>
  <si>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</si>
  <si>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</si>
  <si>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</si>
  <si>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</si>
  <si>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</si>
  <si>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</si>
  <si>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</si>
  <si>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</si>
  <si>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</si>
  <si>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</si>
  <si>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</si>
  <si>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</si>
  <si>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</si>
  <si>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</si>
  <si>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</si>
  <si>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</si>
  <si>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</si>
  <si>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</si>
  <si>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</si>
  <si>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</si>
  <si>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</si>
  <si>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</si>
  <si>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</si>
  <si>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</si>
  <si>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</si>
  <si>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</si>
  <si>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</si>
  <si>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</si>
  <si>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</si>
  <si>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</si>
  <si>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</si>
  <si>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</si>
  <si>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</si>
  <si>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</si>
  <si>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</si>
  <si>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</si>
  <si>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</si>
  <si>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</si>
  <si>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</si>
  <si>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</si>
  <si>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</si>
  <si>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</si>
  <si>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</si>
  <si>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</si>
  <si>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</si>
  <si>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</si>
  <si>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</si>
  <si>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</si>
  <si>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</si>
  <si>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</si>
  <si>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</si>
  <si>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</si>
  <si>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</si>
  <si>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</si>
  <si>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</si>
  <si>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</si>
  <si>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</si>
  <si>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</si>
  <si>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</si>
  <si>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</si>
  <si>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</si>
  <si>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</si>
  <si>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</si>
  <si>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</si>
  <si>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</si>
  <si>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</si>
  <si>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</si>
  <si>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</si>
  <si>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</si>
  <si>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</si>
  <si>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</si>
  <si>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</si>
  <si>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</si>
  <si>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</si>
  <si>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</si>
  <si>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</si>
  <si>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</si>
  <si>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</si>
  <si>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</si>
  <si>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</si>
  <si>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</si>
  <si>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</si>
  <si>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</si>
  <si>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</si>
  <si>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</si>
  <si>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</si>
  <si>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</si>
  <si>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</si>
  <si>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</si>
  <si>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</si>
  <si>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</si>
  <si>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</si>
  <si>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</si>
  <si>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</si>
  <si>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</si>
  <si>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</si>
  <si>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</si>
  <si>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</si>
  <si>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</si>
  <si>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</si>
  <si>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</si>
  <si>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</si>
  <si>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</si>
  <si>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</si>
  <si>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</si>
  <si>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</si>
  <si>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</si>
  <si>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</si>
  <si>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</si>
  <si>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</si>
  <si>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</si>
  <si>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</si>
  <si>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</si>
  <si>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</si>
  <si>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</si>
  <si>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</si>
  <si>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</si>
  <si>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</si>
  <si>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</si>
  <si>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</si>
  <si>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</si>
  <si>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</si>
  <si>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</si>
  <si>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</si>
  <si>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</si>
  <si>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</si>
  <si>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</si>
  <si>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</si>
  <si>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</si>
  <si>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</si>
  <si>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</si>
  <si>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</si>
  <si>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</si>
  <si>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</si>
  <si>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</si>
  <si>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</si>
  <si>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</si>
  <si>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</si>
  <si>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</si>
  <si>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</si>
  <si>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</si>
  <si>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</si>
  <si>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</si>
  <si>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</si>
  <si>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</si>
  <si>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</si>
  <si>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</si>
  <si>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</si>
  <si>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</si>
  <si>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</si>
  <si>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</si>
  <si>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</si>
  <si>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</si>
  <si>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</si>
  <si>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</si>
  <si>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</si>
  <si>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</si>
  <si>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</si>
  <si>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</si>
  <si>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</si>
  <si>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</si>
  <si>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</si>
  <si>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</si>
  <si>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</si>
  <si>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</si>
  <si>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</si>
  <si>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</si>
  <si>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</si>
  <si>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</si>
  <si>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</si>
  <si>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</si>
  <si>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</si>
  <si>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</si>
  <si>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</si>
  <si>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</si>
  <si>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</si>
  <si>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</si>
  <si>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</si>
  <si>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</si>
  <si>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</si>
  <si>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</si>
  <si>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</si>
  <si>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</si>
  <si>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</si>
  <si>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</si>
  <si>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</si>
  <si>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</si>
  <si>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</si>
  <si>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</si>
  <si>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</si>
  <si>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</si>
  <si>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</si>
  <si>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</si>
  <si>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</si>
  <si>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</si>
  <si>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</si>
  <si>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</si>
  <si>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</si>
  <si>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</si>
  <si>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</si>
  <si>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</si>
  <si>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</si>
  <si>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</si>
  <si>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</si>
  <si>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</si>
  <si>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</si>
  <si>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</si>
  <si>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</si>
  <si>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</si>
  <si>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</si>
  <si>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</si>
  <si>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</si>
  <si>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</si>
  <si>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</si>
  <si>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</si>
  <si>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</si>
  <si>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</si>
  <si>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</si>
  <si>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</si>
  <si>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</si>
  <si>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</si>
  <si>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</si>
  <si>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</si>
  <si>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</si>
  <si>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</si>
  <si>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</si>
  <si>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</si>
  <si>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</si>
  <si>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</si>
  <si>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</si>
  <si>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</si>
  <si>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</si>
  <si>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</si>
  <si>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</si>
  <si>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</si>
  <si>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</si>
  <si>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</si>
  <si>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</si>
  <si>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</si>
  <si>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</si>
  <si>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</si>
  <si>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</si>
  <si>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</si>
  <si>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</si>
  <si>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</si>
  <si>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</si>
  <si>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</si>
  <si>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</si>
  <si>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</si>
  <si>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</si>
  <si>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</si>
  <si>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</si>
  <si>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</si>
  <si>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</si>
  <si>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</si>
  <si>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</si>
  <si>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</si>
  <si>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</si>
  <si>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</si>
  <si>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</si>
  <si>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</si>
  <si>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</si>
  <si>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</si>
  <si>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</si>
  <si>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</si>
  <si>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</si>
  <si>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</si>
  <si>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</si>
  <si>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</si>
  <si>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</si>
  <si>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</si>
  <si>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</si>
  <si>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</si>
  <si>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</si>
  <si>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</si>
  <si>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</si>
  <si>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</si>
  <si>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</si>
  <si>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</si>
  <si>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</si>
  <si>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</si>
  <si>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</si>
  <si>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</si>
  <si>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</si>
  <si>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</si>
  <si>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</si>
  <si>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</si>
  <si>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</si>
  <si>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</si>
  <si>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</si>
  <si>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</si>
  <si>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</si>
  <si>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</si>
  <si>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</si>
  <si>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</si>
  <si>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</si>
  <si>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</si>
  <si>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</si>
  <si>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</si>
  <si>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</si>
  <si>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</si>
  <si>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</si>
  <si>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</si>
  <si>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</si>
  <si>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</si>
  <si>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</si>
  <si>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</si>
  <si>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</si>
  <si>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</si>
  <si>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</si>
  <si>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</si>
  <si>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</si>
  <si>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</si>
  <si>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</si>
  <si>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</si>
  <si>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</si>
  <si>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</si>
  <si>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</si>
  <si>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</si>
  <si>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</si>
  <si>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</si>
  <si>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</si>
  <si>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</si>
  <si>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</si>
  <si>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</si>
  <si>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</si>
  <si>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</si>
  <si>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</si>
  <si>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</si>
  <si>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</si>
  <si>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</si>
  <si>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</si>
  <si>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</si>
  <si>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</si>
  <si>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</si>
  <si>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</si>
  <si>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</si>
  <si>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</si>
  <si>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</si>
  <si>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</si>
  <si>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</si>
  <si>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</si>
  <si>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</si>
  <si>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</si>
  <si>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</si>
  <si>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</si>
  <si>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</si>
  <si>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</si>
  <si>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</si>
  <si>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</si>
  <si>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</si>
  <si>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</si>
  <si>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</si>
  <si>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</si>
  <si>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</si>
  <si>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</si>
  <si>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</si>
  <si>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</si>
  <si>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</si>
  <si>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</si>
  <si>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</si>
  <si>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</si>
  <si>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</si>
  <si>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</si>
  <si>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</si>
  <si>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</si>
  <si>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</si>
  <si>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</si>
  <si>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</si>
  <si>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</si>
  <si>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</si>
  <si>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</si>
  <si>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</si>
  <si>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</si>
  <si>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</si>
  <si>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</si>
  <si>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</si>
  <si>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</si>
  <si>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</si>
  <si>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</si>
  <si>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</si>
  <si>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</si>
  <si>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</si>
  <si>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</si>
  <si>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</si>
  <si>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</si>
  <si>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</si>
  <si>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</si>
  <si>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</si>
  <si>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</si>
  <si>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</si>
  <si>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</si>
  <si>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</si>
  <si>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</si>
  <si>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</si>
  <si>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</si>
  <si>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</si>
  <si>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</si>
  <si>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</si>
  <si>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</si>
  <si>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</si>
  <si>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</si>
  <si>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</si>
  <si>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</si>
  <si>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</si>
  <si>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</si>
  <si>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</si>
  <si>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</si>
  <si>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</si>
  <si>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</si>
  <si>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</si>
  <si>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</si>
  <si>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</si>
  <si>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</si>
  <si>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</si>
  <si>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</si>
  <si>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</si>
  <si>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</si>
  <si>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</si>
  <si>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</si>
  <si>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</si>
  <si>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</si>
  <si>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</si>
  <si>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</si>
  <si>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</si>
  <si>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</si>
  <si>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</si>
  <si>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</si>
  <si>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</si>
  <si>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</si>
  <si>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</si>
  <si>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</si>
  <si>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</si>
  <si>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</si>
  <si>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</si>
  <si>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</si>
  <si>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</si>
  <si>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</si>
  <si>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</si>
  <si>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</si>
  <si>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</si>
  <si>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</si>
  <si>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</si>
  <si>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</si>
  <si>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</si>
  <si>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</si>
  <si>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</si>
  <si>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</si>
  <si>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</si>
  <si>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</si>
  <si>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</si>
  <si>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</si>
  <si>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</si>
  <si>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</si>
  <si>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</si>
  <si>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</si>
  <si>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</si>
  <si>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</si>
  <si>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</si>
  <si>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</si>
  <si>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</si>
  <si>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</si>
  <si>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</si>
  <si>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</si>
  <si>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</si>
  <si>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</si>
  <si>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</si>
  <si>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</si>
  <si>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</si>
  <si>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</si>
  <si>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</si>
  <si>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</si>
  <si>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</si>
  <si>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</si>
  <si>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</si>
  <si>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</si>
  <si>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</si>
  <si>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</si>
  <si>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</si>
  <si>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</si>
  <si>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</si>
  <si>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</si>
  <si>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</si>
  <si>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</si>
  <si>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</si>
  <si>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</si>
  <si>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</si>
  <si>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</si>
  <si>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</si>
  <si>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</si>
  <si>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</si>
  <si>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</si>
  <si>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</si>
  <si>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</si>
  <si>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</si>
  <si>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</si>
  <si>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</si>
  <si>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</si>
  <si>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</si>
  <si>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</si>
  <si>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</si>
  <si>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</si>
  <si>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</si>
  <si>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</si>
  <si>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</si>
  <si>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</si>
  <si>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</si>
  <si>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</si>
  <si>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</si>
  <si>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</si>
  <si>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</si>
  <si>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</si>
  <si>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</si>
  <si>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</si>
  <si>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</si>
  <si>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</si>
  <si>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</si>
  <si>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</si>
  <si>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</si>
  <si>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</si>
  <si>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</si>
  <si>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</si>
  <si>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</si>
  <si>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</si>
  <si>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</si>
  <si>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</si>
  <si>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</si>
  <si>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</si>
  <si>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</si>
  <si>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</si>
  <si>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</si>
  <si>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</si>
  <si>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</si>
  <si>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</si>
  <si>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</si>
  <si>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</si>
  <si>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</si>
  <si>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</si>
  <si>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</si>
  <si>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</si>
  <si>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</si>
  <si>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</si>
  <si>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</si>
  <si>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</si>
  <si>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</si>
  <si>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</si>
  <si>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</si>
  <si>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</si>
  <si>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</si>
  <si>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</si>
  <si>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</si>
  <si>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</si>
  <si>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</si>
  <si>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</si>
  <si>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</si>
  <si>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</si>
  <si>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</si>
  <si>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</si>
  <si>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</si>
  <si>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</si>
  <si>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</si>
  <si>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</si>
  <si>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</si>
  <si>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</si>
  <si>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</si>
  <si>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</si>
  <si>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</si>
  <si>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</si>
  <si>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</si>
  <si>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</si>
  <si>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</si>
  <si>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</si>
  <si>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</si>
  <si>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</si>
  <si>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</si>
  <si>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</si>
  <si>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</si>
  <si>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</si>
  <si>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</si>
  <si>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</si>
  <si>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</si>
  <si>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</si>
  <si>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</si>
  <si>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</si>
  <si>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</si>
  <si>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</si>
  <si>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</si>
  <si>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</si>
  <si>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</si>
  <si>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</si>
  <si>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</si>
  <si>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</si>
  <si>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</si>
  <si>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</si>
  <si>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</si>
  <si>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</si>
  <si>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</si>
  <si>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</si>
  <si>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</si>
  <si>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</si>
  <si>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</si>
  <si>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</si>
  <si>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</si>
  <si>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</si>
  <si>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</si>
  <si>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</si>
  <si>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</si>
  <si>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</si>
  <si>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</si>
  <si>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</si>
  <si>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</si>
  <si>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</si>
  <si>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</si>
  <si>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</si>
  <si>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</si>
  <si>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</si>
  <si>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</si>
  <si>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</si>
  <si>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</si>
  <si>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</si>
  <si>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</si>
  <si>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</si>
  <si>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</si>
  <si>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</si>
  <si>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</si>
  <si>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</si>
  <si>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</si>
  <si>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</si>
  <si>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</si>
  <si>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</si>
  <si>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</si>
  <si>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</si>
  <si>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</si>
  <si>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</si>
  <si>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</si>
  <si>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</si>
  <si>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</si>
  <si>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</si>
  <si>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</si>
  <si>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</si>
  <si>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</si>
  <si>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</si>
  <si>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</si>
  <si>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</si>
  <si>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</si>
  <si>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</si>
  <si>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</si>
  <si>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</si>
  <si>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</si>
  <si>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</si>
  <si>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</si>
  <si>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</si>
  <si>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</si>
  <si>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</si>
  <si>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</si>
  <si>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</si>
  <si>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</si>
  <si>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</si>
  <si>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</si>
  <si>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</si>
  <si>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</si>
  <si>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</si>
  <si>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</si>
  <si>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</si>
  <si>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</si>
  <si>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</si>
  <si>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</si>
  <si>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</si>
  <si>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</si>
  <si>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</si>
  <si>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</si>
  <si>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</si>
  <si>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</si>
  <si>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</si>
  <si>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</si>
  <si>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</si>
  <si>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</si>
  <si>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</si>
  <si>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</si>
  <si>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</si>
  <si>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</si>
  <si>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</si>
  <si>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</si>
  <si>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</si>
  <si>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</si>
  <si>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</si>
  <si>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</si>
  <si>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</si>
  <si>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</si>
  <si>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</si>
  <si>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</si>
  <si>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</si>
  <si>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</si>
  <si>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</si>
  <si>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</si>
  <si>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</si>
  <si>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</si>
  <si>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</si>
  <si>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</si>
  <si>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</si>
  <si>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</si>
  <si>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</si>
  <si>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</si>
  <si>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</si>
  <si>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</si>
  <si>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</si>
  <si>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</si>
  <si>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</si>
  <si>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</si>
  <si>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</si>
  <si>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</si>
  <si>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</si>
  <si>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</si>
  <si>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</si>
  <si>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</si>
  <si>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</si>
  <si>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</si>
  <si>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</si>
  <si>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</si>
  <si>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</si>
  <si>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</si>
  <si>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</si>
  <si>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</si>
  <si>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</si>
  <si>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</si>
  <si>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</si>
  <si>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</si>
  <si>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</si>
  <si>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</si>
  <si>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</si>
  <si>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</si>
  <si>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</si>
  <si>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</si>
  <si>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</si>
  <si>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</si>
  <si>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</si>
  <si>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</si>
  <si>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</si>
  <si>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</si>
  <si>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</si>
  <si>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</si>
  <si>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</si>
  <si>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</si>
  <si>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</si>
  <si>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</si>
  <si>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</si>
  <si>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</si>
  <si>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</si>
  <si>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</si>
  <si>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</si>
  <si>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</si>
  <si>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</si>
  <si>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</si>
  <si>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</si>
  <si>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</si>
  <si>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</si>
  <si>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</si>
  <si>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</si>
  <si>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</si>
  <si>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</si>
  <si>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</si>
  <si>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</si>
  <si>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</si>
  <si>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</si>
  <si>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</si>
  <si>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</si>
  <si>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</si>
  <si>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</si>
  <si>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</si>
  <si>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</si>
  <si>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</si>
  <si>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</si>
  <si>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</si>
  <si>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</si>
  <si>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</si>
  <si>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</si>
  <si>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</si>
  <si>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</si>
  <si>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</si>
  <si>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</si>
  <si>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</si>
  <si>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</si>
  <si>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</si>
  <si>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</si>
  <si>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</si>
  <si>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</si>
  <si>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</si>
  <si>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</si>
  <si>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</si>
  <si>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</si>
  <si>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</si>
  <si>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</si>
  <si>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</si>
  <si>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</si>
  <si>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</si>
  <si>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</si>
  <si>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</si>
  <si>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</si>
  <si>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</si>
  <si>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</si>
  <si>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</si>
  <si>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</si>
  <si>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</si>
  <si>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</si>
  <si>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</si>
  <si>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</si>
  <si>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</si>
  <si>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</si>
  <si>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</si>
  <si>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</si>
  <si>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</si>
  <si>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</si>
  <si>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</si>
  <si>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</si>
  <si>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</si>
  <si>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</si>
  <si>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</si>
  <si>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</si>
  <si>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</si>
  <si>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</si>
  <si>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</si>
  <si>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</si>
  <si>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</si>
  <si>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</si>
  <si>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</si>
  <si>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</si>
  <si>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</si>
  <si>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</si>
  <si>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</si>
  <si>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</si>
  <si>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</si>
  <si>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</si>
  <si>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</si>
  <si>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</si>
  <si>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</si>
  <si>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</si>
  <si>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</si>
  <si>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</si>
  <si>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</si>
  <si>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</si>
  <si>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</si>
  <si>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</si>
  <si>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</si>
  <si>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</si>
  <si>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</si>
  <si>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</si>
  <si>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</si>
  <si>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</si>
  <si>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</si>
  <si>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</si>
  <si>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</si>
  <si>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</si>
  <si>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</si>
  <si>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</si>
  <si>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</si>
  <si>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</si>
  <si>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</si>
  <si>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</si>
  <si>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</si>
  <si>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</si>
  <si>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</si>
  <si>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</si>
  <si>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</si>
  <si>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</si>
  <si>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</si>
  <si>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</si>
  <si>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</si>
  <si>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</si>
  <si>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</si>
  <si>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</si>
  <si>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</si>
  <si>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</si>
  <si>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</si>
  <si>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</si>
  <si>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</si>
  <si>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</si>
  <si>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</si>
  <si>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</si>
  <si>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</si>
  <si>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</si>
  <si>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</si>
  <si>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</si>
  <si>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</si>
  <si>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</si>
  <si>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</si>
  <si>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</si>
  <si>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</si>
  <si>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</si>
  <si>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</si>
  <si>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</si>
  <si>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</si>
  <si>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</si>
  <si>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</si>
  <si>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</si>
  <si>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</si>
  <si>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</si>
  <si>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</si>
  <si>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</si>
  <si>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</si>
  <si>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</si>
  <si>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</si>
  <si>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</si>
  <si>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</si>
  <si>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</si>
  <si>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</si>
  <si>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</si>
  <si>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</si>
  <si>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</si>
  <si>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</si>
  <si>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</si>
  <si>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</si>
  <si>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</si>
  <si>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</si>
  <si>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</si>
  <si>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</si>
  <si>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</si>
  <si>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</si>
  <si>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</si>
  <si>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</si>
  <si>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</si>
  <si>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</si>
  <si>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</si>
  <si>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</si>
  <si>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</si>
  <si>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</si>
  <si>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</si>
  <si>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</si>
  <si>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</si>
  <si>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</si>
  <si>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</si>
  <si>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</si>
  <si>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</si>
  <si>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</si>
  <si>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</si>
  <si>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</si>
  <si>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</si>
  <si>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</si>
  <si>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</si>
  <si>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</si>
  <si>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</si>
  <si>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</si>
  <si>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</si>
  <si>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</si>
  <si>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</si>
  <si>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</si>
  <si>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</si>
  <si>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</si>
  <si>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</si>
  <si>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</si>
  <si>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</si>
  <si>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</si>
  <si>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</si>
  <si>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</si>
  <si>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</si>
  <si>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</si>
  <si>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</si>
  <si>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</si>
  <si>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</si>
  <si>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</si>
  <si>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</si>
  <si>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</si>
  <si>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</si>
  <si>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</si>
  <si>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</si>
  <si>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</si>
  <si>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</si>
  <si>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</si>
  <si>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</si>
  <si>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</si>
  <si>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</si>
  <si>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</si>
  <si>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</si>
  <si>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</si>
  <si>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</si>
  <si>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</si>
  <si>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</si>
  <si>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</si>
  <si>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</si>
  <si>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</si>
  <si>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</si>
  <si>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</si>
  <si>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</si>
  <si>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</si>
  <si>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</si>
  <si>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</si>
  <si>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</si>
  <si>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</si>
  <si>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</si>
  <si>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</si>
  <si>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</si>
  <si>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</si>
  <si>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</si>
  <si>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</si>
  <si>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</si>
  <si>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</si>
  <si>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</si>
  <si>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</si>
  <si>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</si>
  <si>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</si>
  <si>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</si>
  <si>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</si>
  <si>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</si>
  <si>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</si>
  <si>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</si>
  <si>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</si>
  <si>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</si>
  <si>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</si>
  <si>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</si>
  <si>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</si>
  <si>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</si>
  <si>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</si>
  <si>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</si>
  <si>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</si>
  <si>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</si>
  <si>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</si>
  <si>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</si>
  <si>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</si>
  <si>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</si>
  <si>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</si>
  <si>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</si>
  <si>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</si>
  <si>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</si>
  <si>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</si>
  <si>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</si>
  <si>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</si>
  <si>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</si>
  <si>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</si>
  <si>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</si>
  <si>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</si>
  <si>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</si>
  <si>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</si>
  <si>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</si>
  <si>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</si>
  <si>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</si>
  <si>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</si>
  <si>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</si>
  <si>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</si>
  <si>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</si>
  <si>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</si>
  <si>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</si>
  <si>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</si>
  <si>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</si>
  <si>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</si>
  <si>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</si>
  <si>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</si>
  <si>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</si>
  <si>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</si>
  <si>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</si>
  <si>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</si>
  <si>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</si>
  <si>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</si>
  <si>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</si>
  <si>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</si>
  <si>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</si>
  <si>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</si>
  <si>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</si>
  <si>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</si>
  <si>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</si>
  <si>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</si>
  <si>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</si>
  <si>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</si>
  <si>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</si>
  <si>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</si>
  <si>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</si>
  <si>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</si>
  <si>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</si>
  <si>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</si>
  <si>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</si>
  <si>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</si>
  <si>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</si>
  <si>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</si>
  <si>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</si>
  <si>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</si>
  <si>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</si>
  <si>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</si>
  <si>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</si>
  <si>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</si>
  <si>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</si>
  <si>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</si>
  <si>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</si>
  <si>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</si>
  <si>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</si>
  <si>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</si>
  <si>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</si>
  <si>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</si>
  <si>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</si>
  <si>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</si>
  <si>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</si>
  <si>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</si>
  <si>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</si>
  <si>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</si>
  <si>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</si>
  <si>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</si>
  <si>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</si>
  <si>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</si>
  <si>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</si>
  <si>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</si>
  <si>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</si>
  <si>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</si>
  <si>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</si>
  <si>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</si>
  <si>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</si>
  <si>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</si>
  <si>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</si>
  <si>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</si>
  <si>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</si>
  <si>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</si>
  <si>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</si>
  <si>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</si>
  <si>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</si>
  <si>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</si>
  <si>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</si>
  <si>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</si>
  <si>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</si>
  <si>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</si>
  <si>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</si>
  <si>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</si>
  <si>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</si>
  <si>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</si>
  <si>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</si>
  <si>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</si>
  <si>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</si>
  <si>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</si>
  <si>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</si>
  <si>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</si>
  <si>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</si>
  <si>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</si>
  <si>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</si>
  <si>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</si>
  <si>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</si>
  <si>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</si>
  <si>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</si>
  <si>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</si>
  <si>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</si>
  <si>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</si>
  <si>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</si>
  <si>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</si>
  <si>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</si>
  <si>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</si>
  <si>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</si>
  <si>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</si>
  <si>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</si>
  <si>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</si>
  <si>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</si>
  <si>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</si>
  <si>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</si>
  <si>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</si>
  <si>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</si>
  <si>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</si>
  <si>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</si>
  <si>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</si>
  <si>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</si>
  <si>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</si>
  <si>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</si>
  <si>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</si>
  <si>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</si>
  <si>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</si>
  <si>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</si>
  <si>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</si>
  <si>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</si>
  <si>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</si>
  <si>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</si>
  <si>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</si>
  <si>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</si>
  <si>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</si>
  <si>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</si>
  <si>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</si>
  <si>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</si>
  <si>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</si>
  <si>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</si>
  <si>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</si>
  <si>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</si>
  <si>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</si>
  <si>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</si>
  <si>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</si>
  <si>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</si>
  <si>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</si>
  <si>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</si>
  <si>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</si>
  <si>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</si>
  <si>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</si>
  <si>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</si>
  <si>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</si>
  <si>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</si>
  <si>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</si>
  <si>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</si>
  <si>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</si>
  <si>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</si>
  <si>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</si>
  <si>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</si>
  <si>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</si>
  <si>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</si>
  <si>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</si>
  <si>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</si>
  <si>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</si>
  <si>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</si>
  <si>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</si>
  <si>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</si>
  <si>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</si>
  <si>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</si>
  <si>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</si>
  <si>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</si>
  <si>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</si>
  <si>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</si>
  <si>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</si>
  <si>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</si>
  <si>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</si>
  <si>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</si>
  <si>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</si>
  <si>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</si>
  <si>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</si>
  <si>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</si>
  <si>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</si>
  <si>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</si>
  <si>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</si>
  <si>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</si>
  <si>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</si>
  <si>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</si>
  <si>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</si>
  <si>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</si>
  <si>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</si>
  <si>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</si>
  <si>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</si>
  <si>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</si>
  <si>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</si>
  <si>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</si>
  <si>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</si>
  <si>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</si>
  <si>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</si>
  <si>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</si>
  <si>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</si>
  <si>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</si>
  <si>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</si>
  <si>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</si>
  <si>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</si>
  <si>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</si>
  <si>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</si>
  <si>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</si>
  <si>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</si>
  <si>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</si>
  <si>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</si>
  <si>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</si>
  <si>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</si>
  <si>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</si>
  <si>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</si>
  <si>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</si>
  <si>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</si>
  <si>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</si>
  <si>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</si>
  <si>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</si>
  <si>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</si>
  <si>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</si>
  <si>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</si>
  <si>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</si>
  <si>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</si>
  <si>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</si>
  <si>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</si>
  <si>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</si>
  <si>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</si>
  <si>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</si>
  <si>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</si>
  <si>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</si>
  <si>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</si>
  <si>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</si>
  <si>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</si>
  <si>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</si>
  <si>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</si>
  <si>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</si>
  <si>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</si>
  <si>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</si>
  <si>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</si>
  <si>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</si>
  <si>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</si>
  <si>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</si>
  <si>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</si>
  <si>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</si>
  <si>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</si>
  <si>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</si>
  <si>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</si>
  <si>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</si>
  <si>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</si>
  <si>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</si>
  <si>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</si>
  <si>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</si>
  <si>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</si>
  <si>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</si>
  <si>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</si>
  <si>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</si>
  <si>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</si>
  <si>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</si>
  <si>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</si>
  <si>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</si>
  <si>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</si>
  <si>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</si>
  <si>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</si>
  <si>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</si>
  <si>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</si>
  <si>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</si>
  <si>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</si>
  <si>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</si>
  <si>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</si>
  <si>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</si>
  <si>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</si>
  <si>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</si>
  <si>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</si>
  <si>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</si>
  <si>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</si>
  <si>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</si>
  <si>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</si>
  <si>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</si>
  <si>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</si>
  <si>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</si>
  <si>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</si>
  <si>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</si>
  <si>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</si>
  <si>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</si>
  <si>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</si>
  <si>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</si>
  <si>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</si>
  <si>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</si>
  <si>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</si>
  <si>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</si>
  <si>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</si>
  <si>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</si>
  <si>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</si>
  <si>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</si>
  <si>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</si>
  <si>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</si>
  <si>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</si>
  <si>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</si>
  <si>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</si>
  <si>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</si>
  <si>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</si>
  <si>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</si>
  <si>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</si>
  <si>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</si>
  <si>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</si>
  <si>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</si>
  <si>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</si>
  <si>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</si>
  <si>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</si>
  <si>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</si>
  <si>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</si>
  <si>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</si>
  <si>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</si>
  <si>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</si>
  <si>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</si>
  <si>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</si>
  <si>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</si>
  <si>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</si>
  <si>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</si>
  <si>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</si>
  <si>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</si>
  <si>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</si>
  <si>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</si>
  <si>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</si>
  <si>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</si>
  <si>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</si>
  <si>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</si>
  <si>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</si>
  <si>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</si>
  <si>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</si>
  <si>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</si>
  <si>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</si>
  <si>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</si>
  <si>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</si>
  <si>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</si>
  <si>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</si>
  <si>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</si>
  <si>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</si>
  <si>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</si>
  <si>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</si>
  <si>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</si>
  <si>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</si>
  <si>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</si>
  <si>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</si>
  <si>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</si>
  <si>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</si>
  <si>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</si>
  <si>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</si>
  <si>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</si>
  <si>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</si>
  <si>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</si>
  <si>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</si>
  <si>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</si>
  <si>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</si>
  <si>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</si>
  <si>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</si>
  <si>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</si>
  <si>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</si>
  <si>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</si>
  <si>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</si>
  <si>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</si>
  <si>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</si>
  <si>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</si>
  <si>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</si>
  <si>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</si>
  <si>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</si>
  <si>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</si>
  <si>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</si>
  <si>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</si>
  <si>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</si>
  <si>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</si>
  <si>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</si>
  <si>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</si>
  <si>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</si>
  <si>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</si>
  <si>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</si>
  <si>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</si>
  <si>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</si>
  <si>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</si>
  <si>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</si>
  <si>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</si>
  <si>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</si>
  <si>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</si>
  <si>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</si>
  <si>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</si>
  <si>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</si>
  <si>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</si>
  <si>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</si>
  <si>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</si>
  <si>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</si>
  <si>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</si>
  <si>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</si>
  <si>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</si>
  <si>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</si>
  <si>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</si>
  <si>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</si>
  <si>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</si>
  <si>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</si>
  <si>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</si>
  <si>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</si>
  <si>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</si>
  <si>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</si>
  <si>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</si>
  <si>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</si>
  <si>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</si>
  <si>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</si>
  <si>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</si>
  <si>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</si>
  <si>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</si>
  <si>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</si>
  <si>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</si>
  <si>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</si>
  <si>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</si>
  <si>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</si>
  <si>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</si>
  <si>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</si>
  <si>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</si>
  <si>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</si>
  <si>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</si>
  <si>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</si>
  <si>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</si>
  <si>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</si>
  <si>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</si>
  <si>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</si>
  <si>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</si>
  <si>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</si>
  <si>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</si>
  <si>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</si>
  <si>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</si>
  <si>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</si>
  <si>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</si>
  <si>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</si>
  <si>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</si>
  <si>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</si>
  <si>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</si>
  <si>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</si>
  <si>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</si>
  <si>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</si>
  <si>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</si>
  <si>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</si>
  <si>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</si>
  <si>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</si>
  <si>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</si>
  <si>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</si>
  <si>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</si>
  <si>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</si>
  <si>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</si>
  <si>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</si>
  <si>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</si>
  <si>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</si>
  <si>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</si>
  <si>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</si>
  <si>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</si>
  <si>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</si>
  <si>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</si>
  <si>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</si>
  <si>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</si>
  <si>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</si>
  <si>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</si>
  <si>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</si>
  <si>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</si>
  <si>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</si>
  <si>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</si>
  <si>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</si>
  <si>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</si>
  <si>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</si>
  <si>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</si>
  <si>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</si>
  <si>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</si>
  <si>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</si>
  <si>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</si>
  <si>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</si>
  <si>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</si>
  <si>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</si>
  <si>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</si>
  <si>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</si>
  <si>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</si>
  <si>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</si>
  <si>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</si>
  <si>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</si>
  <si>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</si>
  <si>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</si>
  <si>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</si>
  <si>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</si>
  <si>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</si>
  <si>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</si>
  <si>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</si>
  <si>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</si>
  <si>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</si>
  <si>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</si>
  <si>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</si>
  <si>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</si>
  <si>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</si>
  <si>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</si>
  <si>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</si>
  <si>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</si>
  <si>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</si>
  <si>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</si>
  <si>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</si>
  <si>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</si>
  <si>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</si>
  <si>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</si>
  <si>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</si>
  <si>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</si>
  <si>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</si>
  <si>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</si>
  <si>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</si>
  <si>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</si>
  <si>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</si>
  <si>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</si>
  <si>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</si>
  <si>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</si>
  <si>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</si>
  <si>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</si>
  <si>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</si>
  <si>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</si>
  <si>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</si>
  <si>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</si>
  <si>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</si>
  <si>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</si>
  <si>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</si>
  <si>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</si>
  <si>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</si>
  <si>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</si>
  <si>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</si>
  <si>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</si>
  <si>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</si>
  <si>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</si>
  <si>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</si>
  <si>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</si>
  <si>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</si>
  <si>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</si>
  <si>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</si>
  <si>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</si>
  <si>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</si>
  <si>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</si>
  <si>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</si>
  <si>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</si>
  <si>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</si>
  <si>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</si>
  <si>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</si>
  <si>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</si>
  <si>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</si>
  <si>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</si>
  <si>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</si>
  <si>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</si>
  <si>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</si>
  <si>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</si>
  <si>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</si>
  <si>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</si>
  <si>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</si>
  <si>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</si>
  <si>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</si>
  <si>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</si>
  <si>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</si>
  <si>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</si>
  <si>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</si>
  <si>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</si>
  <si>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</si>
  <si>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</si>
  <si>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</si>
  <si>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</si>
  <si>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</si>
  <si>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</si>
  <si>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</si>
  <si>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</si>
  <si>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</si>
  <si>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</si>
  <si>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</si>
  <si>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</si>
  <si>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</si>
  <si>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</si>
  <si>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</si>
  <si>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</si>
  <si>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</si>
  <si>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</si>
  <si>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</si>
  <si>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</si>
  <si>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</si>
  <si>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</si>
  <si>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</si>
  <si>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</si>
  <si>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</si>
  <si>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</si>
  <si>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</si>
  <si>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</si>
  <si>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</si>
  <si>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</si>
  <si>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</si>
  <si>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</si>
  <si>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</si>
  <si>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</si>
  <si>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</si>
  <si>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</si>
  <si>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</si>
  <si>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</si>
  <si>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</si>
  <si>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</si>
  <si>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</si>
  <si>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</si>
  <si>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</si>
  <si>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</si>
  <si>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</si>
  <si>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</si>
  <si>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</si>
  <si>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</si>
  <si>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</si>
  <si>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</si>
  <si>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</si>
  <si>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</si>
  <si>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</si>
  <si>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</si>
  <si>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</si>
  <si>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</si>
  <si>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</si>
  <si>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</si>
  <si>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</si>
  <si>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</si>
  <si>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</si>
  <si>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</si>
  <si>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</si>
  <si>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</si>
  <si>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</si>
  <si>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</si>
  <si>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</si>
  <si>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</si>
  <si>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</si>
  <si>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</si>
  <si>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</si>
  <si>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</si>
  <si>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</si>
  <si>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</si>
  <si>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</si>
  <si>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</si>
  <si>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</si>
  <si>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</si>
  <si>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</si>
  <si>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</si>
  <si>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</si>
  <si>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</si>
  <si>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</si>
  <si>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</si>
  <si>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</si>
  <si>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</si>
  <si>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</si>
  <si>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</si>
  <si>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</si>
  <si>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</si>
  <si>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</si>
  <si>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</si>
  <si>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</si>
  <si>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</si>
  <si>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</si>
  <si>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</si>
  <si>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</si>
  <si>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</si>
  <si>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</si>
  <si>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</si>
  <si>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</si>
  <si>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</si>
  <si>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</si>
  <si>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</si>
  <si>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</si>
  <si>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</si>
  <si>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</si>
  <si>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</si>
  <si>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</si>
  <si>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</si>
  <si>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</si>
  <si>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</si>
  <si>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</si>
  <si>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</si>
  <si>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</si>
  <si>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</si>
  <si>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</si>
  <si>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</si>
  <si>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</si>
  <si>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</si>
  <si>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</si>
  <si>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</si>
  <si>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</si>
  <si>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</si>
  <si>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</si>
  <si>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</si>
  <si>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Conversin</t>
  </si>
  <si>
    <t>Date 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</si>
  <si>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</si>
  <si>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</si>
  <si>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</si>
  <si>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</si>
  <si>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</si>
  <si>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</si>
  <si>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</si>
  <si>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</si>
  <si>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</si>
  <si>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</si>
  <si>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</si>
  <si>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</si>
  <si>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</si>
  <si>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</si>
  <si>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Canceled</t>
  </si>
  <si>
    <t xml:space="preserve"> Percentage Canceled</t>
  </si>
  <si>
    <t xml:space="preserve"> Number Failed</t>
  </si>
  <si>
    <t xml:space="preserve"> Number Successful</t>
  </si>
  <si>
    <t xml:space="preserve">Total Projects 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</si>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</sst>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1" fillId="0" borderId="0" xfId="0" applyFont="1" applyAlignment="1"/>
    <xf numFmtId="9" fontId="1" fillId="0" borderId="0" xfId="1" applyFont="1" applyAlignme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Category-State!PivotTable1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Category-State'!$B$3:$B$4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Category-State'!$B$5:$B$14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F-4BD8-B7EE-3BEA6FC1A2A4}"/>
            </c:ext>
          </c:extLst>
        </c:ser>
        <c:ser>
          <c:idx val="1"/>
          <c:order val="1"/>
          <c:tx>
            <c:strRef>
              <c:f>'Pivot Category-State'!$C$3:$C$4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Category-State'!$C$5:$C$14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F-4BD8-B7EE-3BEA6FC1A2A4}"/>
            </c:ext>
          </c:extLst>
        </c:ser>
        <c:ser>
          <c:idx val="2"/>
          <c:order val="2"/>
          <c:tx>
            <c:strRef>
              <c:f>'Pivot Category-State'!$D$3:$D$4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Category-State'!$D$5:$D$14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F-4BD8-B7EE-3BEA6FC1A2A4}"/>
            </c:ext>
          </c:extLst>
        </c:ser>
        <c:ser>
          <c:idx val="3"/>
          <c:order val="3"/>
          <c:tx>
            <c:strRef>
              <c:f>'Pivot Category-State'!$E$3:$E$4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Category-State'!$A$5:$A$14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Category-State'!$E$5:$E$14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BF-4BD8-B7EE-3BEA6FC1A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149136"/>
        <c:axId val="395150776"/>
      </c:barChart>
      <c:catAx>
        <c:axId val="3951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50776"/>
        <c:crosses val="autoZero"/>
        <c:auto val="1"/>
        <c:lblAlgn val="ctr"/>
        <c:lblOffset val="100"/>
        <c:noMultiLvlLbl val="0"/>
      </c:catAx>
      <c:valAx>
        <c:axId val="39515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SubCategory-state!PivotTable2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SubCategory-state'!$B$4:$B$5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SubCategory-state'!$A$6:$A$47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SubCategory-state'!$B$6:$B$47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71-49CB-8B32-E0CDFF5E78C0}"/>
            </c:ext>
          </c:extLst>
        </c:ser>
        <c:ser>
          <c:idx val="1"/>
          <c:order val="1"/>
          <c:tx>
            <c:strRef>
              <c:f>'Pivot SubCategory-state'!$C$4:$C$5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SubCategory-state'!$A$6:$A$47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SubCategory-state'!$C$6:$C$47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71-49CB-8B32-E0CDFF5E78C0}"/>
            </c:ext>
          </c:extLst>
        </c:ser>
        <c:ser>
          <c:idx val="2"/>
          <c:order val="2"/>
          <c:tx>
            <c:strRef>
              <c:f>'Pivot SubCategory-state'!$D$4:$D$5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SubCategory-state'!$A$6:$A$47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SubCategory-state'!$D$6:$D$47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71-49CB-8B32-E0CDFF5E78C0}"/>
            </c:ext>
          </c:extLst>
        </c:ser>
        <c:ser>
          <c:idx val="3"/>
          <c:order val="3"/>
          <c:tx>
            <c:strRef>
              <c:f>'Pivot SubCategory-state'!$E$4:$E$5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SubCategory-state'!$A$6:$A$47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SubCategory-state'!$E$6:$E$47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71-49CB-8B32-E0CDFF5E7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395149464"/>
        <c:axId val="395149792"/>
      </c:barChart>
      <c:catAx>
        <c:axId val="395149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9792"/>
        <c:crosses val="autoZero"/>
        <c:auto val="1"/>
        <c:lblAlgn val="ctr"/>
        <c:lblOffset val="100"/>
        <c:noMultiLvlLbl val="0"/>
      </c:catAx>
      <c:valAx>
        <c:axId val="3951497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4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Years-state!PivotTable3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Years-state'!$B$4:$B$5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Years-state'!$A$6:$A$18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Years-state'!$B$6:$B$18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A-4940-8B90-198049A511B6}"/>
            </c:ext>
          </c:extLst>
        </c:ser>
        <c:ser>
          <c:idx val="1"/>
          <c:order val="1"/>
          <c:tx>
            <c:strRef>
              <c:f>'Pivot Years-state'!$C$4:$C$5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Years-state'!$A$6:$A$18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Years-state'!$C$6:$C$18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A-4940-8B90-198049A511B6}"/>
            </c:ext>
          </c:extLst>
        </c:ser>
        <c:ser>
          <c:idx val="2"/>
          <c:order val="2"/>
          <c:tx>
            <c:strRef>
              <c:f>'Pivot Years-state'!$D$4:$D$5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Years-state'!$A$6:$A$18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Years-state'!$D$6:$D$18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FA-4940-8B90-198049A51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471288"/>
        <c:axId val="514462104"/>
      </c:lineChart>
      <c:catAx>
        <c:axId val="51447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62104"/>
        <c:crosses val="autoZero"/>
        <c:auto val="1"/>
        <c:lblAlgn val="ctr"/>
        <c:lblOffset val="100"/>
        <c:noMultiLvlLbl val="0"/>
      </c:catAx>
      <c:valAx>
        <c:axId val="51446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7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0.41336116910229648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DA-4FD4-8A9C-BF7E28D4697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0.41336116910229648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DA-4FD4-8A9C-BF7E28D4697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0.1732776617954071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DA-4FD4-8A9C-BF7E28D46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217103"/>
        <c:axId val="9014342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FDA-4FD4-8A9C-BF7E28D469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 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DA-4FD4-8A9C-BF7E28D469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DA-4FD4-8A9C-BF7E28D469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DA-4FD4-8A9C-BF7E28D4697B}"/>
                  </c:ext>
                </c:extLst>
              </c15:ser>
            </c15:filteredLineSeries>
          </c:ext>
        </c:extLst>
      </c:lineChart>
      <c:catAx>
        <c:axId val="109521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434255"/>
        <c:crosses val="autoZero"/>
        <c:auto val="1"/>
        <c:lblAlgn val="ctr"/>
        <c:lblOffset val="100"/>
        <c:noMultiLvlLbl val="0"/>
      </c:catAx>
      <c:valAx>
        <c:axId val="90143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1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3</xdr:row>
      <xdr:rowOff>28574</xdr:rowOff>
    </xdr:from>
    <xdr:to>
      <xdr:col>21</xdr:col>
      <xdr:colOff>219074</xdr:colOff>
      <xdr:row>25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18493-EF4F-4731-8A0B-665E87315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8</xdr:row>
      <xdr:rowOff>42861</xdr:rowOff>
    </xdr:from>
    <xdr:to>
      <xdr:col>19</xdr:col>
      <xdr:colOff>219075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6048C-E39E-4E90-8A59-29D364CB7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1</xdr:row>
      <xdr:rowOff>166687</xdr:rowOff>
    </xdr:from>
    <xdr:to>
      <xdr:col>16</xdr:col>
      <xdr:colOff>466725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90FD0-A5BE-48C1-A3DE-F6BD02EDA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1514475</xdr:colOff>
      <xdr:row>14</xdr:row>
      <xdr:rowOff>9525</xdr:rowOff>
    </xdr:from>
    <xdr:to>
      <xdr:col>6</xdr:col>
      <xdr:colOff>895350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E4A3D-F7DD-4277-A6C5-35444F614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 Agrawal" refreshedDate="43506.595094212964" createdVersion="6" refreshedVersion="6" minRefreshableVersion="3" recordCount="4114" xr:uid="{2FBFC2C7-FA46-49CB-871E-B64477D1F6E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 Agrawal" refreshedDate="43506.626162499997" createdVersion="6" refreshedVersion="6" minRefreshableVersion="3" recordCount="4114" xr:uid="{0C6A67A9-0E3C-4090-912A-91BE7844F4F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4B9B2-F0E8-4225-A858-46C2EAF264F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764C7-C2FD-4A22-A779-51D486C8D0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C792D4-71DF-4D65-B1D8-2CDF146B9C8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7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70" zoomScaleNormal="70" workbookViewId="0">
      <selection activeCell="P1" activeCellId="1" sqref="L1:L1048576 P1:P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0.28515625" bestFit="1" customWidth="1"/>
    <col min="8" max="8" width="11.7109375" bestFit="1" customWidth="1"/>
    <col min="9" max="9" width="13.5703125" bestFit="1" customWidth="1"/>
    <col min="10" max="10" width="17.85546875" customWidth="1"/>
    <col min="11" max="11" width="15.42578125" customWidth="1"/>
    <col min="12" max="12" width="24.5703125" customWidth="1"/>
    <col min="13" max="13" width="11.5703125" bestFit="1" customWidth="1"/>
    <col min="14" max="14" width="41.140625" customWidth="1"/>
    <col min="15" max="15" width="20.1406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29.140625" bestFit="1" customWidth="1"/>
    <col min="20" max="20" width="28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IF(E2&gt;0,ROUND(E2/L2,2),0)</f>
        <v>63.92</v>
      </c>
      <c r="Q2" s="6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IF(E3&gt;0,ROUND(E3/L3,2),0)</f>
        <v>185.48</v>
      </c>
      <c r="Q3" s="6" t="s">
        <v>8310</v>
      </c>
      <c r="R3" s="6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ROUND((E4/D4)*100,0)</f>
        <v>105</v>
      </c>
      <c r="P4">
        <f t="shared" si="1"/>
        <v>15</v>
      </c>
      <c r="Q4" s="6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s="6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s="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s="6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s="6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s="6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s="6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s="6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s="6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s="6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s="6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s="6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s="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s="6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s="6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s="6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s="6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s="6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s="6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s="6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s="6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s="6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s="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s="6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s="6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s="6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s="6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s="6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s="6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6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s="6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s="6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s="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s="6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s="6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s="6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s="6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s="6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s="6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s="6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s="6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s="6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s="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s="6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s="6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s="6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s="6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s="6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s="6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s="6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s="6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s="6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s="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s="6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s="6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s="6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s="6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s="6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s="6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s="6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s="6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s="6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s="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IF(E67&gt;0,ROUND(E67/L67,2),0)</f>
        <v>132.05000000000001</v>
      </c>
      <c r="Q67" s="6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s="6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s="6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s="6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s="6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s="6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s="6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s="6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s="6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s="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s="6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s="6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s="6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s="6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s="6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s="6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s="6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s="6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s="6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s="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s="6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s="6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s="6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s="6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s="6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s="6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s="6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s="6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s="6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s="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s="6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s="6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s="6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s="6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s="6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s="6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s="6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s="6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s="6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s="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s="6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s="6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s="6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s="6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s="6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s="6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s="6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s="6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s="6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s="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s="6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s="6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s="6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s="6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s="6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s="6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s="6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s="6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s="6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s="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s="6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s="6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s="6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s="6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>
        <f t="shared" ref="P131:P194" si="9">IF(E131&gt;0,ROUND(E131/L131,2),0)</f>
        <v>0</v>
      </c>
      <c r="Q131" s="6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s="6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s="6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s="6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s="6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s="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s="6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s="6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s="6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s="6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s="6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s="6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s="6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s="6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s="6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s="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s="6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s="6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s="6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s="6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s="6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s="6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s="6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s="6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s="6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s="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s="6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s="6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s="6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s="6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s="6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s="6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s="6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s="6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s="6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s="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s="6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s="6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s="6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s="6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s="6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s="6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s="6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s="6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s="6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s="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s="6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s="6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s="6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s="6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s="6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s="6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s="6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s="6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s="6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s="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s="6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s="6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s="6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s="6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s="6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s="6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s="6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s="6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>
        <f t="shared" ref="P195:P258" si="13">IF(E195&gt;0,ROUND(E195/L195,2),0)</f>
        <v>0</v>
      </c>
      <c r="Q195" s="6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s="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s="6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s="6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s="6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s="6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s="6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s="6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s="6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s="6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s="6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s="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s="6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s="6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s="6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s="6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s="6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s="6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s="6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s="6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s="6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s="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s="6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s="6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s="6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s="6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s="6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s="6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s="6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s="6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s="6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s="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s="6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s="6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s="6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s="6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s="6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s="6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s="6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s="6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s="6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s="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s="6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s="6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s="6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s="6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s="6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s="6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s="6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s="6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s="6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s="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s="6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s="6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s="6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s="6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s="6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s="6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s="6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s="6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s="6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s="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s="6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s="6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IF(E259&gt;0,ROUND(E259/L259,2),0)</f>
        <v>66.7</v>
      </c>
      <c r="Q259" s="6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s="6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s="6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s="6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s="6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s="6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s="6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s="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s="6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s="6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s="6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s="6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s="6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s="6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s="6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s="6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s="6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s="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s="6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s="6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s="6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s="6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s="6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s="6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s="6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s="6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s="6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s="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s="6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s="6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s="6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s="6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s="6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s="6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s="6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s="6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s="6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s="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s="6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s="6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s="6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s="6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s="6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s="6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s="6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s="6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s="6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s="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s="6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s="6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s="6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s="6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s="6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s="6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s="6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s="6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s="6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s="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s="6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s="6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s="6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s="6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s="6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s="6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IF(E323&gt;0,ROUND(E323/L323,2),0)</f>
        <v>106.62</v>
      </c>
      <c r="Q323" s="6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s="6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s="6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s="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s="6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s="6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s="6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s="6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s="6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s="6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s="6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s="6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s="6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s="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s="6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s="6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s="6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s="6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s="6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s="6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s="6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s="6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s="6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s="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s="6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s="6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s="6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s="6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s="6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s="6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s="6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s="6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s="6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s="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s="6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s="6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s="6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s="6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s="6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s="6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s="6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s="6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s="6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s="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s="6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s="6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s="6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s="6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s="6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s="6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s="6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s="6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s="6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s="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s="6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s="6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s="6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s="6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s="6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s="6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s="6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s="6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s="6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s="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IF(E387&gt;0,ROUND(E387/L387,2),0)</f>
        <v>111.8</v>
      </c>
      <c r="Q387" s="6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s="6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s="6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s="6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s="6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s="6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s="6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s="6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s="6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s="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s="6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s="6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s="6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s="6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s="6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s="6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s="6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s="6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s="6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s="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s="6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s="6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s="6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s="6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s="6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s="6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s="6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s="6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s="6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s="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s="6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s="6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s="6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s="6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s="6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s="6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s="6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s="6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s="6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s="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s="6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s="6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s="6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s="6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s="6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s="6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s="6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s="6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s="6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s="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s="6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s="6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s="6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s="6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s="6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s="6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s="6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s="6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s="6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s="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s="6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s="6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s="6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s="6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IF(E451&gt;0,ROUND(E451/L451,2),0)</f>
        <v>9</v>
      </c>
      <c r="Q451" s="6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s="6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s="6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s="6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s="6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s="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s="6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s="6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s="6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s="6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s="6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s="6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s="6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s="6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s="6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s="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s="6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s="6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s="6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s="6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6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s="6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s="6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s="6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s="6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s="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s="6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s="6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s="6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s="6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s="6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s="6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s="6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s="6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s="6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s="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s="6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s="6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s="6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s="6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s="6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s="6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s="6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s="6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s="6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s="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s="6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s="6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s="6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s="6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s="6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s="6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s="6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s="6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s="6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s="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s="6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s="6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s="6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s="6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s="6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s="6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s="6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s="6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IF(E515&gt;0,ROUND(E515/L515,2),0)</f>
        <v>102.38</v>
      </c>
      <c r="Q515" s="6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s="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s="6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s="6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s="6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s="6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s="6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s="6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s="6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s="6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s="6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s="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s="6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s="6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s="6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s="6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s="6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s="6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s="6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s="6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s="6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s="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s="6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s="6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s="6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s="6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s="6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s="6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s="6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s="6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s="6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s="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s="6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s="6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s="6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s="6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s="6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s="6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s="6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s="6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s="6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s="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s="6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s="6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s="6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s="6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s="6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s="6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s="6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s="6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s="6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s="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s="6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s="6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s="6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s="6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s="6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s="6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s="6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s="6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s="6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s="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s="6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s="6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IF(E579&gt;0,ROUND(E579/L579,2),0)</f>
        <v>10</v>
      </c>
      <c r="Q579" s="6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s="6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s="6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s="6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s="6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s="6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s="6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s="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s="6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s="6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s="6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s="6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s="6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s="6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s="6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s="6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s="6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s="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s="6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s="6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s="6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s="6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s="6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s="6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s="6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s="6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s="6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s="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s="6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s="6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s="6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s="6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s="6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s="6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s="6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s="6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s="6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s="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s="6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s="6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s="6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s="6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s="6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s="6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s="6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s="6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s="6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s="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s="6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s="6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s="6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s="6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s="6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s="6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s="6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s="6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s="6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s="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s="6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s="6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s="6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s="6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s="6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s="6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IF(E643&gt;0,ROUND(E643/L643,2),0)</f>
        <v>151.32</v>
      </c>
      <c r="Q643" s="6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s="6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s="6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s="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s="6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s="6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s="6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s="6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s="6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s="6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s="6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s="6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s="6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s="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s="6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s="6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s="6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s="6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s="6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s="6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s="6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s="6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s="6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s="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s="6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s="6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s="6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s="6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s="6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s="6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s="6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s="6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s="6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s="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s="6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s="6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s="6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s="6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s="6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s="6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s="6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s="6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s="6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s="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s="6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s="6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s="6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s="6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s="6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s="6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s="6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s="6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s="6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s="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s="6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s="6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s="6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s="6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s="6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s="6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s="6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s="6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s="6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s="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IF(E707&gt;0,ROUND(E707/L707,2),0)</f>
        <v>195.4</v>
      </c>
      <c r="Q707" s="6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s="6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s="6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s="6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s="6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s="6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s="6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s="6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s="6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s="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s="6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s="6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s="6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s="6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s="6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s="6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s="6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s="6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s="6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s="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s="6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s="6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s="6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s="6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s="6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s="6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s="6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s="6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s="6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s="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s="6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s="6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s="6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s="6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s="6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s="6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s="6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s="6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s="6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s="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s="6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s="6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s="6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s="6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s="6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s="6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s="6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s="6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s="6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s="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s="6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s="6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s="6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s="6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s="6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s="6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s="6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s="6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s="6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s="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s="6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s="6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s="6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s="6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IF(E771&gt;0,ROUND(E771/L771,2),0)</f>
        <v>31.85</v>
      </c>
      <c r="Q771" s="6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s="6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s="6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s="6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s="6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s="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s="6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s="6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s="6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s="6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s="6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s="6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s="6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s="6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s="6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s="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s="6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s="6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s="6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s="6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s="6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s="6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s="6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s="6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s="6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s="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s="6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s="6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s="6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s="6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s="6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s="6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s="6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s="6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s="6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s="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s="6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s="6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s="6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s="6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s="6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s="6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s="6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s="6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s="6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s="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s="6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s="6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s="6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s="6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s="6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s="6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s="6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s="6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s="6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s="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s="6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s="6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s="6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s="6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s="6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s="6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s="6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s="6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IF(E835&gt;0,ROUND(E835/L835,2),0)</f>
        <v>148.78</v>
      </c>
      <c r="Q835" s="6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s="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s="6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s="6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s="6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s="6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s="6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s="6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s="6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s="6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s="6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s="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s="6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s="6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s="6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s="6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s="6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s="6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s="6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s="6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s="6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s="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s="6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s="6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s="6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s="6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s="6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s="6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s="6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s="6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s="6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s="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s="6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s="6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s="6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s="6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s="6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s="6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s="6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s="6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s="6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s="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s="6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s="6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s="6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s="6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s="6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s="6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s="6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s="6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s="6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s="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s="6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s="6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s="6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s="6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s="6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s="6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s="6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s="6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s="6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s="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s="6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s="6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>
        <f t="shared" ref="P899:P962" si="57">IF(E899&gt;0,ROUND(E899/L899,2),0)</f>
        <v>0</v>
      </c>
      <c r="Q899" s="6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s="6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s="6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s="6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s="6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s="6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s="6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s="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s="6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s="6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s="6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s="6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s="6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s="6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s="6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s="6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s="6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s="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s="6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s="6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s="6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s="6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s="6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s="6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s="6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s="6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s="6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s="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s="6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s="6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s="6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s="6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s="6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s="6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s="6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s="6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s="6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s="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s="6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s="6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s="6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s="6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s="6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s="6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s="6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s="6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s="6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s="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s="6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s="6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s="6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s="6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s="6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s="6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s="6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s="6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s="6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s="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s="6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s="6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s="6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s="6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s="6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s="6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IF(E963&gt;0,ROUND(E963/L963,2),0)</f>
        <v>364.35</v>
      </c>
      <c r="Q963" s="6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s="6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s="6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s="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s="6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s="6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s="6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s="6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s="6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s="6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s="6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s="6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s="6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s="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s="6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s="6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s="6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s="6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s="6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s="6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s="6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s="6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s="6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s="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s="6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s="6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s="6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s="6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s="6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s="6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s="6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s="6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s="6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s="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s="6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s="6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s="6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s="6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s="6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s="6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s="6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s="6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s="6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s="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s="6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s="6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s="6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s="6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s="6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s="6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s="6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s="6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s="6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s="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s="6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s="6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s="6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s="6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s="6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s="6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s="6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s="6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s="6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s="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IF(E1027&gt;0,ROUND(E1027/L1027,2),0)</f>
        <v>71.849999999999994</v>
      </c>
      <c r="Q1027" s="6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s="6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s="6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s="6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s="6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s="6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s="6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s="6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s="6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s="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s="6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s="6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s="6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s="6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s="6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s="6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s="6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s="6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s="6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s="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s="6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s="6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s="6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s="6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s="6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s="6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s="6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s="6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s="6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s="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s="6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s="6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s="6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s="6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s="6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s="6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s="6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s="6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s="6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s="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s="6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s="6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s="6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s="6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s="6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s="6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s="6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s="6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s="6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s="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s="6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s="6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s="6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s="6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s="6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s="6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s="6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s="6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s="6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s="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s="6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s="6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s="6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s="6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IF(E1091&gt;0,ROUND(E1091/L1091,2),0)</f>
        <v>23.96</v>
      </c>
      <c r="Q1091" s="6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s="6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s="6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s="6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s="6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s="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s="6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s="6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s="6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s="6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s="6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s="6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s="6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s="6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s="6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s="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s="6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s="6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s="6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s="6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s="6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s="6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s="6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s="6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s="6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s="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s="6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s="6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s="6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s="6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s="6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s="6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s="6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s="6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s="6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s="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s="6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s="6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s="6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s="6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s="6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s="6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s="6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s="6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s="6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s="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s="6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s="6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s="6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s="6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s="6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s="6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s="6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s="6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s="6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s="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s="6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s="6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s="6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s="6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s="6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s="6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s="6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s="6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IF(E1155&gt;0,ROUND(E1155/L1155,2),0)</f>
        <v>50</v>
      </c>
      <c r="Q1155" s="6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s="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s="6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s="6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s="6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s="6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s="6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s="6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s="6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s="6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s="6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s="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s="6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s="6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s="6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s="6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s="6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s="6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s="6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s="6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s="6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s="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s="6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s="6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s="6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s="6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s="6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s="6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s="6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s="6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s="6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s="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s="6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s="6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s="6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s="6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s="6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s="6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s="6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s="6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s="6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s="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s="6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s="6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s="6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s="6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s="6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s="6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s="6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s="6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s="6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s="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s="6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s="6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s="6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s="6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s="6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s="6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s="6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s="6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s="6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s="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s="6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s="6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IF(E1219&gt;0,ROUND(E1219/L1219,2),0)</f>
        <v>148.57</v>
      </c>
      <c r="Q1219" s="6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s="6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s="6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s="6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s="6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s="6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s="6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s="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s="6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s="6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s="6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s="6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s="6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s="6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s="6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s="6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s="6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s="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s="6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s="6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s="6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s="6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s="6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s="6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s="6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s="6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s="6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s="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s="6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s="6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s="6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s="6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s="6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s="6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s="6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s="6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s="6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s="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s="6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s="6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s="6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s="6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s="6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s="6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s="6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s="6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s="6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s="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s="6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s="6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s="6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s="6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s="6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s="6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s="6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s="6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s="6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s="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s="6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s="6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s="6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s="6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s="6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s="6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IF(E1283&gt;0,ROUND(E1283/L1283,2),0)</f>
        <v>104.73</v>
      </c>
      <c r="Q1283" s="6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s="6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s="6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s="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s="6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s="6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s="6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s="6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s="6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s="6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s="6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s="6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s="6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s="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s="6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s="6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s="6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s="6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s="6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s="6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s="6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s="6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s="6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s="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s="6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s="6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s="6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s="6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s="6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s="6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s="6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s="6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s="6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s="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s="6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s="6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s="6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s="6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s="6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s="6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s="6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s="6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s="6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s="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s="6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s="6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s="6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s="6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s="6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s="6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s="6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s="6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s="6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s="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s="6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s="6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s="6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s="6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s="6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s="6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s="6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s="6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s="6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s="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IF(E1347&gt;0,ROUND(E1347/L1347,2),0)</f>
        <v>53.57</v>
      </c>
      <c r="Q1347" s="6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s="6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s="6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s="6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s="6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s="6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s="6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s="6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s="6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s="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s="6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s="6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s="6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s="6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s="6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s="6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s="6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s="6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s="6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s="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s="6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s="6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s="6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s="6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s="6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s="6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s="6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s="6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s="6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s="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s="6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s="6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s="6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s="6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s="6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s="6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s="6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s="6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s="6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s="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s="6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s="6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s="6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s="6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s="6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s="6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s="6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s="6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s="6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s="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s="6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s="6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s="6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s="6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s="6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s="6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s="6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s="6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s="6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s="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s="6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s="6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s="6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s="6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>
        <f t="shared" ref="P1411:P1474" si="89">IF(E1411&gt;0,ROUND(E1411/L1411,2),0)</f>
        <v>0</v>
      </c>
      <c r="Q1411" s="6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s="6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s="6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s="6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s="6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s="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s="6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s="6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s="6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s="6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s="6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s="6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s="6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s="6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s="6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s="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s="6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s="6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s="6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s="6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s="6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s="6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s="6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s="6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s="6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s="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s="6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s="6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s="6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s="6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s="6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s="6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s="6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s="6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s="6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s="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s="6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s="6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s="6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s="6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s="6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s="6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s="6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s="6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s="6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s="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s="6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s="6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s="6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s="6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s="6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s="6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s="6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s="6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s="6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s="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s="6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s="6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s="6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s="6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s="6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s="6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s="6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s="6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IF(E1475&gt;0,ROUND(E1475/L1475,2),0)</f>
        <v>38.46</v>
      </c>
      <c r="Q1475" s="6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s="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s="6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s="6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s="6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s="6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s="6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s="6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s="6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s="6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s="6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s="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s="6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s="6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s="6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s="6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s="6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s="6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s="6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s="6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s="6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s="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s="6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s="6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s="6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s="6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s="6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s="6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s="6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s="6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s="6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s="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s="6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s="6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s="6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s="6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s="6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s="6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s="6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s="6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s="6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s="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s="6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s="6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s="6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s="6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s="6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s="6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s="6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s="6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s="6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s="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s="6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s="6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s="6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s="6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s="6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s="6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s="6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s="6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s="6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s="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s="6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s="6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IF(E1539&gt;0,ROUND(E1539/L1539,2),0)</f>
        <v>96.38</v>
      </c>
      <c r="Q1539" s="6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s="6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s="6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s="6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s="6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s="6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s="6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s="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s="6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s="6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s="6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s="6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s="6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s="6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s="6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s="6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s="6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s="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s="6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s="6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s="6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s="6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s="6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s="6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s="6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s="6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s="6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s="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s="6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s="6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s="6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s="6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s="6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s="6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s="6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s="6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s="6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s="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s="6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s="6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s="6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s="6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s="6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s="6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s="6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s="6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s="6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s="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s="6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s="6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s="6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s="6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s="6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s="6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s="6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s="6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s="6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s="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s="6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s="6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s="6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s="6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s="6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s="6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IF(E1603&gt;0,ROUND(E1603/L1603,2),0)</f>
        <v>48.33</v>
      </c>
      <c r="Q1603" s="6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s="6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s="6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s="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s="6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s="6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s="6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s="6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s="6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s="6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s="6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s="6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s="6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s="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s="6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s="6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s="6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s="6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s="6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s="6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s="6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s="6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s="6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s="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s="6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s="6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s="6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s="6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s="6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s="6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s="6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s="6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s="6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s="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s="6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s="6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s="6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s="6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s="6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s="6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s="6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s="6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s="6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s="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s="6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s="6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s="6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s="6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s="6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s="6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s="6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s="6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s="6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s="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s="6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s="6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s="6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s="6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s="6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s="6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s="6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s="6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s="6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s="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IF(E1667&gt;0,ROUND(E1667/L1667,2),0)</f>
        <v>44.96</v>
      </c>
      <c r="Q1667" s="6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s="6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s="6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s="6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s="6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s="6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s="6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s="6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s="6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s="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s="6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s="6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s="6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s="6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s="6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s="6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s="6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s="6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s="6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s="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s="6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s="6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s="6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s="6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s="6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s="6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s="6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s="6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s="6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s="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s="6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s="6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s="6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s="6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s="6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s="6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s="6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s="6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s="6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s="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s="6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s="6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s="6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s="6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s="6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s="6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s="6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s="6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s="6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s="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s="6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s="6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s="6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s="6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s="6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s="6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s="6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s="6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s="6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s="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s="6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s="6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s="6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s="6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>
        <f t="shared" ref="P1731:P1794" si="109">IF(E1731&gt;0,ROUND(E1731/L1731,2),0)</f>
        <v>0</v>
      </c>
      <c r="Q1731" s="6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s="6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s="6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s="6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s="6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s="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s="6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s="6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s="6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s="6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s="6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s="6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s="6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s="6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s="6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s="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s="6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s="6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s="6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s="6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s="6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s="6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s="6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s="6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s="6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s="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s="6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s="6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s="6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s="6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s="6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s="6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s="6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s="6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s="6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s="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s="6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s="6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s="6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s="6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s="6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s="6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s="6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s="6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s="6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s="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s="6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s="6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s="6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s="6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s="6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s="6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s="6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s="6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s="6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s="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s="6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s="6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s="6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s="6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s="6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s="6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s="6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s="6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IF(E1795&gt;0,ROUND(E1795/L1795,2),0)</f>
        <v>20</v>
      </c>
      <c r="Q1795" s="6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s="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s="6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s="6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s="6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s="6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s="6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s="6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s="6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s="6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s="6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s="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s="6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s="6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s="6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s="6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s="6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s="6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s="6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s="6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s="6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s="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s="6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s="6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s="6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s="6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s="6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s="6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s="6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s="6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s="6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s="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s="6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s="6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s="6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s="6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s="6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s="6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s="6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s="6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s="6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s="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s="6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s="6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s="6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s="6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s="6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s="6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s="6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s="6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s="6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s="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s="6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s="6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s="6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s="6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s="6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s="6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s="6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s="6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s="6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s="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s="6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s="6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IF(E1859&gt;0,ROUND(E1859/L1859,2),0)</f>
        <v>136.36000000000001</v>
      </c>
      <c r="Q1859" s="6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s="6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s="6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s="6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s="6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s="6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s="6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s="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s="6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s="6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s="6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s="6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s="6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s="6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s="6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s="6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s="6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s="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s="6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s="6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s="6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s="6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s="6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s="6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s="6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s="6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s="6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s="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s="6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s="6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s="6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s="6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s="6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s="6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s="6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s="6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s="6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s="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s="6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s="6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s="6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s="6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s="6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s="6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s="6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s="6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s="6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s="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s="6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s="6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s="6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s="6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s="6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s="6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s="6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s="6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s="6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s="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s="6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s="6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s="6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s="6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s="6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s="6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IF(E1923&gt;0,ROUND(E1923/L1923,2),0)</f>
        <v>54</v>
      </c>
      <c r="Q1923" s="6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s="6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s="6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s="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s="6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s="6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s="6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s="6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s="6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s="6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s="6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s="6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s="6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s="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s="6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s="6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s="6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s="6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s="6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s="6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s="6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s="6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s="6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s="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s="6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s="6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s="6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s="6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s="6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s="6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s="6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s="6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s="6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s="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s="6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s="6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s="6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s="6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s="6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s="6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s="6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s="6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s="6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s="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s="6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s="6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s="6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s="6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s="6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s="6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s="6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s="6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s="6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s="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s="6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s="6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s="6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s="6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s="6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s="6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s="6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s="6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s="6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s="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IF(E1987&gt;0,ROUND(E1987/L1987,2),0)</f>
        <v>12.75</v>
      </c>
      <c r="Q1987" s="6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s="6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s="6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s="6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s="6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s="6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s="6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s="6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s="6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s="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s="6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s="6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s="6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s="6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s="6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s="6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s="6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s="6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s="6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s="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s="6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s="6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s="6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s="6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s="6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s="6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s="6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s="6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s="6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s="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s="6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s="6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s="6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s="6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s="6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s="6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s="6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s="6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s="6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s="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s="6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s="6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s="6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s="6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s="6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s="6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s="6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s="6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s="6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s="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s="6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s="6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s="6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s="6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s="6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s="6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s="6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s="6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s="6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s="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s="6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s="6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s="6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s="6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IF(E2051&gt;0,ROUND(E2051/L2051,2),0)</f>
        <v>80.989999999999995</v>
      </c>
      <c r="Q2051" s="6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s="6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s="6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s="6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s="6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s="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s="6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s="6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s="6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s="6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s="6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s="6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s="6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s="6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s="6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s="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s="6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s="6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s="6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s="6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s="6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s="6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s="6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s="6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s="6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s="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s="6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s="6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s="6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s="6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s="6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s="6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s="6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s="6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s="6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s="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s="6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s="6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s="6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s="6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s="6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s="6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s="6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s="6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s="6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s="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s="6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s="6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s="6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s="6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s="6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s="6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s="6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s="6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s="6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s="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s="6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s="6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s="6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s="6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s="6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s="6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s="6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s="6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IF(E2115&gt;0,ROUND(E2115/L2115,2),0)</f>
        <v>68.599999999999994</v>
      </c>
      <c r="Q2115" s="6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s="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s="6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s="6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s="6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s="6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s="6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s="6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s="6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s="6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s="6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s="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s="6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s="6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s="6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s="6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s="6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s="6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s="6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s="6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s="6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s="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s="6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s="6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s="6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s="6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s="6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s="6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s="6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s="6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s="6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s="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s="6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s="6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s="6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s="6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s="6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s="6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s="6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s="6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s="6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s="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s="6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s="6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s="6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s="6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s="6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s="6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s="6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s="6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s="6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s="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s="6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s="6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s="6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s="6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s="6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s="6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s="6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s="6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s="6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s="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s="6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s="6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IF(E2179&gt;0,ROUND(E2179/L2179,2),0)</f>
        <v>65.87</v>
      </c>
      <c r="Q2179" s="6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s="6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s="6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s="6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s="6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s="6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s="6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s="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s="6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s="6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s="6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s="6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s="6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s="6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s="6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s="6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s="6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s="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s="6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s="6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s="6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s="6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s="6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s="6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s="6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s="6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s="6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s="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s="6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s="6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s="6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s="6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s="6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s="6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s="6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s="6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s="6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s="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s="6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s="6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s="6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s="6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s="6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s="6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s="6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s="6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s="6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s="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s="6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s="6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s="6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s="6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s="6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s="6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s="6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s="6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s="6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s="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s="6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s="6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s="6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s="6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s="6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s="6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IF(E2243&gt;0,ROUND(E2243/L2243,2),0)</f>
        <v>49.47</v>
      </c>
      <c r="Q2243" s="6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s="6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s="6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s="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s="6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s="6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s="6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s="6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s="6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s="6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s="6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s="6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s="6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s="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s="6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s="6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s="6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s="6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s="6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s="6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s="6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s="6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s="6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s="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s="6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s="6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s="6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s="6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s="6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s="6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s="6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s="6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s="6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s="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s="6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s="6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s="6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s="6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s="6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s="6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s="6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s="6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s="6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s="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s="6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s="6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s="6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s="6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s="6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s="6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s="6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s="6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s="6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s="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s="6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s="6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s="6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s="6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s="6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s="6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s="6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s="6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s="6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s="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IF(E2307&gt;0,ROUND(E2307/L2307,2),0)</f>
        <v>109.11</v>
      </c>
      <c r="Q2307" s="6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s="6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s="6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s="6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s="6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s="6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s="6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s="6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s="6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s="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s="6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s="6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s="6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s="6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s="6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s="6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s="6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s="6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s="6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s="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s="6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s="6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s="6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s="6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s="6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s="6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s="6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s="6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s="6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s="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s="6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s="6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s="6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s="6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s="6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s="6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s="6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s="6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s="6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s="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s="6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s="6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s="6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s="6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s="6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s="6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s="6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s="6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s="6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s="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s="6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s="6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s="6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s="6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s="6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s="6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s="6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s="6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s="6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s="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s="6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s="6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s="6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s="6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>
        <f t="shared" ref="P2371:P2434" si="149">IF(E2371&gt;0,ROUND(E2371/L2371,2),0)</f>
        <v>0</v>
      </c>
      <c r="Q2371" s="6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s="6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s="6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s="6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s="6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s="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s="6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s="6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s="6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s="6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s="6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s="6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s="6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s="6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s="6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s="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s="6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s="6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s="6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s="6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s="6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s="6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s="6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s="6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s="6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s="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s="6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s="6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s="6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s="6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s="6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s="6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s="6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s="6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s="6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s="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s="6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s="6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s="6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s="6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s="6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s="6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s="6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s="6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s="6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s="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s="6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s="6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s="6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s="6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s="6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s="6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s="6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s="6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s="6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s="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s="6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s="6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s="6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s="6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s="6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s="6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s="6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s="6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>
        <f t="shared" ref="P2435:P2498" si="153">IF(E2435&gt;0,ROUND(E2435/L2435,2),0)</f>
        <v>0</v>
      </c>
      <c r="Q2435" s="6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s="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s="6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s="6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s="6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s="6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s="6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s="6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s="6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s="6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s="6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s="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s="6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s="6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s="6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s="6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s="6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s="6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s="6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s="6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s="6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s="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s="6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s="6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s="6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s="6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s="6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s="6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s="6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s="6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s="6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s="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s="6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s="6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s="6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s="6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s="6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s="6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s="6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s="6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s="6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s="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s="6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s="6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s="6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s="6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s="6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s="6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s="6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s="6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s="6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s="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s="6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s="6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s="6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s="6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s="6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s="6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s="6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s="6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s="6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s="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s="6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s="6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IF(E2499&gt;0,ROUND(E2499/L2499,2),0)</f>
        <v>80.55</v>
      </c>
      <c r="Q2499" s="6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s="6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s="6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s="6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s="6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s="6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s="6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s="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s="6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s="6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s="6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s="6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s="6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s="6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s="6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s="6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s="6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s="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s="6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s="6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s="6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s="6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s="6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s="6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s="6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s="6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s="6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s="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s="6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s="6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s="6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s="6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s="6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s="6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s="6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s="6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s="6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s="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s="6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s="6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s="6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s="6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s="6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s="6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s="6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s="6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s="6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s="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s="6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s="6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s="6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s="6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s="6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s="6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s="6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s="6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s="6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s="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s="6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s="6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s="6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s="6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s="6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s="6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>
        <f t="shared" ref="P2563:P2626" si="161">IF(E2563&gt;0,ROUND(E2563/L2563,2),0)</f>
        <v>0</v>
      </c>
      <c r="Q2563" s="6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s="6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s="6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s="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s="6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s="6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s="6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s="6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s="6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s="6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s="6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s="6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s="6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s="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s="6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s="6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s="6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s="6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s="6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s="6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s="6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s="6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s="6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s="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s="6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s="6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s="6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s="6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s="6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s="6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s="6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s="6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s="6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s="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s="6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s="6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s="6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s="6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s="6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s="6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s="6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s="6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s="6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s="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s="6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s="6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s="6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s="6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s="6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s="6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s="6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s="6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s="6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s="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s="6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s="6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s="6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s="6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s="6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s="6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s="6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s="6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s="6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s="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IF(E2627&gt;0,ROUND(E2627/L2627,2),0)</f>
        <v>27.58</v>
      </c>
      <c r="Q2627" s="6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s="6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s="6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s="6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s="6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s="6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s="6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s="6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s="6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s="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s="6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s="6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s="6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s="6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s="6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s="6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s="6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s="6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s="6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s="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s="6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s="6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s="6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s="6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s="6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s="6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s="6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s="6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s="6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s="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s="6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s="6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s="6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s="6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s="6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s="6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s="6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s="6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s="6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s="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s="6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s="6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s="6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s="6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s="6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s="6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s="6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s="6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s="6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s="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s="6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s="6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s="6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s="6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s="6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s="6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s="6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s="6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s="6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s="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s="6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s="6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s="6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s="6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IF(E2691&gt;0,ROUND(E2691/L2691,2),0)</f>
        <v>1</v>
      </c>
      <c r="Q2691" s="6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s="6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s="6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s="6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s="6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s="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s="6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s="6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s="6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s="6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s="6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s="6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s="6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s="6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s="6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s="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s="6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s="6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s="6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s="6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s="6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s="6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s="6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s="6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s="6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s="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s="6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s="6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s="6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s="6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s="6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s="6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s="6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s="6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s="6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s="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s="6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s="6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s="6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s="6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s="6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s="6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s="6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s="6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s="6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s="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s="6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s="6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s="6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s="6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s="6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s="6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s="6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s="6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s="6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s="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s="6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s="6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s="6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s="6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s="6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s="6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s="6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s="6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IF(E2755&gt;0,ROUND(E2755/L2755,2),0)</f>
        <v>47.5</v>
      </c>
      <c r="Q2755" s="6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s="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s="6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s="6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s="6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s="6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s="6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s="6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s="6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s="6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s="6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s="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s="6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s="6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s="6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s="6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s="6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s="6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s="6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s="6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s="6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s="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s="6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s="6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s="6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s="6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s="6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s="6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s="6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s="6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s="6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s="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s="6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s="6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s="6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s="6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s="6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s="6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s="6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s="6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s="6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s="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s="6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s="6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s="6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s="6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s="6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s="6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s="6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s="6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s="6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s="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s="6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s="6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s="6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s="6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s="6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s="6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s="6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s="6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s="6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s="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s="6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s="6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IF(E2819&gt;0,ROUND(E2819/L2819,2),0)</f>
        <v>23.64</v>
      </c>
      <c r="Q2819" s="6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s="6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s="6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s="6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s="6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s="6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s="6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s="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s="6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s="6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s="6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s="6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s="6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s="6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s="6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s="6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s="6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s="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s="6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s="6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s="6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s="6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s="6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s="6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s="6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s="6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s="6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s="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s="6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s="6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s="6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s="6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s="6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s="6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s="6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s="6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s="6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s="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s="6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s="6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s="6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s="6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s="6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s="6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s="6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s="6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s="6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s="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s="6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s="6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s="6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s="6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s="6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s="6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s="6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s="6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s="6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s="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s="6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s="6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s="6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s="6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s="6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s="6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>
        <f t="shared" ref="P2883:P2946" si="181">IF(E2883&gt;0,ROUND(E2883/L2883,2),0)</f>
        <v>0</v>
      </c>
      <c r="Q2883" s="6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s="6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s="6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s="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s="6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s="6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s="6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s="6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s="6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s="6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s="6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s="6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s="6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s="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s="6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s="6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s="6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s="6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s="6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s="6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s="6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s="6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s="6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s="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s="6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s="6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s="6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s="6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s="6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s="6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s="6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s="6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s="6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s="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s="6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s="6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s="6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s="6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s="6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s="6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s="6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s="6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s="6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s="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s="6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s="6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s="6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s="6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s="6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s="6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s="6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s="6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s="6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s="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s="6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s="6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s="6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s="6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s="6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s="6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s="6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s="6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s="6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s="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>
        <f t="shared" ref="P2947:P3010" si="185">IF(E2947&gt;0,ROUND(E2947/L2947,2),0)</f>
        <v>0</v>
      </c>
      <c r="Q2947" s="6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s="6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s="6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s="6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s="6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s="6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s="6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s="6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s="6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s="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s="6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s="6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s="6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s="6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s="6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s="6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s="6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s="6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s="6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s="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s="6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s="6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s="6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s="6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s="6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s="6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s="6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s="6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s="6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s="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s="6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s="6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s="6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s="6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s="6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s="6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s="6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s="6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s="6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s="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s="6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s="6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s="6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s="6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s="6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s="6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s="6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s="6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s="6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s="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s="6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s="6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s="6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s="6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s="6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s="6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s="6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s="6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s="6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s="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s="6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s="6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s="6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s="6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IF(E3011&gt;0,ROUND(E3011/L3011,2),0)</f>
        <v>233.9</v>
      </c>
      <c r="Q3011" s="6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s="6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s="6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s="6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s="6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s="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s="6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s="6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s="6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s="6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s="6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s="6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s="6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s="6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s="6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s="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s="6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s="6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s="6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s="6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s="6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s="6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s="6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s="6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s="6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s="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s="6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s="6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s="6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s="6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s="6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s="6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s="6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s="6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s="6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s="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s="6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s="6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s="6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s="6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s="6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s="6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s="6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s="6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s="6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s="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s="6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s="6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s="6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s="6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s="6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s="6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s="6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s="6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s="6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s="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s="6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s="6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s="6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s="6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s="6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s="6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s="6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s="6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IF(E3075&gt;0,ROUND(E3075/L3075,2),0)</f>
        <v>92.14</v>
      </c>
      <c r="Q3075" s="6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s="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s="6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s="6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s="6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s="6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s="6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s="6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s="6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s="6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s="6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s="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s="6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s="6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s="6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s="6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s="6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s="6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s="6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s="6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s="6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s="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s="6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s="6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s="6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s="6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s="6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s="6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s="6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s="6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s="6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s="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s="6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s="6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s="6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s="6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s="6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s="6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s="6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s="6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s="6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s="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s="6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s="6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s="6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s="6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s="6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s="6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s="6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s="6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s="6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s="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s="6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s="6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s="6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s="6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s="6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s="6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s="6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s="6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s="6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s="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s="6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s="6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IF(E3139&gt;0,ROUND(E3139/L3139,2),0)</f>
        <v>50</v>
      </c>
      <c r="Q3139" s="6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s="6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s="6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s="6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s="6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s="6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s="6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s="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s="6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s="6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s="6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s="6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s="6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s="6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s="6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s="6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s="6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s="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s="6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s="6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s="6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s="6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s="6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s="6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s="6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s="6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s="6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s="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s="6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s="6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s="6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s="6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s="6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s="6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s="6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s="6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s="6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s="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s="6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s="6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s="6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s="6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s="6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s="6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s="6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s="6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s="6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s="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s="6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s="6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s="6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s="6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s="6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s="6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s="6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s="6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s="6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s="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s="6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s="6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s="6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s="6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s="6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s="6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IF(E3203&gt;0,ROUND(E3203/L3203,2),0)</f>
        <v>12.5</v>
      </c>
      <c r="Q3203" s="6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s="6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s="6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s="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s="6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s="6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s="6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s="6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s="6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s="6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s="6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s="6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s="6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s="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s="6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s="6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s="6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s="6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s="6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s="6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s="6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s="6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s="6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s="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s="6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s="6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s="6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s="6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s="6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s="6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s="6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s="6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s="6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s="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s="6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s="6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s="6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s="6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s="6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s="6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s="6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s="6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s="6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s="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s="6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s="6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s="6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s="6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s="6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s="6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s="6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s="6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s="6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s="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s="6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s="6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s="6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s="6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s="6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s="6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s="6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s="6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s="6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s="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IF(E3267&gt;0,ROUND(E3267/L3267,2),0)</f>
        <v>70.290000000000006</v>
      </c>
      <c r="Q3267" s="6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s="6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s="6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s="6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s="6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s="6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s="6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s="6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s="6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s="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s="6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s="6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s="6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s="6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s="6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s="6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s="6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s="6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s="6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s="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s="6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s="6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s="6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s="6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s="6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s="6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s="6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s="6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s="6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s="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s="6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s="6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s="6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s="6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s="6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s="6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s="6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s="6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s="6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s="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s="6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s="6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s="6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s="6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s="6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s="6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s="6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s="6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s="6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s="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s="6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s="6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s="6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s="6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s="6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s="6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s="6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s="6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s="6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s="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s="6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s="6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s="6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s="6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IF(E3331&gt;0,ROUND(E3331/L3331,2),0)</f>
        <v>44.92</v>
      </c>
      <c r="Q3331" s="6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s="6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s="6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s="6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s="6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s="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s="6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s="6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s="6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s="6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s="6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s="6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s="6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s="6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s="6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s="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s="6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s="6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s="6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s="6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s="6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s="6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s="6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s="6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s="6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s="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s="6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s="6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s="6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s="6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s="6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s="6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s="6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s="6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s="6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s="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s="6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s="6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s="6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s="6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s="6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s="6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s="6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s="6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s="6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s="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s="6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s="6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s="6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s="6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s="6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s="6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s="6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s="6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s="6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s="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s="6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s="6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s="6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s="6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s="6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s="6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s="6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s="6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IF(E3395&gt;0,ROUND(E3395/L3395,2),0)</f>
        <v>36.07</v>
      </c>
      <c r="Q3395" s="6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s="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s="6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s="6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s="6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s="6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s="6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s="6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s="6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s="6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s="6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s="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s="6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s="6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s="6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s="6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s="6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s="6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s="6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s="6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s="6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s="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s="6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s="6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s="6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s="6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s="6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s="6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s="6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s="6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s="6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s="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s="6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s="6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s="6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s="6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s="6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s="6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s="6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s="6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s="6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s="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s="6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s="6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s="6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s="6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s="6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s="6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s="6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s="6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s="6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s="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s="6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s="6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s="6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s="6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s="6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s="6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s="6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s="6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s="6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s="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s="6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s="6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IF(E3459&gt;0,ROUND(E3459/L3459,2),0)</f>
        <v>50.98</v>
      </c>
      <c r="Q3459" s="6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s="6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s="6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s="6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s="6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s="6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s="6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s="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s="6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s="6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s="6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s="6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s="6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s="6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s="6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s="6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s="6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s="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s="6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s="6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s="6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s="6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s="6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s="6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s="6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s="6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s="6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s="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s="6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s="6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s="6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s="6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s="6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s="6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s="6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s="6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s="6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s="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s="6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s="6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s="6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s="6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s="6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s="6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s="6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s="6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s="6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s="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s="6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s="6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s="6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s="6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s="6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s="6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s="6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s="6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s="6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s="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s="6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s="6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s="6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s="6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s="6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s="6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IF(E3523&gt;0,ROUND(E3523/L3523,2),0)</f>
        <v>45.62</v>
      </c>
      <c r="Q3523" s="6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s="6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s="6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s="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s="6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s="6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s="6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s="6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s="6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s="6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s="6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s="6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s="6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s="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s="6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s="6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s="6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s="6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s="6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s="6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s="6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s="6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s="6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s="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s="6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s="6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s="6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s="6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s="6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s="6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s="6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s="6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s="6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s="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s="6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s="6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s="6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s="6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s="6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s="6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s="6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s="6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s="6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s="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s="6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s="6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s="6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s="6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s="6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s="6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s="6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s="6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s="6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s="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s="6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s="6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s="6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s="6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s="6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s="6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s="6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s="6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s="6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s="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IF(E3587&gt;0,ROUND(E3587/L3587,2),0)</f>
        <v>176.09</v>
      </c>
      <c r="Q3587" s="6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s="6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s="6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s="6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s="6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s="6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s="6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s="6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s="6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s="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s="6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s="6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s="6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s="6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s="6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s="6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s="6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s="6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s="6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s="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s="6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s="6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s="6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s="6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s="6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s="6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s="6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s="6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s="6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s="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s="6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s="6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s="6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s="6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s="6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s="6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s="6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s="6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s="6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s="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s="6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s="6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s="6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s="6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s="6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s="6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s="6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s="6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s="6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s="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s="6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s="6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s="6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s="6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s="6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s="6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s="6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s="6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s="6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s="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s="6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s="6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s="6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s="6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IF(E3651&gt;0,ROUND(E3651/L3651,2),0)</f>
        <v>97.5</v>
      </c>
      <c r="Q3651" s="6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s="6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s="6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s="6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s="6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s="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s="6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s="6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s="6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s="6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s="6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s="6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s="6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s="6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s="6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s="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s="6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s="6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s="6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s="6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s="6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s="6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s="6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s="6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s="6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s="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s="6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s="6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s="6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s="6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s="6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s="6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s="6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s="6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s="6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s="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s="6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s="6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s="6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s="6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s="6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s="6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s="6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s="6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s="6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s="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s="6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s="6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s="6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s="6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s="6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s="6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s="6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s="6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s="6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s="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s="6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s="6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s="6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s="6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s="6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s="6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s="6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s="6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IF(E3715&gt;0,ROUND(E3715/L3715,2),0)</f>
        <v>106.84</v>
      </c>
      <c r="Q3715" s="6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s="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s="6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s="6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s="6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s="6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s="6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s="6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s="6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s="6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s="6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s="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s="6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s="6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s="6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s="6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s="6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s="6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s="6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s="6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s="6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s="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s="6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s="6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s="6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s="6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s="6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s="6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s="6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s="6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s="6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s="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s="6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s="6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s="6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s="6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s="6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s="6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s="6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s="6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s="6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s="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s="6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s="6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s="6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s="6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s="6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s="6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s="6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s="6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s="6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s="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s="6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s="6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s="6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s="6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s="6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s="6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s="6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s="6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s="6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s="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s="6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s="6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IF(E3779&gt;0,ROUND(E3779/L3779,2),0)</f>
        <v>48.54</v>
      </c>
      <c r="Q3779" s="6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s="6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s="6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s="6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s="6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s="6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s="6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s="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s="6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s="6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s="6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s="6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s="6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s="6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s="6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s="6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s="6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s="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s="6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s="6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s="6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s="6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s="6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s="6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s="6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s="6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s="6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s="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s="6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s="6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s="6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s="6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s="6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s="6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s="6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s="6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s="6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s="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s="6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s="6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s="6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s="6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s="6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s="6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s="6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s="6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s="6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s="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s="6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s="6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s="6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s="6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s="6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s="6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s="6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s="6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s="6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s="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s="6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s="6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s="6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s="6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s="6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s="6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IF(E3843&gt;0,ROUND(E3843/L3843,2),0)</f>
        <v>25.65</v>
      </c>
      <c r="Q3843" s="6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s="6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s="6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s="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s="6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s="6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s="6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s="6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s="6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s="6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s="6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s="6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s="6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s="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s="6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s="6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s="6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s="6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s="6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s="6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s="6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s="6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s="6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s="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s="6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s="6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s="6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s="6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s="6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s="6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s="6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s="6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s="6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s="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s="6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s="6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s="6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s="6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s="6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s="6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s="6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s="6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s="6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s="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s="6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s="6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s="6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s="6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s="6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s="6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s="6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s="6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s="6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s="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s="6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s="6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s="6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s="6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s="6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s="6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s="6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s="6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s="6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s="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IF(E3907&gt;0,ROUND(E3907/L3907,2),0)</f>
        <v>24.71</v>
      </c>
      <c r="Q3907" s="6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s="6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s="6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s="6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s="6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s="6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s="6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s="6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s="6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s="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s="6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s="6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s="6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s="6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s="6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s="6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s="6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s="6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s="6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s="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s="6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s="6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s="6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s="6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s="6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s="6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s="6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s="6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s="6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s="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s="6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s="6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s="6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s="6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s="6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s="6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s="6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s="6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s="6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s="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s="6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s="6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s="6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6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s="6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s="6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s="6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s="6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s="6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s="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s="6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s="6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s="6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s="6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s="6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s="6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s="6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s="6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s="6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s="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s="6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s="6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s="6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s="6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IF(E3971&gt;0,ROUND(E3971/L3971,2),0)</f>
        <v>35.17</v>
      </c>
      <c r="Q3971" s="6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s="6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s="6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s="6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s="6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s="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s="6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s="6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s="6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s="6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s="6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s="6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s="6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s="6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s="6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s="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s="6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s="6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s="6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s="6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s="6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s="6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s="6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s="6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s="6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s="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s="6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s="6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s="6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s="6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s="6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s="6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s="6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s="6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s="6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s="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s="6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s="6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s="6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s="6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s="6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s="6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s="6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6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s="6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s="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s="6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s="6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s="6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s="6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s="6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s="6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s="6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s="6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s="6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s="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s="6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s="6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s="6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s="6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s="6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s="6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s="6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s="6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IF(E4035&gt;0,ROUND(E4035/L4035,2),0)</f>
        <v>65.34</v>
      </c>
      <c r="Q4035" s="6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s="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s="6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s="6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s="6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s="6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s="6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s="6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s="6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s="6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s="6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s="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s="6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s="6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s="6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s="6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s="6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s="6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s="6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s="6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s="6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s="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s="6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s="6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s="6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s="6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s="6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s="6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s="6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s="6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s="6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s="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s="6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s="6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s="6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s="6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s="6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s="6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s="6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s="6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s="6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s="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s="6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s="6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s="6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s="6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s="6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s="6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s="6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s="6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s="6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s="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s="6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s="6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s="6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s="6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s="6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s="6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s="6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s="6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s="6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s="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s="6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s="6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>
        <f t="shared" ref="P4099:P4115" si="257">IF(E4099&gt;0,ROUND(E4099/L4099,2),0)</f>
        <v>0</v>
      </c>
      <c r="Q4099" s="6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s="6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s="6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s="6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s="6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s="6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s="6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s="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s="6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s="6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s="6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s="6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s="6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s="6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s="6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s="6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s="6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0" priority="11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6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5C3A-5EED-41E2-A179-4A6BA854E7DF}">
  <dimension ref="A1:F14"/>
  <sheetViews>
    <sheetView tabSelected="1" topLeftCell="D7" workbookViewId="0">
      <selection activeCell="G31" sqref="G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1B99-76BE-4CC4-8E31-6D21E16999D9}">
  <dimension ref="A1:F47"/>
  <sheetViews>
    <sheetView topLeftCell="A7" workbookViewId="0">
      <selection activeCell="T19" sqref="T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B2152-5D18-4AAF-8077-405DF12ADB46}">
  <dimension ref="A1:E18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8400</v>
      </c>
    </row>
    <row r="4" spans="1:5" x14ac:dyDescent="0.25">
      <c r="A4" s="7" t="s">
        <v>8362</v>
      </c>
      <c r="B4" s="7" t="s">
        <v>8363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1" t="s">
        <v>8373</v>
      </c>
      <c r="B6" s="9">
        <v>11</v>
      </c>
      <c r="C6" s="9">
        <v>64</v>
      </c>
      <c r="D6" s="9">
        <v>42</v>
      </c>
      <c r="E6" s="9">
        <v>117</v>
      </c>
    </row>
    <row r="7" spans="1:5" x14ac:dyDescent="0.25">
      <c r="A7" s="11" t="s">
        <v>8374</v>
      </c>
      <c r="B7" s="9">
        <v>10</v>
      </c>
      <c r="C7" s="9">
        <v>51</v>
      </c>
      <c r="D7" s="9">
        <v>64</v>
      </c>
      <c r="E7" s="9">
        <v>125</v>
      </c>
    </row>
    <row r="8" spans="1:5" x14ac:dyDescent="0.25">
      <c r="A8" s="11" t="s">
        <v>8375</v>
      </c>
      <c r="B8" s="9">
        <v>17</v>
      </c>
      <c r="C8" s="9">
        <v>48</v>
      </c>
      <c r="D8" s="9">
        <v>50</v>
      </c>
      <c r="E8" s="9">
        <v>115</v>
      </c>
    </row>
    <row r="9" spans="1:5" x14ac:dyDescent="0.25">
      <c r="A9" s="11" t="s">
        <v>8376</v>
      </c>
      <c r="B9" s="9">
        <v>17</v>
      </c>
      <c r="C9" s="9">
        <v>52</v>
      </c>
      <c r="D9" s="9">
        <v>53</v>
      </c>
      <c r="E9" s="9">
        <v>122</v>
      </c>
    </row>
    <row r="10" spans="1:5" x14ac:dyDescent="0.25">
      <c r="A10" s="11" t="s">
        <v>8367</v>
      </c>
      <c r="B10" s="9">
        <v>11</v>
      </c>
      <c r="C10" s="9">
        <v>41</v>
      </c>
      <c r="D10" s="9">
        <v>68</v>
      </c>
      <c r="E10" s="9">
        <v>120</v>
      </c>
    </row>
    <row r="11" spans="1:5" x14ac:dyDescent="0.25">
      <c r="A11" s="11" t="s">
        <v>8377</v>
      </c>
      <c r="B11" s="9">
        <v>7</v>
      </c>
      <c r="C11" s="9">
        <v>54</v>
      </c>
      <c r="D11" s="9">
        <v>61</v>
      </c>
      <c r="E11" s="9">
        <v>122</v>
      </c>
    </row>
    <row r="12" spans="1:5" x14ac:dyDescent="0.25">
      <c r="A12" s="11" t="s">
        <v>8368</v>
      </c>
      <c r="B12" s="9">
        <v>14</v>
      </c>
      <c r="C12" s="9">
        <v>36</v>
      </c>
      <c r="D12" s="9">
        <v>49</v>
      </c>
      <c r="E12" s="9">
        <v>99</v>
      </c>
    </row>
    <row r="13" spans="1:5" x14ac:dyDescent="0.25">
      <c r="A13" s="11" t="s">
        <v>8369</v>
      </c>
      <c r="B13" s="9">
        <v>10</v>
      </c>
      <c r="C13" s="9">
        <v>41</v>
      </c>
      <c r="D13" s="9">
        <v>39</v>
      </c>
      <c r="E13" s="9">
        <v>90</v>
      </c>
    </row>
    <row r="14" spans="1:5" x14ac:dyDescent="0.25">
      <c r="A14" s="11" t="s">
        <v>8370</v>
      </c>
      <c r="B14" s="9">
        <v>12</v>
      </c>
      <c r="C14" s="9">
        <v>36</v>
      </c>
      <c r="D14" s="9">
        <v>36</v>
      </c>
      <c r="E14" s="9">
        <v>84</v>
      </c>
    </row>
    <row r="15" spans="1:5" x14ac:dyDescent="0.25">
      <c r="A15" s="11" t="s">
        <v>8371</v>
      </c>
      <c r="B15" s="9">
        <v>7</v>
      </c>
      <c r="C15" s="9">
        <v>45</v>
      </c>
      <c r="D15" s="9">
        <v>44</v>
      </c>
      <c r="E15" s="9">
        <v>96</v>
      </c>
    </row>
    <row r="16" spans="1:5" x14ac:dyDescent="0.25">
      <c r="A16" s="11" t="s">
        <v>8372</v>
      </c>
      <c r="B16" s="9">
        <v>10</v>
      </c>
      <c r="C16" s="9">
        <v>28</v>
      </c>
      <c r="D16" s="9">
        <v>46</v>
      </c>
      <c r="E16" s="9">
        <v>84</v>
      </c>
    </row>
    <row r="17" spans="1:5" x14ac:dyDescent="0.25">
      <c r="A17" s="11" t="s">
        <v>8378</v>
      </c>
      <c r="B17" s="9">
        <v>5</v>
      </c>
      <c r="C17" s="9">
        <v>31</v>
      </c>
      <c r="D17" s="9">
        <v>15</v>
      </c>
      <c r="E17" s="9">
        <v>51</v>
      </c>
    </row>
    <row r="18" spans="1:5" x14ac:dyDescent="0.25">
      <c r="A18" s="11" t="s">
        <v>8361</v>
      </c>
      <c r="B18" s="9">
        <v>131</v>
      </c>
      <c r="C18" s="9">
        <v>527</v>
      </c>
      <c r="D18" s="9">
        <v>567</v>
      </c>
      <c r="E18" s="9">
        <v>1225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19F20-E1DC-454A-BC1C-F2CCC2F82B5C}">
  <dimension ref="A1:H13"/>
  <sheetViews>
    <sheetView workbookViewId="0">
      <selection activeCell="J10" sqref="J10"/>
    </sheetView>
  </sheetViews>
  <sheetFormatPr defaultRowHeight="15" x14ac:dyDescent="0.25"/>
  <cols>
    <col min="1" max="1" width="28.140625" style="5" bestFit="1" customWidth="1"/>
    <col min="2" max="2" width="19.140625" bestFit="1" customWidth="1"/>
    <col min="3" max="3" width="15.140625" customWidth="1"/>
    <col min="4" max="4" width="17.5703125" bestFit="1" customWidth="1"/>
    <col min="5" max="5" width="14.140625" bestFit="1" customWidth="1"/>
    <col min="6" max="6" width="20.85546875" style="14" bestFit="1" customWidth="1"/>
    <col min="7" max="7" width="17" bestFit="1" customWidth="1"/>
    <col min="8" max="8" width="20.28515625" bestFit="1" customWidth="1"/>
  </cols>
  <sheetData>
    <row r="1" spans="1:8" s="12" customFormat="1" x14ac:dyDescent="0.25">
      <c r="A1" s="12" t="s">
        <v>8380</v>
      </c>
      <c r="B1" s="12" t="s">
        <v>8384</v>
      </c>
      <c r="C1" s="12" t="s">
        <v>8383</v>
      </c>
      <c r="D1" s="12" t="s">
        <v>8381</v>
      </c>
      <c r="E1" s="12" t="s">
        <v>8385</v>
      </c>
      <c r="F1" s="13" t="s">
        <v>8386</v>
      </c>
      <c r="G1" s="12" t="s">
        <v>8387</v>
      </c>
      <c r="H1" s="12" t="s">
        <v>8382</v>
      </c>
    </row>
    <row r="2" spans="1:8" x14ac:dyDescent="0.25">
      <c r="A2" s="5" t="s">
        <v>8388</v>
      </c>
      <c r="B2">
        <f>COUNTIFS(goal,"&lt;1000",Outcome,"successful")</f>
        <v>322</v>
      </c>
      <c r="C2">
        <f>COUNTIFS(goal,"&lt;1000",Outcome,"failed")</f>
        <v>113</v>
      </c>
      <c r="D2">
        <f>COUNTIFS(goal,"&lt;1000",Outcome,"canceled")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s="5" t="s">
        <v>8389</v>
      </c>
      <c r="B3">
        <f>COUNTIFS(goal,"&gt;=1000",goal,"&lt;4999",Outcome,"successful")</f>
        <v>931</v>
      </c>
      <c r="C3">
        <f>COUNTIFS(goal,"&gt;=1000",goal,"&lt;4999",Outcome,"failed")</f>
        <v>420</v>
      </c>
      <c r="D3">
        <f>COUNTIFS(goal,"&gt;=1000",goal,"&lt;4999",Outcome,"canceled")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x14ac:dyDescent="0.25">
      <c r="A4" s="5" t="s">
        <v>8390</v>
      </c>
      <c r="B4">
        <f>COUNTIFS(goal,"&gt;=5000",goal,"&lt;9999",Outcome,"successful")</f>
        <v>380</v>
      </c>
      <c r="C4">
        <f>COUNTIFS(goal,"&gt;=5000",goal,"&lt;9999",Outcome,"failed")</f>
        <v>282</v>
      </c>
      <c r="D4">
        <f>COUNTIFS(goal,"&gt;=5000",goal,"&lt;9999",Outcome,"canceled")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x14ac:dyDescent="0.25">
      <c r="A5" s="5" t="s">
        <v>8391</v>
      </c>
      <c r="B5">
        <f>COUNTIFS(goal,"&gt;=10000",goal,"&lt;14999",Outcome,"successful")</f>
        <v>168</v>
      </c>
      <c r="C5">
        <f>COUNTIFS(goal,"&gt;=10000",goal,"&lt;14999",Outcome,"failed")</f>
        <v>144</v>
      </c>
      <c r="D5">
        <f>COUNTIFS(goal,"&gt;=10000",goal,"&lt;14999",Outcome,"canceled")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s="5" t="s">
        <v>8392</v>
      </c>
      <c r="B6">
        <f>COUNTIFS(goal,"&gt;=15000",goal,"&lt;19999",Outcome,"successful")</f>
        <v>94</v>
      </c>
      <c r="C6">
        <f>COUNTIFS(goal,"&gt;=15000",goal,"&lt;19999",Outcome,"failed")</f>
        <v>90</v>
      </c>
      <c r="D6">
        <f>COUNTIFS(goal,"&gt;=15000",goal,"&lt;19999",Outcome,"canceled")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s="5" t="s">
        <v>8393</v>
      </c>
      <c r="B7">
        <f>COUNTIFS(goal,"&gt;=20000",goal,"&lt;24999",Outcome,"successful")</f>
        <v>62</v>
      </c>
      <c r="C7">
        <f>COUNTIFS(goal,"&gt;=20000",goal,"&lt;24999",Outcome,"failed")</f>
        <v>72</v>
      </c>
      <c r="D7">
        <f>COUNTIFS(goal,"&gt;=20000",goal,"&lt;24999",Outcome,"canceled")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s="5" t="s">
        <v>8394</v>
      </c>
      <c r="B8">
        <f>COUNTIFS(goal,"&gt;=25000",goal,"&lt;29999",Outcome,"successful")</f>
        <v>55</v>
      </c>
      <c r="C8">
        <f>COUNTIFS(goal,"&gt;=25000",goal,"&lt;29999",Outcome,"failed")</f>
        <v>64</v>
      </c>
      <c r="D8">
        <f>COUNTIFS(goal,"&gt;=25000",goal,"&lt;29999",Outcome,"canceled")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s="5" t="s">
        <v>8395</v>
      </c>
      <c r="B9">
        <f>COUNTIFS(goal,"&gt;=30000",goal,"&lt;34999",Outcome,"successful")</f>
        <v>32</v>
      </c>
      <c r="C9">
        <f>COUNTIFS(goal,"&gt;=30000",goal,"&lt;34999",Outcome,"failed")</f>
        <v>37</v>
      </c>
      <c r="D9">
        <f>COUNTIFS(goal,"&gt;=30000",goal,"&lt;34999",Outcome,"canceled")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s="5" t="s">
        <v>8396</v>
      </c>
      <c r="B10">
        <f>COUNTIFS(goal,"&gt;=35000",goal,"&lt;39999",Outcome,"successful")</f>
        <v>26</v>
      </c>
      <c r="C10">
        <f>COUNTIFS(goal,"&gt;=35000",goal,"&lt;39999",Outcome,"failed")</f>
        <v>22</v>
      </c>
      <c r="D10">
        <f>COUNTIFS(goal,"&gt;=35000",goal,"&lt;39999",Outcome,"canceled")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s="5" t="s">
        <v>8397</v>
      </c>
      <c r="B11">
        <f>COUNTIFS(goal,"&gt;=40000",goal,"&lt;44999",Outcome,"successful")</f>
        <v>21</v>
      </c>
      <c r="C11">
        <f>COUNTIFS(goal,"&gt;=40000",goal,"&lt;44999",Outcome,"failed")</f>
        <v>16</v>
      </c>
      <c r="D11">
        <f>COUNTIFS(goal,"&gt;=40000",goal,"&lt;44999",Outcome,"canceled")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s="5" t="s">
        <v>8398</v>
      </c>
      <c r="B12">
        <f>COUNTIFS(goal,"&gt;=45000",goal,"&lt;49999",Outcome,"successful")</f>
        <v>6</v>
      </c>
      <c r="C12">
        <f>COUNTIFS(goal,"&gt;=45000",goal,"&lt;49999",Outcome,"failed")</f>
        <v>11</v>
      </c>
      <c r="D12">
        <f>COUNTIFS(goal,"&gt;=45000",goal,"&lt;49999",Outcome,"canceled")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s="5" t="s">
        <v>8399</v>
      </c>
      <c r="B13">
        <f>COUNTIFS(goal,"&gt;50000",Outcome,"failed")</f>
        <v>198</v>
      </c>
      <c r="C13">
        <f>COUNTIFS(goal,"&gt;50000",Outcome,"failed")</f>
        <v>198</v>
      </c>
      <c r="D13">
        <f>COUNTIFS(goal,"&gt;50000",Outcome,"canceled")</f>
        <v>83</v>
      </c>
      <c r="E13">
        <f t="shared" si="0"/>
        <v>479</v>
      </c>
      <c r="F13" s="14">
        <f t="shared" si="1"/>
        <v>0.41336116910229648</v>
      </c>
      <c r="G13" s="14">
        <f t="shared" si="2"/>
        <v>0.41336116910229648</v>
      </c>
      <c r="H13" s="14">
        <f t="shared" si="3"/>
        <v>0.1732776617954071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Pivot Category-State</vt:lpstr>
      <vt:lpstr>Pivot SubCategory-state</vt:lpstr>
      <vt:lpstr>Pivot Years-state</vt:lpstr>
      <vt:lpstr>Bonus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swaribha agrawal</cp:lastModifiedBy>
  <dcterms:created xsi:type="dcterms:W3CDTF">2017-04-20T15:17:24Z</dcterms:created>
  <dcterms:modified xsi:type="dcterms:W3CDTF">2019-02-13T17:26:43Z</dcterms:modified>
</cp:coreProperties>
</file>